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T:\004_介護事業係2\★★★コロナ介護サービス事業所等に対するサービス継続支援事業\★★R3介護職員処遇改善支援補助金\■各種様式\★99_実績報告書\"/>
    </mc:Choice>
  </mc:AlternateContent>
  <xr:revisionPtr revIDLastSave="0" documentId="13_ncr:1_{1C4BC53A-ED3B-4795-8087-4936BBA56254}" xr6:coauthVersionLast="47" xr6:coauthVersionMax="47" xr10:uidLastSave="{00000000-0000-0000-0000-000000000000}"/>
  <workbookProtection workbookAlgorithmName="SHA-512" workbookHashValue="NGTmTrggDaHPuge47oBUdmvB+7XWByk9r/MK3z60//trxtO7Wg3Mtk3NUMVfjaefKOCZJxh0yp4kwAC7yHKYiQ==" workbookSaltValue="H5abpfA9FrP0bBTkie8YNQ==" workbookSpinCount="100000" lockStructure="1"/>
  <bookViews>
    <workbookView xWindow="-120" yWindow="-120" windowWidth="29040" windowHeight="15840" xr2:uid="{00000000-000D-0000-FFFF-FFFF00000000}"/>
  </bookViews>
  <sheets>
    <sheet name="基本情報入力シート" sheetId="16" r:id="rId1"/>
    <sheet name="第3-2号様式" sheetId="19" r:id="rId2"/>
    <sheet name="第3-1号様式" sheetId="18" r:id="rId3"/>
    <sheet name="基本情報" sheetId="22" state="hidden" r:id="rId4"/>
    <sheet name="交付金額" sheetId="24" state="hidden" r:id="rId5"/>
    <sheet name="サービス種類コード" sheetId="20" state="hidden" r:id="rId6"/>
    <sheet name="【参考】サービス名一覧" sheetId="13" state="hidden" r:id="rId7"/>
  </sheets>
  <externalReferences>
    <externalReference r:id="rId8"/>
    <externalReference r:id="rId9"/>
    <externalReference r:id="rId10"/>
    <externalReference r:id="rId11"/>
    <externalReference r:id="rId12"/>
  </externalReferences>
  <definedNames>
    <definedName name="_xlnm._FilterDatabase" localSheetId="3" hidden="1">基本情報!$A$1:$ED$1</definedName>
    <definedName name="_xlnm._FilterDatabase" localSheetId="4" hidden="1">交付金額!$A$1:$AP$3234</definedName>
    <definedName name="_xlnm._FilterDatabase" localSheetId="1" hidden="1">'第3-2号様式'!$M$20:$T$120</definedName>
    <definedName name="_new1" localSheetId="2">[1]数式用!$A$4:$A$27</definedName>
    <definedName name="_new1" localSheetId="1">[1]数式用!$A$4:$A$27</definedName>
    <definedName name="_new1">#REF!</definedName>
    <definedName name="erea" localSheetId="6">【参考】サービス名一覧!$A$3:$A$27</definedName>
    <definedName name="erea" localSheetId="2">#REF!</definedName>
    <definedName name="erea" localSheetId="1">#REF!</definedName>
    <definedName name="erea">#REF!</definedName>
    <definedName name="new" localSheetId="6">【参考】サービス名一覧!$A$4:$A$27</definedName>
    <definedName name="new" localSheetId="2">#REF!</definedName>
    <definedName name="new" localSheetId="1">#REF!</definedName>
    <definedName name="new">#REF!</definedName>
    <definedName name="_xlnm.Print_Area" localSheetId="6">【参考】サービス名一覧!$A$1:$F$27</definedName>
    <definedName name="_xlnm.Print_Area" localSheetId="0">基本情報入力シート!$A$1:$Z$53</definedName>
    <definedName name="_xlnm.Print_Area" localSheetId="2">'第3-1号様式'!$A$1:$AJ$48</definedName>
    <definedName name="_xlnm.Print_Area" localSheetId="1">'第3-2号様式'!$A$1:$Y$41</definedName>
    <definedName name="www" localSheetId="2">#REF!</definedName>
    <definedName name="www" localSheetId="1">#REF!</definedName>
    <definedName name="www">#REF!</definedName>
    <definedName name="サービス" localSheetId="2">#REF!</definedName>
    <definedName name="サービス" localSheetId="1">#REF!</definedName>
    <definedName name="サービス">#REF!</definedName>
    <definedName name="サービス２" localSheetId="1">#REF!</definedName>
    <definedName name="サービス２">#REF!</definedName>
    <definedName name="サービス種別">[2]サービス種類一覧!$B$4:$B$20</definedName>
    <definedName name="サービス種類">[3]サービス種類一覧!$C$4:$C$20</definedName>
    <definedName name="サービス名" localSheetId="6">【参考】サービス名一覧!$A$3:$A$20</definedName>
    <definedName name="サービス名" localSheetId="0">#REF!</definedName>
    <definedName name="サービス名" localSheetId="2">#REF!</definedName>
    <definedName name="サービス名" localSheetId="1">#REF!</definedName>
    <definedName name="サービス名">#REF!</definedName>
    <definedName name="サービス名称" localSheetId="2">#REF!</definedName>
    <definedName name="サービス名称" localSheetId="1">#REF!</definedName>
    <definedName name="サービス名称">#REF!</definedName>
    <definedName name="一覧">[4]加算率一覧!$A$4:$A$25</definedName>
    <definedName name="種類">[5]サービス種類一覧!$A$4:$A$20</definedName>
    <definedName name="特定" localSheetId="2">#REF!</definedName>
    <definedName name="特定" localSheetId="1">#REF!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2" l="1"/>
  <c r="A6" i="22"/>
  <c r="A5" i="22"/>
  <c r="A4" i="22"/>
  <c r="A3" i="22"/>
  <c r="H3243" i="24"/>
  <c r="H3242" i="24"/>
  <c r="H3241" i="24"/>
  <c r="H3239" i="24"/>
  <c r="B3240" i="24"/>
  <c r="H3240" i="24" s="1"/>
  <c r="B3241" i="24"/>
  <c r="B3242" i="24"/>
  <c r="B3243" i="24"/>
  <c r="B3239" i="24"/>
  <c r="H3" i="24"/>
  <c r="H4" i="24"/>
  <c r="H5" i="24"/>
  <c r="H6" i="24"/>
  <c r="H7" i="24"/>
  <c r="H8" i="24"/>
  <c r="H9" i="24"/>
  <c r="H10" i="24"/>
  <c r="H11" i="24"/>
  <c r="H12" i="24"/>
  <c r="H13" i="24"/>
  <c r="H14" i="24"/>
  <c r="H15" i="24"/>
  <c r="H16" i="24"/>
  <c r="H17" i="24"/>
  <c r="H18" i="24"/>
  <c r="H19" i="24"/>
  <c r="H20" i="24"/>
  <c r="H21" i="24"/>
  <c r="H22" i="24"/>
  <c r="H23" i="24"/>
  <c r="H24" i="24"/>
  <c r="H25" i="24"/>
  <c r="H26" i="24"/>
  <c r="H27" i="24"/>
  <c r="H28" i="24"/>
  <c r="H29" i="24"/>
  <c r="H30" i="24"/>
  <c r="H31" i="24"/>
  <c r="H32" i="24"/>
  <c r="H33" i="24"/>
  <c r="H34" i="24"/>
  <c r="H35" i="24"/>
  <c r="H36" i="24"/>
  <c r="H37" i="24"/>
  <c r="H38" i="24"/>
  <c r="H39" i="24"/>
  <c r="H40" i="24"/>
  <c r="H41" i="24"/>
  <c r="H42" i="24"/>
  <c r="H43" i="24"/>
  <c r="H44" i="24"/>
  <c r="H45" i="24"/>
  <c r="H46" i="24"/>
  <c r="H47" i="24"/>
  <c r="H48" i="24"/>
  <c r="H49" i="24"/>
  <c r="H50" i="24"/>
  <c r="H51" i="24"/>
  <c r="H52" i="24"/>
  <c r="H53" i="24"/>
  <c r="H54" i="24"/>
  <c r="H55" i="24"/>
  <c r="H56" i="24"/>
  <c r="H57" i="24"/>
  <c r="H58" i="24"/>
  <c r="H59" i="24"/>
  <c r="H60" i="24"/>
  <c r="H61" i="24"/>
  <c r="H62" i="24"/>
  <c r="H63" i="24"/>
  <c r="H64" i="24"/>
  <c r="H65" i="24"/>
  <c r="H66" i="24"/>
  <c r="H67" i="24"/>
  <c r="H68" i="24"/>
  <c r="H69" i="24"/>
  <c r="H70" i="24"/>
  <c r="H71" i="24"/>
  <c r="H72" i="24"/>
  <c r="H73" i="24"/>
  <c r="H74" i="24"/>
  <c r="H75" i="24"/>
  <c r="H76" i="24"/>
  <c r="H77" i="24"/>
  <c r="H78" i="24"/>
  <c r="H79" i="24"/>
  <c r="H80" i="24"/>
  <c r="H81" i="24"/>
  <c r="H82" i="24"/>
  <c r="H83" i="24"/>
  <c r="H84" i="24"/>
  <c r="H85" i="24"/>
  <c r="H86" i="24"/>
  <c r="H87" i="24"/>
  <c r="H88" i="24"/>
  <c r="H89" i="24"/>
  <c r="H90" i="24"/>
  <c r="H91" i="24"/>
  <c r="H92" i="24"/>
  <c r="H93" i="24"/>
  <c r="H94" i="24"/>
  <c r="H95" i="24"/>
  <c r="H96" i="24"/>
  <c r="H97" i="24"/>
  <c r="H98" i="24"/>
  <c r="H99" i="24"/>
  <c r="H100" i="24"/>
  <c r="H101" i="24"/>
  <c r="H102" i="24"/>
  <c r="H103" i="24"/>
  <c r="H104" i="24"/>
  <c r="H105" i="24"/>
  <c r="H106" i="24"/>
  <c r="H107" i="24"/>
  <c r="H108" i="24"/>
  <c r="H109" i="24"/>
  <c r="H110" i="24"/>
  <c r="H111" i="24"/>
  <c r="H112" i="24"/>
  <c r="H113" i="24"/>
  <c r="H114" i="24"/>
  <c r="H115" i="24"/>
  <c r="H116" i="24"/>
  <c r="H117" i="24"/>
  <c r="H118" i="24"/>
  <c r="H119" i="24"/>
  <c r="H120" i="24"/>
  <c r="H121" i="24"/>
  <c r="H122" i="24"/>
  <c r="H123" i="24"/>
  <c r="H124" i="24"/>
  <c r="H125" i="24"/>
  <c r="H126" i="24"/>
  <c r="H127" i="24"/>
  <c r="H128" i="24"/>
  <c r="H129" i="24"/>
  <c r="H130" i="24"/>
  <c r="H131" i="24"/>
  <c r="H132" i="24"/>
  <c r="H133" i="24"/>
  <c r="H134" i="24"/>
  <c r="H135" i="24"/>
  <c r="H136" i="24"/>
  <c r="H137" i="24"/>
  <c r="H138" i="24"/>
  <c r="H139" i="24"/>
  <c r="H140" i="24"/>
  <c r="H141" i="24"/>
  <c r="H142" i="24"/>
  <c r="H143" i="24"/>
  <c r="H144" i="24"/>
  <c r="H145" i="24"/>
  <c r="H146" i="24"/>
  <c r="H147" i="24"/>
  <c r="H148" i="24"/>
  <c r="H149" i="24"/>
  <c r="H150" i="24"/>
  <c r="H151" i="24"/>
  <c r="H152" i="24"/>
  <c r="H153" i="24"/>
  <c r="H154" i="24"/>
  <c r="H155" i="24"/>
  <c r="H156" i="24"/>
  <c r="H157" i="24"/>
  <c r="H158" i="24"/>
  <c r="H159" i="24"/>
  <c r="H160" i="24"/>
  <c r="H161" i="24"/>
  <c r="H162" i="24"/>
  <c r="H163" i="24"/>
  <c r="H164" i="24"/>
  <c r="H165" i="24"/>
  <c r="H166" i="24"/>
  <c r="H167" i="24"/>
  <c r="H168" i="24"/>
  <c r="H169" i="24"/>
  <c r="H170" i="24"/>
  <c r="H171" i="24"/>
  <c r="H172" i="24"/>
  <c r="H173" i="24"/>
  <c r="H174" i="24"/>
  <c r="H175" i="24"/>
  <c r="H176" i="24"/>
  <c r="H177" i="24"/>
  <c r="H178" i="24"/>
  <c r="H179" i="24"/>
  <c r="H180" i="24"/>
  <c r="H181" i="24"/>
  <c r="H182" i="24"/>
  <c r="H183" i="24"/>
  <c r="H184" i="24"/>
  <c r="H185" i="24"/>
  <c r="H186" i="24"/>
  <c r="H187" i="24"/>
  <c r="H188" i="24"/>
  <c r="H189" i="24"/>
  <c r="H190" i="24"/>
  <c r="H191" i="24"/>
  <c r="H192" i="24"/>
  <c r="H193" i="24"/>
  <c r="H194" i="24"/>
  <c r="H195" i="24"/>
  <c r="H196" i="24"/>
  <c r="H197" i="24"/>
  <c r="H198" i="24"/>
  <c r="H199" i="24"/>
  <c r="H200" i="24"/>
  <c r="H201" i="24"/>
  <c r="H202" i="24"/>
  <c r="H203" i="24"/>
  <c r="H204" i="24"/>
  <c r="H205" i="24"/>
  <c r="H206" i="24"/>
  <c r="H207" i="24"/>
  <c r="H208" i="24"/>
  <c r="H209" i="24"/>
  <c r="H210" i="24"/>
  <c r="H211" i="24"/>
  <c r="H212" i="24"/>
  <c r="H213" i="24"/>
  <c r="H214" i="24"/>
  <c r="H215" i="24"/>
  <c r="H216" i="24"/>
  <c r="H217" i="24"/>
  <c r="H218" i="24"/>
  <c r="H219" i="24"/>
  <c r="H220" i="24"/>
  <c r="H221" i="24"/>
  <c r="H222" i="24"/>
  <c r="H223" i="24"/>
  <c r="H224" i="24"/>
  <c r="H225" i="24"/>
  <c r="H226" i="24"/>
  <c r="H227" i="24"/>
  <c r="H228" i="24"/>
  <c r="H229" i="24"/>
  <c r="H230" i="24"/>
  <c r="H231" i="24"/>
  <c r="H232" i="24"/>
  <c r="H233" i="24"/>
  <c r="H234" i="24"/>
  <c r="H235" i="24"/>
  <c r="H236" i="24"/>
  <c r="H237" i="24"/>
  <c r="H238" i="24"/>
  <c r="H239" i="24"/>
  <c r="H240" i="24"/>
  <c r="H241" i="24"/>
  <c r="H242" i="24"/>
  <c r="H243" i="24"/>
  <c r="H244" i="24"/>
  <c r="H245" i="24"/>
  <c r="H246" i="24"/>
  <c r="H247" i="24"/>
  <c r="H248" i="24"/>
  <c r="H249" i="24"/>
  <c r="H250" i="24"/>
  <c r="H251" i="24"/>
  <c r="H252" i="24"/>
  <c r="H253" i="24"/>
  <c r="H254" i="24"/>
  <c r="H255" i="24"/>
  <c r="H256" i="24"/>
  <c r="H257" i="24"/>
  <c r="H258" i="24"/>
  <c r="H259" i="24"/>
  <c r="H260" i="24"/>
  <c r="H261" i="24"/>
  <c r="H262" i="24"/>
  <c r="H263" i="24"/>
  <c r="H264" i="24"/>
  <c r="H265" i="24"/>
  <c r="H266" i="24"/>
  <c r="H267" i="24"/>
  <c r="H268" i="24"/>
  <c r="H269" i="24"/>
  <c r="H270" i="24"/>
  <c r="H271" i="24"/>
  <c r="H272" i="24"/>
  <c r="H273" i="24"/>
  <c r="H274" i="24"/>
  <c r="H275" i="24"/>
  <c r="H276" i="24"/>
  <c r="H277" i="24"/>
  <c r="H278" i="24"/>
  <c r="H279" i="24"/>
  <c r="H280" i="24"/>
  <c r="H281" i="24"/>
  <c r="H282" i="24"/>
  <c r="H283" i="24"/>
  <c r="H284" i="24"/>
  <c r="H285" i="24"/>
  <c r="H286" i="24"/>
  <c r="H287" i="24"/>
  <c r="H288" i="24"/>
  <c r="H289" i="24"/>
  <c r="H290" i="24"/>
  <c r="H291" i="24"/>
  <c r="H292" i="24"/>
  <c r="H293" i="24"/>
  <c r="H294" i="24"/>
  <c r="H295" i="24"/>
  <c r="H296" i="24"/>
  <c r="H297" i="24"/>
  <c r="H298" i="24"/>
  <c r="H299" i="24"/>
  <c r="H300" i="24"/>
  <c r="H301" i="24"/>
  <c r="H302" i="24"/>
  <c r="H303" i="24"/>
  <c r="H304" i="24"/>
  <c r="H305" i="24"/>
  <c r="H306" i="24"/>
  <c r="H307" i="24"/>
  <c r="H308" i="24"/>
  <c r="H309" i="24"/>
  <c r="H310" i="24"/>
  <c r="H311" i="24"/>
  <c r="H312" i="24"/>
  <c r="H313" i="24"/>
  <c r="H314" i="24"/>
  <c r="H315" i="24"/>
  <c r="H316" i="24"/>
  <c r="H317" i="24"/>
  <c r="H318" i="24"/>
  <c r="H319" i="24"/>
  <c r="H320" i="24"/>
  <c r="H321" i="24"/>
  <c r="H322" i="24"/>
  <c r="H323" i="24"/>
  <c r="H324" i="24"/>
  <c r="H325" i="24"/>
  <c r="H326" i="24"/>
  <c r="H327" i="24"/>
  <c r="H328" i="24"/>
  <c r="H329" i="24"/>
  <c r="H330" i="24"/>
  <c r="H331" i="24"/>
  <c r="H332" i="24"/>
  <c r="H333" i="24"/>
  <c r="H334" i="24"/>
  <c r="H335" i="24"/>
  <c r="H336" i="24"/>
  <c r="H337" i="24"/>
  <c r="H338" i="24"/>
  <c r="H339" i="24"/>
  <c r="H340" i="24"/>
  <c r="H341" i="24"/>
  <c r="H342" i="24"/>
  <c r="H343" i="24"/>
  <c r="H344" i="24"/>
  <c r="H345" i="24"/>
  <c r="H346" i="24"/>
  <c r="H347" i="24"/>
  <c r="H348" i="24"/>
  <c r="H349" i="24"/>
  <c r="H350" i="24"/>
  <c r="H351" i="24"/>
  <c r="H352" i="24"/>
  <c r="H353" i="24"/>
  <c r="H354" i="24"/>
  <c r="H355" i="24"/>
  <c r="H356" i="24"/>
  <c r="H357" i="24"/>
  <c r="H358" i="24"/>
  <c r="H359" i="24"/>
  <c r="H360" i="24"/>
  <c r="H361" i="24"/>
  <c r="H362" i="24"/>
  <c r="H363" i="24"/>
  <c r="H364" i="24"/>
  <c r="H365" i="24"/>
  <c r="H366" i="24"/>
  <c r="H367" i="24"/>
  <c r="H368" i="24"/>
  <c r="H369" i="24"/>
  <c r="H370" i="24"/>
  <c r="H371" i="24"/>
  <c r="H372" i="24"/>
  <c r="H373" i="24"/>
  <c r="H374" i="24"/>
  <c r="H375" i="24"/>
  <c r="H376" i="24"/>
  <c r="H377" i="24"/>
  <c r="H378" i="24"/>
  <c r="H379" i="24"/>
  <c r="H380" i="24"/>
  <c r="H381" i="24"/>
  <c r="H382" i="24"/>
  <c r="H383" i="24"/>
  <c r="H384" i="24"/>
  <c r="H385" i="24"/>
  <c r="H386" i="24"/>
  <c r="H387" i="24"/>
  <c r="H388" i="24"/>
  <c r="H389" i="24"/>
  <c r="H390" i="24"/>
  <c r="H391" i="24"/>
  <c r="H392" i="24"/>
  <c r="H393" i="24"/>
  <c r="H394" i="24"/>
  <c r="H395" i="24"/>
  <c r="H396" i="24"/>
  <c r="H397" i="24"/>
  <c r="H398" i="24"/>
  <c r="H399" i="24"/>
  <c r="H400" i="24"/>
  <c r="H401" i="24"/>
  <c r="H402" i="24"/>
  <c r="H403" i="24"/>
  <c r="H404" i="24"/>
  <c r="H405" i="24"/>
  <c r="H406" i="24"/>
  <c r="H407" i="24"/>
  <c r="H408" i="24"/>
  <c r="H409" i="24"/>
  <c r="H410" i="24"/>
  <c r="H411" i="24"/>
  <c r="H412" i="24"/>
  <c r="H413" i="24"/>
  <c r="H414" i="24"/>
  <c r="H415" i="24"/>
  <c r="H416" i="24"/>
  <c r="H417" i="24"/>
  <c r="H418" i="24"/>
  <c r="H419" i="24"/>
  <c r="H420" i="24"/>
  <c r="H421" i="24"/>
  <c r="H422" i="24"/>
  <c r="H423" i="24"/>
  <c r="H424" i="24"/>
  <c r="H425" i="24"/>
  <c r="H426" i="24"/>
  <c r="H427" i="24"/>
  <c r="H428" i="24"/>
  <c r="H429" i="24"/>
  <c r="H430" i="24"/>
  <c r="H431" i="24"/>
  <c r="H432" i="24"/>
  <c r="H433" i="24"/>
  <c r="H434" i="24"/>
  <c r="H435" i="24"/>
  <c r="H436" i="24"/>
  <c r="H437" i="24"/>
  <c r="H438" i="24"/>
  <c r="H439" i="24"/>
  <c r="H440" i="24"/>
  <c r="H441" i="24"/>
  <c r="H442" i="24"/>
  <c r="H443" i="24"/>
  <c r="H444" i="24"/>
  <c r="H445" i="24"/>
  <c r="H446" i="24"/>
  <c r="H447" i="24"/>
  <c r="H448" i="24"/>
  <c r="H449" i="24"/>
  <c r="H450" i="24"/>
  <c r="H451" i="24"/>
  <c r="H452" i="24"/>
  <c r="H453" i="24"/>
  <c r="H454" i="24"/>
  <c r="H455" i="24"/>
  <c r="H456" i="24"/>
  <c r="H457" i="24"/>
  <c r="H458" i="24"/>
  <c r="H459" i="24"/>
  <c r="H460" i="24"/>
  <c r="H461" i="24"/>
  <c r="H462" i="24"/>
  <c r="H463" i="24"/>
  <c r="H464" i="24"/>
  <c r="H465" i="24"/>
  <c r="H466" i="24"/>
  <c r="H467" i="24"/>
  <c r="H468" i="24"/>
  <c r="H469" i="24"/>
  <c r="H470" i="24"/>
  <c r="H471" i="24"/>
  <c r="H472" i="24"/>
  <c r="H473" i="24"/>
  <c r="H474" i="24"/>
  <c r="H475" i="24"/>
  <c r="H476" i="24"/>
  <c r="H477" i="24"/>
  <c r="H478" i="24"/>
  <c r="H479" i="24"/>
  <c r="H480" i="24"/>
  <c r="H481" i="24"/>
  <c r="H482" i="24"/>
  <c r="H483" i="24"/>
  <c r="H484" i="24"/>
  <c r="H485" i="24"/>
  <c r="H486" i="24"/>
  <c r="H487" i="24"/>
  <c r="H488" i="24"/>
  <c r="H489" i="24"/>
  <c r="H490" i="24"/>
  <c r="H491" i="24"/>
  <c r="H492" i="24"/>
  <c r="H493" i="24"/>
  <c r="H494" i="24"/>
  <c r="H495" i="24"/>
  <c r="H496" i="24"/>
  <c r="H497" i="24"/>
  <c r="H498" i="24"/>
  <c r="H499" i="24"/>
  <c r="H500" i="24"/>
  <c r="H501" i="24"/>
  <c r="H502" i="24"/>
  <c r="H503" i="24"/>
  <c r="H504" i="24"/>
  <c r="H505" i="24"/>
  <c r="H506" i="24"/>
  <c r="H507" i="24"/>
  <c r="H508" i="24"/>
  <c r="H509" i="24"/>
  <c r="H510" i="24"/>
  <c r="H511" i="24"/>
  <c r="H512" i="24"/>
  <c r="H513" i="24"/>
  <c r="H514" i="24"/>
  <c r="H515" i="24"/>
  <c r="H516" i="24"/>
  <c r="H517" i="24"/>
  <c r="H518" i="24"/>
  <c r="H519" i="24"/>
  <c r="H520" i="24"/>
  <c r="H521" i="24"/>
  <c r="H522" i="24"/>
  <c r="H523" i="24"/>
  <c r="H524" i="24"/>
  <c r="H525" i="24"/>
  <c r="H526" i="24"/>
  <c r="H527" i="24"/>
  <c r="H528" i="24"/>
  <c r="H529" i="24"/>
  <c r="H530" i="24"/>
  <c r="H531" i="24"/>
  <c r="H532" i="24"/>
  <c r="H533" i="24"/>
  <c r="H534" i="24"/>
  <c r="H535" i="24"/>
  <c r="H536" i="24"/>
  <c r="H537" i="24"/>
  <c r="H538" i="24"/>
  <c r="H539" i="24"/>
  <c r="H540" i="24"/>
  <c r="H541" i="24"/>
  <c r="H542" i="24"/>
  <c r="H543" i="24"/>
  <c r="H544" i="24"/>
  <c r="H545" i="24"/>
  <c r="H546" i="24"/>
  <c r="H547" i="24"/>
  <c r="H548" i="24"/>
  <c r="H549" i="24"/>
  <c r="H550" i="24"/>
  <c r="H551" i="24"/>
  <c r="H552" i="24"/>
  <c r="H553" i="24"/>
  <c r="H554" i="24"/>
  <c r="H555" i="24"/>
  <c r="H556" i="24"/>
  <c r="H557" i="24"/>
  <c r="H558" i="24"/>
  <c r="H559" i="24"/>
  <c r="H560" i="24"/>
  <c r="H561" i="24"/>
  <c r="H562" i="24"/>
  <c r="H563" i="24"/>
  <c r="H564" i="24"/>
  <c r="H565" i="24"/>
  <c r="H566" i="24"/>
  <c r="H567" i="24"/>
  <c r="H568" i="24"/>
  <c r="H569" i="24"/>
  <c r="H570" i="24"/>
  <c r="H571" i="24"/>
  <c r="H572" i="24"/>
  <c r="H573" i="24"/>
  <c r="H574" i="24"/>
  <c r="H575" i="24"/>
  <c r="H576" i="24"/>
  <c r="H577" i="24"/>
  <c r="H578" i="24"/>
  <c r="H579" i="24"/>
  <c r="H580" i="24"/>
  <c r="H581" i="24"/>
  <c r="H582" i="24"/>
  <c r="H583" i="24"/>
  <c r="H584" i="24"/>
  <c r="H585" i="24"/>
  <c r="H586" i="24"/>
  <c r="H587" i="24"/>
  <c r="H588" i="24"/>
  <c r="H589" i="24"/>
  <c r="H590" i="24"/>
  <c r="H591" i="24"/>
  <c r="H592" i="24"/>
  <c r="H593" i="24"/>
  <c r="H594" i="24"/>
  <c r="H595" i="24"/>
  <c r="H596" i="24"/>
  <c r="H597" i="24"/>
  <c r="H598" i="24"/>
  <c r="H599" i="24"/>
  <c r="H600" i="24"/>
  <c r="H601" i="24"/>
  <c r="H602" i="24"/>
  <c r="H603" i="24"/>
  <c r="H604" i="24"/>
  <c r="H605" i="24"/>
  <c r="H606" i="24"/>
  <c r="H607" i="24"/>
  <c r="H608" i="24"/>
  <c r="H609" i="24"/>
  <c r="H610" i="24"/>
  <c r="H611" i="24"/>
  <c r="H612" i="24"/>
  <c r="H613" i="24"/>
  <c r="H614" i="24"/>
  <c r="H615" i="24"/>
  <c r="H616" i="24"/>
  <c r="H617" i="24"/>
  <c r="H618" i="24"/>
  <c r="H619" i="24"/>
  <c r="H620" i="24"/>
  <c r="H621" i="24"/>
  <c r="H622" i="24"/>
  <c r="H623" i="24"/>
  <c r="H624" i="24"/>
  <c r="H625" i="24"/>
  <c r="H626" i="24"/>
  <c r="H627" i="24"/>
  <c r="H628" i="24"/>
  <c r="H629" i="24"/>
  <c r="H630" i="24"/>
  <c r="H631" i="24"/>
  <c r="H632" i="24"/>
  <c r="H633" i="24"/>
  <c r="H634" i="24"/>
  <c r="H635" i="24"/>
  <c r="H636" i="24"/>
  <c r="H637" i="24"/>
  <c r="H638" i="24"/>
  <c r="H639" i="24"/>
  <c r="H640" i="24"/>
  <c r="H641" i="24"/>
  <c r="H642" i="24"/>
  <c r="H643" i="24"/>
  <c r="H644" i="24"/>
  <c r="H645" i="24"/>
  <c r="H646" i="24"/>
  <c r="H647" i="24"/>
  <c r="H648" i="24"/>
  <c r="H649" i="24"/>
  <c r="H650" i="24"/>
  <c r="H651" i="24"/>
  <c r="H652" i="24"/>
  <c r="H653" i="24"/>
  <c r="H654" i="24"/>
  <c r="H655" i="24"/>
  <c r="H656" i="24"/>
  <c r="H657" i="24"/>
  <c r="H658" i="24"/>
  <c r="H659" i="24"/>
  <c r="H660" i="24"/>
  <c r="H661" i="24"/>
  <c r="H662" i="24"/>
  <c r="H663" i="24"/>
  <c r="H664" i="24"/>
  <c r="H665" i="24"/>
  <c r="H666" i="24"/>
  <c r="H667" i="24"/>
  <c r="H668" i="24"/>
  <c r="H669" i="24"/>
  <c r="H670" i="24"/>
  <c r="H671" i="24"/>
  <c r="H672" i="24"/>
  <c r="H673" i="24"/>
  <c r="H674" i="24"/>
  <c r="H675" i="24"/>
  <c r="H676" i="24"/>
  <c r="H677" i="24"/>
  <c r="H678" i="24"/>
  <c r="H679" i="24"/>
  <c r="H680" i="24"/>
  <c r="H681" i="24"/>
  <c r="H682" i="24"/>
  <c r="H683" i="24"/>
  <c r="H684" i="24"/>
  <c r="H685" i="24"/>
  <c r="H686" i="24"/>
  <c r="H687" i="24"/>
  <c r="H688" i="24"/>
  <c r="H689" i="24"/>
  <c r="H690" i="24"/>
  <c r="H691" i="24"/>
  <c r="H692" i="24"/>
  <c r="H693" i="24"/>
  <c r="H694" i="24"/>
  <c r="H695" i="24"/>
  <c r="H696" i="24"/>
  <c r="H697" i="24"/>
  <c r="H698" i="24"/>
  <c r="H699" i="24"/>
  <c r="H700" i="24"/>
  <c r="H701" i="24"/>
  <c r="H702" i="24"/>
  <c r="H703" i="24"/>
  <c r="H704" i="24"/>
  <c r="H705" i="24"/>
  <c r="H706" i="24"/>
  <c r="H707" i="24"/>
  <c r="H708" i="24"/>
  <c r="H709" i="24"/>
  <c r="H710" i="24"/>
  <c r="H711" i="24"/>
  <c r="H712" i="24"/>
  <c r="H713" i="24"/>
  <c r="H714" i="24"/>
  <c r="H715" i="24"/>
  <c r="H716" i="24"/>
  <c r="H717" i="24"/>
  <c r="H718" i="24"/>
  <c r="H719" i="24"/>
  <c r="H720" i="24"/>
  <c r="H721" i="24"/>
  <c r="H722" i="24"/>
  <c r="H723" i="24"/>
  <c r="H724" i="24"/>
  <c r="H725" i="24"/>
  <c r="H726" i="24"/>
  <c r="H727" i="24"/>
  <c r="H728" i="24"/>
  <c r="H729" i="24"/>
  <c r="H730" i="24"/>
  <c r="H731" i="24"/>
  <c r="H732" i="24"/>
  <c r="H733" i="24"/>
  <c r="H734" i="24"/>
  <c r="H735" i="24"/>
  <c r="H736" i="24"/>
  <c r="H737" i="24"/>
  <c r="H738" i="24"/>
  <c r="H739" i="24"/>
  <c r="H740" i="24"/>
  <c r="H741" i="24"/>
  <c r="H742" i="24"/>
  <c r="H743" i="24"/>
  <c r="H744" i="24"/>
  <c r="H745" i="24"/>
  <c r="H746" i="24"/>
  <c r="H747" i="24"/>
  <c r="H748" i="24"/>
  <c r="H749" i="24"/>
  <c r="H750" i="24"/>
  <c r="H751" i="24"/>
  <c r="H752" i="24"/>
  <c r="H753" i="24"/>
  <c r="H754" i="24"/>
  <c r="H755" i="24"/>
  <c r="H756" i="24"/>
  <c r="H757" i="24"/>
  <c r="H758" i="24"/>
  <c r="H759" i="24"/>
  <c r="H760" i="24"/>
  <c r="H761" i="24"/>
  <c r="H762" i="24"/>
  <c r="H763" i="24"/>
  <c r="H764" i="24"/>
  <c r="H765" i="24"/>
  <c r="H766" i="24"/>
  <c r="H767" i="24"/>
  <c r="H768" i="24"/>
  <c r="H769" i="24"/>
  <c r="H770" i="24"/>
  <c r="H771" i="24"/>
  <c r="H772" i="24"/>
  <c r="H773" i="24"/>
  <c r="H774" i="24"/>
  <c r="H775" i="24"/>
  <c r="H776" i="24"/>
  <c r="H777" i="24"/>
  <c r="H778" i="24"/>
  <c r="H779" i="24"/>
  <c r="H780" i="24"/>
  <c r="H781" i="24"/>
  <c r="H782" i="24"/>
  <c r="H783" i="24"/>
  <c r="H784" i="24"/>
  <c r="H785" i="24"/>
  <c r="H786" i="24"/>
  <c r="H787" i="24"/>
  <c r="H788" i="24"/>
  <c r="H789" i="24"/>
  <c r="H790" i="24"/>
  <c r="H791" i="24"/>
  <c r="H792" i="24"/>
  <c r="H793" i="24"/>
  <c r="H794" i="24"/>
  <c r="H795" i="24"/>
  <c r="H796" i="24"/>
  <c r="H797" i="24"/>
  <c r="H798" i="24"/>
  <c r="H799" i="24"/>
  <c r="H800" i="24"/>
  <c r="H801" i="24"/>
  <c r="H802" i="24"/>
  <c r="H803" i="24"/>
  <c r="H804" i="24"/>
  <c r="H805" i="24"/>
  <c r="H806" i="24"/>
  <c r="H807" i="24"/>
  <c r="H808" i="24"/>
  <c r="H809" i="24"/>
  <c r="H810" i="24"/>
  <c r="H811" i="24"/>
  <c r="H812" i="24"/>
  <c r="H813" i="24"/>
  <c r="H814" i="24"/>
  <c r="H815" i="24"/>
  <c r="H816" i="24"/>
  <c r="H817" i="24"/>
  <c r="H818" i="24"/>
  <c r="H819" i="24"/>
  <c r="H820" i="24"/>
  <c r="H821" i="24"/>
  <c r="H822" i="24"/>
  <c r="H823" i="24"/>
  <c r="H824" i="24"/>
  <c r="H825" i="24"/>
  <c r="H826" i="24"/>
  <c r="H827" i="24"/>
  <c r="H828" i="24"/>
  <c r="H829" i="24"/>
  <c r="H830" i="24"/>
  <c r="H831" i="24"/>
  <c r="H832" i="24"/>
  <c r="H833" i="24"/>
  <c r="H834" i="24"/>
  <c r="H835" i="24"/>
  <c r="H836" i="24"/>
  <c r="H837" i="24"/>
  <c r="H838" i="24"/>
  <c r="H839" i="24"/>
  <c r="H840" i="24"/>
  <c r="H841" i="24"/>
  <c r="H842" i="24"/>
  <c r="H843" i="24"/>
  <c r="H844" i="24"/>
  <c r="H845" i="24"/>
  <c r="H846" i="24"/>
  <c r="H847" i="24"/>
  <c r="H848" i="24"/>
  <c r="H849" i="24"/>
  <c r="H850" i="24"/>
  <c r="H851" i="24"/>
  <c r="H852" i="24"/>
  <c r="H853" i="24"/>
  <c r="H854" i="24"/>
  <c r="H855" i="24"/>
  <c r="H856" i="24"/>
  <c r="H857" i="24"/>
  <c r="H858" i="24"/>
  <c r="H859" i="24"/>
  <c r="H860" i="24"/>
  <c r="H861" i="24"/>
  <c r="H862" i="24"/>
  <c r="H863" i="24"/>
  <c r="H864" i="24"/>
  <c r="H865" i="24"/>
  <c r="H866" i="24"/>
  <c r="H867" i="24"/>
  <c r="H868" i="24"/>
  <c r="H869" i="24"/>
  <c r="H870" i="24"/>
  <c r="H871" i="24"/>
  <c r="H872" i="24"/>
  <c r="H873" i="24"/>
  <c r="H874" i="24"/>
  <c r="H875" i="24"/>
  <c r="H876" i="24"/>
  <c r="H877" i="24"/>
  <c r="H878" i="24"/>
  <c r="H879" i="24"/>
  <c r="H880" i="24"/>
  <c r="H881" i="24"/>
  <c r="H882" i="24"/>
  <c r="H883" i="24"/>
  <c r="H884" i="24"/>
  <c r="H885" i="24"/>
  <c r="H886" i="24"/>
  <c r="H887" i="24"/>
  <c r="H888" i="24"/>
  <c r="H889" i="24"/>
  <c r="H890" i="24"/>
  <c r="H891" i="24"/>
  <c r="H892" i="24"/>
  <c r="H893" i="24"/>
  <c r="H894" i="24"/>
  <c r="H895" i="24"/>
  <c r="H896" i="24"/>
  <c r="H897" i="24"/>
  <c r="H898" i="24"/>
  <c r="H899" i="24"/>
  <c r="H900" i="24"/>
  <c r="H901" i="24"/>
  <c r="H902" i="24"/>
  <c r="H903" i="24"/>
  <c r="H904" i="24"/>
  <c r="H905" i="24"/>
  <c r="H906" i="24"/>
  <c r="H907" i="24"/>
  <c r="H908" i="24"/>
  <c r="H909" i="24"/>
  <c r="H910" i="24"/>
  <c r="H911" i="24"/>
  <c r="H912" i="24"/>
  <c r="H913" i="24"/>
  <c r="H914" i="24"/>
  <c r="H915" i="24"/>
  <c r="H916" i="24"/>
  <c r="H917" i="24"/>
  <c r="H918" i="24"/>
  <c r="H919" i="24"/>
  <c r="H920" i="24"/>
  <c r="H921" i="24"/>
  <c r="H922" i="24"/>
  <c r="H923" i="24"/>
  <c r="H924" i="24"/>
  <c r="H925" i="24"/>
  <c r="H926" i="24"/>
  <c r="H927" i="24"/>
  <c r="H928" i="24"/>
  <c r="H929" i="24"/>
  <c r="H930" i="24"/>
  <c r="H931" i="24"/>
  <c r="H932" i="24"/>
  <c r="H933" i="24"/>
  <c r="H934" i="24"/>
  <c r="H935" i="24"/>
  <c r="H936" i="24"/>
  <c r="H937" i="24"/>
  <c r="H938" i="24"/>
  <c r="H939" i="24"/>
  <c r="H940" i="24"/>
  <c r="H941" i="24"/>
  <c r="H942" i="24"/>
  <c r="H943" i="24"/>
  <c r="H944" i="24"/>
  <c r="H945" i="24"/>
  <c r="H946" i="24"/>
  <c r="H947" i="24"/>
  <c r="H948" i="24"/>
  <c r="H949" i="24"/>
  <c r="H950" i="24"/>
  <c r="H951" i="24"/>
  <c r="H952" i="24"/>
  <c r="H953" i="24"/>
  <c r="H954" i="24"/>
  <c r="H955" i="24"/>
  <c r="H956" i="24"/>
  <c r="H957" i="24"/>
  <c r="H958" i="24"/>
  <c r="H959" i="24"/>
  <c r="H960" i="24"/>
  <c r="H961" i="24"/>
  <c r="H962" i="24"/>
  <c r="H963" i="24"/>
  <c r="H964" i="24"/>
  <c r="H965" i="24"/>
  <c r="H966" i="24"/>
  <c r="H967" i="24"/>
  <c r="H968" i="24"/>
  <c r="H969" i="24"/>
  <c r="H970" i="24"/>
  <c r="H971" i="24"/>
  <c r="H972" i="24"/>
  <c r="H973" i="24"/>
  <c r="H974" i="24"/>
  <c r="H975" i="24"/>
  <c r="H976" i="24"/>
  <c r="H977" i="24"/>
  <c r="H978" i="24"/>
  <c r="H979" i="24"/>
  <c r="H980" i="24"/>
  <c r="H981" i="24"/>
  <c r="H982" i="24"/>
  <c r="H983" i="24"/>
  <c r="H984" i="24"/>
  <c r="H985" i="24"/>
  <c r="H986" i="24"/>
  <c r="H987" i="24"/>
  <c r="H988" i="24"/>
  <c r="H989" i="24"/>
  <c r="H990" i="24"/>
  <c r="H991" i="24"/>
  <c r="H992" i="24"/>
  <c r="H993" i="24"/>
  <c r="H994" i="24"/>
  <c r="H995" i="24"/>
  <c r="H996" i="24"/>
  <c r="H997" i="24"/>
  <c r="H998" i="24"/>
  <c r="H999" i="24"/>
  <c r="H1000" i="24"/>
  <c r="H1001" i="24"/>
  <c r="H1002" i="24"/>
  <c r="H1003" i="24"/>
  <c r="H1004" i="24"/>
  <c r="H1005" i="24"/>
  <c r="H1006" i="24"/>
  <c r="H1007" i="24"/>
  <c r="H1008" i="24"/>
  <c r="H1009" i="24"/>
  <c r="H1010" i="24"/>
  <c r="H1011" i="24"/>
  <c r="H1012" i="24"/>
  <c r="H1013" i="24"/>
  <c r="H1014" i="24"/>
  <c r="H1015" i="24"/>
  <c r="H1016" i="24"/>
  <c r="H1017" i="24"/>
  <c r="H1018" i="24"/>
  <c r="H1019" i="24"/>
  <c r="H1020" i="24"/>
  <c r="H1021" i="24"/>
  <c r="H1022" i="24"/>
  <c r="H1023" i="24"/>
  <c r="H1024" i="24"/>
  <c r="H1025" i="24"/>
  <c r="H1026" i="24"/>
  <c r="H1027" i="24"/>
  <c r="H1028" i="24"/>
  <c r="H1029" i="24"/>
  <c r="H1030" i="24"/>
  <c r="H1031" i="24"/>
  <c r="H1032" i="24"/>
  <c r="H1033" i="24"/>
  <c r="H1034" i="24"/>
  <c r="H1035" i="24"/>
  <c r="H1036" i="24"/>
  <c r="H1037" i="24"/>
  <c r="H1038" i="24"/>
  <c r="H1039" i="24"/>
  <c r="H1040" i="24"/>
  <c r="H1041" i="24"/>
  <c r="H1042" i="24"/>
  <c r="H1043" i="24"/>
  <c r="H1044" i="24"/>
  <c r="H1045" i="24"/>
  <c r="H1046" i="24"/>
  <c r="H1047" i="24"/>
  <c r="H1048" i="24"/>
  <c r="H1049" i="24"/>
  <c r="H1050" i="24"/>
  <c r="H1051" i="24"/>
  <c r="H1052" i="24"/>
  <c r="H1053" i="24"/>
  <c r="H1054" i="24"/>
  <c r="H1055" i="24"/>
  <c r="H1056" i="24"/>
  <c r="H1057" i="24"/>
  <c r="H1058" i="24"/>
  <c r="H1059" i="24"/>
  <c r="H1060" i="24"/>
  <c r="H1061" i="24"/>
  <c r="H1062" i="24"/>
  <c r="H1063" i="24"/>
  <c r="H1064" i="24"/>
  <c r="H1065" i="24"/>
  <c r="H1066" i="24"/>
  <c r="H1067" i="24"/>
  <c r="H1068" i="24"/>
  <c r="H1069" i="24"/>
  <c r="H1070" i="24"/>
  <c r="H1071" i="24"/>
  <c r="H1072" i="24"/>
  <c r="H1073" i="24"/>
  <c r="H1074" i="24"/>
  <c r="H1075" i="24"/>
  <c r="H1076" i="24"/>
  <c r="H1077" i="24"/>
  <c r="H1078" i="24"/>
  <c r="H1079" i="24"/>
  <c r="H1080" i="24"/>
  <c r="H1081" i="24"/>
  <c r="H1082" i="24"/>
  <c r="H1083" i="24"/>
  <c r="H1084" i="24"/>
  <c r="H1085" i="24"/>
  <c r="H1086" i="24"/>
  <c r="H1087" i="24"/>
  <c r="H1088" i="24"/>
  <c r="H1089" i="24"/>
  <c r="H1090" i="24"/>
  <c r="H1091" i="24"/>
  <c r="H1092" i="24"/>
  <c r="H1093" i="24"/>
  <c r="H1094" i="24"/>
  <c r="H1095" i="24"/>
  <c r="H1096" i="24"/>
  <c r="H1097" i="24"/>
  <c r="H1098" i="24"/>
  <c r="H1099" i="24"/>
  <c r="H1100" i="24"/>
  <c r="H1101" i="24"/>
  <c r="H1102" i="24"/>
  <c r="H1103" i="24"/>
  <c r="H1104" i="24"/>
  <c r="H1105" i="24"/>
  <c r="H1106" i="24"/>
  <c r="H1107" i="24"/>
  <c r="H1108" i="24"/>
  <c r="H1109" i="24"/>
  <c r="H1110" i="24"/>
  <c r="H1111" i="24"/>
  <c r="H1112" i="24"/>
  <c r="H1113" i="24"/>
  <c r="H1114" i="24"/>
  <c r="H1115" i="24"/>
  <c r="H1116" i="24"/>
  <c r="H1117" i="24"/>
  <c r="H1118" i="24"/>
  <c r="H1119" i="24"/>
  <c r="H1120" i="24"/>
  <c r="H1121" i="24"/>
  <c r="H1122" i="24"/>
  <c r="H1123" i="24"/>
  <c r="H1124" i="24"/>
  <c r="H1125" i="24"/>
  <c r="H1126" i="24"/>
  <c r="H1127" i="24"/>
  <c r="H1128" i="24"/>
  <c r="H1129" i="24"/>
  <c r="H1130" i="24"/>
  <c r="H1131" i="24"/>
  <c r="H1132" i="24"/>
  <c r="H1133" i="24"/>
  <c r="H1134" i="24"/>
  <c r="H1135" i="24"/>
  <c r="H1136" i="24"/>
  <c r="H1137" i="24"/>
  <c r="H1138" i="24"/>
  <c r="H1139" i="24"/>
  <c r="H1140" i="24"/>
  <c r="H1141" i="24"/>
  <c r="H1142" i="24"/>
  <c r="H1143" i="24"/>
  <c r="H1144" i="24"/>
  <c r="H1145" i="24"/>
  <c r="H1146" i="24"/>
  <c r="H1147" i="24"/>
  <c r="H1148" i="24"/>
  <c r="H1149" i="24"/>
  <c r="H1150" i="24"/>
  <c r="H1151" i="24"/>
  <c r="H1152" i="24"/>
  <c r="H1153" i="24"/>
  <c r="H1154" i="24"/>
  <c r="H1155" i="24"/>
  <c r="H1156" i="24"/>
  <c r="H1157" i="24"/>
  <c r="H1158" i="24"/>
  <c r="H1159" i="24"/>
  <c r="H1160" i="24"/>
  <c r="H1161" i="24"/>
  <c r="H1162" i="24"/>
  <c r="H1163" i="24"/>
  <c r="H1164" i="24"/>
  <c r="H1165" i="24"/>
  <c r="H1166" i="24"/>
  <c r="H1167" i="24"/>
  <c r="H1168" i="24"/>
  <c r="H1169" i="24"/>
  <c r="H1170" i="24"/>
  <c r="H1171" i="24"/>
  <c r="H1172" i="24"/>
  <c r="H1173" i="24"/>
  <c r="H1174" i="24"/>
  <c r="H1175" i="24"/>
  <c r="H1176" i="24"/>
  <c r="H1177" i="24"/>
  <c r="H1178" i="24"/>
  <c r="H1179" i="24"/>
  <c r="H1180" i="24"/>
  <c r="H1181" i="24"/>
  <c r="H1182" i="24"/>
  <c r="H1183" i="24"/>
  <c r="H1184" i="24"/>
  <c r="H1185" i="24"/>
  <c r="H1186" i="24"/>
  <c r="H1187" i="24"/>
  <c r="H1188" i="24"/>
  <c r="H1189" i="24"/>
  <c r="H1190" i="24"/>
  <c r="H1191" i="24"/>
  <c r="H1192" i="24"/>
  <c r="H1193" i="24"/>
  <c r="H1194" i="24"/>
  <c r="H1195" i="24"/>
  <c r="H1196" i="24"/>
  <c r="H1197" i="24"/>
  <c r="H1198" i="24"/>
  <c r="H1199" i="24"/>
  <c r="H1200" i="24"/>
  <c r="H1201" i="24"/>
  <c r="H1202" i="24"/>
  <c r="H1203" i="24"/>
  <c r="H1204" i="24"/>
  <c r="H1205" i="24"/>
  <c r="H1206" i="24"/>
  <c r="H1207" i="24"/>
  <c r="H1208" i="24"/>
  <c r="H1209" i="24"/>
  <c r="H1210" i="24"/>
  <c r="H1211" i="24"/>
  <c r="H1212" i="24"/>
  <c r="H1213" i="24"/>
  <c r="H1214" i="24"/>
  <c r="H1215" i="24"/>
  <c r="H1216" i="24"/>
  <c r="H1217" i="24"/>
  <c r="H1218" i="24"/>
  <c r="H1219" i="24"/>
  <c r="H1220" i="24"/>
  <c r="H1221" i="24"/>
  <c r="H1222" i="24"/>
  <c r="H1223" i="24"/>
  <c r="H1224" i="24"/>
  <c r="H1225" i="24"/>
  <c r="H1226" i="24"/>
  <c r="H1227" i="24"/>
  <c r="H1228" i="24"/>
  <c r="H1229" i="24"/>
  <c r="H1230" i="24"/>
  <c r="H1231" i="24"/>
  <c r="H1232" i="24"/>
  <c r="H1233" i="24"/>
  <c r="H1234" i="24"/>
  <c r="H1235" i="24"/>
  <c r="H1236" i="24"/>
  <c r="H1237" i="24"/>
  <c r="H1238" i="24"/>
  <c r="H1239" i="24"/>
  <c r="H1240" i="24"/>
  <c r="H1241" i="24"/>
  <c r="H1242" i="24"/>
  <c r="H1243" i="24"/>
  <c r="H1244" i="24"/>
  <c r="H1245" i="24"/>
  <c r="H1246" i="24"/>
  <c r="H1247" i="24"/>
  <c r="H1248" i="24"/>
  <c r="H1249" i="24"/>
  <c r="H1250" i="24"/>
  <c r="H1251" i="24"/>
  <c r="H1252" i="24"/>
  <c r="H1253" i="24"/>
  <c r="H1254" i="24"/>
  <c r="H1255" i="24"/>
  <c r="H1256" i="24"/>
  <c r="H1257" i="24"/>
  <c r="H1258" i="24"/>
  <c r="H1259" i="24"/>
  <c r="H1260" i="24"/>
  <c r="H1261" i="24"/>
  <c r="H1262" i="24"/>
  <c r="H1263" i="24"/>
  <c r="H1264" i="24"/>
  <c r="H1265" i="24"/>
  <c r="H1266" i="24"/>
  <c r="H1267" i="24"/>
  <c r="H1268" i="24"/>
  <c r="H1269" i="24"/>
  <c r="H1270" i="24"/>
  <c r="H1271" i="24"/>
  <c r="H1272" i="24"/>
  <c r="H1273" i="24"/>
  <c r="H1274" i="24"/>
  <c r="H1275" i="24"/>
  <c r="H1276" i="24"/>
  <c r="H1277" i="24"/>
  <c r="H1278" i="24"/>
  <c r="H1279" i="24"/>
  <c r="H1280" i="24"/>
  <c r="H1281" i="24"/>
  <c r="H1282" i="24"/>
  <c r="H1283" i="24"/>
  <c r="H1284" i="24"/>
  <c r="H1285" i="24"/>
  <c r="H1286" i="24"/>
  <c r="H1287" i="24"/>
  <c r="H1288" i="24"/>
  <c r="H1289" i="24"/>
  <c r="H1290" i="24"/>
  <c r="H1291" i="24"/>
  <c r="H1292" i="24"/>
  <c r="H1293" i="24"/>
  <c r="H1294" i="24"/>
  <c r="H1295" i="24"/>
  <c r="H1296" i="24"/>
  <c r="H1297" i="24"/>
  <c r="H1298" i="24"/>
  <c r="H1299" i="24"/>
  <c r="H1300" i="24"/>
  <c r="H1301" i="24"/>
  <c r="H1302" i="24"/>
  <c r="H1303" i="24"/>
  <c r="H1304" i="24"/>
  <c r="H1305" i="24"/>
  <c r="H1306" i="24"/>
  <c r="H1307" i="24"/>
  <c r="H1308" i="24"/>
  <c r="H1309" i="24"/>
  <c r="H1310" i="24"/>
  <c r="H1311" i="24"/>
  <c r="H1312" i="24"/>
  <c r="H1313" i="24"/>
  <c r="H1314" i="24"/>
  <c r="H1315" i="24"/>
  <c r="H1316" i="24"/>
  <c r="H1317" i="24"/>
  <c r="H1318" i="24"/>
  <c r="H1319" i="24"/>
  <c r="H1320" i="24"/>
  <c r="H1321" i="24"/>
  <c r="H1322" i="24"/>
  <c r="H1323" i="24"/>
  <c r="H1324" i="24"/>
  <c r="H1325" i="24"/>
  <c r="H1326" i="24"/>
  <c r="H1327" i="24"/>
  <c r="H1328" i="24"/>
  <c r="H1329" i="24"/>
  <c r="H1330" i="24"/>
  <c r="H1331" i="24"/>
  <c r="H1332" i="24"/>
  <c r="H1333" i="24"/>
  <c r="H1334" i="24"/>
  <c r="H1335" i="24"/>
  <c r="H1336" i="24"/>
  <c r="H1337" i="24"/>
  <c r="H1338" i="24"/>
  <c r="H1339" i="24"/>
  <c r="H1340" i="24"/>
  <c r="H1341" i="24"/>
  <c r="H1342" i="24"/>
  <c r="H1343" i="24"/>
  <c r="H1344" i="24"/>
  <c r="H1345" i="24"/>
  <c r="H1346" i="24"/>
  <c r="H1347" i="24"/>
  <c r="H1348" i="24"/>
  <c r="H1349" i="24"/>
  <c r="H1350" i="24"/>
  <c r="H1351" i="24"/>
  <c r="H1352" i="24"/>
  <c r="H1353" i="24"/>
  <c r="H1354" i="24"/>
  <c r="H1355" i="24"/>
  <c r="H1356" i="24"/>
  <c r="H1357" i="24"/>
  <c r="H1358" i="24"/>
  <c r="H1359" i="24"/>
  <c r="H1360" i="24"/>
  <c r="H1361" i="24"/>
  <c r="H1362" i="24"/>
  <c r="H1363" i="24"/>
  <c r="H1364" i="24"/>
  <c r="H1365" i="24"/>
  <c r="H1366" i="24"/>
  <c r="H1367" i="24"/>
  <c r="H1368" i="24"/>
  <c r="H1369" i="24"/>
  <c r="H1370" i="24"/>
  <c r="H1371" i="24"/>
  <c r="H1372" i="24"/>
  <c r="H1373" i="24"/>
  <c r="H1374" i="24"/>
  <c r="H1375" i="24"/>
  <c r="H1376" i="24"/>
  <c r="H1377" i="24"/>
  <c r="H1378" i="24"/>
  <c r="H1379" i="24"/>
  <c r="H1380" i="24"/>
  <c r="H1381" i="24"/>
  <c r="H1382" i="24"/>
  <c r="H1383" i="24"/>
  <c r="H1384" i="24"/>
  <c r="H1385" i="24"/>
  <c r="H1386" i="24"/>
  <c r="H1387" i="24"/>
  <c r="H1388" i="24"/>
  <c r="H1389" i="24"/>
  <c r="H1390" i="24"/>
  <c r="H1391" i="24"/>
  <c r="H1392" i="24"/>
  <c r="H1393" i="24"/>
  <c r="H1394" i="24"/>
  <c r="H1395" i="24"/>
  <c r="H1396" i="24"/>
  <c r="H1397" i="24"/>
  <c r="H1398" i="24"/>
  <c r="H1399" i="24"/>
  <c r="H1400" i="24"/>
  <c r="H1401" i="24"/>
  <c r="H1402" i="24"/>
  <c r="H1403" i="24"/>
  <c r="H1404" i="24"/>
  <c r="H1405" i="24"/>
  <c r="H1406" i="24"/>
  <c r="H1407" i="24"/>
  <c r="H1408" i="24"/>
  <c r="H1409" i="24"/>
  <c r="H1410" i="24"/>
  <c r="H1411" i="24"/>
  <c r="H1412" i="24"/>
  <c r="H1413" i="24"/>
  <c r="H1414" i="24"/>
  <c r="H1415" i="24"/>
  <c r="H1416" i="24"/>
  <c r="H1417" i="24"/>
  <c r="H1418" i="24"/>
  <c r="H1419" i="24"/>
  <c r="H1420" i="24"/>
  <c r="H1421" i="24"/>
  <c r="H1422" i="24"/>
  <c r="H1423" i="24"/>
  <c r="H1424" i="24"/>
  <c r="H1425" i="24"/>
  <c r="H1426" i="24"/>
  <c r="H1427" i="24"/>
  <c r="H1428" i="24"/>
  <c r="H1429" i="24"/>
  <c r="H1430" i="24"/>
  <c r="H1431" i="24"/>
  <c r="H1432" i="24"/>
  <c r="H1433" i="24"/>
  <c r="H1434" i="24"/>
  <c r="H1435" i="24"/>
  <c r="H1436" i="24"/>
  <c r="H1437" i="24"/>
  <c r="H1438" i="24"/>
  <c r="H1439" i="24"/>
  <c r="H1440" i="24"/>
  <c r="H1441" i="24"/>
  <c r="H1442" i="24"/>
  <c r="H1443" i="24"/>
  <c r="H1444" i="24"/>
  <c r="H1445" i="24"/>
  <c r="H1446" i="24"/>
  <c r="H1447" i="24"/>
  <c r="H1448" i="24"/>
  <c r="H1449" i="24"/>
  <c r="H1450" i="24"/>
  <c r="H1451" i="24"/>
  <c r="H1452" i="24"/>
  <c r="H1453" i="24"/>
  <c r="H1454" i="24"/>
  <c r="H1455" i="24"/>
  <c r="H1456" i="24"/>
  <c r="H1457" i="24"/>
  <c r="H1458" i="24"/>
  <c r="H1459" i="24"/>
  <c r="H1460" i="24"/>
  <c r="H1461" i="24"/>
  <c r="H1462" i="24"/>
  <c r="H1463" i="24"/>
  <c r="H1464" i="24"/>
  <c r="H1465" i="24"/>
  <c r="H1466" i="24"/>
  <c r="H1467" i="24"/>
  <c r="H1468" i="24"/>
  <c r="H1469" i="24"/>
  <c r="H1470" i="24"/>
  <c r="H1471" i="24"/>
  <c r="H1472" i="24"/>
  <c r="H1473" i="24"/>
  <c r="H1474" i="24"/>
  <c r="H1475" i="24"/>
  <c r="H1476" i="24"/>
  <c r="H1477" i="24"/>
  <c r="H1478" i="24"/>
  <c r="H1479" i="24"/>
  <c r="H1480" i="24"/>
  <c r="H1481" i="24"/>
  <c r="H1482" i="24"/>
  <c r="H1483" i="24"/>
  <c r="H1484" i="24"/>
  <c r="H1485" i="24"/>
  <c r="H1486" i="24"/>
  <c r="H1487" i="24"/>
  <c r="H1488" i="24"/>
  <c r="H1489" i="24"/>
  <c r="H1490" i="24"/>
  <c r="H1491" i="24"/>
  <c r="H1492" i="24"/>
  <c r="H1493" i="24"/>
  <c r="H1494" i="24"/>
  <c r="H1495" i="24"/>
  <c r="H1496" i="24"/>
  <c r="H1497" i="24"/>
  <c r="H1498" i="24"/>
  <c r="H1499" i="24"/>
  <c r="H1500" i="24"/>
  <c r="H1501" i="24"/>
  <c r="H1502" i="24"/>
  <c r="H1503" i="24"/>
  <c r="H1504" i="24"/>
  <c r="H1505" i="24"/>
  <c r="H1506" i="24"/>
  <c r="H1507" i="24"/>
  <c r="H1508" i="24"/>
  <c r="H1509" i="24"/>
  <c r="H1510" i="24"/>
  <c r="H1511" i="24"/>
  <c r="H1512" i="24"/>
  <c r="H1513" i="24"/>
  <c r="H1514" i="24"/>
  <c r="H1515" i="24"/>
  <c r="H1516" i="24"/>
  <c r="H1517" i="24"/>
  <c r="H1518" i="24"/>
  <c r="H1519" i="24"/>
  <c r="H1520" i="24"/>
  <c r="H1521" i="24"/>
  <c r="H1522" i="24"/>
  <c r="H1523" i="24"/>
  <c r="H1524" i="24"/>
  <c r="H1525" i="24"/>
  <c r="H1526" i="24"/>
  <c r="H1527" i="24"/>
  <c r="H1528" i="24"/>
  <c r="H1529" i="24"/>
  <c r="H1530" i="24"/>
  <c r="H1531" i="24"/>
  <c r="H1532" i="24"/>
  <c r="H1533" i="24"/>
  <c r="H1534" i="24"/>
  <c r="H1535" i="24"/>
  <c r="H1536" i="24"/>
  <c r="H1537" i="24"/>
  <c r="H1538" i="24"/>
  <c r="H1539" i="24"/>
  <c r="H1540" i="24"/>
  <c r="H1541" i="24"/>
  <c r="H1542" i="24"/>
  <c r="H1543" i="24"/>
  <c r="H1544" i="24"/>
  <c r="H1545" i="24"/>
  <c r="H1546" i="24"/>
  <c r="H1547" i="24"/>
  <c r="H1548" i="24"/>
  <c r="H1549" i="24"/>
  <c r="H1550" i="24"/>
  <c r="H1551" i="24"/>
  <c r="H1552" i="24"/>
  <c r="H1553" i="24"/>
  <c r="H1554" i="24"/>
  <c r="H1555" i="24"/>
  <c r="H1556" i="24"/>
  <c r="H1557" i="24"/>
  <c r="H1558" i="24"/>
  <c r="H1559" i="24"/>
  <c r="H1560" i="24"/>
  <c r="H1561" i="24"/>
  <c r="H1562" i="24"/>
  <c r="H1563" i="24"/>
  <c r="H1564" i="24"/>
  <c r="H1565" i="24"/>
  <c r="H1566" i="24"/>
  <c r="H1567" i="24"/>
  <c r="H1568" i="24"/>
  <c r="H1569" i="24"/>
  <c r="H1570" i="24"/>
  <c r="H1571" i="24"/>
  <c r="H1572" i="24"/>
  <c r="H1573" i="24"/>
  <c r="H1574" i="24"/>
  <c r="H1575" i="24"/>
  <c r="H1576" i="24"/>
  <c r="H1577" i="24"/>
  <c r="H1578" i="24"/>
  <c r="H1579" i="24"/>
  <c r="H1580" i="24"/>
  <c r="H1581" i="24"/>
  <c r="H1582" i="24"/>
  <c r="H1583" i="24"/>
  <c r="H1584" i="24"/>
  <c r="H1585" i="24"/>
  <c r="H1586" i="24"/>
  <c r="H1587" i="24"/>
  <c r="H1588" i="24"/>
  <c r="H1589" i="24"/>
  <c r="H1590" i="24"/>
  <c r="H1591" i="24"/>
  <c r="H1592" i="24"/>
  <c r="H1593" i="24"/>
  <c r="H1594" i="24"/>
  <c r="H1595" i="24"/>
  <c r="H1596" i="24"/>
  <c r="H1597" i="24"/>
  <c r="H1598" i="24"/>
  <c r="H1599" i="24"/>
  <c r="H1600" i="24"/>
  <c r="H1601" i="24"/>
  <c r="H1602" i="24"/>
  <c r="H1603" i="24"/>
  <c r="H1604" i="24"/>
  <c r="H1605" i="24"/>
  <c r="H1606" i="24"/>
  <c r="H1607" i="24"/>
  <c r="H1608" i="24"/>
  <c r="H1609" i="24"/>
  <c r="H1610" i="24"/>
  <c r="H1611" i="24"/>
  <c r="H1612" i="24"/>
  <c r="H1613" i="24"/>
  <c r="H1614" i="24"/>
  <c r="H1615" i="24"/>
  <c r="H1616" i="24"/>
  <c r="H1617" i="24"/>
  <c r="H1618" i="24"/>
  <c r="H1619" i="24"/>
  <c r="H1620" i="24"/>
  <c r="H1621" i="24"/>
  <c r="H1622" i="24"/>
  <c r="H1623" i="24"/>
  <c r="H1624" i="24"/>
  <c r="H1625" i="24"/>
  <c r="H1626" i="24"/>
  <c r="H1627" i="24"/>
  <c r="H1628" i="24"/>
  <c r="H1629" i="24"/>
  <c r="H1630" i="24"/>
  <c r="H1631" i="24"/>
  <c r="H1632" i="24"/>
  <c r="H1633" i="24"/>
  <c r="H1634" i="24"/>
  <c r="H1635" i="24"/>
  <c r="H1636" i="24"/>
  <c r="H1637" i="24"/>
  <c r="H1638" i="24"/>
  <c r="H1639" i="24"/>
  <c r="H1640" i="24"/>
  <c r="H1641" i="24"/>
  <c r="H1642" i="24"/>
  <c r="H1643" i="24"/>
  <c r="H1644" i="24"/>
  <c r="H1645" i="24"/>
  <c r="H1646" i="24"/>
  <c r="H1647" i="24"/>
  <c r="H1648" i="24"/>
  <c r="H1649" i="24"/>
  <c r="H1650" i="24"/>
  <c r="H1651" i="24"/>
  <c r="H1652" i="24"/>
  <c r="H1653" i="24"/>
  <c r="H1654" i="24"/>
  <c r="H1655" i="24"/>
  <c r="H1656" i="24"/>
  <c r="H1657" i="24"/>
  <c r="H1658" i="24"/>
  <c r="H1659" i="24"/>
  <c r="H1660" i="24"/>
  <c r="H1661" i="24"/>
  <c r="H1662" i="24"/>
  <c r="H1663" i="24"/>
  <c r="H1664" i="24"/>
  <c r="H1665" i="24"/>
  <c r="H1666" i="24"/>
  <c r="H1667" i="24"/>
  <c r="H1668" i="24"/>
  <c r="H1669" i="24"/>
  <c r="H1670" i="24"/>
  <c r="H1671" i="24"/>
  <c r="H1672" i="24"/>
  <c r="H1673" i="24"/>
  <c r="H1674" i="24"/>
  <c r="H1675" i="24"/>
  <c r="H1676" i="24"/>
  <c r="H1677" i="24"/>
  <c r="H1678" i="24"/>
  <c r="H1679" i="24"/>
  <c r="H1680" i="24"/>
  <c r="H1681" i="24"/>
  <c r="H1682" i="24"/>
  <c r="H1683" i="24"/>
  <c r="H1684" i="24"/>
  <c r="H1685" i="24"/>
  <c r="H1686" i="24"/>
  <c r="H1687" i="24"/>
  <c r="H1688" i="24"/>
  <c r="H1689" i="24"/>
  <c r="H1690" i="24"/>
  <c r="H1691" i="24"/>
  <c r="H1692" i="24"/>
  <c r="H1693" i="24"/>
  <c r="H1694" i="24"/>
  <c r="H1695" i="24"/>
  <c r="H1696" i="24"/>
  <c r="H1697" i="24"/>
  <c r="H1698" i="24"/>
  <c r="H1699" i="24"/>
  <c r="H1700" i="24"/>
  <c r="H1701" i="24"/>
  <c r="H1702" i="24"/>
  <c r="H1703" i="24"/>
  <c r="H1704" i="24"/>
  <c r="H1705" i="24"/>
  <c r="H1706" i="24"/>
  <c r="H1707" i="24"/>
  <c r="H1708" i="24"/>
  <c r="H1709" i="24"/>
  <c r="H1710" i="24"/>
  <c r="H1711" i="24"/>
  <c r="H1712" i="24"/>
  <c r="H1713" i="24"/>
  <c r="H1714" i="24"/>
  <c r="H1715" i="24"/>
  <c r="H1716" i="24"/>
  <c r="H1717" i="24"/>
  <c r="H1718" i="24"/>
  <c r="H1719" i="24"/>
  <c r="H1720" i="24"/>
  <c r="H1721" i="24"/>
  <c r="H1722" i="24"/>
  <c r="H1723" i="24"/>
  <c r="H1724" i="24"/>
  <c r="H1725" i="24"/>
  <c r="H1726" i="24"/>
  <c r="H1727" i="24"/>
  <c r="H1728" i="24"/>
  <c r="H1729" i="24"/>
  <c r="H1730" i="24"/>
  <c r="H1731" i="24"/>
  <c r="H1732" i="24"/>
  <c r="H1733" i="24"/>
  <c r="H1734" i="24"/>
  <c r="H1735" i="24"/>
  <c r="H1736" i="24"/>
  <c r="H1737" i="24"/>
  <c r="H1738" i="24"/>
  <c r="H1739" i="24"/>
  <c r="H1740" i="24"/>
  <c r="H1741" i="24"/>
  <c r="H1742" i="24"/>
  <c r="H1743" i="24"/>
  <c r="H1744" i="24"/>
  <c r="H1745" i="24"/>
  <c r="H1746" i="24"/>
  <c r="H1747" i="24"/>
  <c r="H1748" i="24"/>
  <c r="H1749" i="24"/>
  <c r="H1750" i="24"/>
  <c r="H1751" i="24"/>
  <c r="H1752" i="24"/>
  <c r="H1753" i="24"/>
  <c r="H1754" i="24"/>
  <c r="H1755" i="24"/>
  <c r="H1756" i="24"/>
  <c r="H1757" i="24"/>
  <c r="H1758" i="24"/>
  <c r="H1759" i="24"/>
  <c r="H1760" i="24"/>
  <c r="H1761" i="24"/>
  <c r="H1762" i="24"/>
  <c r="H1763" i="24"/>
  <c r="H1764" i="24"/>
  <c r="H1765" i="24"/>
  <c r="H1766" i="24"/>
  <c r="H1767" i="24"/>
  <c r="H1768" i="24"/>
  <c r="H1769" i="24"/>
  <c r="H1770" i="24"/>
  <c r="H1771" i="24"/>
  <c r="H1772" i="24"/>
  <c r="H1773" i="24"/>
  <c r="H1774" i="24"/>
  <c r="H1775" i="24"/>
  <c r="H1776" i="24"/>
  <c r="H1777" i="24"/>
  <c r="H1778" i="24"/>
  <c r="H1779" i="24"/>
  <c r="H1780" i="24"/>
  <c r="H1781" i="24"/>
  <c r="H1782" i="24"/>
  <c r="H1783" i="24"/>
  <c r="H1784" i="24"/>
  <c r="H1785" i="24"/>
  <c r="H1786" i="24"/>
  <c r="H1787" i="24"/>
  <c r="H1788" i="24"/>
  <c r="H1789" i="24"/>
  <c r="H1790" i="24"/>
  <c r="H1791" i="24"/>
  <c r="H1792" i="24"/>
  <c r="H1793" i="24"/>
  <c r="H1794" i="24"/>
  <c r="H1795" i="24"/>
  <c r="H1796" i="24"/>
  <c r="H1797" i="24"/>
  <c r="H1798" i="24"/>
  <c r="H1799" i="24"/>
  <c r="H1800" i="24"/>
  <c r="H1801" i="24"/>
  <c r="H1802" i="24"/>
  <c r="H1803" i="24"/>
  <c r="H1804" i="24"/>
  <c r="H1805" i="24"/>
  <c r="H1806" i="24"/>
  <c r="H1807" i="24"/>
  <c r="H1808" i="24"/>
  <c r="H1809" i="24"/>
  <c r="H1810" i="24"/>
  <c r="H1811" i="24"/>
  <c r="H1812" i="24"/>
  <c r="H1813" i="24"/>
  <c r="H1814" i="24"/>
  <c r="H1815" i="24"/>
  <c r="H1816" i="24"/>
  <c r="H1817" i="24"/>
  <c r="H1818" i="24"/>
  <c r="H1819" i="24"/>
  <c r="H1820" i="24"/>
  <c r="H1821" i="24"/>
  <c r="H1822" i="24"/>
  <c r="H1823" i="24"/>
  <c r="H1824" i="24"/>
  <c r="H1825" i="24"/>
  <c r="H1826" i="24"/>
  <c r="H1827" i="24"/>
  <c r="H1828" i="24"/>
  <c r="H1829" i="24"/>
  <c r="H1830" i="24"/>
  <c r="H1831" i="24"/>
  <c r="H1832" i="24"/>
  <c r="H1833" i="24"/>
  <c r="H1834" i="24"/>
  <c r="H1835" i="24"/>
  <c r="H1836" i="24"/>
  <c r="H1837" i="24"/>
  <c r="H1838" i="24"/>
  <c r="H1839" i="24"/>
  <c r="H1840" i="24"/>
  <c r="H1841" i="24"/>
  <c r="H1842" i="24"/>
  <c r="H1843" i="24"/>
  <c r="H1844" i="24"/>
  <c r="H1845" i="24"/>
  <c r="H1846" i="24"/>
  <c r="H1847" i="24"/>
  <c r="H1848" i="24"/>
  <c r="H1849" i="24"/>
  <c r="H1850" i="24"/>
  <c r="H1851" i="24"/>
  <c r="H1852" i="24"/>
  <c r="H1853" i="24"/>
  <c r="H1854" i="24"/>
  <c r="H1855" i="24"/>
  <c r="H1856" i="24"/>
  <c r="H1857" i="24"/>
  <c r="H1858" i="24"/>
  <c r="H1859" i="24"/>
  <c r="H1860" i="24"/>
  <c r="H1861" i="24"/>
  <c r="H1862" i="24"/>
  <c r="H1863" i="24"/>
  <c r="H1864" i="24"/>
  <c r="H1865" i="24"/>
  <c r="H1866" i="24"/>
  <c r="H1867" i="24"/>
  <c r="H1868" i="24"/>
  <c r="H1869" i="24"/>
  <c r="H1870" i="24"/>
  <c r="H1871" i="24"/>
  <c r="H1872" i="24"/>
  <c r="H1873" i="24"/>
  <c r="H1874" i="24"/>
  <c r="H1875" i="24"/>
  <c r="H1876" i="24"/>
  <c r="H1877" i="24"/>
  <c r="H1878" i="24"/>
  <c r="H1879" i="24"/>
  <c r="H1880" i="24"/>
  <c r="H1881" i="24"/>
  <c r="H1882" i="24"/>
  <c r="H1883" i="24"/>
  <c r="H1884" i="24"/>
  <c r="H1885" i="24"/>
  <c r="H1886" i="24"/>
  <c r="H1887" i="24"/>
  <c r="H1888" i="24"/>
  <c r="H1889" i="24"/>
  <c r="H1890" i="24"/>
  <c r="H1891" i="24"/>
  <c r="H1892" i="24"/>
  <c r="H1893" i="24"/>
  <c r="H1894" i="24"/>
  <c r="H1895" i="24"/>
  <c r="H1896" i="24"/>
  <c r="H1897" i="24"/>
  <c r="H1898" i="24"/>
  <c r="H1899" i="24"/>
  <c r="H1900" i="24"/>
  <c r="H1901" i="24"/>
  <c r="H1902" i="24"/>
  <c r="H1903" i="24"/>
  <c r="H1904" i="24"/>
  <c r="H1905" i="24"/>
  <c r="H1906" i="24"/>
  <c r="H1907" i="24"/>
  <c r="H1908" i="24"/>
  <c r="H1909" i="24"/>
  <c r="H1910" i="24"/>
  <c r="H1911" i="24"/>
  <c r="H1912" i="24"/>
  <c r="H1913" i="24"/>
  <c r="H1914" i="24"/>
  <c r="H1915" i="24"/>
  <c r="H1916" i="24"/>
  <c r="H1917" i="24"/>
  <c r="H1918" i="24"/>
  <c r="H1919" i="24"/>
  <c r="H1920" i="24"/>
  <c r="H1921" i="24"/>
  <c r="H1922" i="24"/>
  <c r="H1923" i="24"/>
  <c r="H1924" i="24"/>
  <c r="H1925" i="24"/>
  <c r="H1926" i="24"/>
  <c r="H1927" i="24"/>
  <c r="H1928" i="24"/>
  <c r="H1929" i="24"/>
  <c r="H1930" i="24"/>
  <c r="H1931" i="24"/>
  <c r="H1932" i="24"/>
  <c r="H1933" i="24"/>
  <c r="H1934" i="24"/>
  <c r="H1935" i="24"/>
  <c r="H1936" i="24"/>
  <c r="H1937" i="24"/>
  <c r="H1938" i="24"/>
  <c r="H1939" i="24"/>
  <c r="H1940" i="24"/>
  <c r="H1941" i="24"/>
  <c r="H1942" i="24"/>
  <c r="H1943" i="24"/>
  <c r="H1944" i="24"/>
  <c r="H1945" i="24"/>
  <c r="H1946" i="24"/>
  <c r="H1947" i="24"/>
  <c r="H1948" i="24"/>
  <c r="H1949" i="24"/>
  <c r="H1950" i="24"/>
  <c r="H1951" i="24"/>
  <c r="H1952" i="24"/>
  <c r="H1953" i="24"/>
  <c r="H1954" i="24"/>
  <c r="H1955" i="24"/>
  <c r="H1956" i="24"/>
  <c r="H1957" i="24"/>
  <c r="H1958" i="24"/>
  <c r="H1959" i="24"/>
  <c r="H1960" i="24"/>
  <c r="H1961" i="24"/>
  <c r="H1962" i="24"/>
  <c r="H1963" i="24"/>
  <c r="H1964" i="24"/>
  <c r="H1965" i="24"/>
  <c r="H1966" i="24"/>
  <c r="H1967" i="24"/>
  <c r="H1968" i="24"/>
  <c r="H1969" i="24"/>
  <c r="H1970" i="24"/>
  <c r="H1971" i="24"/>
  <c r="H1972" i="24"/>
  <c r="H1973" i="24"/>
  <c r="H1974" i="24"/>
  <c r="H1975" i="24"/>
  <c r="H1976" i="24"/>
  <c r="H1977" i="24"/>
  <c r="H1978" i="24"/>
  <c r="H1979" i="24"/>
  <c r="H1980" i="24"/>
  <c r="H1981" i="24"/>
  <c r="H1982" i="24"/>
  <c r="H1983" i="24"/>
  <c r="H1984" i="24"/>
  <c r="H1985" i="24"/>
  <c r="H1986" i="24"/>
  <c r="H1987" i="24"/>
  <c r="H1988" i="24"/>
  <c r="H1989" i="24"/>
  <c r="H1990" i="24"/>
  <c r="H1991" i="24"/>
  <c r="H1992" i="24"/>
  <c r="H1993" i="24"/>
  <c r="H1994" i="24"/>
  <c r="H1995" i="24"/>
  <c r="H1996" i="24"/>
  <c r="H1997" i="24"/>
  <c r="H1998" i="24"/>
  <c r="H1999" i="24"/>
  <c r="H2000" i="24"/>
  <c r="H2001" i="24"/>
  <c r="H2002" i="24"/>
  <c r="H2003" i="24"/>
  <c r="H2004" i="24"/>
  <c r="H2005" i="24"/>
  <c r="H2006" i="24"/>
  <c r="H2007" i="24"/>
  <c r="H2008" i="24"/>
  <c r="H2009" i="24"/>
  <c r="H2010" i="24"/>
  <c r="H2011" i="24"/>
  <c r="H2012" i="24"/>
  <c r="H2013" i="24"/>
  <c r="H2014" i="24"/>
  <c r="H2015" i="24"/>
  <c r="H2016" i="24"/>
  <c r="H2017" i="24"/>
  <c r="H2018" i="24"/>
  <c r="H2019" i="24"/>
  <c r="H2020" i="24"/>
  <c r="H2021" i="24"/>
  <c r="H2022" i="24"/>
  <c r="H2023" i="24"/>
  <c r="H2024" i="24"/>
  <c r="H2025" i="24"/>
  <c r="H2026" i="24"/>
  <c r="H2027" i="24"/>
  <c r="H2028" i="24"/>
  <c r="H2029" i="24"/>
  <c r="H2030" i="24"/>
  <c r="H2031" i="24"/>
  <c r="H2032" i="24"/>
  <c r="H2033" i="24"/>
  <c r="H2034" i="24"/>
  <c r="H2035" i="24"/>
  <c r="H2036" i="24"/>
  <c r="H2037" i="24"/>
  <c r="H2038" i="24"/>
  <c r="H2039" i="24"/>
  <c r="H2040" i="24"/>
  <c r="H2041" i="24"/>
  <c r="H2042" i="24"/>
  <c r="H2043" i="24"/>
  <c r="H2044" i="24"/>
  <c r="H2045" i="24"/>
  <c r="H2046" i="24"/>
  <c r="H2047" i="24"/>
  <c r="H2048" i="24"/>
  <c r="H2049" i="24"/>
  <c r="H2050" i="24"/>
  <c r="H2051" i="24"/>
  <c r="H2052" i="24"/>
  <c r="H2053" i="24"/>
  <c r="H2054" i="24"/>
  <c r="H2055" i="24"/>
  <c r="H2056" i="24"/>
  <c r="H2057" i="24"/>
  <c r="H2058" i="24"/>
  <c r="H2059" i="24"/>
  <c r="H2060" i="24"/>
  <c r="H2061" i="24"/>
  <c r="H2062" i="24"/>
  <c r="H2063" i="24"/>
  <c r="H2064" i="24"/>
  <c r="H2065" i="24"/>
  <c r="H2066" i="24"/>
  <c r="H2067" i="24"/>
  <c r="H2068" i="24"/>
  <c r="H2069" i="24"/>
  <c r="H2070" i="24"/>
  <c r="H2071" i="24"/>
  <c r="H2072" i="24"/>
  <c r="H2073" i="24"/>
  <c r="H2074" i="24"/>
  <c r="H2075" i="24"/>
  <c r="H2076" i="24"/>
  <c r="H2077" i="24"/>
  <c r="H2078" i="24"/>
  <c r="H2079" i="24"/>
  <c r="H2080" i="24"/>
  <c r="H2081" i="24"/>
  <c r="H2082" i="24"/>
  <c r="H2083" i="24"/>
  <c r="H2084" i="24"/>
  <c r="H2085" i="24"/>
  <c r="H2086" i="24"/>
  <c r="H2087" i="24"/>
  <c r="H2088" i="24"/>
  <c r="H2089" i="24"/>
  <c r="H2090" i="24"/>
  <c r="H2091" i="24"/>
  <c r="H2092" i="24"/>
  <c r="H2093" i="24"/>
  <c r="H2094" i="24"/>
  <c r="H2095" i="24"/>
  <c r="H2096" i="24"/>
  <c r="H2097" i="24"/>
  <c r="H2098" i="24"/>
  <c r="H2099" i="24"/>
  <c r="H2100" i="24"/>
  <c r="H2101" i="24"/>
  <c r="H2102" i="24"/>
  <c r="H2103" i="24"/>
  <c r="H2104" i="24"/>
  <c r="H2105" i="24"/>
  <c r="H2106" i="24"/>
  <c r="H2107" i="24"/>
  <c r="H2108" i="24"/>
  <c r="H2109" i="24"/>
  <c r="H2110" i="24"/>
  <c r="H2111" i="24"/>
  <c r="H2112" i="24"/>
  <c r="H2113" i="24"/>
  <c r="H2114" i="24"/>
  <c r="H2115" i="24"/>
  <c r="H2116" i="24"/>
  <c r="H2117" i="24"/>
  <c r="H2118" i="24"/>
  <c r="H2119" i="24"/>
  <c r="H2120" i="24"/>
  <c r="H2121" i="24"/>
  <c r="H2122" i="24"/>
  <c r="H2123" i="24"/>
  <c r="H2124" i="24"/>
  <c r="H2125" i="24"/>
  <c r="H2126" i="24"/>
  <c r="H2127" i="24"/>
  <c r="H2128" i="24"/>
  <c r="H2129" i="24"/>
  <c r="H2130" i="24"/>
  <c r="H2131" i="24"/>
  <c r="H2132" i="24"/>
  <c r="H2133" i="24"/>
  <c r="H2134" i="24"/>
  <c r="H2135" i="24"/>
  <c r="H2136" i="24"/>
  <c r="H2137" i="24"/>
  <c r="H2138" i="24"/>
  <c r="H2139" i="24"/>
  <c r="H2140" i="24"/>
  <c r="H2141" i="24"/>
  <c r="H2142" i="24"/>
  <c r="H2143" i="24"/>
  <c r="H2144" i="24"/>
  <c r="H2145" i="24"/>
  <c r="H2146" i="24"/>
  <c r="H2147" i="24"/>
  <c r="H2148" i="24"/>
  <c r="H2149" i="24"/>
  <c r="H2150" i="24"/>
  <c r="H2151" i="24"/>
  <c r="H2152" i="24"/>
  <c r="H2153" i="24"/>
  <c r="H2154" i="24"/>
  <c r="H2155" i="24"/>
  <c r="H2156" i="24"/>
  <c r="H2157" i="24"/>
  <c r="H2158" i="24"/>
  <c r="H2159" i="24"/>
  <c r="H2160" i="24"/>
  <c r="H2161" i="24"/>
  <c r="H2162" i="24"/>
  <c r="H2163" i="24"/>
  <c r="H2164" i="24"/>
  <c r="H2165" i="24"/>
  <c r="H2166" i="24"/>
  <c r="H2167" i="24"/>
  <c r="H2168" i="24"/>
  <c r="H2169" i="24"/>
  <c r="H2170" i="24"/>
  <c r="H2171" i="24"/>
  <c r="H2172" i="24"/>
  <c r="H2173" i="24"/>
  <c r="H2174" i="24"/>
  <c r="H2175" i="24"/>
  <c r="H2176" i="24"/>
  <c r="H2177" i="24"/>
  <c r="H2178" i="24"/>
  <c r="H2179" i="24"/>
  <c r="H2180" i="24"/>
  <c r="H2181" i="24"/>
  <c r="H2182" i="24"/>
  <c r="H2183" i="24"/>
  <c r="H2184" i="24"/>
  <c r="H2185" i="24"/>
  <c r="H2186" i="24"/>
  <c r="H2187" i="24"/>
  <c r="H2188" i="24"/>
  <c r="H2189" i="24"/>
  <c r="H2190" i="24"/>
  <c r="H2191" i="24"/>
  <c r="H2192" i="24"/>
  <c r="H2193" i="24"/>
  <c r="H2194" i="24"/>
  <c r="H2195" i="24"/>
  <c r="H2196" i="24"/>
  <c r="H2197" i="24"/>
  <c r="H2198" i="24"/>
  <c r="H2199" i="24"/>
  <c r="H2200" i="24"/>
  <c r="H2201" i="24"/>
  <c r="H2202" i="24"/>
  <c r="H2203" i="24"/>
  <c r="H2204" i="24"/>
  <c r="H2205" i="24"/>
  <c r="H2206" i="24"/>
  <c r="H2207" i="24"/>
  <c r="H2208" i="24"/>
  <c r="H2209" i="24"/>
  <c r="H2210" i="24"/>
  <c r="H2211" i="24"/>
  <c r="H2212" i="24"/>
  <c r="H2213" i="24"/>
  <c r="H2214" i="24"/>
  <c r="H2215" i="24"/>
  <c r="H2216" i="24"/>
  <c r="H2217" i="24"/>
  <c r="H2218" i="24"/>
  <c r="H2219" i="24"/>
  <c r="H2220" i="24"/>
  <c r="H2221" i="24"/>
  <c r="H2222" i="24"/>
  <c r="H2223" i="24"/>
  <c r="H2224" i="24"/>
  <c r="H2225" i="24"/>
  <c r="H2226" i="24"/>
  <c r="H2227" i="24"/>
  <c r="H2228" i="24"/>
  <c r="H2229" i="24"/>
  <c r="H2230" i="24"/>
  <c r="H2231" i="24"/>
  <c r="H2232" i="24"/>
  <c r="H2233" i="24"/>
  <c r="H2234" i="24"/>
  <c r="H2235" i="24"/>
  <c r="H2236" i="24"/>
  <c r="H2237" i="24"/>
  <c r="H2238" i="24"/>
  <c r="H2239" i="24"/>
  <c r="H2240" i="24"/>
  <c r="H2241" i="24"/>
  <c r="H2242" i="24"/>
  <c r="H2243" i="24"/>
  <c r="H2244" i="24"/>
  <c r="H2245" i="24"/>
  <c r="H2246" i="24"/>
  <c r="H2247" i="24"/>
  <c r="H2248" i="24"/>
  <c r="H2249" i="24"/>
  <c r="H2250" i="24"/>
  <c r="H2251" i="24"/>
  <c r="H2252" i="24"/>
  <c r="H2253" i="24"/>
  <c r="H2254" i="24"/>
  <c r="H2255" i="24"/>
  <c r="H2256" i="24"/>
  <c r="H2257" i="24"/>
  <c r="H2258" i="24"/>
  <c r="H2259" i="24"/>
  <c r="H2260" i="24"/>
  <c r="H2261" i="24"/>
  <c r="H2262" i="24"/>
  <c r="H2263" i="24"/>
  <c r="H2264" i="24"/>
  <c r="H2265" i="24"/>
  <c r="H2266" i="24"/>
  <c r="H2267" i="24"/>
  <c r="H2268" i="24"/>
  <c r="H2269" i="24"/>
  <c r="H2270" i="24"/>
  <c r="H2271" i="24"/>
  <c r="H2272" i="24"/>
  <c r="H2273" i="24"/>
  <c r="H2274" i="24"/>
  <c r="H2275" i="24"/>
  <c r="H2276" i="24"/>
  <c r="H2277" i="24"/>
  <c r="H2278" i="24"/>
  <c r="H2279" i="24"/>
  <c r="H2280" i="24"/>
  <c r="H2281" i="24"/>
  <c r="H2282" i="24"/>
  <c r="H2283" i="24"/>
  <c r="H2284" i="24"/>
  <c r="H2285" i="24"/>
  <c r="H2286" i="24"/>
  <c r="H2287" i="24"/>
  <c r="H2288" i="24"/>
  <c r="H2289" i="24"/>
  <c r="H2290" i="24"/>
  <c r="H2291" i="24"/>
  <c r="H2292" i="24"/>
  <c r="H2293" i="24"/>
  <c r="H2294" i="24"/>
  <c r="H2295" i="24"/>
  <c r="H2296" i="24"/>
  <c r="H2297" i="24"/>
  <c r="H2298" i="24"/>
  <c r="H2299" i="24"/>
  <c r="H2300" i="24"/>
  <c r="H2301" i="24"/>
  <c r="H2302" i="24"/>
  <c r="H2303" i="24"/>
  <c r="H2304" i="24"/>
  <c r="H2305" i="24"/>
  <c r="H2306" i="24"/>
  <c r="H2307" i="24"/>
  <c r="H2308" i="24"/>
  <c r="H2309" i="24"/>
  <c r="H2310" i="24"/>
  <c r="H2311" i="24"/>
  <c r="H2312" i="24"/>
  <c r="H2313" i="24"/>
  <c r="H2314" i="24"/>
  <c r="H2315" i="24"/>
  <c r="H2316" i="24"/>
  <c r="H2317" i="24"/>
  <c r="H2318" i="24"/>
  <c r="H2319" i="24"/>
  <c r="H2320" i="24"/>
  <c r="H2321" i="24"/>
  <c r="H2322" i="24"/>
  <c r="H2323" i="24"/>
  <c r="H2324" i="24"/>
  <c r="H2325" i="24"/>
  <c r="H2326" i="24"/>
  <c r="H2327" i="24"/>
  <c r="H2328" i="24"/>
  <c r="H2329" i="24"/>
  <c r="H2330" i="24"/>
  <c r="H2331" i="24"/>
  <c r="H2332" i="24"/>
  <c r="H2333" i="24"/>
  <c r="H2334" i="24"/>
  <c r="H2335" i="24"/>
  <c r="H2336" i="24"/>
  <c r="H2337" i="24"/>
  <c r="H2338" i="24"/>
  <c r="H2339" i="24"/>
  <c r="H2340" i="24"/>
  <c r="H2341" i="24"/>
  <c r="H2342" i="24"/>
  <c r="H2343" i="24"/>
  <c r="H2344" i="24"/>
  <c r="H2345" i="24"/>
  <c r="H2346" i="24"/>
  <c r="H2347" i="24"/>
  <c r="H2348" i="24"/>
  <c r="H2349" i="24"/>
  <c r="H2350" i="24"/>
  <c r="H2351" i="24"/>
  <c r="H2352" i="24"/>
  <c r="H2353" i="24"/>
  <c r="H2354" i="24"/>
  <c r="H2355" i="24"/>
  <c r="H2356" i="24"/>
  <c r="H2357" i="24"/>
  <c r="H2358" i="24"/>
  <c r="H2359" i="24"/>
  <c r="H2360" i="24"/>
  <c r="H2361" i="24"/>
  <c r="H2362" i="24"/>
  <c r="H2363" i="24"/>
  <c r="H2364" i="24"/>
  <c r="H2365" i="24"/>
  <c r="H2366" i="24"/>
  <c r="H2367" i="24"/>
  <c r="H2368" i="24"/>
  <c r="H2369" i="24"/>
  <c r="H2370" i="24"/>
  <c r="H2371" i="24"/>
  <c r="H2372" i="24"/>
  <c r="H2373" i="24"/>
  <c r="H2374" i="24"/>
  <c r="H2375" i="24"/>
  <c r="H2376" i="24"/>
  <c r="H2377" i="24"/>
  <c r="H2378" i="24"/>
  <c r="H2379" i="24"/>
  <c r="H2380" i="24"/>
  <c r="H2381" i="24"/>
  <c r="H2382" i="24"/>
  <c r="H2383" i="24"/>
  <c r="H2384" i="24"/>
  <c r="H2385" i="24"/>
  <c r="H2386" i="24"/>
  <c r="H2387" i="24"/>
  <c r="H2388" i="24"/>
  <c r="H2389" i="24"/>
  <c r="H2390" i="24"/>
  <c r="H2391" i="24"/>
  <c r="H2392" i="24"/>
  <c r="H2393" i="24"/>
  <c r="H2394" i="24"/>
  <c r="H2395" i="24"/>
  <c r="H2396" i="24"/>
  <c r="H2397" i="24"/>
  <c r="H2398" i="24"/>
  <c r="H2399" i="24"/>
  <c r="H2400" i="24"/>
  <c r="H2401" i="24"/>
  <c r="H2402" i="24"/>
  <c r="H2403" i="24"/>
  <c r="H2404" i="24"/>
  <c r="H2405" i="24"/>
  <c r="H2406" i="24"/>
  <c r="H2407" i="24"/>
  <c r="H2408" i="24"/>
  <c r="H2409" i="24"/>
  <c r="H2410" i="24"/>
  <c r="H2411" i="24"/>
  <c r="H2412" i="24"/>
  <c r="H2413" i="24"/>
  <c r="H2414" i="24"/>
  <c r="H2415" i="24"/>
  <c r="H2416" i="24"/>
  <c r="H2417" i="24"/>
  <c r="H2418" i="24"/>
  <c r="H2419" i="24"/>
  <c r="H2420" i="24"/>
  <c r="H2421" i="24"/>
  <c r="H2422" i="24"/>
  <c r="H2423" i="24"/>
  <c r="H2424" i="24"/>
  <c r="H2425" i="24"/>
  <c r="H2426" i="24"/>
  <c r="H2427" i="24"/>
  <c r="H2428" i="24"/>
  <c r="H2429" i="24"/>
  <c r="H2430" i="24"/>
  <c r="H2431" i="24"/>
  <c r="H2432" i="24"/>
  <c r="H2433" i="24"/>
  <c r="H2434" i="24"/>
  <c r="H2435" i="24"/>
  <c r="H2436" i="24"/>
  <c r="H2437" i="24"/>
  <c r="H2438" i="24"/>
  <c r="H2439" i="24"/>
  <c r="H2440" i="24"/>
  <c r="H2441" i="24"/>
  <c r="H2442" i="24"/>
  <c r="H2443" i="24"/>
  <c r="H2444" i="24"/>
  <c r="H2445" i="24"/>
  <c r="H2446" i="24"/>
  <c r="H2447" i="24"/>
  <c r="H2448" i="24"/>
  <c r="H2449" i="24"/>
  <c r="H2450" i="24"/>
  <c r="H2451" i="24"/>
  <c r="H2452" i="24"/>
  <c r="H2453" i="24"/>
  <c r="H2454" i="24"/>
  <c r="H2455" i="24"/>
  <c r="H2456" i="24"/>
  <c r="H2457" i="24"/>
  <c r="H2458" i="24"/>
  <c r="H2459" i="24"/>
  <c r="H2460" i="24"/>
  <c r="H2461" i="24"/>
  <c r="H2462" i="24"/>
  <c r="H2463" i="24"/>
  <c r="H2464" i="24"/>
  <c r="H2465" i="24"/>
  <c r="H2466" i="24"/>
  <c r="H2467" i="24"/>
  <c r="H2468" i="24"/>
  <c r="H2469" i="24"/>
  <c r="H2470" i="24"/>
  <c r="H2471" i="24"/>
  <c r="H2472" i="24"/>
  <c r="H2473" i="24"/>
  <c r="H2474" i="24"/>
  <c r="H2475" i="24"/>
  <c r="H2476" i="24"/>
  <c r="H2477" i="24"/>
  <c r="H2478" i="24"/>
  <c r="H2479" i="24"/>
  <c r="H2480" i="24"/>
  <c r="H2481" i="24"/>
  <c r="H2482" i="24"/>
  <c r="H2483" i="24"/>
  <c r="H2484" i="24"/>
  <c r="H2485" i="24"/>
  <c r="H2486" i="24"/>
  <c r="H2487" i="24"/>
  <c r="H2488" i="24"/>
  <c r="H2489" i="24"/>
  <c r="H2490" i="24"/>
  <c r="H2491" i="24"/>
  <c r="H2492" i="24"/>
  <c r="H2493" i="24"/>
  <c r="H2494" i="24"/>
  <c r="H2495" i="24"/>
  <c r="H2496" i="24"/>
  <c r="H2497" i="24"/>
  <c r="H2498" i="24"/>
  <c r="H2499" i="24"/>
  <c r="H2500" i="24"/>
  <c r="H2501" i="24"/>
  <c r="H2502" i="24"/>
  <c r="H2503" i="24"/>
  <c r="H2504" i="24"/>
  <c r="H2505" i="24"/>
  <c r="H2506" i="24"/>
  <c r="H2507" i="24"/>
  <c r="H2508" i="24"/>
  <c r="H2509" i="24"/>
  <c r="H2510" i="24"/>
  <c r="H2511" i="24"/>
  <c r="H2512" i="24"/>
  <c r="H2513" i="24"/>
  <c r="H2514" i="24"/>
  <c r="H2515" i="24"/>
  <c r="H2516" i="24"/>
  <c r="H2517" i="24"/>
  <c r="H2518" i="24"/>
  <c r="H2519" i="24"/>
  <c r="H2520" i="24"/>
  <c r="H2521" i="24"/>
  <c r="H2522" i="24"/>
  <c r="H2523" i="24"/>
  <c r="H2524" i="24"/>
  <c r="H2525" i="24"/>
  <c r="H2526" i="24"/>
  <c r="H2527" i="24"/>
  <c r="H2528" i="24"/>
  <c r="H2529" i="24"/>
  <c r="H2530" i="24"/>
  <c r="H2531" i="24"/>
  <c r="H2532" i="24"/>
  <c r="H2533" i="24"/>
  <c r="H2534" i="24"/>
  <c r="H2535" i="24"/>
  <c r="H2536" i="24"/>
  <c r="H2537" i="24"/>
  <c r="H2538" i="24"/>
  <c r="H2539" i="24"/>
  <c r="H2540" i="24"/>
  <c r="H2541" i="24"/>
  <c r="H2542" i="24"/>
  <c r="H2543" i="24"/>
  <c r="H2544" i="24"/>
  <c r="H2545" i="24"/>
  <c r="H2546" i="24"/>
  <c r="H2547" i="24"/>
  <c r="H2548" i="24"/>
  <c r="H2549" i="24"/>
  <c r="H2550" i="24"/>
  <c r="H2551" i="24"/>
  <c r="H2552" i="24"/>
  <c r="H2553" i="24"/>
  <c r="H2554" i="24"/>
  <c r="H2555" i="24"/>
  <c r="H2556" i="24"/>
  <c r="H2557" i="24"/>
  <c r="H2558" i="24"/>
  <c r="H2559" i="24"/>
  <c r="H2560" i="24"/>
  <c r="H2561" i="24"/>
  <c r="H2562" i="24"/>
  <c r="H2563" i="24"/>
  <c r="H2564" i="24"/>
  <c r="H2565" i="24"/>
  <c r="H2566" i="24"/>
  <c r="H2567" i="24"/>
  <c r="H2568" i="24"/>
  <c r="H2569" i="24"/>
  <c r="H2570" i="24"/>
  <c r="H2571" i="24"/>
  <c r="H2572" i="24"/>
  <c r="H2573" i="24"/>
  <c r="H2574" i="24"/>
  <c r="H2575" i="24"/>
  <c r="H2576" i="24"/>
  <c r="H2577" i="24"/>
  <c r="H2578" i="24"/>
  <c r="H2579" i="24"/>
  <c r="H2580" i="24"/>
  <c r="H2581" i="24"/>
  <c r="H2582" i="24"/>
  <c r="H2583" i="24"/>
  <c r="H2584" i="24"/>
  <c r="H2585" i="24"/>
  <c r="H2586" i="24"/>
  <c r="H2587" i="24"/>
  <c r="H2588" i="24"/>
  <c r="H2589" i="24"/>
  <c r="H2590" i="24"/>
  <c r="H2591" i="24"/>
  <c r="H2592" i="24"/>
  <c r="H2593" i="24"/>
  <c r="H2594" i="24"/>
  <c r="H2595" i="24"/>
  <c r="H2596" i="24"/>
  <c r="H2597" i="24"/>
  <c r="H2598" i="24"/>
  <c r="H2599" i="24"/>
  <c r="H2600" i="24"/>
  <c r="H2601" i="24"/>
  <c r="H2602" i="24"/>
  <c r="H2603" i="24"/>
  <c r="H2604" i="24"/>
  <c r="H2605" i="24"/>
  <c r="H2606" i="24"/>
  <c r="H2607" i="24"/>
  <c r="H2608" i="24"/>
  <c r="H2609" i="24"/>
  <c r="H2610" i="24"/>
  <c r="H2611" i="24"/>
  <c r="H2612" i="24"/>
  <c r="H2613" i="24"/>
  <c r="H2614" i="24"/>
  <c r="H2615" i="24"/>
  <c r="H2616" i="24"/>
  <c r="H2617" i="24"/>
  <c r="H2618" i="24"/>
  <c r="H2619" i="24"/>
  <c r="H2620" i="24"/>
  <c r="H2621" i="24"/>
  <c r="H2622" i="24"/>
  <c r="H2623" i="24"/>
  <c r="H2624" i="24"/>
  <c r="H2625" i="24"/>
  <c r="H2626" i="24"/>
  <c r="H2627" i="24"/>
  <c r="H2628" i="24"/>
  <c r="H2629" i="24"/>
  <c r="H2630" i="24"/>
  <c r="H2631" i="24"/>
  <c r="H2632" i="24"/>
  <c r="H2633" i="24"/>
  <c r="H2634" i="24"/>
  <c r="H2635" i="24"/>
  <c r="H2636" i="24"/>
  <c r="H2637" i="24"/>
  <c r="H2638" i="24"/>
  <c r="H2639" i="24"/>
  <c r="H2640" i="24"/>
  <c r="H2641" i="24"/>
  <c r="H2642" i="24"/>
  <c r="H2643" i="24"/>
  <c r="H2644" i="24"/>
  <c r="H2645" i="24"/>
  <c r="H2646" i="24"/>
  <c r="H2647" i="24"/>
  <c r="H2648" i="24"/>
  <c r="H2649" i="24"/>
  <c r="H2650" i="24"/>
  <c r="H2651" i="24"/>
  <c r="H2652" i="24"/>
  <c r="H2653" i="24"/>
  <c r="H2654" i="24"/>
  <c r="H2655" i="24"/>
  <c r="H2656" i="24"/>
  <c r="H2657" i="24"/>
  <c r="H2658" i="24"/>
  <c r="H2659" i="24"/>
  <c r="H2660" i="24"/>
  <c r="H2661" i="24"/>
  <c r="H2662" i="24"/>
  <c r="H2663" i="24"/>
  <c r="H2664" i="24"/>
  <c r="H2665" i="24"/>
  <c r="H2666" i="24"/>
  <c r="H2667" i="24"/>
  <c r="H2668" i="24"/>
  <c r="H2669" i="24"/>
  <c r="H2670" i="24"/>
  <c r="H2671" i="24"/>
  <c r="H2672" i="24"/>
  <c r="H2673" i="24"/>
  <c r="H2674" i="24"/>
  <c r="H2675" i="24"/>
  <c r="H2676" i="24"/>
  <c r="H2677" i="24"/>
  <c r="H2678" i="24"/>
  <c r="H2679" i="24"/>
  <c r="H2680" i="24"/>
  <c r="H2681" i="24"/>
  <c r="H2682" i="24"/>
  <c r="H2683" i="24"/>
  <c r="H2684" i="24"/>
  <c r="H2685" i="24"/>
  <c r="H2686" i="24"/>
  <c r="H2687" i="24"/>
  <c r="H2688" i="24"/>
  <c r="H2689" i="24"/>
  <c r="H2690" i="24"/>
  <c r="H2691" i="24"/>
  <c r="H2692" i="24"/>
  <c r="H2693" i="24"/>
  <c r="H2694" i="24"/>
  <c r="H2695" i="24"/>
  <c r="H2696" i="24"/>
  <c r="H2697" i="24"/>
  <c r="H2698" i="24"/>
  <c r="H2699" i="24"/>
  <c r="H2700" i="24"/>
  <c r="H2701" i="24"/>
  <c r="H2702" i="24"/>
  <c r="H2703" i="24"/>
  <c r="H2704" i="24"/>
  <c r="H2705" i="24"/>
  <c r="H2706" i="24"/>
  <c r="H2707" i="24"/>
  <c r="H2708" i="24"/>
  <c r="H2709" i="24"/>
  <c r="H2710" i="24"/>
  <c r="H2711" i="24"/>
  <c r="H2712" i="24"/>
  <c r="H2713" i="24"/>
  <c r="H2714" i="24"/>
  <c r="H2715" i="24"/>
  <c r="H2716" i="24"/>
  <c r="H2717" i="24"/>
  <c r="H2718" i="24"/>
  <c r="H2719" i="24"/>
  <c r="H2720" i="24"/>
  <c r="H2721" i="24"/>
  <c r="H2722" i="24"/>
  <c r="H2723" i="24"/>
  <c r="H2724" i="24"/>
  <c r="H2725" i="24"/>
  <c r="H2726" i="24"/>
  <c r="H2727" i="24"/>
  <c r="H2728" i="24"/>
  <c r="H2729" i="24"/>
  <c r="H2730" i="24"/>
  <c r="H2731" i="24"/>
  <c r="H2732" i="24"/>
  <c r="H2733" i="24"/>
  <c r="H2734" i="24"/>
  <c r="H2735" i="24"/>
  <c r="H2736" i="24"/>
  <c r="H2737" i="24"/>
  <c r="H2738" i="24"/>
  <c r="H2739" i="24"/>
  <c r="H2740" i="24"/>
  <c r="H2741" i="24"/>
  <c r="H2742" i="24"/>
  <c r="H2743" i="24"/>
  <c r="H2744" i="24"/>
  <c r="H2745" i="24"/>
  <c r="H2746" i="24"/>
  <c r="H2747" i="24"/>
  <c r="H2748" i="24"/>
  <c r="H2749" i="24"/>
  <c r="H2750" i="24"/>
  <c r="H2751" i="24"/>
  <c r="H2752" i="24"/>
  <c r="H2753" i="24"/>
  <c r="H2754" i="24"/>
  <c r="H2755" i="24"/>
  <c r="H2756" i="24"/>
  <c r="H2757" i="24"/>
  <c r="H2758" i="24"/>
  <c r="H2759" i="24"/>
  <c r="H2760" i="24"/>
  <c r="H2761" i="24"/>
  <c r="H2762" i="24"/>
  <c r="H2763" i="24"/>
  <c r="H2764" i="24"/>
  <c r="H2765" i="24"/>
  <c r="H2766" i="24"/>
  <c r="H2767" i="24"/>
  <c r="H2768" i="24"/>
  <c r="H2769" i="24"/>
  <c r="H2770" i="24"/>
  <c r="H2771" i="24"/>
  <c r="H2772" i="24"/>
  <c r="H2773" i="24"/>
  <c r="H2774" i="24"/>
  <c r="H2775" i="24"/>
  <c r="H2776" i="24"/>
  <c r="H2777" i="24"/>
  <c r="H2778" i="24"/>
  <c r="H2779" i="24"/>
  <c r="H2780" i="24"/>
  <c r="H2781" i="24"/>
  <c r="H2782" i="24"/>
  <c r="H2783" i="24"/>
  <c r="H2784" i="24"/>
  <c r="H2785" i="24"/>
  <c r="H2786" i="24"/>
  <c r="H2787" i="24"/>
  <c r="H2788" i="24"/>
  <c r="H2789" i="24"/>
  <c r="H2790" i="24"/>
  <c r="H2791" i="24"/>
  <c r="H2792" i="24"/>
  <c r="H2793" i="24"/>
  <c r="H2794" i="24"/>
  <c r="H2795" i="24"/>
  <c r="H2796" i="24"/>
  <c r="H2797" i="24"/>
  <c r="H2798" i="24"/>
  <c r="H2799" i="24"/>
  <c r="H2800" i="24"/>
  <c r="H2801" i="24"/>
  <c r="H2802" i="24"/>
  <c r="H2803" i="24"/>
  <c r="H2804" i="24"/>
  <c r="H2805" i="24"/>
  <c r="H2806" i="24"/>
  <c r="H2807" i="24"/>
  <c r="H2808" i="24"/>
  <c r="H2809" i="24"/>
  <c r="H2810" i="24"/>
  <c r="H2811" i="24"/>
  <c r="H2812" i="24"/>
  <c r="H2813" i="24"/>
  <c r="H2814" i="24"/>
  <c r="H2815" i="24"/>
  <c r="H2816" i="24"/>
  <c r="H2817" i="24"/>
  <c r="H2818" i="24"/>
  <c r="H2819" i="24"/>
  <c r="H2820" i="24"/>
  <c r="H2821" i="24"/>
  <c r="H2822" i="24"/>
  <c r="H2823" i="24"/>
  <c r="H2824" i="24"/>
  <c r="H2825" i="24"/>
  <c r="H2826" i="24"/>
  <c r="H2827" i="24"/>
  <c r="H2828" i="24"/>
  <c r="H2829" i="24"/>
  <c r="H2830" i="24"/>
  <c r="H2831" i="24"/>
  <c r="H2832" i="24"/>
  <c r="H2833" i="24"/>
  <c r="H2834" i="24"/>
  <c r="H2835" i="24"/>
  <c r="H2836" i="24"/>
  <c r="H2837" i="24"/>
  <c r="H2838" i="24"/>
  <c r="H2839" i="24"/>
  <c r="H2840" i="24"/>
  <c r="H2841" i="24"/>
  <c r="H2842" i="24"/>
  <c r="H2843" i="24"/>
  <c r="H2844" i="24"/>
  <c r="H2845" i="24"/>
  <c r="H2846" i="24"/>
  <c r="H2847" i="24"/>
  <c r="H2848" i="24"/>
  <c r="H2849" i="24"/>
  <c r="H2850" i="24"/>
  <c r="H2851" i="24"/>
  <c r="H2852" i="24"/>
  <c r="H2853" i="24"/>
  <c r="H2854" i="24"/>
  <c r="H2855" i="24"/>
  <c r="H2856" i="24"/>
  <c r="H2857" i="24"/>
  <c r="H2858" i="24"/>
  <c r="H2859" i="24"/>
  <c r="H2860" i="24"/>
  <c r="H2861" i="24"/>
  <c r="H2862" i="24"/>
  <c r="H2863" i="24"/>
  <c r="H2864" i="24"/>
  <c r="H2865" i="24"/>
  <c r="H2866" i="24"/>
  <c r="H2867" i="24"/>
  <c r="H2868" i="24"/>
  <c r="H2869" i="24"/>
  <c r="H2870" i="24"/>
  <c r="H2871" i="24"/>
  <c r="H2872" i="24"/>
  <c r="H2873" i="24"/>
  <c r="H2874" i="24"/>
  <c r="H2875" i="24"/>
  <c r="H2876" i="24"/>
  <c r="H2877" i="24"/>
  <c r="H2878" i="24"/>
  <c r="H2879" i="24"/>
  <c r="H2880" i="24"/>
  <c r="H2881" i="24"/>
  <c r="H2882" i="24"/>
  <c r="H2883" i="24"/>
  <c r="H2884" i="24"/>
  <c r="H2885" i="24"/>
  <c r="H2886" i="24"/>
  <c r="H2887" i="24"/>
  <c r="H2888" i="24"/>
  <c r="H2889" i="24"/>
  <c r="H2890" i="24"/>
  <c r="H2891" i="24"/>
  <c r="H2892" i="24"/>
  <c r="H2893" i="24"/>
  <c r="H2894" i="24"/>
  <c r="H2895" i="24"/>
  <c r="H2896" i="24"/>
  <c r="H2897" i="24"/>
  <c r="H2898" i="24"/>
  <c r="H2899" i="24"/>
  <c r="H2900" i="24"/>
  <c r="H2901" i="24"/>
  <c r="H2902" i="24"/>
  <c r="H2903" i="24"/>
  <c r="H2904" i="24"/>
  <c r="H2905" i="24"/>
  <c r="H2906" i="24"/>
  <c r="H2907" i="24"/>
  <c r="H2908" i="24"/>
  <c r="H2909" i="24"/>
  <c r="H2910" i="24"/>
  <c r="H2911" i="24"/>
  <c r="H2912" i="24"/>
  <c r="H2913" i="24"/>
  <c r="H2914" i="24"/>
  <c r="H2915" i="24"/>
  <c r="H2916" i="24"/>
  <c r="H2917" i="24"/>
  <c r="H2918" i="24"/>
  <c r="H2919" i="24"/>
  <c r="H2920" i="24"/>
  <c r="H2921" i="24"/>
  <c r="H2922" i="24"/>
  <c r="H2923" i="24"/>
  <c r="H2924" i="24"/>
  <c r="H2925" i="24"/>
  <c r="H2926" i="24"/>
  <c r="H2927" i="24"/>
  <c r="H2928" i="24"/>
  <c r="H2929" i="24"/>
  <c r="H2930" i="24"/>
  <c r="H2931" i="24"/>
  <c r="H2932" i="24"/>
  <c r="H2933" i="24"/>
  <c r="H2934" i="24"/>
  <c r="H2935" i="24"/>
  <c r="H2936" i="24"/>
  <c r="H2937" i="24"/>
  <c r="H2938" i="24"/>
  <c r="H2939" i="24"/>
  <c r="H2940" i="24"/>
  <c r="H2941" i="24"/>
  <c r="H2942" i="24"/>
  <c r="H2943" i="24"/>
  <c r="H2944" i="24"/>
  <c r="H2945" i="24"/>
  <c r="H2946" i="24"/>
  <c r="H2947" i="24"/>
  <c r="H2948" i="24"/>
  <c r="H2949" i="24"/>
  <c r="H2950" i="24"/>
  <c r="H2951" i="24"/>
  <c r="H2952" i="24"/>
  <c r="H2953" i="24"/>
  <c r="H2954" i="24"/>
  <c r="H2955" i="24"/>
  <c r="H2956" i="24"/>
  <c r="H2957" i="24"/>
  <c r="H2958" i="24"/>
  <c r="H2959" i="24"/>
  <c r="H2960" i="24"/>
  <c r="H2961" i="24"/>
  <c r="H2962" i="24"/>
  <c r="H2963" i="24"/>
  <c r="H2964" i="24"/>
  <c r="H2965" i="24"/>
  <c r="H2966" i="24"/>
  <c r="H2967" i="24"/>
  <c r="H2968" i="24"/>
  <c r="H2969" i="24"/>
  <c r="H2970" i="24"/>
  <c r="H2971" i="24"/>
  <c r="H2972" i="24"/>
  <c r="H2973" i="24"/>
  <c r="H2974" i="24"/>
  <c r="H2975" i="24"/>
  <c r="H2976" i="24"/>
  <c r="H2977" i="24"/>
  <c r="H2978" i="24"/>
  <c r="H2979" i="24"/>
  <c r="H2980" i="24"/>
  <c r="H2981" i="24"/>
  <c r="H2982" i="24"/>
  <c r="H2983" i="24"/>
  <c r="H2984" i="24"/>
  <c r="H2985" i="24"/>
  <c r="H2986" i="24"/>
  <c r="H2987" i="24"/>
  <c r="H2988" i="24"/>
  <c r="H2989" i="24"/>
  <c r="H2990" i="24"/>
  <c r="H2991" i="24"/>
  <c r="H2992" i="24"/>
  <c r="H2993" i="24"/>
  <c r="H2994" i="24"/>
  <c r="H2995" i="24"/>
  <c r="H2996" i="24"/>
  <c r="H2997" i="24"/>
  <c r="H2998" i="24"/>
  <c r="H2999" i="24"/>
  <c r="H3000" i="24"/>
  <c r="H3001" i="24"/>
  <c r="H3002" i="24"/>
  <c r="H3003" i="24"/>
  <c r="H3004" i="24"/>
  <c r="H3005" i="24"/>
  <c r="H3006" i="24"/>
  <c r="H3007" i="24"/>
  <c r="H3008" i="24"/>
  <c r="H3009" i="24"/>
  <c r="H3010" i="24"/>
  <c r="H3011" i="24"/>
  <c r="H3012" i="24"/>
  <c r="H3013" i="24"/>
  <c r="H3014" i="24"/>
  <c r="H3015" i="24"/>
  <c r="H3016" i="24"/>
  <c r="H3017" i="24"/>
  <c r="H3018" i="24"/>
  <c r="H3019" i="24"/>
  <c r="H3020" i="24"/>
  <c r="H3021" i="24"/>
  <c r="H3022" i="24"/>
  <c r="H3023" i="24"/>
  <c r="H3024" i="24"/>
  <c r="H3025" i="24"/>
  <c r="H3026" i="24"/>
  <c r="H3027" i="24"/>
  <c r="H3028" i="24"/>
  <c r="H3029" i="24"/>
  <c r="H3030" i="24"/>
  <c r="H3031" i="24"/>
  <c r="H3032" i="24"/>
  <c r="H3033" i="24"/>
  <c r="H3034" i="24"/>
  <c r="H3035" i="24"/>
  <c r="H3036" i="24"/>
  <c r="H3037" i="24"/>
  <c r="H3038" i="24"/>
  <c r="H3039" i="24"/>
  <c r="H3040" i="24"/>
  <c r="H3041" i="24"/>
  <c r="H3042" i="24"/>
  <c r="H3043" i="24"/>
  <c r="H3044" i="24"/>
  <c r="H3045" i="24"/>
  <c r="H3046" i="24"/>
  <c r="H3047" i="24"/>
  <c r="H3048" i="24"/>
  <c r="H3049" i="24"/>
  <c r="H3050" i="24"/>
  <c r="H3051" i="24"/>
  <c r="H3052" i="24"/>
  <c r="H3053" i="24"/>
  <c r="H3054" i="24"/>
  <c r="H3055" i="24"/>
  <c r="H3056" i="24"/>
  <c r="H3057" i="24"/>
  <c r="H3058" i="24"/>
  <c r="H3059" i="24"/>
  <c r="H3060" i="24"/>
  <c r="H3061" i="24"/>
  <c r="H3062" i="24"/>
  <c r="H3063" i="24"/>
  <c r="H3064" i="24"/>
  <c r="H3065" i="24"/>
  <c r="H3066" i="24"/>
  <c r="H3067" i="24"/>
  <c r="H3068" i="24"/>
  <c r="H3069" i="24"/>
  <c r="H3070" i="24"/>
  <c r="H3071" i="24"/>
  <c r="H3072" i="24"/>
  <c r="H3073" i="24"/>
  <c r="H3074" i="24"/>
  <c r="H3075" i="24"/>
  <c r="H3076" i="24"/>
  <c r="H3077" i="24"/>
  <c r="H3078" i="24"/>
  <c r="H3079" i="24"/>
  <c r="H3080" i="24"/>
  <c r="H3081" i="24"/>
  <c r="H3082" i="24"/>
  <c r="H3083" i="24"/>
  <c r="H3084" i="24"/>
  <c r="H3085" i="24"/>
  <c r="H3086" i="24"/>
  <c r="H3087" i="24"/>
  <c r="H3088" i="24"/>
  <c r="H3089" i="24"/>
  <c r="H3090" i="24"/>
  <c r="H3091" i="24"/>
  <c r="H3092" i="24"/>
  <c r="H3093" i="24"/>
  <c r="H3094" i="24"/>
  <c r="H3095" i="24"/>
  <c r="H3096" i="24"/>
  <c r="H3097" i="24"/>
  <c r="H3098" i="24"/>
  <c r="H3099" i="24"/>
  <c r="H3100" i="24"/>
  <c r="H3101" i="24"/>
  <c r="H3102" i="24"/>
  <c r="H3103" i="24"/>
  <c r="H3104" i="24"/>
  <c r="H3105" i="24"/>
  <c r="H3106" i="24"/>
  <c r="H3107" i="24"/>
  <c r="H3108" i="24"/>
  <c r="H3109" i="24"/>
  <c r="H3110" i="24"/>
  <c r="H3111" i="24"/>
  <c r="H3112" i="24"/>
  <c r="H3113" i="24"/>
  <c r="H3114" i="24"/>
  <c r="H3115" i="24"/>
  <c r="H3116" i="24"/>
  <c r="H3117" i="24"/>
  <c r="H3118" i="24"/>
  <c r="H3119" i="24"/>
  <c r="H3120" i="24"/>
  <c r="H3121" i="24"/>
  <c r="H3122" i="24"/>
  <c r="H3123" i="24"/>
  <c r="H3124" i="24"/>
  <c r="H3125" i="24"/>
  <c r="H3126" i="24"/>
  <c r="H3127" i="24"/>
  <c r="H3128" i="24"/>
  <c r="H3129" i="24"/>
  <c r="H3130" i="24"/>
  <c r="H3131" i="24"/>
  <c r="H3132" i="24"/>
  <c r="H3133" i="24"/>
  <c r="H3134" i="24"/>
  <c r="H3135" i="24"/>
  <c r="H3136" i="24"/>
  <c r="H3137" i="24"/>
  <c r="H3138" i="24"/>
  <c r="H3139" i="24"/>
  <c r="H3140" i="24"/>
  <c r="H3141" i="24"/>
  <c r="H3142" i="24"/>
  <c r="H3143" i="24"/>
  <c r="H3144" i="24"/>
  <c r="H3145" i="24"/>
  <c r="H3146" i="24"/>
  <c r="H3147" i="24"/>
  <c r="H3148" i="24"/>
  <c r="H3149" i="24"/>
  <c r="H3150" i="24"/>
  <c r="H3151" i="24"/>
  <c r="H3152" i="24"/>
  <c r="H3153" i="24"/>
  <c r="H3154" i="24"/>
  <c r="H3155" i="24"/>
  <c r="H3156" i="24"/>
  <c r="H3157" i="24"/>
  <c r="H3158" i="24"/>
  <c r="H3159" i="24"/>
  <c r="H3160" i="24"/>
  <c r="H3161" i="24"/>
  <c r="H3162" i="24"/>
  <c r="H3163" i="24"/>
  <c r="H3164" i="24"/>
  <c r="H3165" i="24"/>
  <c r="H3166" i="24"/>
  <c r="H3167" i="24"/>
  <c r="H3168" i="24"/>
  <c r="H3169" i="24"/>
  <c r="H3170" i="24"/>
  <c r="H3171" i="24"/>
  <c r="H3172" i="24"/>
  <c r="H3173" i="24"/>
  <c r="H3174" i="24"/>
  <c r="H3175" i="24"/>
  <c r="H3176" i="24"/>
  <c r="H3177" i="24"/>
  <c r="H3178" i="24"/>
  <c r="H3179" i="24"/>
  <c r="H3180" i="24"/>
  <c r="H3181" i="24"/>
  <c r="H3182" i="24"/>
  <c r="H3183" i="24"/>
  <c r="H3184" i="24"/>
  <c r="H3185" i="24"/>
  <c r="H3186" i="24"/>
  <c r="H3187" i="24"/>
  <c r="H3188" i="24"/>
  <c r="H3189" i="24"/>
  <c r="H3190" i="24"/>
  <c r="H3191" i="24"/>
  <c r="H3192" i="24"/>
  <c r="H3193" i="24"/>
  <c r="H3194" i="24"/>
  <c r="H3195" i="24"/>
  <c r="H3196" i="24"/>
  <c r="H3197" i="24"/>
  <c r="H3198" i="24"/>
  <c r="H3199" i="24"/>
  <c r="H3200" i="24"/>
  <c r="H3201" i="24"/>
  <c r="H3202" i="24"/>
  <c r="H3203" i="24"/>
  <c r="H3204" i="24"/>
  <c r="H3205" i="24"/>
  <c r="H3206" i="24"/>
  <c r="H3207" i="24"/>
  <c r="H3208" i="24"/>
  <c r="H3209" i="24"/>
  <c r="H3210" i="24"/>
  <c r="H3211" i="24"/>
  <c r="H3212" i="24"/>
  <c r="H3213" i="24"/>
  <c r="H3214" i="24"/>
  <c r="H3215" i="24"/>
  <c r="H3216" i="24"/>
  <c r="H3217" i="24"/>
  <c r="H3218" i="24"/>
  <c r="H3219" i="24"/>
  <c r="H3220" i="24"/>
  <c r="H3221" i="24"/>
  <c r="H3222" i="24"/>
  <c r="H3223" i="24"/>
  <c r="H3224" i="24"/>
  <c r="H3225" i="24"/>
  <c r="H3226" i="24"/>
  <c r="H3227" i="24"/>
  <c r="H3228" i="24"/>
  <c r="H3229" i="24"/>
  <c r="H3230" i="24"/>
  <c r="H3231" i="24"/>
  <c r="H3232" i="24"/>
  <c r="H3233" i="24"/>
  <c r="H3234" i="24"/>
  <c r="H2" i="24"/>
  <c r="Y39" i="16" l="1"/>
  <c r="Y40" i="16"/>
  <c r="Y41" i="16"/>
  <c r="Y42" i="16"/>
  <c r="Y43" i="16"/>
  <c r="Y44" i="16"/>
  <c r="Y45" i="16"/>
  <c r="Y46" i="16"/>
  <c r="Y47" i="16"/>
  <c r="Y48" i="16"/>
  <c r="Y49" i="16"/>
  <c r="Y50" i="16"/>
  <c r="Y51" i="16"/>
  <c r="Y52" i="16"/>
  <c r="Y53" i="16"/>
  <c r="Y54" i="16"/>
  <c r="Y55" i="16"/>
  <c r="Y56" i="16"/>
  <c r="Y57" i="16"/>
  <c r="Y58" i="16"/>
  <c r="Y59" i="16"/>
  <c r="Y60" i="16"/>
  <c r="Y61" i="16"/>
  <c r="Y62" i="16"/>
  <c r="Y63" i="16"/>
  <c r="Y64" i="16"/>
  <c r="Y65" i="16"/>
  <c r="Y66" i="16"/>
  <c r="Y67" i="16"/>
  <c r="Y68" i="16"/>
  <c r="Y69" i="16"/>
  <c r="Y70" i="16"/>
  <c r="Y71" i="16"/>
  <c r="Y72" i="16"/>
  <c r="Y73" i="16"/>
  <c r="Y74" i="16"/>
  <c r="Y75" i="16"/>
  <c r="Y76" i="16"/>
  <c r="Y77" i="16"/>
  <c r="Y78" i="16"/>
  <c r="Y79" i="16"/>
  <c r="Y80" i="16"/>
  <c r="Y81" i="16"/>
  <c r="Y82" i="16"/>
  <c r="Y83" i="16"/>
  <c r="Y84" i="16"/>
  <c r="Y85" i="16"/>
  <c r="Y86" i="16"/>
  <c r="Y87" i="16"/>
  <c r="Y88" i="16"/>
  <c r="Y89" i="16"/>
  <c r="Y90" i="16"/>
  <c r="Y91" i="16"/>
  <c r="Y92" i="16"/>
  <c r="Y93" i="16"/>
  <c r="Y94" i="16"/>
  <c r="Y95" i="16"/>
  <c r="Y96" i="16"/>
  <c r="Y97" i="16"/>
  <c r="Y98" i="16"/>
  <c r="Y99" i="16"/>
  <c r="Y100" i="16"/>
  <c r="Y101" i="16"/>
  <c r="Y102" i="16"/>
  <c r="Y103" i="16"/>
  <c r="Y104" i="16"/>
  <c r="Y105" i="16"/>
  <c r="Y106" i="16"/>
  <c r="Y107" i="16"/>
  <c r="Y108" i="16"/>
  <c r="Y109" i="16"/>
  <c r="Y110" i="16"/>
  <c r="Y111" i="16"/>
  <c r="Y112" i="16"/>
  <c r="Y113" i="16"/>
  <c r="Y114" i="16"/>
  <c r="Y115" i="16"/>
  <c r="Y116" i="16"/>
  <c r="Y117" i="16"/>
  <c r="Y118" i="16"/>
  <c r="Y119" i="16"/>
  <c r="Y120" i="16"/>
  <c r="Y121" i="16"/>
  <c r="Y122" i="16"/>
  <c r="Y123" i="16"/>
  <c r="Y124" i="16"/>
  <c r="Y125" i="16"/>
  <c r="Y126" i="16"/>
  <c r="Y127" i="16"/>
  <c r="Y128" i="16"/>
  <c r="Y129" i="16"/>
  <c r="Y130" i="16"/>
  <c r="Y131" i="16"/>
  <c r="Y132" i="16"/>
  <c r="Y133" i="16"/>
  <c r="X39" i="16"/>
  <c r="X40" i="16"/>
  <c r="X41" i="16"/>
  <c r="X42" i="16"/>
  <c r="X43" i="16"/>
  <c r="X44" i="16"/>
  <c r="X45" i="16"/>
  <c r="X46" i="16"/>
  <c r="X47" i="16"/>
  <c r="X48" i="16"/>
  <c r="X49" i="16"/>
  <c r="X50" i="16"/>
  <c r="X51" i="16"/>
  <c r="X52" i="16"/>
  <c r="X53" i="16"/>
  <c r="X54" i="16"/>
  <c r="X55" i="16"/>
  <c r="X56" i="16"/>
  <c r="X57" i="16"/>
  <c r="X58" i="16"/>
  <c r="X59" i="16"/>
  <c r="X60" i="16"/>
  <c r="X61" i="16"/>
  <c r="X62" i="16"/>
  <c r="X63" i="16"/>
  <c r="X64" i="16"/>
  <c r="X65" i="16"/>
  <c r="X66" i="16"/>
  <c r="X67" i="16"/>
  <c r="X68" i="16"/>
  <c r="X69" i="16"/>
  <c r="X70" i="16"/>
  <c r="X71" i="16"/>
  <c r="X72" i="16"/>
  <c r="X73" i="16"/>
  <c r="X74" i="16"/>
  <c r="X75" i="16"/>
  <c r="X76" i="16"/>
  <c r="X77" i="16"/>
  <c r="X78" i="16"/>
  <c r="X79" i="16"/>
  <c r="X80" i="16"/>
  <c r="X81" i="16"/>
  <c r="X82" i="16"/>
  <c r="X83" i="16"/>
  <c r="X84" i="16"/>
  <c r="X85" i="16"/>
  <c r="X86" i="16"/>
  <c r="X87" i="16"/>
  <c r="X88" i="16"/>
  <c r="X89" i="16"/>
  <c r="X90" i="16"/>
  <c r="X91" i="16"/>
  <c r="X92" i="16"/>
  <c r="X93" i="16"/>
  <c r="X94" i="16"/>
  <c r="X95" i="16"/>
  <c r="X96" i="16"/>
  <c r="X97" i="16"/>
  <c r="X98" i="16"/>
  <c r="X99" i="16"/>
  <c r="X100" i="16"/>
  <c r="X101" i="16"/>
  <c r="X102" i="16"/>
  <c r="X103" i="16"/>
  <c r="X104" i="16"/>
  <c r="X105" i="16"/>
  <c r="X106" i="16"/>
  <c r="X107" i="16"/>
  <c r="X108" i="16"/>
  <c r="X109" i="16"/>
  <c r="X110" i="16"/>
  <c r="X111" i="16"/>
  <c r="X112" i="16"/>
  <c r="X113" i="16"/>
  <c r="X114" i="16"/>
  <c r="X115" i="16"/>
  <c r="X116" i="16"/>
  <c r="X117" i="16"/>
  <c r="X118" i="16"/>
  <c r="X119" i="16"/>
  <c r="X120" i="16"/>
  <c r="X121" i="16"/>
  <c r="X122" i="16"/>
  <c r="X123" i="16"/>
  <c r="X124" i="16"/>
  <c r="X125" i="16"/>
  <c r="X126" i="16"/>
  <c r="X127" i="16"/>
  <c r="X128" i="16"/>
  <c r="X129" i="16"/>
  <c r="X130" i="16"/>
  <c r="X131" i="16"/>
  <c r="X132" i="16"/>
  <c r="X133" i="16"/>
  <c r="W39" i="16"/>
  <c r="W40" i="16"/>
  <c r="W41" i="16"/>
  <c r="W42" i="16"/>
  <c r="W43" i="16"/>
  <c r="W44" i="16"/>
  <c r="W45" i="16"/>
  <c r="W46" i="16"/>
  <c r="W47" i="16"/>
  <c r="W48" i="16"/>
  <c r="W49" i="16"/>
  <c r="W50" i="16"/>
  <c r="W51" i="16"/>
  <c r="W52" i="16"/>
  <c r="W53" i="16"/>
  <c r="W54" i="16"/>
  <c r="W55" i="16"/>
  <c r="W56" i="16"/>
  <c r="W57" i="16"/>
  <c r="W58" i="16"/>
  <c r="W59" i="16"/>
  <c r="W60" i="16"/>
  <c r="W61" i="16"/>
  <c r="W62" i="16"/>
  <c r="W63" i="16"/>
  <c r="W64" i="16"/>
  <c r="W65" i="16"/>
  <c r="W66" i="16"/>
  <c r="W67" i="16"/>
  <c r="W68" i="16"/>
  <c r="W69" i="16"/>
  <c r="W70" i="16"/>
  <c r="W71" i="16"/>
  <c r="W72" i="16"/>
  <c r="W73" i="16"/>
  <c r="W74" i="16"/>
  <c r="W75" i="16"/>
  <c r="W76" i="16"/>
  <c r="W77" i="16"/>
  <c r="W78" i="16"/>
  <c r="W79" i="16"/>
  <c r="W80" i="16"/>
  <c r="W81" i="16"/>
  <c r="W82" i="16"/>
  <c r="W83" i="16"/>
  <c r="W84" i="16"/>
  <c r="W85" i="16"/>
  <c r="W86" i="16"/>
  <c r="W87" i="16"/>
  <c r="W88" i="16"/>
  <c r="W89" i="16"/>
  <c r="W90" i="16"/>
  <c r="W91" i="16"/>
  <c r="W92" i="16"/>
  <c r="W93" i="16"/>
  <c r="W94" i="16"/>
  <c r="W95" i="16"/>
  <c r="W96" i="16"/>
  <c r="W97" i="16"/>
  <c r="W98" i="16"/>
  <c r="W99" i="16"/>
  <c r="W100" i="16"/>
  <c r="W101" i="16"/>
  <c r="W102" i="16"/>
  <c r="W103" i="16"/>
  <c r="W104" i="16"/>
  <c r="W105" i="16"/>
  <c r="W106" i="16"/>
  <c r="W107" i="16"/>
  <c r="W108" i="16"/>
  <c r="W109" i="16"/>
  <c r="W110" i="16"/>
  <c r="W111" i="16"/>
  <c r="W112" i="16"/>
  <c r="W113" i="16"/>
  <c r="W114" i="16"/>
  <c r="W115" i="16"/>
  <c r="W116" i="16"/>
  <c r="W117" i="16"/>
  <c r="W118" i="16"/>
  <c r="W119" i="16"/>
  <c r="W120" i="16"/>
  <c r="W121" i="16"/>
  <c r="W122" i="16"/>
  <c r="W123" i="16"/>
  <c r="W124" i="16"/>
  <c r="W125" i="16"/>
  <c r="W126" i="16"/>
  <c r="W127" i="16"/>
  <c r="W128" i="16"/>
  <c r="W129" i="16"/>
  <c r="W130" i="16"/>
  <c r="W131" i="16"/>
  <c r="W132" i="16"/>
  <c r="W133" i="16"/>
  <c r="M26" i="18"/>
  <c r="M27" i="18" l="1"/>
  <c r="AG133" i="16" l="1"/>
  <c r="AG132" i="16"/>
  <c r="AG131" i="16"/>
  <c r="AG130" i="16"/>
  <c r="AG129" i="16"/>
  <c r="AG128" i="16"/>
  <c r="AG127" i="16"/>
  <c r="AG126" i="16"/>
  <c r="AG125" i="16"/>
  <c r="AG124" i="16"/>
  <c r="AG123" i="16"/>
  <c r="AG122" i="16"/>
  <c r="AG121" i="16"/>
  <c r="AG120" i="16"/>
  <c r="AG119" i="16"/>
  <c r="AG118" i="16"/>
  <c r="AG117" i="16"/>
  <c r="AG116" i="16"/>
  <c r="AG115" i="16"/>
  <c r="AG114" i="16"/>
  <c r="AG113" i="16"/>
  <c r="AG112" i="16"/>
  <c r="AG111" i="16"/>
  <c r="AG110" i="16"/>
  <c r="AG109" i="16"/>
  <c r="AG108" i="16"/>
  <c r="AG107" i="16"/>
  <c r="AG106" i="16"/>
  <c r="AG105" i="16"/>
  <c r="AG104" i="16"/>
  <c r="AG103" i="16"/>
  <c r="AG102" i="16"/>
  <c r="AG101" i="16"/>
  <c r="AG100" i="16"/>
  <c r="AG99" i="16"/>
  <c r="AG98" i="16"/>
  <c r="AG97" i="16"/>
  <c r="AG96" i="16"/>
  <c r="AG95" i="16"/>
  <c r="AG94" i="16"/>
  <c r="AG93" i="16"/>
  <c r="AG92" i="16"/>
  <c r="AG91" i="16"/>
  <c r="AG90" i="16"/>
  <c r="AG89" i="16"/>
  <c r="AG88" i="16"/>
  <c r="AG87" i="16"/>
  <c r="AG86" i="16"/>
  <c r="AG85" i="16"/>
  <c r="AG84" i="16"/>
  <c r="AG83" i="16"/>
  <c r="AG82" i="16"/>
  <c r="AG81" i="16"/>
  <c r="AG80" i="16"/>
  <c r="AG79" i="16"/>
  <c r="AG78" i="16"/>
  <c r="AG77" i="16"/>
  <c r="AG76" i="16"/>
  <c r="AG75" i="16"/>
  <c r="AG74" i="16"/>
  <c r="AG73" i="16"/>
  <c r="AG72" i="16"/>
  <c r="AG71" i="16"/>
  <c r="AG70" i="16"/>
  <c r="AG69" i="16"/>
  <c r="AG68" i="16"/>
  <c r="AG67" i="16"/>
  <c r="AG66" i="16"/>
  <c r="AG65" i="16"/>
  <c r="AG64" i="16"/>
  <c r="AG63" i="16"/>
  <c r="AG62" i="16"/>
  <c r="AG61" i="16"/>
  <c r="AG60" i="16"/>
  <c r="AG59" i="16"/>
  <c r="AG58" i="16"/>
  <c r="AG57" i="16"/>
  <c r="AG56" i="16"/>
  <c r="AG55" i="16"/>
  <c r="AG54" i="16"/>
  <c r="AG53" i="16"/>
  <c r="AG52" i="16"/>
  <c r="AG51" i="16"/>
  <c r="AG50" i="16"/>
  <c r="AG49" i="16"/>
  <c r="AG48" i="16"/>
  <c r="AG47" i="16"/>
  <c r="AG46" i="16"/>
  <c r="AG45" i="16"/>
  <c r="AG44" i="16"/>
  <c r="AG43" i="16"/>
  <c r="AG42" i="16"/>
  <c r="AG41" i="16"/>
  <c r="AG40" i="16"/>
  <c r="AG39" i="16"/>
  <c r="AG38" i="16"/>
  <c r="AG37" i="16"/>
  <c r="AG36" i="16"/>
  <c r="AG35" i="16"/>
  <c r="AC46" i="18" l="1"/>
  <c r="T46" i="18"/>
  <c r="S45" i="18"/>
  <c r="AC34" i="16"/>
  <c r="Q22" i="19" l="1"/>
  <c r="Q23" i="19"/>
  <c r="Q24" i="19"/>
  <c r="Q25" i="19"/>
  <c r="Q26" i="19"/>
  <c r="Q27" i="19"/>
  <c r="Q28" i="19"/>
  <c r="Q29" i="19"/>
  <c r="Q30" i="19"/>
  <c r="Q31" i="19"/>
  <c r="Q32" i="19"/>
  <c r="Q33" i="19"/>
  <c r="Q34" i="19"/>
  <c r="Q35" i="19"/>
  <c r="Q36" i="19"/>
  <c r="Q37" i="19"/>
  <c r="Q38" i="19"/>
  <c r="Q39" i="19"/>
  <c r="Q40" i="19"/>
  <c r="Q41" i="19"/>
  <c r="Q42" i="19"/>
  <c r="Q43" i="19"/>
  <c r="Q44" i="19"/>
  <c r="Q45" i="19"/>
  <c r="Q46" i="19"/>
  <c r="Q47" i="19"/>
  <c r="Q48" i="19"/>
  <c r="Q49" i="19"/>
  <c r="Q50" i="19"/>
  <c r="Q51" i="19"/>
  <c r="Q52" i="19"/>
  <c r="Q53" i="19"/>
  <c r="Q54" i="19"/>
  <c r="Q55" i="19"/>
  <c r="Q56" i="19"/>
  <c r="Q57" i="19"/>
  <c r="Q58" i="19"/>
  <c r="Q59" i="19"/>
  <c r="Q60" i="19"/>
  <c r="Q61" i="19"/>
  <c r="Q62" i="19"/>
  <c r="Q63" i="19"/>
  <c r="Q64" i="19"/>
  <c r="Q65" i="19"/>
  <c r="Q66" i="19"/>
  <c r="Q67" i="19"/>
  <c r="Q68" i="19"/>
  <c r="Q69" i="19"/>
  <c r="Q70" i="19"/>
  <c r="Q71" i="19"/>
  <c r="Q72" i="19"/>
  <c r="Q73" i="19"/>
  <c r="Q74" i="19"/>
  <c r="Q75" i="19"/>
  <c r="Q76" i="19"/>
  <c r="Q77" i="19"/>
  <c r="Q78" i="19"/>
  <c r="Q79" i="19"/>
  <c r="Q80" i="19"/>
  <c r="Q81" i="19"/>
  <c r="Q82" i="19"/>
  <c r="Q83" i="19"/>
  <c r="Q84" i="19"/>
  <c r="Q85" i="19"/>
  <c r="Q86" i="19"/>
  <c r="Q87" i="19"/>
  <c r="Q88" i="19"/>
  <c r="Q89" i="19"/>
  <c r="Q90" i="19"/>
  <c r="Q91" i="19"/>
  <c r="Q92" i="19"/>
  <c r="Q93" i="19"/>
  <c r="Q94" i="19"/>
  <c r="Q95" i="19"/>
  <c r="Q96" i="19"/>
  <c r="Q97" i="19"/>
  <c r="Q98" i="19"/>
  <c r="Q99" i="19"/>
  <c r="Q100" i="19"/>
  <c r="Q101" i="19"/>
  <c r="Q102" i="19"/>
  <c r="Q103" i="19"/>
  <c r="Q104" i="19"/>
  <c r="Q105" i="19"/>
  <c r="Q106" i="19"/>
  <c r="Q107" i="19"/>
  <c r="Q108" i="19"/>
  <c r="Q109" i="19"/>
  <c r="Q110" i="19"/>
  <c r="Q111" i="19"/>
  <c r="Q112" i="19"/>
  <c r="Q113" i="19"/>
  <c r="Q114" i="19"/>
  <c r="Q115" i="19"/>
  <c r="Q116" i="19"/>
  <c r="Q117" i="19"/>
  <c r="Q118" i="19"/>
  <c r="Q119" i="19"/>
  <c r="Q120" i="19"/>
  <c r="Q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M116" i="19"/>
  <c r="M117" i="19"/>
  <c r="M118" i="19"/>
  <c r="M119" i="19"/>
  <c r="M120" i="19"/>
  <c r="AD126" i="16" l="1"/>
  <c r="AD118" i="16"/>
  <c r="AD110" i="16"/>
  <c r="AD102" i="16"/>
  <c r="AD94" i="16"/>
  <c r="AD86" i="16"/>
  <c r="AD78" i="16"/>
  <c r="AD70" i="16"/>
  <c r="AD62" i="16"/>
  <c r="AC133" i="16"/>
  <c r="AD133" i="16" s="1"/>
  <c r="AC132" i="16"/>
  <c r="AD132" i="16" s="1"/>
  <c r="AC131" i="16"/>
  <c r="AD131" i="16" s="1"/>
  <c r="AC130" i="16"/>
  <c r="AD130" i="16" s="1"/>
  <c r="AC129" i="16"/>
  <c r="AD129" i="16" s="1"/>
  <c r="AC128" i="16"/>
  <c r="AD128" i="16" s="1"/>
  <c r="AC127" i="16"/>
  <c r="AD127" i="16" s="1"/>
  <c r="AC126" i="16"/>
  <c r="AC125" i="16"/>
  <c r="AD125" i="16" s="1"/>
  <c r="AC124" i="16"/>
  <c r="AD124" i="16" s="1"/>
  <c r="AC123" i="16"/>
  <c r="AD123" i="16" s="1"/>
  <c r="AC122" i="16"/>
  <c r="AD122" i="16" s="1"/>
  <c r="AC121" i="16"/>
  <c r="AD121" i="16" s="1"/>
  <c r="AC120" i="16"/>
  <c r="AD120" i="16" s="1"/>
  <c r="AC119" i="16"/>
  <c r="AD119" i="16" s="1"/>
  <c r="AC118" i="16"/>
  <c r="AC117" i="16"/>
  <c r="AD117" i="16" s="1"/>
  <c r="AC116" i="16"/>
  <c r="AD116" i="16" s="1"/>
  <c r="AC115" i="16"/>
  <c r="AD115" i="16" s="1"/>
  <c r="AC114" i="16"/>
  <c r="AD114" i="16" s="1"/>
  <c r="AC113" i="16"/>
  <c r="AD113" i="16" s="1"/>
  <c r="AC112" i="16"/>
  <c r="AD112" i="16" s="1"/>
  <c r="AC111" i="16"/>
  <c r="AD111" i="16" s="1"/>
  <c r="AC110" i="16"/>
  <c r="AC109" i="16"/>
  <c r="AD109" i="16" s="1"/>
  <c r="AC108" i="16"/>
  <c r="AD108" i="16" s="1"/>
  <c r="AC107" i="16"/>
  <c r="AD107" i="16" s="1"/>
  <c r="AC106" i="16"/>
  <c r="AD106" i="16" s="1"/>
  <c r="AC105" i="16"/>
  <c r="AD105" i="16" s="1"/>
  <c r="AC104" i="16"/>
  <c r="AD104" i="16" s="1"/>
  <c r="AC103" i="16"/>
  <c r="AD103" i="16" s="1"/>
  <c r="AC102" i="16"/>
  <c r="AC101" i="16"/>
  <c r="AD101" i="16" s="1"/>
  <c r="AC100" i="16"/>
  <c r="AD100" i="16" s="1"/>
  <c r="AC99" i="16"/>
  <c r="AD99" i="16" s="1"/>
  <c r="AC98" i="16"/>
  <c r="AD98" i="16" s="1"/>
  <c r="AC97" i="16"/>
  <c r="AD97" i="16" s="1"/>
  <c r="AC96" i="16"/>
  <c r="AD96" i="16" s="1"/>
  <c r="AC95" i="16"/>
  <c r="AD95" i="16" s="1"/>
  <c r="AC94" i="16"/>
  <c r="AC93" i="16"/>
  <c r="AD93" i="16" s="1"/>
  <c r="AC92" i="16"/>
  <c r="AD92" i="16" s="1"/>
  <c r="AC91" i="16"/>
  <c r="AD91" i="16" s="1"/>
  <c r="AC90" i="16"/>
  <c r="AD90" i="16" s="1"/>
  <c r="AC89" i="16"/>
  <c r="AD89" i="16" s="1"/>
  <c r="AC88" i="16"/>
  <c r="AD88" i="16" s="1"/>
  <c r="AC87" i="16"/>
  <c r="AD87" i="16" s="1"/>
  <c r="AC86" i="16"/>
  <c r="AC85" i="16"/>
  <c r="AD85" i="16" s="1"/>
  <c r="AC84" i="16"/>
  <c r="AD84" i="16" s="1"/>
  <c r="AC83" i="16"/>
  <c r="AD83" i="16" s="1"/>
  <c r="AC82" i="16"/>
  <c r="AD82" i="16" s="1"/>
  <c r="AC81" i="16"/>
  <c r="AD81" i="16" s="1"/>
  <c r="AC80" i="16"/>
  <c r="AD80" i="16" s="1"/>
  <c r="AC79" i="16"/>
  <c r="AD79" i="16" s="1"/>
  <c r="AC78" i="16"/>
  <c r="AC77" i="16"/>
  <c r="AD77" i="16" s="1"/>
  <c r="AC76" i="16"/>
  <c r="AD76" i="16" s="1"/>
  <c r="AC75" i="16"/>
  <c r="AD75" i="16" s="1"/>
  <c r="AC74" i="16"/>
  <c r="AD74" i="16" s="1"/>
  <c r="AC73" i="16"/>
  <c r="AD73" i="16" s="1"/>
  <c r="AC72" i="16"/>
  <c r="AD72" i="16" s="1"/>
  <c r="AC71" i="16"/>
  <c r="AD71" i="16" s="1"/>
  <c r="AC70" i="16"/>
  <c r="AC69" i="16"/>
  <c r="AD69" i="16" s="1"/>
  <c r="AC68" i="16"/>
  <c r="AD68" i="16" s="1"/>
  <c r="AC67" i="16"/>
  <c r="AD67" i="16" s="1"/>
  <c r="AC66" i="16"/>
  <c r="AD66" i="16" s="1"/>
  <c r="AC65" i="16"/>
  <c r="AD65" i="16" s="1"/>
  <c r="AC64" i="16"/>
  <c r="AD64" i="16" s="1"/>
  <c r="AC63" i="16"/>
  <c r="AD63" i="16" s="1"/>
  <c r="AC62" i="16"/>
  <c r="AC61" i="16"/>
  <c r="AD61" i="16" s="1"/>
  <c r="AC60" i="16"/>
  <c r="AD60" i="16" s="1"/>
  <c r="AC59" i="16"/>
  <c r="AD59" i="16" s="1"/>
  <c r="AC58" i="16"/>
  <c r="AD58" i="16" s="1"/>
  <c r="AC57" i="16"/>
  <c r="AD57" i="16" s="1"/>
  <c r="AC56" i="16"/>
  <c r="AD56" i="16" s="1"/>
  <c r="AC55" i="16"/>
  <c r="AD55" i="16" s="1"/>
  <c r="AC54" i="16"/>
  <c r="AD54" i="16" s="1"/>
  <c r="AC53" i="16"/>
  <c r="AD53" i="16" s="1"/>
  <c r="AC52" i="16"/>
  <c r="AD52" i="16" s="1"/>
  <c r="AC51" i="16"/>
  <c r="AD51" i="16" s="1"/>
  <c r="AC50" i="16"/>
  <c r="AD50" i="16" s="1"/>
  <c r="AC49" i="16"/>
  <c r="AD49" i="16" s="1"/>
  <c r="AC48" i="16"/>
  <c r="AD48" i="16" s="1"/>
  <c r="AC47" i="16"/>
  <c r="AD47" i="16" s="1"/>
  <c r="AC46" i="16"/>
  <c r="AD46" i="16" s="1"/>
  <c r="AC45" i="16"/>
  <c r="AD45" i="16" s="1"/>
  <c r="AC44" i="16"/>
  <c r="AD44" i="16" s="1"/>
  <c r="AC43" i="16"/>
  <c r="AD43" i="16" s="1"/>
  <c r="AC42" i="16"/>
  <c r="AD42" i="16" s="1"/>
  <c r="AC41" i="16"/>
  <c r="AD41" i="16" s="1"/>
  <c r="AC40" i="16"/>
  <c r="AD40" i="16" s="1"/>
  <c r="AC39" i="16"/>
  <c r="AD39" i="16" s="1"/>
  <c r="AC38" i="16"/>
  <c r="AD38" i="16" s="1"/>
  <c r="AC37" i="16"/>
  <c r="AD37" i="16" s="1"/>
  <c r="AC36" i="16"/>
  <c r="AD36" i="16" s="1"/>
  <c r="AC35" i="16"/>
  <c r="AD35" i="16" s="1"/>
  <c r="AD34" i="16"/>
  <c r="M21" i="19"/>
  <c r="Z1" i="18"/>
  <c r="Y35" i="16" l="1"/>
  <c r="P22" i="19" s="1"/>
  <c r="X35" i="16"/>
  <c r="O22" i="19" s="1"/>
  <c r="W35" i="16"/>
  <c r="N22" i="19" s="1"/>
  <c r="Y36" i="16"/>
  <c r="P23" i="19" s="1"/>
  <c r="X36" i="16"/>
  <c r="O23" i="19" s="1"/>
  <c r="W36" i="16"/>
  <c r="N23" i="19" s="1"/>
  <c r="W37" i="16"/>
  <c r="N24" i="19" s="1"/>
  <c r="Y37" i="16"/>
  <c r="P24" i="19" s="1"/>
  <c r="X37" i="16"/>
  <c r="O24" i="19" s="1"/>
  <c r="W38" i="16"/>
  <c r="N25" i="19" s="1"/>
  <c r="Y38" i="16"/>
  <c r="P25" i="19" s="1"/>
  <c r="X38" i="16"/>
  <c r="O25" i="19" s="1"/>
  <c r="AF79" i="16"/>
  <c r="N66" i="19"/>
  <c r="P66" i="19"/>
  <c r="O66" i="19"/>
  <c r="AF87" i="16"/>
  <c r="P74" i="19"/>
  <c r="O74" i="19"/>
  <c r="N74" i="19"/>
  <c r="AF95" i="16"/>
  <c r="P82" i="19"/>
  <c r="N82" i="19"/>
  <c r="O82" i="19"/>
  <c r="AF103" i="16"/>
  <c r="P90" i="19"/>
  <c r="N90" i="19"/>
  <c r="O90" i="19"/>
  <c r="AF111" i="16"/>
  <c r="O98" i="19"/>
  <c r="N98" i="19"/>
  <c r="P98" i="19"/>
  <c r="AF119" i="16"/>
  <c r="O106" i="19"/>
  <c r="P106" i="19"/>
  <c r="N106" i="19"/>
  <c r="AF127" i="16"/>
  <c r="O114" i="19"/>
  <c r="N114" i="19"/>
  <c r="P114" i="19"/>
  <c r="AF55" i="16"/>
  <c r="P42" i="19"/>
  <c r="N42" i="19"/>
  <c r="O42" i="19"/>
  <c r="AF88" i="16"/>
  <c r="P75" i="19"/>
  <c r="N75" i="19"/>
  <c r="O75" i="19"/>
  <c r="AF96" i="16"/>
  <c r="P83" i="19"/>
  <c r="N83" i="19"/>
  <c r="O83" i="19"/>
  <c r="AF104" i="16"/>
  <c r="O91" i="19"/>
  <c r="P91" i="19"/>
  <c r="N91" i="19"/>
  <c r="AF112" i="16"/>
  <c r="O99" i="19"/>
  <c r="P99" i="19"/>
  <c r="N99" i="19"/>
  <c r="AF120" i="16"/>
  <c r="O107" i="19"/>
  <c r="P107" i="19"/>
  <c r="N107" i="19"/>
  <c r="AF128" i="16"/>
  <c r="N115" i="19"/>
  <c r="O115" i="19"/>
  <c r="P115" i="19"/>
  <c r="AF71" i="16"/>
  <c r="N58" i="19"/>
  <c r="O58" i="19"/>
  <c r="P58" i="19"/>
  <c r="AF81" i="16"/>
  <c r="O68" i="19"/>
  <c r="P68" i="19"/>
  <c r="N68" i="19"/>
  <c r="AF89" i="16"/>
  <c r="P76" i="19"/>
  <c r="N76" i="19"/>
  <c r="O76" i="19"/>
  <c r="AF97" i="16"/>
  <c r="O84" i="19"/>
  <c r="P84" i="19"/>
  <c r="N84" i="19"/>
  <c r="AF105" i="16"/>
  <c r="O92" i="19"/>
  <c r="P92" i="19"/>
  <c r="N92" i="19"/>
  <c r="AF113" i="16"/>
  <c r="O100" i="19"/>
  <c r="P100" i="19"/>
  <c r="N100" i="19"/>
  <c r="AF121" i="16"/>
  <c r="O108" i="19"/>
  <c r="N108" i="19"/>
  <c r="P108" i="19"/>
  <c r="AF129" i="16"/>
  <c r="N116" i="19"/>
  <c r="P116" i="19"/>
  <c r="O116" i="19"/>
  <c r="AF72" i="16"/>
  <c r="N59" i="19"/>
  <c r="O59" i="19"/>
  <c r="P59" i="19"/>
  <c r="AF74" i="16"/>
  <c r="O61" i="19"/>
  <c r="P61" i="19"/>
  <c r="N61" i="19"/>
  <c r="AF98" i="16"/>
  <c r="P85" i="19"/>
  <c r="O85" i="19"/>
  <c r="N85" i="19"/>
  <c r="AF106" i="16"/>
  <c r="P93" i="19"/>
  <c r="O93" i="19"/>
  <c r="N93" i="19"/>
  <c r="AF114" i="16"/>
  <c r="P101" i="19"/>
  <c r="O101" i="19"/>
  <c r="N101" i="19"/>
  <c r="AF122" i="16"/>
  <c r="N109" i="19"/>
  <c r="P109" i="19"/>
  <c r="O109" i="19"/>
  <c r="AF130" i="16"/>
  <c r="O117" i="19"/>
  <c r="N117" i="19"/>
  <c r="P117" i="19"/>
  <c r="AF80" i="16"/>
  <c r="N67" i="19"/>
  <c r="O67" i="19"/>
  <c r="P67" i="19"/>
  <c r="AF58" i="16"/>
  <c r="N45" i="19"/>
  <c r="P45" i="19"/>
  <c r="O45" i="19"/>
  <c r="AF59" i="16"/>
  <c r="P46" i="19"/>
  <c r="N46" i="19"/>
  <c r="O46" i="19"/>
  <c r="AF83" i="16"/>
  <c r="P70" i="19"/>
  <c r="O70" i="19"/>
  <c r="N70" i="19"/>
  <c r="AF91" i="16"/>
  <c r="O78" i="19"/>
  <c r="P78" i="19"/>
  <c r="N78" i="19"/>
  <c r="AF99" i="16"/>
  <c r="O86" i="19"/>
  <c r="P86" i="19"/>
  <c r="N86" i="19"/>
  <c r="AF107" i="16"/>
  <c r="O94" i="19"/>
  <c r="N94" i="19"/>
  <c r="P94" i="19"/>
  <c r="AF115" i="16"/>
  <c r="N102" i="19"/>
  <c r="O102" i="19"/>
  <c r="P102" i="19"/>
  <c r="AF123" i="16"/>
  <c r="P110" i="19"/>
  <c r="N110" i="19"/>
  <c r="O110" i="19"/>
  <c r="AF131" i="16"/>
  <c r="P118" i="19"/>
  <c r="N118" i="19"/>
  <c r="O118" i="19"/>
  <c r="AF56" i="16"/>
  <c r="O43" i="19"/>
  <c r="P43" i="19"/>
  <c r="N43" i="19"/>
  <c r="AF57" i="16"/>
  <c r="N44" i="19"/>
  <c r="O44" i="19"/>
  <c r="P44" i="19"/>
  <c r="AF90" i="16"/>
  <c r="O77" i="19"/>
  <c r="P77" i="19"/>
  <c r="N77" i="19"/>
  <c r="AF84" i="16"/>
  <c r="O71" i="19"/>
  <c r="P71" i="19"/>
  <c r="N71" i="19"/>
  <c r="AF100" i="16"/>
  <c r="P87" i="19"/>
  <c r="O87" i="19"/>
  <c r="N87" i="19"/>
  <c r="AF108" i="16"/>
  <c r="N95" i="19"/>
  <c r="P95" i="19"/>
  <c r="O95" i="19"/>
  <c r="AF116" i="16"/>
  <c r="P103" i="19"/>
  <c r="N103" i="19"/>
  <c r="O103" i="19"/>
  <c r="AF124" i="16"/>
  <c r="P111" i="19"/>
  <c r="N111" i="19"/>
  <c r="O111" i="19"/>
  <c r="AF132" i="16"/>
  <c r="N119" i="19"/>
  <c r="P119" i="19"/>
  <c r="O119" i="19"/>
  <c r="AF64" i="16"/>
  <c r="O51" i="19"/>
  <c r="P51" i="19"/>
  <c r="N51" i="19"/>
  <c r="AF65" i="16"/>
  <c r="O52" i="19"/>
  <c r="N52" i="19"/>
  <c r="P52" i="19"/>
  <c r="AF82" i="16"/>
  <c r="O69" i="19"/>
  <c r="N69" i="19"/>
  <c r="P69" i="19"/>
  <c r="AF67" i="16"/>
  <c r="P54" i="19"/>
  <c r="N54" i="19"/>
  <c r="O54" i="19"/>
  <c r="AF60" i="16"/>
  <c r="N47" i="19"/>
  <c r="P47" i="19"/>
  <c r="O47" i="19"/>
  <c r="AF76" i="16"/>
  <c r="N63" i="19"/>
  <c r="P63" i="19"/>
  <c r="O63" i="19"/>
  <c r="AF61" i="16"/>
  <c r="N48" i="19"/>
  <c r="P48" i="19"/>
  <c r="O48" i="19"/>
  <c r="AF77" i="16"/>
  <c r="O64" i="19"/>
  <c r="P64" i="19"/>
  <c r="N64" i="19"/>
  <c r="AF85" i="16"/>
  <c r="P72" i="19"/>
  <c r="O72" i="19"/>
  <c r="N72" i="19"/>
  <c r="AF101" i="16"/>
  <c r="N88" i="19"/>
  <c r="P88" i="19"/>
  <c r="O88" i="19"/>
  <c r="AF109" i="16"/>
  <c r="N96" i="19"/>
  <c r="P96" i="19"/>
  <c r="O96" i="19"/>
  <c r="AF125" i="16"/>
  <c r="N112" i="19"/>
  <c r="P112" i="19"/>
  <c r="O112" i="19"/>
  <c r="AF133" i="16"/>
  <c r="O120" i="19"/>
  <c r="N120" i="19"/>
  <c r="P120" i="19"/>
  <c r="AF63" i="16"/>
  <c r="N50" i="19"/>
  <c r="P50" i="19"/>
  <c r="O50" i="19"/>
  <c r="AF73" i="16"/>
  <c r="P60" i="19"/>
  <c r="N60" i="19"/>
  <c r="O60" i="19"/>
  <c r="AF66" i="16"/>
  <c r="O53" i="19"/>
  <c r="P53" i="19"/>
  <c r="N53" i="19"/>
  <c r="AF75" i="16"/>
  <c r="P62" i="19"/>
  <c r="N62" i="19"/>
  <c r="O62" i="19"/>
  <c r="AF68" i="16"/>
  <c r="N55" i="19"/>
  <c r="P55" i="19"/>
  <c r="O55" i="19"/>
  <c r="AF92" i="16"/>
  <c r="N79" i="19"/>
  <c r="O79" i="19"/>
  <c r="P79" i="19"/>
  <c r="AF69" i="16"/>
  <c r="O56" i="19"/>
  <c r="N56" i="19"/>
  <c r="P56" i="19"/>
  <c r="AF93" i="16"/>
  <c r="N80" i="19"/>
  <c r="P80" i="19"/>
  <c r="O80" i="19"/>
  <c r="AF117" i="16"/>
  <c r="N104" i="19"/>
  <c r="P104" i="19"/>
  <c r="O104" i="19"/>
  <c r="AF70" i="16"/>
  <c r="O57" i="19"/>
  <c r="P57" i="19"/>
  <c r="N57" i="19"/>
  <c r="AF94" i="16"/>
  <c r="P81" i="19"/>
  <c r="N81" i="19"/>
  <c r="O81" i="19"/>
  <c r="AF102" i="16"/>
  <c r="P89" i="19"/>
  <c r="N89" i="19"/>
  <c r="O89" i="19"/>
  <c r="AF110" i="16"/>
  <c r="P97" i="19"/>
  <c r="N97" i="19"/>
  <c r="O97" i="19"/>
  <c r="AF118" i="16"/>
  <c r="N105" i="19"/>
  <c r="P105" i="19"/>
  <c r="O105" i="19"/>
  <c r="AF126" i="16"/>
  <c r="O113" i="19"/>
  <c r="N113" i="19"/>
  <c r="P113" i="19"/>
  <c r="O41" i="19"/>
  <c r="P41" i="19"/>
  <c r="AF78" i="16"/>
  <c r="N65" i="19"/>
  <c r="O65" i="19"/>
  <c r="P65" i="19"/>
  <c r="AF86" i="16"/>
  <c r="O73" i="19"/>
  <c r="N73" i="19"/>
  <c r="P73" i="19"/>
  <c r="AF62" i="16"/>
  <c r="O49" i="19"/>
  <c r="N49" i="19"/>
  <c r="P49" i="19"/>
  <c r="AF54" i="16"/>
  <c r="N41" i="19"/>
  <c r="O40" i="19"/>
  <c r="N40" i="19"/>
  <c r="P40" i="19"/>
  <c r="O39" i="19"/>
  <c r="N39" i="19"/>
  <c r="P39" i="19"/>
  <c r="P38" i="19"/>
  <c r="O38" i="19"/>
  <c r="N38" i="19"/>
  <c r="P37" i="19"/>
  <c r="N37" i="19"/>
  <c r="O37" i="19"/>
  <c r="O36" i="19"/>
  <c r="N36" i="19"/>
  <c r="P36" i="19"/>
  <c r="N35" i="19"/>
  <c r="P35" i="19"/>
  <c r="O35" i="19"/>
  <c r="O34" i="19"/>
  <c r="P34" i="19"/>
  <c r="N34" i="19"/>
  <c r="N32" i="19"/>
  <c r="P32" i="19"/>
  <c r="O32" i="19"/>
  <c r="N33" i="19"/>
  <c r="O33" i="19"/>
  <c r="P33" i="19"/>
  <c r="O31" i="19"/>
  <c r="N31" i="19"/>
  <c r="P31" i="19"/>
  <c r="P30" i="19"/>
  <c r="N30" i="19"/>
  <c r="O30" i="19"/>
  <c r="N29" i="19"/>
  <c r="O29" i="19"/>
  <c r="P29" i="19"/>
  <c r="P28" i="19"/>
  <c r="N28" i="19"/>
  <c r="O28" i="19"/>
  <c r="N27" i="19"/>
  <c r="O27" i="19"/>
  <c r="P27" i="19"/>
  <c r="AF38" i="16"/>
  <c r="P26" i="19"/>
  <c r="O26" i="19"/>
  <c r="N26" i="19"/>
  <c r="AF50" i="16"/>
  <c r="AF52" i="16"/>
  <c r="AF35" i="16"/>
  <c r="R22" i="19" s="1"/>
  <c r="AF36" i="16"/>
  <c r="R23" i="19" s="1"/>
  <c r="AF37" i="16"/>
  <c r="AF51" i="16"/>
  <c r="X34" i="16"/>
  <c r="O21" i="19" s="1"/>
  <c r="W34" i="16"/>
  <c r="N21" i="19" s="1"/>
  <c r="AF53" i="16"/>
  <c r="AF49" i="16"/>
  <c r="AF48" i="16"/>
  <c r="AF47" i="16"/>
  <c r="AF46" i="16"/>
  <c r="AF45" i="16"/>
  <c r="AF44" i="16"/>
  <c r="AF43" i="16"/>
  <c r="AF42" i="16"/>
  <c r="AF41" i="16"/>
  <c r="AF40" i="16"/>
  <c r="AF39" i="16"/>
  <c r="AF34" i="16"/>
  <c r="Y34" i="16"/>
  <c r="P21" i="19" s="1"/>
  <c r="K120" i="19"/>
  <c r="J120" i="19"/>
  <c r="I120" i="19"/>
  <c r="H120" i="19"/>
  <c r="G120" i="19"/>
  <c r="F120" i="19"/>
  <c r="E120" i="19"/>
  <c r="D120" i="19"/>
  <c r="C120" i="19"/>
  <c r="B120" i="19"/>
  <c r="K119" i="19"/>
  <c r="J119" i="19"/>
  <c r="I119" i="19"/>
  <c r="H119" i="19"/>
  <c r="G119" i="19"/>
  <c r="F119" i="19"/>
  <c r="E119" i="19"/>
  <c r="D119" i="19"/>
  <c r="C119" i="19"/>
  <c r="B119" i="19"/>
  <c r="K118" i="19"/>
  <c r="J118" i="19"/>
  <c r="I118" i="19"/>
  <c r="H118" i="19"/>
  <c r="G118" i="19"/>
  <c r="F118" i="19"/>
  <c r="E118" i="19"/>
  <c r="D118" i="19"/>
  <c r="C118" i="19"/>
  <c r="B118" i="19"/>
  <c r="K117" i="19"/>
  <c r="J117" i="19"/>
  <c r="I117" i="19"/>
  <c r="H117" i="19"/>
  <c r="G117" i="19"/>
  <c r="F117" i="19"/>
  <c r="E117" i="19"/>
  <c r="D117" i="19"/>
  <c r="C117" i="19"/>
  <c r="B117" i="19"/>
  <c r="K116" i="19"/>
  <c r="J116" i="19"/>
  <c r="I116" i="19"/>
  <c r="H116" i="19"/>
  <c r="G116" i="19"/>
  <c r="F116" i="19"/>
  <c r="E116" i="19"/>
  <c r="D116" i="19"/>
  <c r="C116" i="19"/>
  <c r="B116" i="19"/>
  <c r="K115" i="19"/>
  <c r="J115" i="19"/>
  <c r="I115" i="19"/>
  <c r="H115" i="19"/>
  <c r="G115" i="19"/>
  <c r="F115" i="19"/>
  <c r="E115" i="19"/>
  <c r="D115" i="19"/>
  <c r="C115" i="19"/>
  <c r="B115" i="19"/>
  <c r="K114" i="19"/>
  <c r="J114" i="19"/>
  <c r="I114" i="19"/>
  <c r="H114" i="19"/>
  <c r="G114" i="19"/>
  <c r="F114" i="19"/>
  <c r="E114" i="19"/>
  <c r="D114" i="19"/>
  <c r="C114" i="19"/>
  <c r="B114" i="19"/>
  <c r="K113" i="19"/>
  <c r="J113" i="19"/>
  <c r="I113" i="19"/>
  <c r="H113" i="19"/>
  <c r="G113" i="19"/>
  <c r="F113" i="19"/>
  <c r="E113" i="19"/>
  <c r="D113" i="19"/>
  <c r="C113" i="19"/>
  <c r="B113" i="19"/>
  <c r="K112" i="19"/>
  <c r="J112" i="19"/>
  <c r="I112" i="19"/>
  <c r="H112" i="19"/>
  <c r="G112" i="19"/>
  <c r="F112" i="19"/>
  <c r="E112" i="19"/>
  <c r="D112" i="19"/>
  <c r="C112" i="19"/>
  <c r="B112" i="19"/>
  <c r="K111" i="19"/>
  <c r="J111" i="19"/>
  <c r="I111" i="19"/>
  <c r="H111" i="19"/>
  <c r="G111" i="19"/>
  <c r="F111" i="19"/>
  <c r="E111" i="19"/>
  <c r="D111" i="19"/>
  <c r="C111" i="19"/>
  <c r="B111" i="19"/>
  <c r="K110" i="19"/>
  <c r="J110" i="19"/>
  <c r="I110" i="19"/>
  <c r="H110" i="19"/>
  <c r="G110" i="19"/>
  <c r="F110" i="19"/>
  <c r="E110" i="19"/>
  <c r="D110" i="19"/>
  <c r="C110" i="19"/>
  <c r="B110" i="19"/>
  <c r="K109" i="19"/>
  <c r="J109" i="19"/>
  <c r="I109" i="19"/>
  <c r="H109" i="19"/>
  <c r="G109" i="19"/>
  <c r="F109" i="19"/>
  <c r="E109" i="19"/>
  <c r="D109" i="19"/>
  <c r="C109" i="19"/>
  <c r="B109" i="19"/>
  <c r="K108" i="19"/>
  <c r="J108" i="19"/>
  <c r="I108" i="19"/>
  <c r="H108" i="19"/>
  <c r="G108" i="19"/>
  <c r="F108" i="19"/>
  <c r="E108" i="19"/>
  <c r="D108" i="19"/>
  <c r="C108" i="19"/>
  <c r="B108" i="19"/>
  <c r="K107" i="19"/>
  <c r="J107" i="19"/>
  <c r="I107" i="19"/>
  <c r="H107" i="19"/>
  <c r="G107" i="19"/>
  <c r="F107" i="19"/>
  <c r="E107" i="19"/>
  <c r="D107" i="19"/>
  <c r="C107" i="19"/>
  <c r="B107" i="19"/>
  <c r="K106" i="19"/>
  <c r="J106" i="19"/>
  <c r="I106" i="19"/>
  <c r="H106" i="19"/>
  <c r="G106" i="19"/>
  <c r="F106" i="19"/>
  <c r="E106" i="19"/>
  <c r="D106" i="19"/>
  <c r="C106" i="19"/>
  <c r="B106" i="19"/>
  <c r="K105" i="19"/>
  <c r="J105" i="19"/>
  <c r="I105" i="19"/>
  <c r="H105" i="19"/>
  <c r="G105" i="19"/>
  <c r="F105" i="19"/>
  <c r="E105" i="19"/>
  <c r="D105" i="19"/>
  <c r="C105" i="19"/>
  <c r="B105" i="19"/>
  <c r="K104" i="19"/>
  <c r="J104" i="19"/>
  <c r="I104" i="19"/>
  <c r="H104" i="19"/>
  <c r="G104" i="19"/>
  <c r="F104" i="19"/>
  <c r="E104" i="19"/>
  <c r="D104" i="19"/>
  <c r="C104" i="19"/>
  <c r="B104" i="19"/>
  <c r="K103" i="19"/>
  <c r="J103" i="19"/>
  <c r="I103" i="19"/>
  <c r="H103" i="19"/>
  <c r="G103" i="19"/>
  <c r="F103" i="19"/>
  <c r="E103" i="19"/>
  <c r="D103" i="19"/>
  <c r="C103" i="19"/>
  <c r="B103" i="19"/>
  <c r="K102" i="19"/>
  <c r="J102" i="19"/>
  <c r="I102" i="19"/>
  <c r="H102" i="19"/>
  <c r="G102" i="19"/>
  <c r="F102" i="19"/>
  <c r="E102" i="19"/>
  <c r="D102" i="19"/>
  <c r="C102" i="19"/>
  <c r="B102" i="19"/>
  <c r="K101" i="19"/>
  <c r="J101" i="19"/>
  <c r="I101" i="19"/>
  <c r="H101" i="19"/>
  <c r="G101" i="19"/>
  <c r="F101" i="19"/>
  <c r="E101" i="19"/>
  <c r="D101" i="19"/>
  <c r="C101" i="19"/>
  <c r="B101" i="19"/>
  <c r="K100" i="19"/>
  <c r="J100" i="19"/>
  <c r="I100" i="19"/>
  <c r="H100" i="19"/>
  <c r="G100" i="19"/>
  <c r="F100" i="19"/>
  <c r="E100" i="19"/>
  <c r="D100" i="19"/>
  <c r="C100" i="19"/>
  <c r="B100" i="19"/>
  <c r="K99" i="19"/>
  <c r="J99" i="19"/>
  <c r="I99" i="19"/>
  <c r="H99" i="19"/>
  <c r="G99" i="19"/>
  <c r="F99" i="19"/>
  <c r="E99" i="19"/>
  <c r="D99" i="19"/>
  <c r="C99" i="19"/>
  <c r="B99" i="19"/>
  <c r="K98" i="19"/>
  <c r="J98" i="19"/>
  <c r="I98" i="19"/>
  <c r="H98" i="19"/>
  <c r="G98" i="19"/>
  <c r="F98" i="19"/>
  <c r="E98" i="19"/>
  <c r="D98" i="19"/>
  <c r="C98" i="19"/>
  <c r="B98" i="19"/>
  <c r="K97" i="19"/>
  <c r="J97" i="19"/>
  <c r="I97" i="19"/>
  <c r="H97" i="19"/>
  <c r="G97" i="19"/>
  <c r="F97" i="19"/>
  <c r="E97" i="19"/>
  <c r="D97" i="19"/>
  <c r="C97" i="19"/>
  <c r="B97" i="19"/>
  <c r="K96" i="19"/>
  <c r="J96" i="19"/>
  <c r="I96" i="19"/>
  <c r="H96" i="19"/>
  <c r="G96" i="19"/>
  <c r="F96" i="19"/>
  <c r="E96" i="19"/>
  <c r="D96" i="19"/>
  <c r="C96" i="19"/>
  <c r="B96" i="19"/>
  <c r="K95" i="19"/>
  <c r="J95" i="19"/>
  <c r="I95" i="19"/>
  <c r="H95" i="19"/>
  <c r="G95" i="19"/>
  <c r="F95" i="19"/>
  <c r="E95" i="19"/>
  <c r="D95" i="19"/>
  <c r="C95" i="19"/>
  <c r="B95" i="19"/>
  <c r="K94" i="19"/>
  <c r="J94" i="19"/>
  <c r="I94" i="19"/>
  <c r="H94" i="19"/>
  <c r="G94" i="19"/>
  <c r="F94" i="19"/>
  <c r="E94" i="19"/>
  <c r="D94" i="19"/>
  <c r="C94" i="19"/>
  <c r="B94" i="19"/>
  <c r="K93" i="19"/>
  <c r="J93" i="19"/>
  <c r="I93" i="19"/>
  <c r="H93" i="19"/>
  <c r="G93" i="19"/>
  <c r="F93" i="19"/>
  <c r="E93" i="19"/>
  <c r="D93" i="19"/>
  <c r="C93" i="19"/>
  <c r="B93" i="19"/>
  <c r="K92" i="19"/>
  <c r="J92" i="19"/>
  <c r="I92" i="19"/>
  <c r="H92" i="19"/>
  <c r="G92" i="19"/>
  <c r="F92" i="19"/>
  <c r="E92" i="19"/>
  <c r="D92" i="19"/>
  <c r="C92" i="19"/>
  <c r="B92" i="19"/>
  <c r="K91" i="19"/>
  <c r="J91" i="19"/>
  <c r="I91" i="19"/>
  <c r="H91" i="19"/>
  <c r="G91" i="19"/>
  <c r="F91" i="19"/>
  <c r="E91" i="19"/>
  <c r="D91" i="19"/>
  <c r="C91" i="19"/>
  <c r="B91" i="19"/>
  <c r="K90" i="19"/>
  <c r="J90" i="19"/>
  <c r="I90" i="19"/>
  <c r="H90" i="19"/>
  <c r="G90" i="19"/>
  <c r="F90" i="19"/>
  <c r="E90" i="19"/>
  <c r="D90" i="19"/>
  <c r="C90" i="19"/>
  <c r="B90" i="19"/>
  <c r="K89" i="19"/>
  <c r="J89" i="19"/>
  <c r="I89" i="19"/>
  <c r="H89" i="19"/>
  <c r="G89" i="19"/>
  <c r="F89" i="19"/>
  <c r="E89" i="19"/>
  <c r="D89" i="19"/>
  <c r="C89" i="19"/>
  <c r="B89" i="19"/>
  <c r="K88" i="19"/>
  <c r="J88" i="19"/>
  <c r="I88" i="19"/>
  <c r="H88" i="19"/>
  <c r="G88" i="19"/>
  <c r="F88" i="19"/>
  <c r="E88" i="19"/>
  <c r="D88" i="19"/>
  <c r="C88" i="19"/>
  <c r="B88" i="19"/>
  <c r="K87" i="19"/>
  <c r="J87" i="19"/>
  <c r="I87" i="19"/>
  <c r="H87" i="19"/>
  <c r="G87" i="19"/>
  <c r="F87" i="19"/>
  <c r="E87" i="19"/>
  <c r="D87" i="19"/>
  <c r="C87" i="19"/>
  <c r="B87" i="19"/>
  <c r="K86" i="19"/>
  <c r="J86" i="19"/>
  <c r="I86" i="19"/>
  <c r="H86" i="19"/>
  <c r="G86" i="19"/>
  <c r="F86" i="19"/>
  <c r="E86" i="19"/>
  <c r="D86" i="19"/>
  <c r="C86" i="19"/>
  <c r="B86" i="19"/>
  <c r="K85" i="19"/>
  <c r="J85" i="19"/>
  <c r="I85" i="19"/>
  <c r="H85" i="19"/>
  <c r="G85" i="19"/>
  <c r="F85" i="19"/>
  <c r="E85" i="19"/>
  <c r="D85" i="19"/>
  <c r="C85" i="19"/>
  <c r="B85" i="19"/>
  <c r="K84" i="19"/>
  <c r="J84" i="19"/>
  <c r="I84" i="19"/>
  <c r="H84" i="19"/>
  <c r="G84" i="19"/>
  <c r="F84" i="19"/>
  <c r="E84" i="19"/>
  <c r="D84" i="19"/>
  <c r="C84" i="19"/>
  <c r="B84" i="19"/>
  <c r="K83" i="19"/>
  <c r="J83" i="19"/>
  <c r="I83" i="19"/>
  <c r="H83" i="19"/>
  <c r="G83" i="19"/>
  <c r="F83" i="19"/>
  <c r="E83" i="19"/>
  <c r="D83" i="19"/>
  <c r="C83" i="19"/>
  <c r="B83" i="19"/>
  <c r="K82" i="19"/>
  <c r="J82" i="19"/>
  <c r="I82" i="19"/>
  <c r="H82" i="19"/>
  <c r="G82" i="19"/>
  <c r="F82" i="19"/>
  <c r="E82" i="19"/>
  <c r="D82" i="19"/>
  <c r="C82" i="19"/>
  <c r="B82" i="19"/>
  <c r="K81" i="19"/>
  <c r="J81" i="19"/>
  <c r="I81" i="19"/>
  <c r="H81" i="19"/>
  <c r="G81" i="19"/>
  <c r="F81" i="19"/>
  <c r="E81" i="19"/>
  <c r="D81" i="19"/>
  <c r="C81" i="19"/>
  <c r="B81" i="19"/>
  <c r="K80" i="19"/>
  <c r="J80" i="19"/>
  <c r="I80" i="19"/>
  <c r="H80" i="19"/>
  <c r="G80" i="19"/>
  <c r="F80" i="19"/>
  <c r="E80" i="19"/>
  <c r="D80" i="19"/>
  <c r="C80" i="19"/>
  <c r="B80" i="19"/>
  <c r="K79" i="19"/>
  <c r="J79" i="19"/>
  <c r="I79" i="19"/>
  <c r="H79" i="19"/>
  <c r="G79" i="19"/>
  <c r="F79" i="19"/>
  <c r="E79" i="19"/>
  <c r="D79" i="19"/>
  <c r="C79" i="19"/>
  <c r="B79" i="19"/>
  <c r="K78" i="19"/>
  <c r="J78" i="19"/>
  <c r="I78" i="19"/>
  <c r="H78" i="19"/>
  <c r="G78" i="19"/>
  <c r="F78" i="19"/>
  <c r="E78" i="19"/>
  <c r="D78" i="19"/>
  <c r="C78" i="19"/>
  <c r="B78" i="19"/>
  <c r="K77" i="19"/>
  <c r="J77" i="19"/>
  <c r="I77" i="19"/>
  <c r="H77" i="19"/>
  <c r="G77" i="19"/>
  <c r="F77" i="19"/>
  <c r="E77" i="19"/>
  <c r="D77" i="19"/>
  <c r="C77" i="19"/>
  <c r="B77" i="19"/>
  <c r="K76" i="19"/>
  <c r="J76" i="19"/>
  <c r="I76" i="19"/>
  <c r="H76" i="19"/>
  <c r="G76" i="19"/>
  <c r="F76" i="19"/>
  <c r="E76" i="19"/>
  <c r="D76" i="19"/>
  <c r="C76" i="19"/>
  <c r="B76" i="19"/>
  <c r="K75" i="19"/>
  <c r="J75" i="19"/>
  <c r="I75" i="19"/>
  <c r="H75" i="19"/>
  <c r="G75" i="19"/>
  <c r="F75" i="19"/>
  <c r="E75" i="19"/>
  <c r="D75" i="19"/>
  <c r="C75" i="19"/>
  <c r="B75" i="19"/>
  <c r="K74" i="19"/>
  <c r="J74" i="19"/>
  <c r="I74" i="19"/>
  <c r="H74" i="19"/>
  <c r="G74" i="19"/>
  <c r="F74" i="19"/>
  <c r="E74" i="19"/>
  <c r="D74" i="19"/>
  <c r="C74" i="19"/>
  <c r="B74" i="19"/>
  <c r="K73" i="19"/>
  <c r="J73" i="19"/>
  <c r="I73" i="19"/>
  <c r="H73" i="19"/>
  <c r="G73" i="19"/>
  <c r="F73" i="19"/>
  <c r="E73" i="19"/>
  <c r="D73" i="19"/>
  <c r="C73" i="19"/>
  <c r="B73" i="19"/>
  <c r="K72" i="19"/>
  <c r="J72" i="19"/>
  <c r="I72" i="19"/>
  <c r="H72" i="19"/>
  <c r="G72" i="19"/>
  <c r="F72" i="19"/>
  <c r="E72" i="19"/>
  <c r="D72" i="19"/>
  <c r="C72" i="19"/>
  <c r="B72" i="19"/>
  <c r="K71" i="19"/>
  <c r="J71" i="19"/>
  <c r="I71" i="19"/>
  <c r="H71" i="19"/>
  <c r="G71" i="19"/>
  <c r="F71" i="19"/>
  <c r="E71" i="19"/>
  <c r="D71" i="19"/>
  <c r="C71" i="19"/>
  <c r="B71" i="19"/>
  <c r="K70" i="19"/>
  <c r="J70" i="19"/>
  <c r="I70" i="19"/>
  <c r="H70" i="19"/>
  <c r="G70" i="19"/>
  <c r="F70" i="19"/>
  <c r="E70" i="19"/>
  <c r="D70" i="19"/>
  <c r="C70" i="19"/>
  <c r="B70" i="19"/>
  <c r="K69" i="19"/>
  <c r="J69" i="19"/>
  <c r="I69" i="19"/>
  <c r="H69" i="19"/>
  <c r="G69" i="19"/>
  <c r="F69" i="19"/>
  <c r="E69" i="19"/>
  <c r="D69" i="19"/>
  <c r="C69" i="19"/>
  <c r="B69" i="19"/>
  <c r="K68" i="19"/>
  <c r="J68" i="19"/>
  <c r="I68" i="19"/>
  <c r="H68" i="19"/>
  <c r="G68" i="19"/>
  <c r="F68" i="19"/>
  <c r="E68" i="19"/>
  <c r="D68" i="19"/>
  <c r="C68" i="19"/>
  <c r="B68" i="19"/>
  <c r="K67" i="19"/>
  <c r="J67" i="19"/>
  <c r="I67" i="19"/>
  <c r="H67" i="19"/>
  <c r="G67" i="19"/>
  <c r="F67" i="19"/>
  <c r="E67" i="19"/>
  <c r="D67" i="19"/>
  <c r="C67" i="19"/>
  <c r="B67" i="19"/>
  <c r="K66" i="19"/>
  <c r="J66" i="19"/>
  <c r="I66" i="19"/>
  <c r="H66" i="19"/>
  <c r="G66" i="19"/>
  <c r="F66" i="19"/>
  <c r="E66" i="19"/>
  <c r="D66" i="19"/>
  <c r="C66" i="19"/>
  <c r="B66" i="19"/>
  <c r="K65" i="19"/>
  <c r="J65" i="19"/>
  <c r="I65" i="19"/>
  <c r="H65" i="19"/>
  <c r="G65" i="19"/>
  <c r="F65" i="19"/>
  <c r="E65" i="19"/>
  <c r="D65" i="19"/>
  <c r="C65" i="19"/>
  <c r="B65" i="19"/>
  <c r="K64" i="19"/>
  <c r="J64" i="19"/>
  <c r="I64" i="19"/>
  <c r="H64" i="19"/>
  <c r="G64" i="19"/>
  <c r="F64" i="19"/>
  <c r="E64" i="19"/>
  <c r="D64" i="19"/>
  <c r="C64" i="19"/>
  <c r="B64" i="19"/>
  <c r="K63" i="19"/>
  <c r="J63" i="19"/>
  <c r="I63" i="19"/>
  <c r="H63" i="19"/>
  <c r="G63" i="19"/>
  <c r="F63" i="19"/>
  <c r="E63" i="19"/>
  <c r="D63" i="19"/>
  <c r="C63" i="19"/>
  <c r="B63" i="19"/>
  <c r="K62" i="19"/>
  <c r="J62" i="19"/>
  <c r="I62" i="19"/>
  <c r="H62" i="19"/>
  <c r="G62" i="19"/>
  <c r="F62" i="19"/>
  <c r="E62" i="19"/>
  <c r="D62" i="19"/>
  <c r="C62" i="19"/>
  <c r="B62" i="19"/>
  <c r="K61" i="19"/>
  <c r="J61" i="19"/>
  <c r="I61" i="19"/>
  <c r="H61" i="19"/>
  <c r="G61" i="19"/>
  <c r="F61" i="19"/>
  <c r="E61" i="19"/>
  <c r="D61" i="19"/>
  <c r="C61" i="19"/>
  <c r="B61" i="19"/>
  <c r="K60" i="19"/>
  <c r="J60" i="19"/>
  <c r="I60" i="19"/>
  <c r="H60" i="19"/>
  <c r="G60" i="19"/>
  <c r="F60" i="19"/>
  <c r="E60" i="19"/>
  <c r="D60" i="19"/>
  <c r="C60" i="19"/>
  <c r="B60" i="19"/>
  <c r="K59" i="19"/>
  <c r="J59" i="19"/>
  <c r="I59" i="19"/>
  <c r="H59" i="19"/>
  <c r="G59" i="19"/>
  <c r="F59" i="19"/>
  <c r="E59" i="19"/>
  <c r="D59" i="19"/>
  <c r="C59" i="19"/>
  <c r="B59" i="19"/>
  <c r="K58" i="19"/>
  <c r="J58" i="19"/>
  <c r="I58" i="19"/>
  <c r="H58" i="19"/>
  <c r="G58" i="19"/>
  <c r="F58" i="19"/>
  <c r="E58" i="19"/>
  <c r="D58" i="19"/>
  <c r="C58" i="19"/>
  <c r="B58" i="19"/>
  <c r="K57" i="19"/>
  <c r="J57" i="19"/>
  <c r="I57" i="19"/>
  <c r="H57" i="19"/>
  <c r="G57" i="19"/>
  <c r="F57" i="19"/>
  <c r="E57" i="19"/>
  <c r="D57" i="19"/>
  <c r="C57" i="19"/>
  <c r="B57" i="19"/>
  <c r="K56" i="19"/>
  <c r="J56" i="19"/>
  <c r="I56" i="19"/>
  <c r="H56" i="19"/>
  <c r="G56" i="19"/>
  <c r="F56" i="19"/>
  <c r="E56" i="19"/>
  <c r="D56" i="19"/>
  <c r="C56" i="19"/>
  <c r="B56" i="19"/>
  <c r="K55" i="19"/>
  <c r="J55" i="19"/>
  <c r="I55" i="19"/>
  <c r="H55" i="19"/>
  <c r="G55" i="19"/>
  <c r="F55" i="19"/>
  <c r="E55" i="19"/>
  <c r="D55" i="19"/>
  <c r="C55" i="19"/>
  <c r="B55" i="19"/>
  <c r="K54" i="19"/>
  <c r="J54" i="19"/>
  <c r="I54" i="19"/>
  <c r="H54" i="19"/>
  <c r="G54" i="19"/>
  <c r="F54" i="19"/>
  <c r="E54" i="19"/>
  <c r="D54" i="19"/>
  <c r="C54" i="19"/>
  <c r="B54" i="19"/>
  <c r="K53" i="19"/>
  <c r="J53" i="19"/>
  <c r="I53" i="19"/>
  <c r="H53" i="19"/>
  <c r="G53" i="19"/>
  <c r="F53" i="19"/>
  <c r="E53" i="19"/>
  <c r="D53" i="19"/>
  <c r="C53" i="19"/>
  <c r="B53" i="19"/>
  <c r="K52" i="19"/>
  <c r="J52" i="19"/>
  <c r="I52" i="19"/>
  <c r="H52" i="19"/>
  <c r="G52" i="19"/>
  <c r="F52" i="19"/>
  <c r="E52" i="19"/>
  <c r="D52" i="19"/>
  <c r="C52" i="19"/>
  <c r="B52" i="19"/>
  <c r="K51" i="19"/>
  <c r="J51" i="19"/>
  <c r="I51" i="19"/>
  <c r="H51" i="19"/>
  <c r="G51" i="19"/>
  <c r="F51" i="19"/>
  <c r="E51" i="19"/>
  <c r="D51" i="19"/>
  <c r="C51" i="19"/>
  <c r="B51" i="19"/>
  <c r="K50" i="19"/>
  <c r="J50" i="19"/>
  <c r="I50" i="19"/>
  <c r="H50" i="19"/>
  <c r="G50" i="19"/>
  <c r="F50" i="19"/>
  <c r="E50" i="19"/>
  <c r="D50" i="19"/>
  <c r="C50" i="19"/>
  <c r="B50" i="19"/>
  <c r="K49" i="19"/>
  <c r="J49" i="19"/>
  <c r="I49" i="19"/>
  <c r="H49" i="19"/>
  <c r="G49" i="19"/>
  <c r="F49" i="19"/>
  <c r="E49" i="19"/>
  <c r="D49" i="19"/>
  <c r="C49" i="19"/>
  <c r="B49" i="19"/>
  <c r="K48" i="19"/>
  <c r="J48" i="19"/>
  <c r="I48" i="19"/>
  <c r="H48" i="19"/>
  <c r="G48" i="19"/>
  <c r="F48" i="19"/>
  <c r="E48" i="19"/>
  <c r="D48" i="19"/>
  <c r="C48" i="19"/>
  <c r="B48" i="19"/>
  <c r="K47" i="19"/>
  <c r="J47" i="19"/>
  <c r="I47" i="19"/>
  <c r="H47" i="19"/>
  <c r="G47" i="19"/>
  <c r="F47" i="19"/>
  <c r="E47" i="19"/>
  <c r="D47" i="19"/>
  <c r="C47" i="19"/>
  <c r="B47" i="19"/>
  <c r="K46" i="19"/>
  <c r="J46" i="19"/>
  <c r="I46" i="19"/>
  <c r="H46" i="19"/>
  <c r="G46" i="19"/>
  <c r="F46" i="19"/>
  <c r="E46" i="19"/>
  <c r="D46" i="19"/>
  <c r="C46" i="19"/>
  <c r="B46" i="19"/>
  <c r="K45" i="19"/>
  <c r="J45" i="19"/>
  <c r="I45" i="19"/>
  <c r="H45" i="19"/>
  <c r="G45" i="19"/>
  <c r="F45" i="19"/>
  <c r="E45" i="19"/>
  <c r="D45" i="19"/>
  <c r="C45" i="19"/>
  <c r="B45" i="19"/>
  <c r="K44" i="19"/>
  <c r="J44" i="19"/>
  <c r="I44" i="19"/>
  <c r="H44" i="19"/>
  <c r="G44" i="19"/>
  <c r="F44" i="19"/>
  <c r="E44" i="19"/>
  <c r="D44" i="19"/>
  <c r="C44" i="19"/>
  <c r="B44" i="19"/>
  <c r="K43" i="19"/>
  <c r="J43" i="19"/>
  <c r="I43" i="19"/>
  <c r="H43" i="19"/>
  <c r="G43" i="19"/>
  <c r="F43" i="19"/>
  <c r="E43" i="19"/>
  <c r="D43" i="19"/>
  <c r="C43" i="19"/>
  <c r="B43" i="19"/>
  <c r="K42" i="19"/>
  <c r="J42" i="19"/>
  <c r="I42" i="19"/>
  <c r="H42" i="19"/>
  <c r="G42" i="19"/>
  <c r="F42" i="19"/>
  <c r="E42" i="19"/>
  <c r="D42" i="19"/>
  <c r="C42" i="19"/>
  <c r="B42" i="19"/>
  <c r="K41" i="19"/>
  <c r="J41" i="19"/>
  <c r="I41" i="19"/>
  <c r="H41" i="19"/>
  <c r="G41" i="19"/>
  <c r="F41" i="19"/>
  <c r="E41" i="19"/>
  <c r="D41" i="19"/>
  <c r="C41" i="19"/>
  <c r="B41" i="19"/>
  <c r="K40" i="19"/>
  <c r="J40" i="19"/>
  <c r="I40" i="19"/>
  <c r="H40" i="19"/>
  <c r="G40" i="19"/>
  <c r="F40" i="19"/>
  <c r="E40" i="19"/>
  <c r="D40" i="19"/>
  <c r="C40" i="19"/>
  <c r="B40" i="19"/>
  <c r="K39" i="19"/>
  <c r="J39" i="19"/>
  <c r="I39" i="19"/>
  <c r="H39" i="19"/>
  <c r="G39" i="19"/>
  <c r="F39" i="19"/>
  <c r="E39" i="19"/>
  <c r="D39" i="19"/>
  <c r="C39" i="19"/>
  <c r="B39" i="19"/>
  <c r="K38" i="19"/>
  <c r="J38" i="19"/>
  <c r="I38" i="19"/>
  <c r="H38" i="19"/>
  <c r="G38" i="19"/>
  <c r="F38" i="19"/>
  <c r="E38" i="19"/>
  <c r="D38" i="19"/>
  <c r="C38" i="19"/>
  <c r="B38" i="19"/>
  <c r="K37" i="19"/>
  <c r="J37" i="19"/>
  <c r="I37" i="19"/>
  <c r="H37" i="19"/>
  <c r="G37" i="19"/>
  <c r="F37" i="19"/>
  <c r="E37" i="19"/>
  <c r="D37" i="19"/>
  <c r="C37" i="19"/>
  <c r="B37" i="19"/>
  <c r="K36" i="19"/>
  <c r="J36" i="19"/>
  <c r="I36" i="19"/>
  <c r="H36" i="19"/>
  <c r="G36" i="19"/>
  <c r="F36" i="19"/>
  <c r="E36" i="19"/>
  <c r="D36" i="19"/>
  <c r="C36" i="19"/>
  <c r="B36" i="19"/>
  <c r="K35" i="19"/>
  <c r="J35" i="19"/>
  <c r="I35" i="19"/>
  <c r="H35" i="19"/>
  <c r="G35" i="19"/>
  <c r="F35" i="19"/>
  <c r="E35" i="19"/>
  <c r="D35" i="19"/>
  <c r="C35" i="19"/>
  <c r="B35" i="19"/>
  <c r="K34" i="19"/>
  <c r="J34" i="19"/>
  <c r="I34" i="19"/>
  <c r="H34" i="19"/>
  <c r="G34" i="19"/>
  <c r="F34" i="19"/>
  <c r="E34" i="19"/>
  <c r="D34" i="19"/>
  <c r="C34" i="19"/>
  <c r="B34" i="19"/>
  <c r="K33" i="19"/>
  <c r="J33" i="19"/>
  <c r="I33" i="19"/>
  <c r="H33" i="19"/>
  <c r="G33" i="19"/>
  <c r="F33" i="19"/>
  <c r="E33" i="19"/>
  <c r="D33" i="19"/>
  <c r="C33" i="19"/>
  <c r="B33" i="19"/>
  <c r="K32" i="19"/>
  <c r="J32" i="19"/>
  <c r="I32" i="19"/>
  <c r="H32" i="19"/>
  <c r="G32" i="19"/>
  <c r="F32" i="19"/>
  <c r="E32" i="19"/>
  <c r="D32" i="19"/>
  <c r="C32" i="19"/>
  <c r="B32" i="19"/>
  <c r="K31" i="19"/>
  <c r="J31" i="19"/>
  <c r="I31" i="19"/>
  <c r="H31" i="19"/>
  <c r="G31" i="19"/>
  <c r="F31" i="19"/>
  <c r="E31" i="19"/>
  <c r="D31" i="19"/>
  <c r="C31" i="19"/>
  <c r="B31" i="19"/>
  <c r="K30" i="19"/>
  <c r="J30" i="19"/>
  <c r="I30" i="19"/>
  <c r="H30" i="19"/>
  <c r="G30" i="19"/>
  <c r="F30" i="19"/>
  <c r="E30" i="19"/>
  <c r="D30" i="19"/>
  <c r="C30" i="19"/>
  <c r="B30" i="19"/>
  <c r="K29" i="19"/>
  <c r="J29" i="19"/>
  <c r="I29" i="19"/>
  <c r="H29" i="19"/>
  <c r="G29" i="19"/>
  <c r="F29" i="19"/>
  <c r="E29" i="19"/>
  <c r="D29" i="19"/>
  <c r="C29" i="19"/>
  <c r="B29" i="19"/>
  <c r="K28" i="19"/>
  <c r="J28" i="19"/>
  <c r="I28" i="19"/>
  <c r="H28" i="19"/>
  <c r="G28" i="19"/>
  <c r="F28" i="19"/>
  <c r="E28" i="19"/>
  <c r="D28" i="19"/>
  <c r="C28" i="19"/>
  <c r="B28" i="19"/>
  <c r="K27" i="19"/>
  <c r="J27" i="19"/>
  <c r="I27" i="19"/>
  <c r="H27" i="19"/>
  <c r="G27" i="19"/>
  <c r="F27" i="19"/>
  <c r="E27" i="19"/>
  <c r="D27" i="19"/>
  <c r="C27" i="19"/>
  <c r="B27" i="19"/>
  <c r="K26" i="19"/>
  <c r="J26" i="19"/>
  <c r="I26" i="19"/>
  <c r="H26" i="19"/>
  <c r="G26" i="19"/>
  <c r="F26" i="19"/>
  <c r="E26" i="19"/>
  <c r="D26" i="19"/>
  <c r="C26" i="19"/>
  <c r="B26" i="19"/>
  <c r="K25" i="19"/>
  <c r="J25" i="19"/>
  <c r="I25" i="19"/>
  <c r="H25" i="19"/>
  <c r="G25" i="19"/>
  <c r="F25" i="19"/>
  <c r="E25" i="19"/>
  <c r="D25" i="19"/>
  <c r="C25" i="19"/>
  <c r="B25" i="19"/>
  <c r="K24" i="19"/>
  <c r="J24" i="19"/>
  <c r="I24" i="19"/>
  <c r="H24" i="19"/>
  <c r="G24" i="19"/>
  <c r="F24" i="19"/>
  <c r="E24" i="19"/>
  <c r="D24" i="19"/>
  <c r="C24" i="19"/>
  <c r="B24" i="19"/>
  <c r="K23" i="19"/>
  <c r="J23" i="19"/>
  <c r="I23" i="19"/>
  <c r="H23" i="19"/>
  <c r="G23" i="19"/>
  <c r="F23" i="19"/>
  <c r="E23" i="19"/>
  <c r="D23" i="19"/>
  <c r="C23" i="19"/>
  <c r="B23" i="19"/>
  <c r="K22" i="19"/>
  <c r="J22" i="19"/>
  <c r="I22" i="19"/>
  <c r="H22" i="19"/>
  <c r="G22" i="19"/>
  <c r="F22" i="19"/>
  <c r="E22" i="19"/>
  <c r="D22" i="19"/>
  <c r="C22" i="19"/>
  <c r="B22" i="19"/>
  <c r="K21" i="19"/>
  <c r="J21" i="19"/>
  <c r="I21" i="19"/>
  <c r="H21" i="19"/>
  <c r="G21" i="19"/>
  <c r="F21" i="19"/>
  <c r="E21" i="19"/>
  <c r="D21" i="19"/>
  <c r="C21" i="19"/>
  <c r="B21" i="19"/>
  <c r="R27" i="19" l="1"/>
  <c r="S27" i="19"/>
  <c r="R60" i="19"/>
  <c r="S60" i="19"/>
  <c r="R47" i="19"/>
  <c r="S47" i="19"/>
  <c r="R95" i="19"/>
  <c r="S95" i="19"/>
  <c r="R71" i="19"/>
  <c r="S71" i="19"/>
  <c r="R44" i="19"/>
  <c r="S44" i="19"/>
  <c r="R118" i="19"/>
  <c r="S118" i="19"/>
  <c r="R102" i="19"/>
  <c r="S102" i="19"/>
  <c r="R117" i="19"/>
  <c r="S117" i="19"/>
  <c r="R101" i="19"/>
  <c r="S101" i="19"/>
  <c r="R85" i="19"/>
  <c r="S85" i="19"/>
  <c r="R59" i="19"/>
  <c r="S59" i="19"/>
  <c r="R108" i="19"/>
  <c r="S108" i="19"/>
  <c r="R92" i="19"/>
  <c r="S92" i="19"/>
  <c r="R76" i="19"/>
  <c r="S76" i="19"/>
  <c r="R58" i="19"/>
  <c r="S58" i="19"/>
  <c r="R107" i="19"/>
  <c r="S107" i="19"/>
  <c r="R91" i="19"/>
  <c r="S91" i="19"/>
  <c r="R75" i="19"/>
  <c r="S75" i="19"/>
  <c r="R114" i="19"/>
  <c r="S114" i="19"/>
  <c r="R98" i="19"/>
  <c r="S98" i="19"/>
  <c r="R82" i="19"/>
  <c r="S82" i="19"/>
  <c r="R66" i="19"/>
  <c r="S66" i="19"/>
  <c r="S105" i="19"/>
  <c r="R105" i="19"/>
  <c r="R79" i="19"/>
  <c r="S79" i="19"/>
  <c r="R96" i="19"/>
  <c r="S96" i="19"/>
  <c r="R69" i="19"/>
  <c r="S69" i="19"/>
  <c r="R45" i="19"/>
  <c r="S45" i="19"/>
  <c r="R28" i="19"/>
  <c r="S28" i="19"/>
  <c r="R36" i="19"/>
  <c r="S36" i="19"/>
  <c r="R39" i="19"/>
  <c r="S39" i="19"/>
  <c r="S65" i="19"/>
  <c r="R65" i="19"/>
  <c r="R26" i="19"/>
  <c r="S26" i="19"/>
  <c r="R35" i="19"/>
  <c r="S35" i="19"/>
  <c r="S57" i="19"/>
  <c r="R57" i="19"/>
  <c r="R62" i="19"/>
  <c r="S62" i="19"/>
  <c r="R72" i="19"/>
  <c r="S72" i="19"/>
  <c r="R51" i="19"/>
  <c r="S51" i="19"/>
  <c r="R70" i="19"/>
  <c r="S70" i="19"/>
  <c r="R29" i="19"/>
  <c r="S29" i="19"/>
  <c r="R40" i="19"/>
  <c r="S40" i="19"/>
  <c r="R37" i="19"/>
  <c r="S37" i="19"/>
  <c r="S41" i="19"/>
  <c r="R41" i="19"/>
  <c r="S73" i="19"/>
  <c r="R73" i="19"/>
  <c r="R32" i="19"/>
  <c r="S32" i="19"/>
  <c r="S33" i="19"/>
  <c r="R33" i="19"/>
  <c r="R34" i="19"/>
  <c r="S34" i="19"/>
  <c r="S89" i="19"/>
  <c r="R89" i="19"/>
  <c r="R80" i="19"/>
  <c r="S80" i="19"/>
  <c r="R120" i="19"/>
  <c r="S120" i="19"/>
  <c r="R48" i="19"/>
  <c r="S48" i="19"/>
  <c r="R111" i="19"/>
  <c r="S111" i="19"/>
  <c r="R86" i="19"/>
  <c r="S86" i="19"/>
  <c r="R30" i="19"/>
  <c r="S30" i="19"/>
  <c r="R38" i="19"/>
  <c r="S38" i="19"/>
  <c r="S21" i="19"/>
  <c r="R21" i="19"/>
  <c r="S49" i="19"/>
  <c r="R49" i="19"/>
  <c r="R31" i="19"/>
  <c r="S31" i="19"/>
  <c r="S113" i="19"/>
  <c r="R113" i="19"/>
  <c r="S97" i="19"/>
  <c r="R97" i="19"/>
  <c r="S81" i="19"/>
  <c r="R81" i="19"/>
  <c r="R104" i="19"/>
  <c r="S104" i="19"/>
  <c r="R56" i="19"/>
  <c r="S56" i="19"/>
  <c r="R55" i="19"/>
  <c r="S55" i="19"/>
  <c r="R53" i="19"/>
  <c r="S53" i="19"/>
  <c r="R50" i="19"/>
  <c r="S50" i="19"/>
  <c r="R112" i="19"/>
  <c r="S112" i="19"/>
  <c r="R88" i="19"/>
  <c r="S88" i="19"/>
  <c r="R64" i="19"/>
  <c r="S64" i="19"/>
  <c r="R63" i="19"/>
  <c r="S63" i="19"/>
  <c r="R54" i="19"/>
  <c r="S54" i="19"/>
  <c r="R52" i="19"/>
  <c r="S52" i="19"/>
  <c r="R119" i="19"/>
  <c r="S119" i="19"/>
  <c r="R103" i="19"/>
  <c r="S103" i="19"/>
  <c r="R87" i="19"/>
  <c r="S87" i="19"/>
  <c r="R77" i="19"/>
  <c r="S77" i="19"/>
  <c r="R43" i="19"/>
  <c r="S43" i="19"/>
  <c r="R110" i="19"/>
  <c r="S110" i="19"/>
  <c r="R94" i="19"/>
  <c r="S94" i="19"/>
  <c r="R78" i="19"/>
  <c r="S78" i="19"/>
  <c r="R46" i="19"/>
  <c r="S46" i="19"/>
  <c r="R67" i="19"/>
  <c r="S67" i="19"/>
  <c r="R109" i="19"/>
  <c r="S109" i="19"/>
  <c r="R93" i="19"/>
  <c r="S93" i="19"/>
  <c r="R61" i="19"/>
  <c r="S61" i="19"/>
  <c r="R116" i="19"/>
  <c r="S116" i="19"/>
  <c r="R100" i="19"/>
  <c r="S100" i="19"/>
  <c r="R84" i="19"/>
  <c r="S84" i="19"/>
  <c r="R68" i="19"/>
  <c r="S68" i="19"/>
  <c r="R115" i="19"/>
  <c r="S115" i="19"/>
  <c r="R99" i="19"/>
  <c r="S99" i="19"/>
  <c r="R83" i="19"/>
  <c r="S83" i="19"/>
  <c r="R42" i="19"/>
  <c r="S42" i="19"/>
  <c r="R106" i="19"/>
  <c r="S106" i="19"/>
  <c r="R90" i="19"/>
  <c r="S90" i="19"/>
  <c r="R74" i="19"/>
  <c r="S74" i="19"/>
  <c r="R24" i="19"/>
  <c r="S24" i="19"/>
  <c r="S23" i="19"/>
  <c r="S25" i="19"/>
  <c r="R25" i="19"/>
  <c r="S22" i="19"/>
  <c r="L98" i="19"/>
  <c r="L35" i="19"/>
  <c r="L115" i="19"/>
  <c r="L119" i="19"/>
  <c r="L32" i="19"/>
  <c r="L52" i="19"/>
  <c r="L56" i="19"/>
  <c r="L64" i="19"/>
  <c r="L84" i="19"/>
  <c r="L88" i="19"/>
  <c r="L96" i="19"/>
  <c r="L120" i="19"/>
  <c r="L39" i="19"/>
  <c r="L99" i="19"/>
  <c r="L25" i="19"/>
  <c r="L27" i="19"/>
  <c r="L29" i="19"/>
  <c r="L31" i="19"/>
  <c r="L103" i="19"/>
  <c r="L42" i="19"/>
  <c r="L46" i="19"/>
  <c r="L78" i="19"/>
  <c r="L51" i="19"/>
  <c r="L57" i="19"/>
  <c r="L59" i="19"/>
  <c r="L61" i="19"/>
  <c r="L63" i="19"/>
  <c r="L65" i="19"/>
  <c r="L67" i="19"/>
  <c r="L73" i="19"/>
  <c r="L83" i="19"/>
  <c r="L89" i="19"/>
  <c r="L91" i="19"/>
  <c r="L93" i="19"/>
  <c r="L95" i="19"/>
  <c r="L97" i="19"/>
  <c r="L26" i="19"/>
  <c r="L30" i="19"/>
  <c r="L36" i="19"/>
  <c r="L48" i="19"/>
  <c r="L55" i="19"/>
  <c r="L75" i="19"/>
  <c r="L77" i="19"/>
  <c r="L79" i="19"/>
  <c r="L81" i="19"/>
  <c r="L94" i="19"/>
  <c r="L100" i="19"/>
  <c r="L104" i="19"/>
  <c r="L106" i="19"/>
  <c r="L112" i="19"/>
  <c r="L114" i="19"/>
  <c r="L71" i="19"/>
  <c r="L23" i="19"/>
  <c r="L41" i="19"/>
  <c r="L43" i="19"/>
  <c r="L45" i="19"/>
  <c r="L47" i="19"/>
  <c r="L49" i="19"/>
  <c r="L62" i="19"/>
  <c r="L68" i="19"/>
  <c r="L72" i="19"/>
  <c r="L80" i="19"/>
  <c r="L87" i="19"/>
  <c r="L105" i="19"/>
  <c r="L107" i="19"/>
  <c r="L111" i="19"/>
  <c r="L113" i="19"/>
  <c r="L50" i="19"/>
  <c r="L66" i="19"/>
  <c r="L82" i="19"/>
  <c r="L102" i="19"/>
  <c r="L109" i="19"/>
  <c r="L116" i="19"/>
  <c r="L118" i="19"/>
  <c r="L34" i="19"/>
  <c r="L22" i="19"/>
  <c r="L24" i="19"/>
  <c r="L33" i="19"/>
  <c r="L38" i="19"/>
  <c r="L40" i="19"/>
  <c r="L54" i="19"/>
  <c r="L70" i="19"/>
  <c r="L86" i="19"/>
  <c r="L28" i="19"/>
  <c r="L37" i="19"/>
  <c r="L44" i="19"/>
  <c r="L53" i="19"/>
  <c r="L58" i="19"/>
  <c r="L60" i="19"/>
  <c r="L69" i="19"/>
  <c r="L74" i="19"/>
  <c r="L76" i="19"/>
  <c r="L85" i="19"/>
  <c r="L90" i="19"/>
  <c r="L92" i="19"/>
  <c r="L101" i="19"/>
  <c r="L108" i="19"/>
  <c r="L110" i="19"/>
  <c r="L117" i="19"/>
  <c r="D3" i="19"/>
  <c r="AC15" i="18"/>
  <c r="T15" i="18"/>
  <c r="K15" i="18"/>
  <c r="G14" i="18"/>
  <c r="G13" i="18"/>
  <c r="G12" i="18"/>
  <c r="G11" i="18"/>
  <c r="G9" i="18"/>
  <c r="G8" i="18"/>
  <c r="Q7" i="19" l="1"/>
  <c r="Z21" i="18" s="1"/>
  <c r="Q8" i="19"/>
  <c r="Z23" i="18" s="1"/>
  <c r="Z22" i="18" s="1"/>
  <c r="L21" i="19"/>
  <c r="A22" i="19"/>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M30" i="18"/>
  <c r="P31" i="18" s="1"/>
  <c r="M29" i="18"/>
  <c r="P28" i="18"/>
  <c r="AJ22" i="18" l="1"/>
  <c r="V27" i="18"/>
  <c r="V30" i="18"/>
  <c r="AA29" i="18" l="1"/>
  <c r="AA26" i="18"/>
  <c r="B35" i="16" l="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AC17" i="16" l="1"/>
  <c r="H10"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M22" authorId="0" shapeId="0" xr:uid="{FF3BA3BB-B8F2-4E18-BA9E-CE49F2357C28}">
      <text>
        <r>
          <rPr>
            <b/>
            <sz val="11"/>
            <color indexed="81"/>
            <rFont val="MS P ゴシック"/>
            <family val="3"/>
            <charset val="128"/>
          </rPr>
          <t>・実際に連絡が取れる
連絡先、担当者を記載してください。
・電話番号、FAX番号及びメールアドレスは「半角」にて記載してください。</t>
        </r>
      </text>
    </comment>
    <comment ref="R27" authorId="0" shapeId="0" xr:uid="{9F708208-94C6-4B7A-9F25-F22FAA0116C1}">
      <text>
        <r>
          <rPr>
            <b/>
            <u/>
            <sz val="11"/>
            <color indexed="81"/>
            <rFont val="MS P ゴシック"/>
            <family val="3"/>
            <charset val="128"/>
          </rPr>
          <t xml:space="preserve">
令和4年6月1日付けの
令和4年度介護職員処遇改善支援補助金対象事業者承認通知書</t>
        </r>
        <r>
          <rPr>
            <b/>
            <sz val="11"/>
            <color indexed="81"/>
            <rFont val="MS P ゴシック"/>
            <family val="3"/>
            <charset val="128"/>
          </rPr>
          <t xml:space="preserve">の
右上にある文書番号を記載してください。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作成者</author>
  </authors>
  <commentList>
    <comment ref="S16" authorId="0" shapeId="0" xr:uid="{39D3E70E-30C6-4FB3-9372-F7B84076D9F8}">
      <text>
        <r>
          <rPr>
            <b/>
            <sz val="9"/>
            <color indexed="81"/>
            <rFont val="MS P ゴシック"/>
            <family val="3"/>
            <charset val="128"/>
          </rPr>
          <t xml:space="preserve">
※支払額通知書をご用意ください※
</t>
        </r>
        <r>
          <rPr>
            <b/>
            <sz val="11"/>
            <color indexed="81"/>
            <rFont val="MS P ゴシック"/>
            <family val="3"/>
            <charset val="128"/>
          </rPr>
          <t>国保連合会及び自治体から支払われた本補助金の合計額を</t>
        </r>
        <r>
          <rPr>
            <b/>
            <u/>
            <sz val="11"/>
            <color indexed="81"/>
            <rFont val="MS P ゴシック"/>
            <family val="3"/>
            <charset val="128"/>
          </rPr>
          <t xml:space="preserve">対象の事業所毎に記載してください。
</t>
        </r>
        <r>
          <rPr>
            <b/>
            <sz val="11"/>
            <color indexed="81"/>
            <rFont val="MS P ゴシック"/>
            <family val="3"/>
            <charset val="128"/>
          </rPr>
          <t xml:space="preserve">
奈良県国保連合会及び奈良県より支払われた補助金合計額は自動的に反映されるようになっています。（反映されない場合は手動で入力をお願いします。）</t>
        </r>
      </text>
    </comment>
    <comment ref="T16" authorId="1" shapeId="0" xr:uid="{00000000-0006-0000-0200-000001000000}">
      <text>
        <r>
          <rPr>
            <b/>
            <sz val="11"/>
            <color indexed="81"/>
            <rFont val="MS P ゴシック"/>
            <family val="3"/>
            <charset val="128"/>
          </rPr>
          <t>補助金の賃金改善実施期間の実績を記入。
サービス毎に按分が難しい場合は、本体に一括計上（予防や短期分は空欄）とすることも可能です。
例：①介護サービスと介護予防サービス（総合事業）②本体施設と空床利用型の短期生活（療養）介護
※詳しくは、令和4年3月23日Vol.1048「介護職員処遇改善支援補助金に関するQ&amp;A（vol.3)問4の内容をご確認ください。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作成者</author>
  </authors>
  <commentList>
    <comment ref="Z22" authorId="0" shapeId="0" xr:uid="{295EC2BF-1F46-43D8-8D96-AB44A6F9374E}">
      <text>
        <r>
          <rPr>
            <sz val="9"/>
            <color indexed="81"/>
            <rFont val="MS P ゴシック"/>
            <family val="3"/>
            <charset val="128"/>
          </rPr>
          <t xml:space="preserve">
</t>
        </r>
        <r>
          <rPr>
            <b/>
            <sz val="11"/>
            <color indexed="81"/>
            <rFont val="MS P ゴシック"/>
            <family val="3"/>
            <charset val="128"/>
          </rPr>
          <t>★と●の合計が一致する必要があります。（★＝●＋●）</t>
        </r>
      </text>
    </comment>
    <comment ref="Z24" authorId="0" shapeId="0" xr:uid="{0B063925-A56D-406B-B939-73CABBFA452C}">
      <text>
        <r>
          <rPr>
            <b/>
            <sz val="10"/>
            <color indexed="81"/>
            <rFont val="MS P ゴシック"/>
            <family val="3"/>
            <charset val="128"/>
          </rPr>
          <t>この補助金による改善を行わない場合の賃金の総額を記入する。（処遇改善加算や特定処遇改善加算は含む）“令和３年における”とありますが、令和４年度の実績から計算していただいて、問題ありません。</t>
        </r>
        <r>
          <rPr>
            <sz val="10"/>
            <color indexed="81"/>
            <rFont val="MS P ゴシック"/>
            <family val="3"/>
            <charset val="128"/>
          </rPr>
          <t xml:space="preserve">
</t>
        </r>
      </text>
    </comment>
    <comment ref="AG32" authorId="1" shapeId="0" xr:uid="{00000000-0006-0000-0100-00000100000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<sst xmlns="http://schemas.openxmlformats.org/spreadsheetml/2006/main" count="14009" uniqueCount="4986">
  <si>
    <t>フリガナ</t>
    <phoneticPr fontId="7"/>
  </si>
  <si>
    <t>〒</t>
    <phoneticPr fontId="7"/>
  </si>
  <si>
    <t>年</t>
    <rPh sb="0" eb="1">
      <t>ネン</t>
    </rPh>
    <phoneticPr fontId="7"/>
  </si>
  <si>
    <t>月</t>
    <rPh sb="0" eb="1">
      <t>ゲツ</t>
    </rPh>
    <phoneticPr fontId="7"/>
  </si>
  <si>
    <t>円</t>
    <rPh sb="0" eb="1">
      <t>エン</t>
    </rPh>
    <phoneticPr fontId="7"/>
  </si>
  <si>
    <t>日</t>
    <rPh sb="0" eb="1">
      <t>ニチ</t>
    </rPh>
    <phoneticPr fontId="7"/>
  </si>
  <si>
    <t>介護保険事業所番号</t>
    <rPh sb="0" eb="2">
      <t>カイゴ</t>
    </rPh>
    <rPh sb="2" eb="4">
      <t>ホケン</t>
    </rPh>
    <rPh sb="4" eb="7">
      <t>ジギョウショ</t>
    </rPh>
    <rPh sb="7" eb="9">
      <t>バンゴウ</t>
    </rPh>
    <phoneticPr fontId="7"/>
  </si>
  <si>
    <t>サービス名</t>
    <rPh sb="4" eb="5">
      <t>メイ</t>
    </rPh>
    <phoneticPr fontId="7"/>
  </si>
  <si>
    <t>1</t>
    <phoneticPr fontId="7"/>
  </si>
  <si>
    <t>＜サービス名一覧&gt;</t>
    <rPh sb="5" eb="6">
      <t>ナ</t>
    </rPh>
    <rPh sb="6" eb="8">
      <t>イチラン</t>
    </rPh>
    <phoneticPr fontId="7"/>
  </si>
  <si>
    <t>訪問介護</t>
  </si>
  <si>
    <t>夜間対応型訪問介護</t>
  </si>
  <si>
    <t>通所介護</t>
  </si>
  <si>
    <t>地域密着型通所介護</t>
  </si>
  <si>
    <t>地域密着型特定施設入居者生活介護</t>
  </si>
  <si>
    <t>看護小規模多機能型居宅介護</t>
    <rPh sb="0" eb="13">
      <t>カンゴ</t>
    </rPh>
    <phoneticPr fontId="7"/>
  </si>
  <si>
    <t>介護老人福祉施設</t>
    <rPh sb="0" eb="2">
      <t>カイゴ</t>
    </rPh>
    <rPh sb="2" eb="4">
      <t>ロウジン</t>
    </rPh>
    <rPh sb="4" eb="6">
      <t>フクシ</t>
    </rPh>
    <rPh sb="6" eb="8">
      <t>シセツ</t>
    </rPh>
    <phoneticPr fontId="7"/>
  </si>
  <si>
    <t>地域密着型介護老人福祉施設</t>
  </si>
  <si>
    <t>介護老人保健施設</t>
    <rPh sb="0" eb="8">
      <t>ロウケン</t>
    </rPh>
    <phoneticPr fontId="7"/>
  </si>
  <si>
    <t>介護療養型医療施設</t>
    <rPh sb="0" eb="9">
      <t>カイゴ</t>
    </rPh>
    <phoneticPr fontId="7"/>
  </si>
  <si>
    <t>介護医療院</t>
    <rPh sb="0" eb="2">
      <t>カイゴ</t>
    </rPh>
    <rPh sb="2" eb="4">
      <t>イリョウ</t>
    </rPh>
    <rPh sb="4" eb="5">
      <t>イン</t>
    </rPh>
    <phoneticPr fontId="7"/>
  </si>
  <si>
    <t>電話番号</t>
    <rPh sb="0" eb="2">
      <t>デンワ</t>
    </rPh>
    <rPh sb="2" eb="4">
      <t>バンゴウ</t>
    </rPh>
    <phoneticPr fontId="7"/>
  </si>
  <si>
    <t>FAX番号</t>
    <rPh sb="3" eb="5">
      <t>バンゴウ</t>
    </rPh>
    <phoneticPr fontId="7"/>
  </si>
  <si>
    <t>令和</t>
    <rPh sb="0" eb="2">
      <t>レイワ</t>
    </rPh>
    <phoneticPr fontId="7"/>
  </si>
  <si>
    <t xml:space="preserve"> （法人名）</t>
    <rPh sb="2" eb="4">
      <t>ホウジン</t>
    </rPh>
    <rPh sb="4" eb="5">
      <t>メイ</t>
    </rPh>
    <phoneticPr fontId="7"/>
  </si>
  <si>
    <t>④</t>
    <phoneticPr fontId="7"/>
  </si>
  <si>
    <t>（</t>
    <phoneticPr fontId="7"/>
  </si>
  <si>
    <t>）</t>
    <phoneticPr fontId="7"/>
  </si>
  <si>
    <t>※詳細は別紙様式３－２に記載</t>
    <rPh sb="1" eb="3">
      <t>ショウサイ</t>
    </rPh>
    <rPh sb="4" eb="6">
      <t>ベッシ</t>
    </rPh>
    <rPh sb="6" eb="8">
      <t>ヨウシキ</t>
    </rPh>
    <rPh sb="12" eb="14">
      <t>キサイ</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</si>
  <si>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</si>
  <si>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</si>
  <si>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</si>
  <si>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</si>
  <si>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連絡先</t>
    <rPh sb="0" eb="3">
      <t>レンラクサキ</t>
    </rPh>
    <phoneticPr fontId="7"/>
  </si>
  <si>
    <t>E-mail</t>
    <phoneticPr fontId="7"/>
  </si>
  <si>
    <t>法人名</t>
    <rPh sb="0" eb="2">
      <t>ホウジン</t>
    </rPh>
    <rPh sb="2" eb="3">
      <t>メイ</t>
    </rPh>
    <phoneticPr fontId="7"/>
  </si>
  <si>
    <t>↓隠し列</t>
    <rPh sb="1" eb="2">
      <t>カク</t>
    </rPh>
    <rPh sb="3" eb="4">
      <t>レツ</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</si>
  <si>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</si>
  <si>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</si>
  <si>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⇒下表に必要事項を入力してください。</t>
    <rPh sb="1" eb="3">
      <t>カヒョウ</t>
    </rPh>
    <rPh sb="4" eb="6">
      <t>ヒツヨウ</t>
    </rPh>
    <rPh sb="6" eb="8">
      <t>ジコウ</t>
    </rPh>
    <rPh sb="9" eb="11">
      <t>ニュウリョク</t>
    </rPh>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</si>
  <si>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</si>
  <si>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</si>
  <si>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</si>
  <si>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</si>
  <si>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</si>
  <si>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</si>
  <si>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</si>
  <si>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</si>
  <si>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</si>
  <si>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</si>
  <si>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フリガナ</t>
    <phoneticPr fontId="7"/>
  </si>
  <si>
    <t>e-mail</t>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</si>
  <si>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</si>
  <si>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</si>
  <si>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</si>
  <si>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</si>
  <si>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・提出先に関する情報</t>
    <rPh sb="1" eb="3">
      <t>テイシュツ</t>
    </rPh>
    <rPh sb="3" eb="4">
      <t>サキ</t>
    </rPh>
    <rPh sb="5" eb="6">
      <t>カン</t>
    </rPh>
    <rPh sb="8" eb="10">
      <t>ジョウホウ</t>
    </rPh>
    <phoneticPr fontId="7"/>
  </si>
  <si>
    <t>・基本情報</t>
    <rPh sb="1" eb="3">
      <t>キホン</t>
    </rPh>
    <phoneticPr fontId="7"/>
  </si>
  <si>
    <t>１　提出先に関する情報</t>
    <rPh sb="2" eb="4">
      <t>テイシュツ</t>
    </rPh>
    <rPh sb="4" eb="5">
      <t>サキ</t>
    </rPh>
    <rPh sb="6" eb="7">
      <t>カン</t>
    </rPh>
    <rPh sb="9" eb="11">
      <t>ジョウホウ</t>
    </rPh>
    <phoneticPr fontId="7"/>
  </si>
  <si>
    <t>２　基本情報</t>
    <rPh sb="2" eb="4">
      <t>キホン</t>
    </rPh>
    <rPh sb="4" eb="6">
      <t>ジョウホウ</t>
    </rPh>
    <phoneticPr fontId="7"/>
  </si>
  <si>
    <t>指定権者</t>
    <rPh sb="0" eb="2">
      <t>シテイ</t>
    </rPh>
    <rPh sb="2" eb="4">
      <t>ケンシャ</t>
    </rPh>
    <phoneticPr fontId="7"/>
  </si>
  <si>
    <t>事業所名</t>
    <rPh sb="0" eb="2">
      <t>ジギョウ</t>
    </rPh>
    <rPh sb="2" eb="3">
      <t>ショ</t>
    </rPh>
    <rPh sb="3" eb="4">
      <t>ナ</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</si>
  <si>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</si>
  <si>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</si>
  <si>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</si>
  <si>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7"/>
  </si>
  <si>
    <t>&lt;-</t>
    <phoneticPr fontId="7"/>
  </si>
  <si>
    <t>　</t>
    <phoneticPr fontId="7"/>
  </si>
  <si>
    <t>実績報告書の記載内容に虚偽がないことを証明するとともに、記載内容を証明する資料を適切に保管していることを誓約します。</t>
    <phoneticPr fontId="7"/>
  </si>
  <si>
    <t>定期巡回･随時対応型訪問介護看護</t>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</si>
  <si>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</si>
  <si>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介護職員処遇改善支援補助金実績報告書</t>
    <rPh sb="4" eb="6">
      <t>ショグウ</t>
    </rPh>
    <rPh sb="6" eb="8">
      <t>カイゼン</t>
    </rPh>
    <rPh sb="8" eb="10">
      <t>シエン</t>
    </rPh>
    <rPh sb="10" eb="13">
      <t>ホジョキン</t>
    </rPh>
    <rPh sb="13" eb="15">
      <t>ジッセキ</t>
    </rPh>
    <rPh sb="15" eb="18">
      <t>ホウコクショ</t>
    </rPh>
    <phoneticPr fontId="7"/>
  </si>
  <si>
    <t>２　実績報告について</t>
    <rPh sb="2" eb="4">
      <t>ジッセキ</t>
    </rPh>
    <rPh sb="4" eb="6">
      <t>ホウコク</t>
    </rPh>
    <phoneticPr fontId="7"/>
  </si>
  <si>
    <r>
      <t>※本様式では２つの要件を確認しており、</t>
    </r>
    <r>
      <rPr>
        <u/>
        <sz val="8"/>
        <color theme="1"/>
        <rFont val="ＭＳ 明朝"/>
        <family val="1"/>
        <charset val="128"/>
      </rPr>
      <t>オレンジセル３カ所が「○」でない場合、補助金支給のための要件を満たしていない。</t>
    </r>
    <r>
      <rPr>
        <sz val="8"/>
        <color theme="1"/>
        <rFont val="ＭＳ 明朝"/>
        <family val="1"/>
        <charset val="128"/>
      </rPr>
      <t xml:space="preserve">
　Ⅰ補助金による賃金改善を行う総額が補助金による収入額以上であること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61" eb="64">
      <t>ホジョキン</t>
    </rPh>
    <rPh sb="77" eb="80">
      <t>ホジョキン</t>
    </rPh>
    <rPh sb="86" eb="88">
      <t>イジョウ</t>
    </rPh>
    <phoneticPr fontId="7"/>
  </si>
  <si>
    <t>要件Ⅰ</t>
    <rPh sb="0" eb="2">
      <t>ヨウケン</t>
    </rPh>
    <phoneticPr fontId="7"/>
  </si>
  <si>
    <t>！この欄が○でない場合、賃金改善額が要件を満たしていません。</t>
    <rPh sb="3" eb="4">
      <t>ラン</t>
    </rPh>
    <rPh sb="9" eb="11">
      <t>バアイ</t>
    </rPh>
    <rPh sb="12" eb="14">
      <t>チンギン</t>
    </rPh>
    <rPh sb="14" eb="16">
      <t>カイゼン</t>
    </rPh>
    <rPh sb="16" eb="17">
      <t>ガク</t>
    </rPh>
    <rPh sb="18" eb="20">
      <t>ヨウケン</t>
    </rPh>
    <rPh sb="21" eb="22">
      <t>ミ</t>
    </rPh>
    <phoneticPr fontId="7"/>
  </si>
  <si>
    <t>③ベースアップ等による賃金改善の総額</t>
    <rPh sb="16" eb="18">
      <t>ソウガク</t>
    </rPh>
    <phoneticPr fontId="7"/>
  </si>
  <si>
    <t>ⅰ）介護職員の賃金改善額</t>
    <rPh sb="7" eb="9">
      <t>チンギン</t>
    </rPh>
    <rPh sb="9" eb="11">
      <t>カイゼン</t>
    </rPh>
    <rPh sb="11" eb="12">
      <t>ガク</t>
    </rPh>
    <phoneticPr fontId="7"/>
  </si>
  <si>
    <t>要件Ⅱ</t>
    <rPh sb="0" eb="2">
      <t>ヨウケン</t>
    </rPh>
    <phoneticPr fontId="7"/>
  </si>
  <si>
    <t>（うち、ベースアップ等による賃金改善額）</t>
    <rPh sb="10" eb="11">
      <t>トウ</t>
    </rPh>
    <rPh sb="14" eb="16">
      <t>チンギン</t>
    </rPh>
    <rPh sb="16" eb="18">
      <t>カイゼン</t>
    </rPh>
    <rPh sb="18" eb="19">
      <t>ガク</t>
    </rPh>
    <phoneticPr fontId="7"/>
  </si>
  <si>
    <t>％</t>
    <phoneticPr fontId="7"/>
  </si>
  <si>
    <t>（一月あたり</t>
    <rPh sb="1" eb="2">
      <t>ヒト</t>
    </rPh>
    <rPh sb="2" eb="3">
      <t>ツキ</t>
    </rPh>
    <phoneticPr fontId="7"/>
  </si>
  <si>
    <t>円）</t>
    <rPh sb="0" eb="1">
      <t>エン</t>
    </rPh>
    <phoneticPr fontId="7"/>
  </si>
  <si>
    <t>！この欄が○でない場合、賃金改善額が要件を満たしていません。</t>
    <phoneticPr fontId="7"/>
  </si>
  <si>
    <t>ⅱ）その他の職員の賃金改善額</t>
    <rPh sb="4" eb="5">
      <t>タ</t>
    </rPh>
    <rPh sb="6" eb="8">
      <t>ショクイン</t>
    </rPh>
    <rPh sb="9" eb="11">
      <t>チンギン</t>
    </rPh>
    <rPh sb="11" eb="13">
      <t>カイゼン</t>
    </rPh>
    <rPh sb="13" eb="14">
      <t>ガク</t>
    </rPh>
    <phoneticPr fontId="7"/>
  </si>
  <si>
    <t>（うち、ベースアップ等による賃金改善額）</t>
    <phoneticPr fontId="7"/>
  </si>
  <si>
    <t>補助金による賃金改善実施期間</t>
    <rPh sb="0" eb="3">
      <t>ホジョキン</t>
    </rPh>
    <phoneticPr fontId="7"/>
  </si>
  <si>
    <t>令和４年</t>
    <rPh sb="0" eb="2">
      <t>レイワ</t>
    </rPh>
    <rPh sb="3" eb="4">
      <t>ネン</t>
    </rPh>
    <phoneticPr fontId="7"/>
  </si>
  <si>
    <t>月</t>
    <phoneticPr fontId="7"/>
  </si>
  <si>
    <t>～</t>
    <phoneticPr fontId="7"/>
  </si>
  <si>
    <t>月</t>
    <rPh sb="0" eb="1">
      <t>ツキ</t>
    </rPh>
    <phoneticPr fontId="7"/>
  </si>
  <si>
    <t>※②ⅰ）「賃金改善実施期間（④）に補助金により賃金改善を行った介護職員等の賃金の総額」には、補助金により賃金改善を行った場合の法定福利費等の事業主負担の増加分を含めることができる。</t>
    <rPh sb="5" eb="7">
      <t>チンギン</t>
    </rPh>
    <rPh sb="7" eb="9">
      <t>カイゼン</t>
    </rPh>
    <rPh sb="9" eb="11">
      <t>ジッシ</t>
    </rPh>
    <rPh sb="11" eb="13">
      <t>キカン</t>
    </rPh>
    <rPh sb="17" eb="20">
      <t>ホジョキン</t>
    </rPh>
    <rPh sb="23" eb="25">
      <t>チンギン</t>
    </rPh>
    <rPh sb="25" eb="27">
      <t>カイゼン</t>
    </rPh>
    <rPh sb="28" eb="29">
      <t>オコナ</t>
    </rPh>
    <rPh sb="31" eb="33">
      <t>カイゴ</t>
    </rPh>
    <rPh sb="33" eb="35">
      <t>ショクイン</t>
    </rPh>
    <rPh sb="35" eb="36">
      <t>トウ</t>
    </rPh>
    <rPh sb="37" eb="39">
      <t>チンギン</t>
    </rPh>
    <rPh sb="40" eb="42">
      <t>ソウガク</t>
    </rPh>
    <rPh sb="46" eb="49">
      <t>ホジョキン</t>
    </rPh>
    <rPh sb="57" eb="58">
      <t>オコナ</t>
    </rPh>
    <rPh sb="60" eb="62">
      <t>バアイ</t>
    </rPh>
    <phoneticPr fontId="7"/>
  </si>
  <si>
    <r>
      <rPr>
        <sz val="9"/>
        <rFont val="ＭＳ 明朝"/>
        <family val="1"/>
        <charset val="128"/>
      </rPr>
      <t>※</t>
    </r>
    <r>
      <rPr>
        <sz val="8"/>
        <rFont val="ＭＳ 明朝"/>
        <family val="1"/>
        <charset val="128"/>
      </rPr>
      <t>給与明細や勤務記録等、実績報告の根拠となる資料は、指定権者からの求めがあった場合に速やかに提出できるよう、適切に保管しておくこと。</t>
    </r>
    <phoneticPr fontId="7"/>
  </si>
  <si>
    <t>※補助金の請求に関して虚偽や不正があった場合は、支払われた補助金を返還することとなる場合がある。</t>
    <rPh sb="1" eb="4">
      <t>ホジョキン</t>
    </rPh>
    <rPh sb="5" eb="7">
      <t>セイキュウ</t>
    </rPh>
    <rPh sb="29" eb="32">
      <t>ホジョキン</t>
    </rPh>
    <phoneticPr fontId="7"/>
  </si>
  <si>
    <t>介護職員処遇改善支援補助金　別紙様式３－１　２実績報告について</t>
    <rPh sb="0" eb="2">
      <t>カイゴ</t>
    </rPh>
    <rPh sb="2" eb="4">
      <t>ショクイン</t>
    </rPh>
    <rPh sb="4" eb="6">
      <t>ショグウ</t>
    </rPh>
    <rPh sb="6" eb="8">
      <t>カイゼン</t>
    </rPh>
    <rPh sb="8" eb="10">
      <t>シエン</t>
    </rPh>
    <rPh sb="10" eb="13">
      <t>ホジョキン</t>
    </rPh>
    <rPh sb="23" eb="25">
      <t>ジッセキ</t>
    </rPh>
    <rPh sb="25" eb="27">
      <t>ホウコク</t>
    </rPh>
    <phoneticPr fontId="7"/>
  </si>
  <si>
    <t>算定する介護職員処遇改善加算の区分
（Ⅰ～Ⅲを算定しない事業所は補助金を取得できません）</t>
    <phoneticPr fontId="7"/>
  </si>
  <si>
    <t>［円］</t>
    <rPh sb="1" eb="2">
      <t>エン</t>
    </rPh>
    <phoneticPr fontId="7"/>
  </si>
  <si>
    <t>訪問型サービス（総合事業）</t>
    <rPh sb="8" eb="10">
      <t>ソウゴウ</t>
    </rPh>
    <rPh sb="10" eb="12">
      <t>ジギョウ</t>
    </rPh>
    <phoneticPr fontId="7"/>
  </si>
  <si>
    <t>通所型サービス（総合事業）</t>
    <rPh sb="8" eb="10">
      <t>ソウゴウ</t>
    </rPh>
    <rPh sb="10" eb="12">
      <t>ジギョウ</t>
    </rPh>
    <phoneticPr fontId="7"/>
  </si>
  <si>
    <r>
      <t>②賃金改善所要額(ⅰ-ⅱ）</t>
    </r>
    <r>
      <rPr>
        <b/>
        <sz val="10"/>
        <color theme="1"/>
        <rFont val="ＭＳ 明朝"/>
        <family val="1"/>
        <charset val="128"/>
      </rPr>
      <t>(右欄の額は①欄の額以上であること）</t>
    </r>
    <rPh sb="23" eb="25">
      <t>イジョウ</t>
    </rPh>
    <phoneticPr fontId="7"/>
  </si>
  <si>
    <t>介護職員処遇改善支援補助金実績報告書（施設・事業所別個表）　</t>
  </si>
  <si>
    <t>加算提出先</t>
    <rPh sb="0" eb="2">
      <t>カサン</t>
    </rPh>
    <rPh sb="2" eb="4">
      <t>テイシュツ</t>
    </rPh>
    <rPh sb="4" eb="5">
      <t>サキ</t>
    </rPh>
    <phoneticPr fontId="7"/>
  </si>
  <si>
    <t>※②ⅰ)及び②ⅱ)には、処遇改善加算及び特定加算を取得し実施される賃金の改善額を含む額を記載すること。</t>
    <phoneticPr fontId="7"/>
  </si>
  <si>
    <t>※本表に記載する事業所は、処遇改善支援補助金計画書の（参考）別紙様式２－２に記載した事業所と一致しなければならない。</t>
    <rPh sb="1" eb="3">
      <t>ホンピョウ</t>
    </rPh>
    <rPh sb="4" eb="6">
      <t>キサイ</t>
    </rPh>
    <rPh sb="8" eb="11">
      <t>ジギョウショ</t>
    </rPh>
    <rPh sb="13" eb="22">
      <t>ショグウカイゼンシエンホジョキン</t>
    </rPh>
    <rPh sb="22" eb="25">
      <t>ケイカクショ</t>
    </rPh>
    <rPh sb="27" eb="29">
      <t>サンコウ</t>
    </rPh>
    <rPh sb="30" eb="32">
      <t>ベッシ</t>
    </rPh>
    <rPh sb="32" eb="34">
      <t>ヨウシキ</t>
    </rPh>
    <rPh sb="38" eb="40">
      <t>キサイ</t>
    </rPh>
    <rPh sb="42" eb="45">
      <t>ジギョウショ</t>
    </rPh>
    <rPh sb="46" eb="48">
      <t>イッチ</t>
    </rPh>
    <phoneticPr fontId="7"/>
  </si>
  <si>
    <t>①介護職員処遇改善支援補助金の総額(h)</t>
    <phoneticPr fontId="7"/>
  </si>
  <si>
    <t>ⅰ）賃金改善実施期間（④）に補助金により賃金改善を行った介護職員等の賃金の総額
((i)+(j))</t>
    <rPh sb="2" eb="4">
      <t>チンギン</t>
    </rPh>
    <rPh sb="4" eb="6">
      <t>カイゼン</t>
    </rPh>
    <rPh sb="6" eb="8">
      <t>ジッシ</t>
    </rPh>
    <rPh sb="8" eb="10">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7"/>
  </si>
  <si>
    <t>２①　介護職員処遇改善支援補助金の総額(h)</t>
    <rPh sb="3" eb="5">
      <t>カイゴ</t>
    </rPh>
    <rPh sb="5" eb="7">
      <t>ショクイン</t>
    </rPh>
    <rPh sb="7" eb="9">
      <t>ショグウ</t>
    </rPh>
    <rPh sb="9" eb="11">
      <t>カイゼン</t>
    </rPh>
    <rPh sb="11" eb="13">
      <t>シエン</t>
    </rPh>
    <rPh sb="13" eb="16">
      <t>ホジョキン</t>
    </rPh>
    <phoneticPr fontId="7"/>
  </si>
  <si>
    <t>（列ごとの合計が２③に転記）</t>
    <rPh sb="1" eb="2">
      <t>レツ</t>
    </rPh>
    <rPh sb="5" eb="7">
      <t>ゴウケイ</t>
    </rPh>
    <rPh sb="11" eb="13">
      <t>テンキ</t>
    </rPh>
    <phoneticPr fontId="7"/>
  </si>
  <si>
    <t>①
介護職員処遇改善支援補助金の総額［円］(h)</t>
    <rPh sb="2" eb="4">
      <t>カイゴ</t>
    </rPh>
    <rPh sb="4" eb="6">
      <t>ショクイン</t>
    </rPh>
    <rPh sb="6" eb="8">
      <t>ショグウ</t>
    </rPh>
    <rPh sb="8" eb="10">
      <t>カイゼン</t>
    </rPh>
    <rPh sb="10" eb="12">
      <t>シエン</t>
    </rPh>
    <rPh sb="12" eb="15">
      <t>ホジョキン</t>
    </rPh>
    <rPh sb="16" eb="18">
      <t>ソウガク</t>
    </rPh>
    <phoneticPr fontId="7"/>
  </si>
  <si>
    <t>(f-1)
③ⅰ）介護職員の賃金改善額［円］</t>
    <rPh sb="9" eb="11">
      <t>カイゴ</t>
    </rPh>
    <rPh sb="11" eb="13">
      <t>ショクイン</t>
    </rPh>
    <rPh sb="14" eb="16">
      <t>チンギン</t>
    </rPh>
    <rPh sb="16" eb="18">
      <t>カイゼン</t>
    </rPh>
    <rPh sb="18" eb="19">
      <t>ガク</t>
    </rPh>
    <phoneticPr fontId="7"/>
  </si>
  <si>
    <t>(g-1)
③ⅱ）その他職種の賃金改善額［円］</t>
    <rPh sb="11" eb="12">
      <t>タ</t>
    </rPh>
    <rPh sb="12" eb="14">
      <t>ショクシュ</t>
    </rPh>
    <rPh sb="15" eb="17">
      <t>チンギン</t>
    </rPh>
    <rPh sb="17" eb="19">
      <t>カイゼン</t>
    </rPh>
    <rPh sb="19" eb="20">
      <t>ガク</t>
    </rPh>
    <phoneticPr fontId="7"/>
  </si>
  <si>
    <t>介護職員(i)</t>
    <phoneticPr fontId="7"/>
  </si>
  <si>
    <t>その他の職種(j)</t>
    <rPh sb="2" eb="3">
      <t>タ</t>
    </rPh>
    <rPh sb="4" eb="6">
      <t>ショクシュ</t>
    </rPh>
    <phoneticPr fontId="7"/>
  </si>
  <si>
    <r>
      <t>(f-2)
左記のうち、ベースアップ等による賃金改善額［円］</t>
    </r>
    <r>
      <rPr>
        <sz val="8"/>
        <rFont val="ＭＳ Ｐ明朝"/>
        <family val="1"/>
        <charset val="128"/>
      </rPr>
      <t/>
    </r>
    <rPh sb="6" eb="7">
      <t>ヒダリ</t>
    </rPh>
    <phoneticPr fontId="7"/>
  </si>
  <si>
    <t>(g-2)
左記のうち、ベースアップ等による賃金改善額［円］</t>
    <rPh sb="6" eb="8">
      <t>サキ</t>
    </rPh>
    <phoneticPr fontId="7"/>
  </si>
  <si>
    <r>
      <t>ⅱ）令和３年</t>
    </r>
    <r>
      <rPr>
        <sz val="8.5"/>
        <color theme="1"/>
        <rFont val="ＭＳ 明朝"/>
        <family val="1"/>
        <charset val="128"/>
      </rPr>
      <t>における</t>
    </r>
    <r>
      <rPr>
        <sz val="8.5"/>
        <color theme="1"/>
        <rFont val="ＭＳ 明朝"/>
        <family val="1"/>
        <charset val="128"/>
      </rPr>
      <t>賃金改善実施期間に相当する期間</t>
    </r>
    <r>
      <rPr>
        <sz val="8.5"/>
        <color theme="1"/>
        <rFont val="ＭＳ 明朝"/>
        <family val="1"/>
        <charset val="128"/>
      </rPr>
      <t>の介護職員等の賃金の総額【基準額】</t>
    </r>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phoneticPr fontId="7"/>
  </si>
  <si>
    <t>※②ⅱ）「令和３年における賃金改善実施期間に相当する期間の介護職員等の賃金の総額」【基準額】には、計画書別紙様式２－１の２②ⅱ)の額を記載すること。この【基準額】については、職員構成が変わった等の事由により修正することが可能である。</t>
    <rPh sb="42" eb="45">
      <t>キジュンガク</t>
    </rPh>
    <rPh sb="52" eb="54">
      <t>ベッシ</t>
    </rPh>
    <rPh sb="54" eb="56">
      <t>ヨウシキ</t>
    </rPh>
    <phoneticPr fontId="7"/>
  </si>
  <si>
    <t>介護職員処遇改善支援補助金　実績報告書　作成用　基本情報入力シート</t>
    <rPh sb="0" eb="2">
      <t>カイゴ</t>
    </rPh>
    <rPh sb="2" eb="4">
      <t>ショクイン</t>
    </rPh>
    <rPh sb="4" eb="6">
      <t>ショグウ</t>
    </rPh>
    <rPh sb="20" eb="23">
      <t>サクセイヨウ</t>
    </rPh>
    <rPh sb="24" eb="26">
      <t>キホン</t>
    </rPh>
    <rPh sb="26" eb="28">
      <t>ジョウホウ</t>
    </rPh>
    <rPh sb="28" eb="30">
      <t>ニュウリョク</t>
    </rPh>
    <phoneticPr fontId="7"/>
  </si>
  <si>
    <t>・補助金対象事業所に関する情報</t>
    <phoneticPr fontId="7"/>
  </si>
  <si>
    <t>処遇改善支援補助金の届出に係る提出先の名称を入力してください。</t>
    <rPh sb="0" eb="2">
      <t>ショグウ</t>
    </rPh>
    <rPh sb="2" eb="4">
      <t>カイゼン</t>
    </rPh>
    <rPh sb="4" eb="6">
      <t>シエン</t>
    </rPh>
    <rPh sb="6" eb="9">
      <t>ホジョキン</t>
    </rPh>
    <rPh sb="10" eb="12">
      <t>トドケデ</t>
    </rPh>
    <rPh sb="13" eb="14">
      <t>カカ</t>
    </rPh>
    <rPh sb="15" eb="17">
      <t>テイシュツ</t>
    </rPh>
    <rPh sb="17" eb="18">
      <t>サキ</t>
    </rPh>
    <rPh sb="19" eb="21">
      <t>メイショウ</t>
    </rPh>
    <rPh sb="22" eb="24">
      <t>ニュウリョク</t>
    </rPh>
    <phoneticPr fontId="7"/>
  </si>
  <si>
    <t>３　補助金対象事業所に関する情報</t>
    <rPh sb="2" eb="5">
      <t>ホジョキン</t>
    </rPh>
    <rPh sb="5" eb="7">
      <t>タイショウ</t>
    </rPh>
    <rPh sb="7" eb="9">
      <t>ジギョウ</t>
    </rPh>
    <rPh sb="9" eb="10">
      <t>ショ</t>
    </rPh>
    <rPh sb="11" eb="12">
      <t>カン</t>
    </rPh>
    <rPh sb="14" eb="16">
      <t>ジョウホウ</t>
    </rPh>
    <phoneticPr fontId="7"/>
  </si>
  <si>
    <t>２②ⅰ）　令和３年における賃金改善実施期間に相当する期間の介護職員等の賃金の総額
　　　　　((i)+(j))</t>
    <rPh sb="5" eb="7">
      <t>レイワ</t>
    </rPh>
    <rPh sb="8" eb="9">
      <t>ネン</t>
    </rPh>
    <rPh sb="13" eb="15">
      <t>チンギン</t>
    </rPh>
    <rPh sb="15" eb="17">
      <t>カイゼン</t>
    </rPh>
    <rPh sb="17" eb="19">
      <t>ジッシ</t>
    </rPh>
    <rPh sb="19" eb="21">
      <t>キカン</t>
    </rPh>
    <rPh sb="22" eb="24">
      <t>ソウトウ</t>
    </rPh>
    <rPh sb="26" eb="28">
      <t>キカン</t>
    </rPh>
    <rPh sb="29" eb="31">
      <t>カイゴ</t>
    </rPh>
    <rPh sb="31" eb="33">
      <t>ショクイン</t>
    </rPh>
    <rPh sb="33" eb="34">
      <t>トウ</t>
    </rPh>
    <rPh sb="35" eb="37">
      <t>チンギン</t>
    </rPh>
    <rPh sb="38" eb="40">
      <t>ソウガク</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</si>
  <si>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</si>
  <si>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</si>
  <si>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</si>
  <si>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</si>
  <si>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</si>
  <si>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</si>
  <si>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</si>
  <si>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</si>
  <si>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</si>
  <si>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</si>
  <si>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</si>
  <si>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</si>
  <si>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</si>
  <si>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</si>
  <si>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</si>
  <si>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</si>
  <si>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</si>
  <si>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</si>
  <si>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 xml:space="preserve"> 短期入所療養介護 （病院等（老健以外）)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</si>
  <si>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</si>
  <si>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事業所所在地</t>
    <rPh sb="0" eb="3">
      <t>ジギョウショ</t>
    </rPh>
    <rPh sb="3" eb="6">
      <t>ショザイチ</t>
    </rPh>
    <phoneticPr fontId="7"/>
  </si>
  <si>
    <t>A8</t>
    <phoneticPr fontId="53"/>
  </si>
  <si>
    <t>通所型サービス（独自/定額）</t>
    <rPh sb="0" eb="2">
      <t>ツウショ</t>
    </rPh>
    <rPh sb="2" eb="3">
      <t>ガタ</t>
    </rPh>
    <rPh sb="8" eb="10">
      <t>ドクジ</t>
    </rPh>
    <rPh sb="11" eb="13">
      <t>テイガク</t>
    </rPh>
    <phoneticPr fontId="52"/>
  </si>
  <si>
    <t>A7</t>
    <phoneticPr fontId="53"/>
  </si>
  <si>
    <t>通所型サービス（独自/定率）</t>
    <rPh sb="0" eb="2">
      <t>ツウショ</t>
    </rPh>
    <rPh sb="2" eb="3">
      <t>ガタ</t>
    </rPh>
    <rPh sb="8" eb="10">
      <t>ドクジ</t>
    </rPh>
    <rPh sb="11" eb="13">
      <t>テイリツ</t>
    </rPh>
    <phoneticPr fontId="52"/>
  </si>
  <si>
    <t>A6</t>
    <phoneticPr fontId="53"/>
  </si>
  <si>
    <t>通所型サービス（独自）</t>
    <rPh sb="0" eb="2">
      <t>ツウショ</t>
    </rPh>
    <rPh sb="2" eb="3">
      <t>ガタ</t>
    </rPh>
    <rPh sb="8" eb="10">
      <t>ドクジ</t>
    </rPh>
    <phoneticPr fontId="52"/>
  </si>
  <si>
    <t>A4</t>
    <phoneticPr fontId="53"/>
  </si>
  <si>
    <t>訪問型サービス（独自/定額）</t>
    <rPh sb="0" eb="2">
      <t>ホウモン</t>
    </rPh>
    <rPh sb="2" eb="3">
      <t>ガタ</t>
    </rPh>
    <rPh sb="8" eb="10">
      <t>ドクジ</t>
    </rPh>
    <rPh sb="11" eb="13">
      <t>テイガク</t>
    </rPh>
    <phoneticPr fontId="52"/>
  </si>
  <si>
    <t>A3</t>
    <phoneticPr fontId="53"/>
  </si>
  <si>
    <t>訪問型サービス（独自/定率）</t>
    <rPh sb="0" eb="2">
      <t>ホウモン</t>
    </rPh>
    <rPh sb="2" eb="3">
      <t>ガタ</t>
    </rPh>
    <rPh sb="8" eb="10">
      <t>ドクジ</t>
    </rPh>
    <rPh sb="11" eb="13">
      <t>テイリツ</t>
    </rPh>
    <phoneticPr fontId="52"/>
  </si>
  <si>
    <t>A2</t>
    <phoneticPr fontId="53"/>
  </si>
  <si>
    <t>訪問型サービス（独自）</t>
    <rPh sb="0" eb="2">
      <t>ホウモン</t>
    </rPh>
    <rPh sb="2" eb="3">
      <t>ガタ</t>
    </rPh>
    <rPh sb="8" eb="10">
      <t>ドクジ</t>
    </rPh>
    <phoneticPr fontId="52"/>
  </si>
  <si>
    <t>複合型サービス（看護小規模多機能型居宅介護・短期利用型）</t>
    <rPh sb="22" eb="27">
      <t>タンキリヨウガタ</t>
    </rPh>
    <phoneticPr fontId="53"/>
  </si>
  <si>
    <t>複合型サービス（看護小規模多機能型居宅介護）</t>
  </si>
  <si>
    <t>地域密着型介護老人福祉施設入所者生活介護</t>
    <phoneticPr fontId="53"/>
  </si>
  <si>
    <t>介護予防認知症対応型共同生活介護(短期利用型）</t>
    <rPh sb="17" eb="22">
      <t>タンキリヨウガタ</t>
    </rPh>
    <phoneticPr fontId="53"/>
  </si>
  <si>
    <t>介護予防認知症対応型共同生活介護</t>
    <phoneticPr fontId="53"/>
  </si>
  <si>
    <t>認知症対応型共同生活介護(短期利用型）</t>
    <rPh sb="13" eb="18">
      <t>タンキリヨウガタ</t>
    </rPh>
    <phoneticPr fontId="53"/>
  </si>
  <si>
    <t>認知症対応型共同生活介護</t>
    <phoneticPr fontId="53"/>
  </si>
  <si>
    <t>介護予防小規模多機能型居宅介護(短期利用型）</t>
    <rPh sb="16" eb="21">
      <t>タンキリヨウガタ</t>
    </rPh>
    <phoneticPr fontId="53"/>
  </si>
  <si>
    <t>介護予防小規模多機能型居宅介護</t>
    <phoneticPr fontId="53"/>
  </si>
  <si>
    <t>小規模多機能型居宅介護(短期利用型）</t>
    <rPh sb="12" eb="17">
      <t>タンキリヨウガタ</t>
    </rPh>
    <phoneticPr fontId="53"/>
  </si>
  <si>
    <t>小規模多機能型居宅介護</t>
    <phoneticPr fontId="53"/>
  </si>
  <si>
    <t>介護予防認知症対応型通所介護</t>
    <rPh sb="0" eb="2">
      <t>カイゴ</t>
    </rPh>
    <rPh sb="2" eb="4">
      <t>ヨボウ</t>
    </rPh>
    <phoneticPr fontId="53"/>
  </si>
  <si>
    <t>認知症対応型通所介護</t>
    <phoneticPr fontId="53"/>
  </si>
  <si>
    <t>定期巡回・随時対応型訪問介護看護</t>
  </si>
  <si>
    <t>介護医療院</t>
    <rPh sb="0" eb="2">
      <t>カイゴ</t>
    </rPh>
    <rPh sb="2" eb="4">
      <t>イリョウ</t>
    </rPh>
    <rPh sb="4" eb="5">
      <t>イン</t>
    </rPh>
    <phoneticPr fontId="55"/>
  </si>
  <si>
    <t>介護療養型医療施設</t>
  </si>
  <si>
    <t>介護老人保健施設</t>
  </si>
  <si>
    <t>介護老人福祉施設</t>
  </si>
  <si>
    <t>地域密着型特定施設入居者生活介護(短期利用型）</t>
    <rPh sb="17" eb="22">
      <t>タンキリヨウガタ</t>
    </rPh>
    <phoneticPr fontId="53"/>
  </si>
  <si>
    <t>地域密着型特定施設入居者生活介護</t>
    <phoneticPr fontId="53"/>
  </si>
  <si>
    <t>介護予防特定施設入居者生活介護</t>
  </si>
  <si>
    <t>特定施設入居者生活介護(短期利用型）</t>
    <rPh sb="12" eb="14">
      <t>タンキ</t>
    </rPh>
    <rPh sb="14" eb="16">
      <t>リヨウ</t>
    </rPh>
    <rPh sb="16" eb="17">
      <t>ガタ</t>
    </rPh>
    <phoneticPr fontId="53"/>
  </si>
  <si>
    <t>特定施設入居者生活介護</t>
    <phoneticPr fontId="53"/>
  </si>
  <si>
    <t>２B</t>
    <phoneticPr fontId="53"/>
  </si>
  <si>
    <t>介護予防短期入所療養介護(介護医療院)</t>
    <rPh sb="0" eb="2">
      <t>カイゴ</t>
    </rPh>
    <rPh sb="2" eb="4">
      <t>ヨボウ</t>
    </rPh>
    <rPh sb="13" eb="15">
      <t>カイゴ</t>
    </rPh>
    <rPh sb="15" eb="17">
      <t>イリョウ</t>
    </rPh>
    <rPh sb="17" eb="18">
      <t>イン</t>
    </rPh>
    <phoneticPr fontId="53"/>
  </si>
  <si>
    <t>介護予防短期入所療養介護(介護療養型医療施設)</t>
    <rPh sb="0" eb="2">
      <t>カイゴ</t>
    </rPh>
    <rPh sb="2" eb="4">
      <t>ヨボウ</t>
    </rPh>
    <rPh sb="13" eb="15">
      <t>カイゴ</t>
    </rPh>
    <rPh sb="15" eb="18">
      <t>リョウヨウガタ</t>
    </rPh>
    <rPh sb="18" eb="20">
      <t>イリョウ</t>
    </rPh>
    <rPh sb="20" eb="22">
      <t>シセツ</t>
    </rPh>
    <phoneticPr fontId="53"/>
  </si>
  <si>
    <t>※介護老人保健施設</t>
    <phoneticPr fontId="53"/>
  </si>
  <si>
    <t>介護予防短期入所療養介護</t>
    <rPh sb="0" eb="2">
      <t>カイゴ</t>
    </rPh>
    <rPh sb="2" eb="4">
      <t>ヨボウ</t>
    </rPh>
    <phoneticPr fontId="53"/>
  </si>
  <si>
    <t>２A</t>
    <phoneticPr fontId="53"/>
  </si>
  <si>
    <t>短期入所療養介護(介護医療院)</t>
    <rPh sb="9" eb="11">
      <t>カイゴ</t>
    </rPh>
    <rPh sb="11" eb="13">
      <t>イリョウ</t>
    </rPh>
    <rPh sb="13" eb="14">
      <t>イン</t>
    </rPh>
    <phoneticPr fontId="53"/>
  </si>
  <si>
    <t>短期入所療養介護(介護療養型医療施設)</t>
    <rPh sb="9" eb="11">
      <t>カイゴ</t>
    </rPh>
    <rPh sb="11" eb="14">
      <t>リョウヨウガタ</t>
    </rPh>
    <rPh sb="14" eb="16">
      <t>イリョウ</t>
    </rPh>
    <rPh sb="16" eb="18">
      <t>シセツ</t>
    </rPh>
    <phoneticPr fontId="53"/>
  </si>
  <si>
    <t>短期入所療養介護</t>
    <phoneticPr fontId="53"/>
  </si>
  <si>
    <t>介護予防短期入所生活介護</t>
  </si>
  <si>
    <t>短期入所生活介護</t>
  </si>
  <si>
    <t>介護予防通所リハビリテーション</t>
  </si>
  <si>
    <t>通所リハビリテーション</t>
  </si>
  <si>
    <t>通所介護</t>
    <phoneticPr fontId="55"/>
  </si>
  <si>
    <t>介護予防訪問入浴介護</t>
  </si>
  <si>
    <t>訪問入浴介護</t>
  </si>
  <si>
    <t>計画書承認通知書の文書番号</t>
    <rPh sb="0" eb="3">
      <t>ケイカクショ</t>
    </rPh>
    <rPh sb="3" eb="5">
      <t>ショウニン</t>
    </rPh>
    <rPh sb="5" eb="8">
      <t>ツウチショ</t>
    </rPh>
    <rPh sb="9" eb="11">
      <t>ブンショ</t>
    </rPh>
    <rPh sb="11" eb="13">
      <t>バンゴウ</t>
    </rPh>
    <phoneticPr fontId="7"/>
  </si>
  <si>
    <t>介保第67号の</t>
    <rPh sb="0" eb="1">
      <t>カイ</t>
    </rPh>
    <rPh sb="1" eb="2">
      <t>ホ</t>
    </rPh>
    <rPh sb="2" eb="3">
      <t>ダイ</t>
    </rPh>
    <rPh sb="5" eb="6">
      <t>ゴウ</t>
    </rPh>
    <phoneticPr fontId="7"/>
  </si>
  <si>
    <t>奈良県</t>
    <rPh sb="0" eb="3">
      <t>ナラケン</t>
    </rPh>
    <phoneticPr fontId="7"/>
  </si>
  <si>
    <t>事業所番号</t>
  </si>
  <si>
    <t>サービス種類</t>
  </si>
  <si>
    <t>2990900082認知症対応型共同生活介護</t>
  </si>
  <si>
    <t>株式会社ばぁん</t>
  </si>
  <si>
    <t>認知症対応型共同生活介護</t>
  </si>
  <si>
    <t>2990900082介護予防認知症対応型共同生活介護</t>
  </si>
  <si>
    <t>介護予防認知症対応型共同生活介護</t>
  </si>
  <si>
    <t>2970600157訪問介護</t>
  </si>
  <si>
    <t>有限会社かわい</t>
  </si>
  <si>
    <t>2970600157訪問型サービス（独自/定率）</t>
  </si>
  <si>
    <t>2970501256地域密着型通所介護</t>
  </si>
  <si>
    <t>2970501256通所型サービス（独自/定率）</t>
  </si>
  <si>
    <t>2970502452通所介護</t>
  </si>
  <si>
    <t>2970502452通所型サービス（独自/定率）</t>
  </si>
  <si>
    <t>2970600728地域密着型通所介護</t>
  </si>
  <si>
    <t>2970600728通所型サービス（独自/定率）</t>
  </si>
  <si>
    <t>2970104358訪問介護</t>
  </si>
  <si>
    <t>株式会社ナカムラ</t>
  </si>
  <si>
    <t>2970104358訪問型サービス（独自）</t>
  </si>
  <si>
    <t>2971900051地域密着型通所介護</t>
  </si>
  <si>
    <t>株式会社ハートフルケア</t>
  </si>
  <si>
    <t>2970100810通所介護</t>
  </si>
  <si>
    <t>株式会社八重桜</t>
  </si>
  <si>
    <t>2970100810通所型サービス（独自）</t>
  </si>
  <si>
    <t>2970103277認知症対応型通所介護</t>
  </si>
  <si>
    <t>認知症対応型通所介護</t>
  </si>
  <si>
    <t>2970103277介護予防認知症対応型通所介護</t>
  </si>
  <si>
    <t>介護予防認知症対応型通所介護</t>
  </si>
  <si>
    <t>2970106601通所介護</t>
  </si>
  <si>
    <t>2970106601通所型サービス（独自）</t>
  </si>
  <si>
    <t>2970106924通所介護</t>
  </si>
  <si>
    <t>2970106924通所型サービス（独自）</t>
  </si>
  <si>
    <t>2970107872通所介護</t>
  </si>
  <si>
    <t>2970107872通所型サービス（独自）</t>
  </si>
  <si>
    <t>2970108094訪問介護</t>
  </si>
  <si>
    <t>2970108094訪問型サービス（独自）</t>
  </si>
  <si>
    <t>2970108425通所介護</t>
  </si>
  <si>
    <t>2970108425通所型サービス（独自）</t>
  </si>
  <si>
    <t>2990100329定期巡回・随時対応型訪問介護看護</t>
  </si>
  <si>
    <t>2971600156通所介護</t>
  </si>
  <si>
    <t>株式会社すまいる</t>
  </si>
  <si>
    <t>2971600156通所型サービス（独自）</t>
  </si>
  <si>
    <t>2970100273特定施設入居者生活介護</t>
  </si>
  <si>
    <t>株式会社アクティブライフ</t>
  </si>
  <si>
    <t>特定施設入居者生活介護</t>
  </si>
  <si>
    <t>2970100273特定施設入居者生活介護(短期利用型）</t>
  </si>
  <si>
    <t>2970100273介護予防特定施設入居者生活介護</t>
  </si>
  <si>
    <t>2970100695認知症対応型通所介護</t>
  </si>
  <si>
    <t>2970100695介護予防認知症対応型通所介護</t>
  </si>
  <si>
    <t>2970100695訪問介護</t>
  </si>
  <si>
    <t>2970100695訪問型サービス（独自）</t>
  </si>
  <si>
    <t>2970301665訪問介護</t>
  </si>
  <si>
    <t>特定非営利活動法人みぎわ</t>
  </si>
  <si>
    <t>2973200096通所介護</t>
  </si>
  <si>
    <t>ここり株式会社</t>
  </si>
  <si>
    <t>2973200468訪問介護</t>
  </si>
  <si>
    <t>2973200518特定施設入居者生活介護</t>
  </si>
  <si>
    <t>2973200518介護予防特定施設入居者生活介護</t>
  </si>
  <si>
    <t>2970107799訪問介護</t>
  </si>
  <si>
    <t>株式会社　クオーレ</t>
  </si>
  <si>
    <t>2970107567通所介護</t>
  </si>
  <si>
    <t>2974900280地域密着型通所介護</t>
  </si>
  <si>
    <t>株式会社ひだまり</t>
  </si>
  <si>
    <t>2954880007介護老人保健施設</t>
  </si>
  <si>
    <t>医療法人博愛会</t>
  </si>
  <si>
    <t>2954880007短期入所療養介護</t>
  </si>
  <si>
    <t>短期入所療養介護</t>
  </si>
  <si>
    <t>2954880007介護予防短期入所療養介護</t>
  </si>
  <si>
    <t>介護予防短期入所療養介護</t>
  </si>
  <si>
    <t>2954880007通所リハビリテーション</t>
  </si>
  <si>
    <t>2954880007介護予防通所リハビリテーション</t>
  </si>
  <si>
    <t>2974800456介護老人保健施設</t>
  </si>
  <si>
    <t>2974800456短期入所療養介護</t>
  </si>
  <si>
    <t>2974800456介護予防短期入所療養介護</t>
  </si>
  <si>
    <t>2970200693特定施設入居者生活介護</t>
  </si>
  <si>
    <t>社会福祉法人平沼寮</t>
  </si>
  <si>
    <t>2970200693介護予防特定施設入居者生活介護</t>
  </si>
  <si>
    <t>2970200420通所介護</t>
  </si>
  <si>
    <t>2950880175介護老人保健施設</t>
  </si>
  <si>
    <t>社会医療法人健生会</t>
  </si>
  <si>
    <t>2950880175短期入所療養介護</t>
  </si>
  <si>
    <t>2950880175介護予防短期入所療養介護</t>
  </si>
  <si>
    <t>2950880175通所リハビリテーション</t>
  </si>
  <si>
    <t>2950880175介護予防通所リハビリテーション</t>
  </si>
  <si>
    <t>2910801352通所リハビリテーション</t>
  </si>
  <si>
    <t>2910801352介護予防通所リハビリテーション</t>
  </si>
  <si>
    <t>2970200719通所リハビリテーション</t>
  </si>
  <si>
    <t>2970200719介護予防通所リハビリテーション</t>
  </si>
  <si>
    <t>2910401245通所リハビリテーション</t>
  </si>
  <si>
    <t>2910401245介護予防通所リハビリテーション</t>
  </si>
  <si>
    <t>2973300300通所介護</t>
  </si>
  <si>
    <t>2973300300通所型サービス（独自）</t>
  </si>
  <si>
    <t>2973400068訪問介護</t>
  </si>
  <si>
    <t>2973400068訪問型サービス（独自）</t>
  </si>
  <si>
    <t>2990200079複合型サービス（看護小規模多機能型居宅介護）</t>
  </si>
  <si>
    <t>2990200079複合型サービス（看護小規模多機能型居宅介護・短期利用型）</t>
  </si>
  <si>
    <t>2970101545介護老人福祉施設</t>
  </si>
  <si>
    <t>社会福祉法人奈良苑</t>
  </si>
  <si>
    <t>2970106775介護老人福祉施設</t>
  </si>
  <si>
    <t>2970101636通所介護</t>
  </si>
  <si>
    <t>2970101636通所型サービス（独自）</t>
  </si>
  <si>
    <t>2970101651短期入所生活介護</t>
  </si>
  <si>
    <t>2970101651介護予防短期入所生活介護</t>
  </si>
  <si>
    <t>2970102212訪問介護</t>
  </si>
  <si>
    <t>2970102212訪問型サービス（独自）</t>
  </si>
  <si>
    <t>2970102634認知症対応型共同生活介護</t>
  </si>
  <si>
    <t>2970102634認知症対応型共同生活介護(短期利用型）</t>
  </si>
  <si>
    <t>2970102634介護予防認知症対応型共同生活介護</t>
  </si>
  <si>
    <t>2970102634介護予防認知症対応型共同生活介護(短期利用型）</t>
  </si>
  <si>
    <t>2990100154小規模多機能型居宅介護</t>
  </si>
  <si>
    <t>小規模多機能型居宅介護</t>
  </si>
  <si>
    <t>2990100154介護予防小規模多機能型居宅介護</t>
  </si>
  <si>
    <t>介護予防小規模多機能型居宅介護</t>
  </si>
  <si>
    <t>2990100444認知症対応型共同生活介護</t>
  </si>
  <si>
    <t>2990100444介護予防認知症対応型共同生活介護</t>
  </si>
  <si>
    <t>2970108169通所介護</t>
  </si>
  <si>
    <t>株式会社ヨシケイ　ライブリー</t>
  </si>
  <si>
    <t>2970108169通所型サービス（独自）</t>
  </si>
  <si>
    <t>2974900264地域密着型通所介護</t>
  </si>
  <si>
    <t>特定非営利活動法人サポートセンターきずな</t>
  </si>
  <si>
    <t>2972700021介護老人福祉施設</t>
  </si>
  <si>
    <t>社会福祉法人壺阪寺聚徳会</t>
  </si>
  <si>
    <t>2972700021短期入所生活介護</t>
  </si>
  <si>
    <t>2972700021介護予防短期入所生活介護</t>
  </si>
  <si>
    <t>2972700054通所介護</t>
  </si>
  <si>
    <t>2971600057介護老人福祉施設</t>
  </si>
  <si>
    <t>2971600057短期入所生活介護</t>
  </si>
  <si>
    <t>2971600057介護予防短期入所生活介護</t>
  </si>
  <si>
    <t>2971600099訪問介護</t>
  </si>
  <si>
    <t>2971500141訪問介護</t>
  </si>
  <si>
    <t>特定非営利活動法人三郷サンサンハウス</t>
  </si>
  <si>
    <t>2971500141訪問型サービス（独自）</t>
  </si>
  <si>
    <t>2991500014小規模多機能型居宅介護</t>
  </si>
  <si>
    <t>2991500014小規模多機能型居宅介護(短期利用型）</t>
  </si>
  <si>
    <t>2991500014介護予防小規模多機能型居宅介護</t>
  </si>
  <si>
    <t>2991500014介護予防小規模多機能型居宅介護(短期利用型）</t>
  </si>
  <si>
    <t>2971500471地域密着型通所介護</t>
  </si>
  <si>
    <t>2971500471通所型サービス（独自）</t>
  </si>
  <si>
    <t>2972100024訪問介護</t>
  </si>
  <si>
    <t>社会福祉法人弘道福祉会</t>
  </si>
  <si>
    <t>2972100024訪問入浴介護</t>
  </si>
  <si>
    <t>2972100024介護予防訪問入浴介護</t>
  </si>
  <si>
    <t>2972100024通所介護</t>
  </si>
  <si>
    <t>2972100024短期入所生活介護</t>
  </si>
  <si>
    <t>2972100024介護予防短期入所生活介護</t>
  </si>
  <si>
    <t>2972100024介護老人福祉施設</t>
  </si>
  <si>
    <t>2974900272通所介護</t>
  </si>
  <si>
    <t>2994900039認知症対応型共同生活介護</t>
  </si>
  <si>
    <t>2994900039認知症対応型共同生活介護(短期利用型）</t>
  </si>
  <si>
    <t>2994900039介護予防認知症対応型共同生活介護</t>
  </si>
  <si>
    <t>2994900039介護予防認知症対応型共同生活介護(短期利用型）</t>
  </si>
  <si>
    <t>2972100024訪問型サービス（独自/定率）</t>
  </si>
  <si>
    <t>2972100024通所型サービス（独自/定率）</t>
  </si>
  <si>
    <t>2974900272通所型サービス（独自/定率）</t>
  </si>
  <si>
    <t>2994900062小規模多機能型居宅介護</t>
  </si>
  <si>
    <t>2994900062小規模多機能型居宅介護(短期利用型）</t>
  </si>
  <si>
    <t>2994900062介護予防小規模多機能型居宅介護</t>
  </si>
  <si>
    <t>2994900062介護予防小規模多機能型居宅介護(短期利用型）</t>
  </si>
  <si>
    <t>2972700047訪問介護</t>
  </si>
  <si>
    <t>社会福祉法人高取町社会福祉協議会</t>
  </si>
  <si>
    <t>2970901563訪問介護</t>
  </si>
  <si>
    <t>株式会社川商</t>
  </si>
  <si>
    <t>2970901563訪問型サービス（独自）</t>
  </si>
  <si>
    <t>2970107393訪問介護</t>
  </si>
  <si>
    <t>2970107393訪問型サービス（独自）</t>
  </si>
  <si>
    <t>2971700014介護老人福祉施設</t>
  </si>
  <si>
    <t>老人福祉施設三室園組合</t>
  </si>
  <si>
    <t>2971700212短期入所生活介護</t>
  </si>
  <si>
    <t>2971700212介護予防短期入所生活介護</t>
  </si>
  <si>
    <t>2971700220地域密着型通所介護</t>
  </si>
  <si>
    <t>2970101537訪問介護</t>
  </si>
  <si>
    <t>日本ホスピタルサポート株式会社</t>
  </si>
  <si>
    <t>2970101537訪問型サービス（独自）</t>
  </si>
  <si>
    <t>2970501025介護老人福祉施設</t>
  </si>
  <si>
    <t>社会福祉法人三養福祉会</t>
  </si>
  <si>
    <t>2970501025短期入所生活介護</t>
  </si>
  <si>
    <t>2970501025介護予防短期入所生活介護</t>
  </si>
  <si>
    <t>2970501033通所介護</t>
  </si>
  <si>
    <t>2970501033通所型サービス（独自/定率）</t>
  </si>
  <si>
    <t>事業所－名称</t>
  </si>
  <si>
    <t>グループホームさくら</t>
  </si>
  <si>
    <t>Ⅰ</t>
  </si>
  <si>
    <t>在宅介護サービスセンターマザーズ</t>
  </si>
  <si>
    <t>かぐやまの里</t>
  </si>
  <si>
    <t>やまとの里</t>
  </si>
  <si>
    <t>オリーブの里</t>
  </si>
  <si>
    <t>ケアステーション奈良</t>
  </si>
  <si>
    <t>デイサービスセンターうちの家</t>
  </si>
  <si>
    <t>デイサービス八重桜</t>
  </si>
  <si>
    <t>デイハウス八重桜</t>
  </si>
  <si>
    <t>デイサービス八重桜朱雀</t>
  </si>
  <si>
    <t>デイサービス八重桜押熊</t>
  </si>
  <si>
    <t>デイサービス八重桜平城</t>
  </si>
  <si>
    <t>訪問介護ステーション八重桜</t>
  </si>
  <si>
    <t>デイサービス八重桜西奈良</t>
  </si>
  <si>
    <t>デイ＆ナイト訪問サービス八重桜</t>
  </si>
  <si>
    <t>デイサービスセンターすまいる</t>
  </si>
  <si>
    <t>エスティームライフ学園前</t>
  </si>
  <si>
    <t>アクティブライフ中町倶楽部</t>
  </si>
  <si>
    <t>みぎわ訪問介護</t>
  </si>
  <si>
    <t>デイサービスセンターかがやき</t>
  </si>
  <si>
    <t>介護ピーター</t>
  </si>
  <si>
    <t>介護付有料老人ホームだるま苑</t>
  </si>
  <si>
    <t>クオーレ介護サービス</t>
  </si>
  <si>
    <t>デイサービス　クオーレ</t>
  </si>
  <si>
    <t>デイサービスひだまり</t>
  </si>
  <si>
    <t>医療法人博愛会介護老人保健施設かつらぎ</t>
  </si>
  <si>
    <t>医療法人博愛会介護老人保健施設かつらぎ東館</t>
  </si>
  <si>
    <t>養護老人ホーム平沼寮</t>
  </si>
  <si>
    <t>デイサービスセンター平沼</t>
  </si>
  <si>
    <t>介護老人保健施設ふれあい</t>
  </si>
  <si>
    <t>日の出診療所</t>
  </si>
  <si>
    <t>日の出診療所介護予防センター</t>
  </si>
  <si>
    <t>社会医療法人健生会大福診療所</t>
  </si>
  <si>
    <t>デイサービスセンターこもれび</t>
  </si>
  <si>
    <t>河合診療所ホームヘルパーステーション</t>
  </si>
  <si>
    <t>ももの家</t>
  </si>
  <si>
    <t>学園前西特別養護老人ホーム</t>
  </si>
  <si>
    <t>学園前西特別養護老人ホーム（ユニット型）</t>
  </si>
  <si>
    <t>学園前西デイサービスセンター</t>
  </si>
  <si>
    <t>学園前西ショートステイ</t>
  </si>
  <si>
    <t>ヘルパーステーション　マイライフ</t>
  </si>
  <si>
    <t>学園前西グループホーム</t>
  </si>
  <si>
    <t>小規模多機能型居宅介護　ならの郷</t>
  </si>
  <si>
    <t>グループホーム　ならの郷</t>
  </si>
  <si>
    <t>IKI-IKI</t>
  </si>
  <si>
    <t>Ⅱ</t>
  </si>
  <si>
    <t>特別養護老人ホーム光明園</t>
  </si>
  <si>
    <t>デイサービスセンター陽明荘</t>
  </si>
  <si>
    <t>特別養護老人ホーム第二慈母園</t>
  </si>
  <si>
    <t>訪問介護事業所第二慈母園</t>
  </si>
  <si>
    <t>三郷サンサンハウスヘルパーステーション</t>
  </si>
  <si>
    <t>小規模多機能ホーム萌の里</t>
  </si>
  <si>
    <t>デイサービスセンターくるみ</t>
  </si>
  <si>
    <t>大宇陀特別養護老人ホームラガール</t>
  </si>
  <si>
    <t>大宇陀グループホームラガール</t>
  </si>
  <si>
    <t>社会福祉法人弘道福祉会大宇陀グループホームラガール</t>
  </si>
  <si>
    <t>大宇陀小規模多機能施設ラガール</t>
  </si>
  <si>
    <t>訪問介護ハートランド生駒</t>
  </si>
  <si>
    <t>訪問介護ハートランド奈良</t>
  </si>
  <si>
    <t>特別養護老人ホームあくなみ苑</t>
  </si>
  <si>
    <t>あくなみ苑ショートステイ</t>
  </si>
  <si>
    <t>あくなみ苑デイサービスセンター</t>
  </si>
  <si>
    <t>ほっとハート</t>
  </si>
  <si>
    <t>特別養護老人ホーム橿原の郷</t>
  </si>
  <si>
    <t>デイサービスセンター橿原の郷</t>
  </si>
  <si>
    <t/>
  </si>
  <si>
    <t>2970501629地域密着型通所介護</t>
  </si>
  <si>
    <t>2970501629通所型サービス（独自/定率）</t>
  </si>
  <si>
    <t>2990500015認知症対応型共同生活介護</t>
  </si>
  <si>
    <t>2990500015介護予防認知症対応型共同生活介護</t>
  </si>
  <si>
    <t>2970102915認知症対応型共同生活介護</t>
  </si>
  <si>
    <t>有限会社コクセイ</t>
  </si>
  <si>
    <t>2970102915認知症対応型共同生活介護(短期利用型）</t>
  </si>
  <si>
    <t>2970102915介護予防認知症対応型共同生活介護</t>
  </si>
  <si>
    <t>2970102915介護予防認知症対応型共同生活介護(短期利用型）</t>
  </si>
  <si>
    <t>2970103657特定施設入居者生活介護</t>
  </si>
  <si>
    <t>株式会社春日苑</t>
  </si>
  <si>
    <t>2970103657特定施設入居者生活介護(短期利用型）</t>
  </si>
  <si>
    <t>2970103657介護予防特定施設入居者生活介護</t>
  </si>
  <si>
    <t>2970103087訪問介護</t>
  </si>
  <si>
    <t>株式会社ノブタカ</t>
  </si>
  <si>
    <t>2990900041小規模多機能型居宅介護</t>
  </si>
  <si>
    <t>有限会社ゆりの会</t>
  </si>
  <si>
    <t>2990900041介護予防小規模多機能型居宅介護</t>
  </si>
  <si>
    <t>2970900847地域密着型通所介護</t>
  </si>
  <si>
    <t>2972000448通所介護</t>
  </si>
  <si>
    <t>ポシブル医科学株式会社</t>
  </si>
  <si>
    <t>2972000448通所型サービス（独自）</t>
  </si>
  <si>
    <t>2972000448通所型サービス（独自/定率）</t>
  </si>
  <si>
    <t>2974900082通所介護</t>
  </si>
  <si>
    <t>2974900082通所型サービス（独自/定率）</t>
  </si>
  <si>
    <t>2970300881通所介護</t>
  </si>
  <si>
    <t>2970300881通所型サービス（独自）</t>
  </si>
  <si>
    <t>2970300881通所型サービス（独自/定率）</t>
  </si>
  <si>
    <t>2970101255通所介護</t>
  </si>
  <si>
    <t>2970105223通所介護</t>
  </si>
  <si>
    <t>2970105223通所型サービス（独自）</t>
  </si>
  <si>
    <t>2970103988通所介護</t>
  </si>
  <si>
    <t>2970103988通所型サービス（独自）</t>
  </si>
  <si>
    <t>2970103913通所介護</t>
  </si>
  <si>
    <t>2970103913通所型サービス（独自）</t>
  </si>
  <si>
    <t>2970200313訪問介護</t>
  </si>
  <si>
    <t>介護のみき株式会社</t>
  </si>
  <si>
    <t>2970200313訪問型サービス（独自/定率）</t>
  </si>
  <si>
    <t>2970200982地域密着型通所介護</t>
  </si>
  <si>
    <t>2970200982通所型サービス（独自/定率）</t>
  </si>
  <si>
    <t>2970301152訪問介護</t>
  </si>
  <si>
    <t>2970301152訪問型サービス（独自）</t>
  </si>
  <si>
    <t>2970301152訪問型サービス（独自/定率）</t>
  </si>
  <si>
    <t>2970600769訪問介護</t>
  </si>
  <si>
    <t>2970600769訪問型サービス（独自/定率）</t>
  </si>
  <si>
    <t>2971000787訪問介護</t>
  </si>
  <si>
    <t>2971000787訪問型サービス（独自/定率）</t>
  </si>
  <si>
    <t>2973100239地域密着型通所介護</t>
  </si>
  <si>
    <t>2973100239通所型サービス（独自）</t>
  </si>
  <si>
    <t>2973100254訪問介護</t>
  </si>
  <si>
    <t>2973100254訪問型サービス（独自）</t>
  </si>
  <si>
    <t>2970106007地域密着型通所介護</t>
  </si>
  <si>
    <t>株式会社ウェルネスサプリ</t>
  </si>
  <si>
    <t>2990100493地域密着型通所介護</t>
  </si>
  <si>
    <t>2970106007通所型サービス（独自）</t>
  </si>
  <si>
    <t>2990100493通所型サービス（独自）</t>
  </si>
  <si>
    <t>2993400023認知症対応型共同生活介護</t>
  </si>
  <si>
    <t>俊株式会社</t>
  </si>
  <si>
    <t>2993400023介護予防認知症対応型共同生活介護</t>
  </si>
  <si>
    <t>2971500273訪問介護</t>
  </si>
  <si>
    <t>NPO法人ライフケア王寺</t>
  </si>
  <si>
    <t>2970108367訪問介護</t>
  </si>
  <si>
    <t>2991500048定期巡回・随時対応型訪問介護看護</t>
  </si>
  <si>
    <t>2973500099訪問介護</t>
  </si>
  <si>
    <t>ティ・エ・オ合同会社</t>
  </si>
  <si>
    <t>2973500099訪問型サービス（独自）</t>
  </si>
  <si>
    <t>2970101404訪問介護</t>
  </si>
  <si>
    <t>株式会社エース</t>
  </si>
  <si>
    <t>2970101404訪問型サービス（独自）</t>
  </si>
  <si>
    <t>2970105181通所介護</t>
  </si>
  <si>
    <t>2970105181通所型サービス（独自）</t>
  </si>
  <si>
    <t>2990100352認知症対応型通所介護</t>
  </si>
  <si>
    <t>2990100352介護予防認知症対応型通所介護</t>
  </si>
  <si>
    <t>2970107856通所介護</t>
  </si>
  <si>
    <t>2970107856通所型サービス（独自）</t>
  </si>
  <si>
    <t>2974300093認知症対応型共同生活介護</t>
  </si>
  <si>
    <t>2974300093認知症対応型共同生活介護(短期利用型）</t>
  </si>
  <si>
    <t>2974300093介護予防認知症対応型共同生活介護</t>
  </si>
  <si>
    <t>2974300093介護予防認知症対応型共同生活介護(短期利用型）</t>
  </si>
  <si>
    <t>2974300093認知症対応型通所介護</t>
  </si>
  <si>
    <t>2974300093介護予防認知症対応型通所介護</t>
  </si>
  <si>
    <t>2974300069訪問介護</t>
  </si>
  <si>
    <t>2974300069訪問型サービス（独自）</t>
  </si>
  <si>
    <t>2994300032地域密着型通所介護</t>
  </si>
  <si>
    <t>2994300032通所型サービス（独自）</t>
  </si>
  <si>
    <t>2970601205訪問介護</t>
  </si>
  <si>
    <t>アップグレード株式会社</t>
  </si>
  <si>
    <t>2974800399地域密着型通所介護</t>
  </si>
  <si>
    <t>株式会社デイサービスセンター笛吹</t>
  </si>
  <si>
    <t>2974800399通所型サービス（独自/定率）</t>
  </si>
  <si>
    <t>2971000415認知症対応型共同生活介護</t>
  </si>
  <si>
    <t>有限会社すみれ</t>
  </si>
  <si>
    <t>2971000415認知症対応型共同生活介護(短期利用型）</t>
  </si>
  <si>
    <t>2971000415介護予防認知症対応型共同生活介護</t>
  </si>
  <si>
    <t>2971000415介護予防認知症対応型共同生活介護(短期利用型）</t>
  </si>
  <si>
    <t>2990100485認知症対応型通所介護</t>
  </si>
  <si>
    <t>有限会社　エイジング</t>
  </si>
  <si>
    <t>2990100485介護予防認知症対応型通所介護</t>
  </si>
  <si>
    <t>2990100527地域密着型通所介護</t>
  </si>
  <si>
    <t>株式会社優花</t>
  </si>
  <si>
    <t>2970103897訪問介護</t>
  </si>
  <si>
    <t>2990100527通所型サービス（独自）</t>
  </si>
  <si>
    <t>2970103897訪問型サービス（独自）</t>
  </si>
  <si>
    <t>2970900771特定施設入居者生活介護</t>
  </si>
  <si>
    <t>社会福祉法人宝山寺福祉事業団</t>
  </si>
  <si>
    <t>2970900771介護予防特定施設入居者生活介護</t>
  </si>
  <si>
    <t>2970900102介護老人福祉施設</t>
  </si>
  <si>
    <t>2970900102短期入所生活介護</t>
  </si>
  <si>
    <t>2970900102介護予防短期入所生活介護</t>
  </si>
  <si>
    <t>2970900136訪問介護</t>
  </si>
  <si>
    <t>2970900151通所介護</t>
  </si>
  <si>
    <t>2970900177通所介護</t>
  </si>
  <si>
    <t>2970900292介護老人福祉施設</t>
  </si>
  <si>
    <t>2970900284短期入所生活介護</t>
  </si>
  <si>
    <t>2970900284介護予防短期入所生活介護</t>
  </si>
  <si>
    <t>2970900144訪問入浴介護</t>
  </si>
  <si>
    <t>2970900144介護予防訪問入浴介護</t>
  </si>
  <si>
    <t>2970900268訪問介護</t>
  </si>
  <si>
    <t>2970900276通所介護</t>
  </si>
  <si>
    <t>2970900136訪問型サービス（独自）</t>
  </si>
  <si>
    <t>2970900151通所型サービス（独自）</t>
  </si>
  <si>
    <t>2970900177通所型サービス（独自）</t>
  </si>
  <si>
    <t>2970900268訪問型サービス（独自）</t>
  </si>
  <si>
    <t>2970900276通所型サービス（独自）</t>
  </si>
  <si>
    <t>2970900185認知症対応型通所介護</t>
  </si>
  <si>
    <t>2970900185介護予防認知症対応型通所介護</t>
  </si>
  <si>
    <t>2970502288訪問介護</t>
  </si>
  <si>
    <t>医療法人芳隆会</t>
  </si>
  <si>
    <t>2973400118特定施設入居者生活介護</t>
  </si>
  <si>
    <t>公益財団法人ニッセイ聖隷健康福祉財団</t>
  </si>
  <si>
    <t>2973400118介護予防特定施設入居者生活介護</t>
  </si>
  <si>
    <t>2951580055介護老人保健施設</t>
  </si>
  <si>
    <t>2951580055短期入所療養介護</t>
  </si>
  <si>
    <t>2951580055介護予防短期入所療養介護</t>
  </si>
  <si>
    <t>2951580055通所リハビリテーション</t>
  </si>
  <si>
    <t>2951580055介護予防通所リハビリテーション</t>
  </si>
  <si>
    <t>2973400027訪問介護</t>
  </si>
  <si>
    <t>2973400027訪問型サービス（独自）</t>
  </si>
  <si>
    <t>2973400027訪問型サービス（独自/定率）</t>
  </si>
  <si>
    <t>2991000015認知症対応型共同生活介護</t>
  </si>
  <si>
    <t>メディカル・ケア・サービス関西株式会社</t>
  </si>
  <si>
    <t>2991000015介護予防認知症対応型共同生活介護</t>
  </si>
  <si>
    <t>2991000015認知症対応型通所介護</t>
  </si>
  <si>
    <t>2991000015介護予防認知症対応型通所介護</t>
  </si>
  <si>
    <t>2970102618認知症対応型共同生活介護</t>
  </si>
  <si>
    <t>メディカル・ケア・サービス株式会社</t>
  </si>
  <si>
    <t>2970102618認知症対応型共同生活介護(短期利用型）</t>
  </si>
  <si>
    <t>2970102618介護予防認知症対応型共同生活介護</t>
  </si>
  <si>
    <t>2970102618介護予防認知症対応型共同生活介護(短期利用型）</t>
  </si>
  <si>
    <t>2990200046認知症対応型共同生活介護</t>
  </si>
  <si>
    <t>株式会社アップワード</t>
  </si>
  <si>
    <t>2990200046介護予防認知症対応型共同生活介護</t>
  </si>
  <si>
    <t>2971400169介護老人福祉施設</t>
  </si>
  <si>
    <t>社会福祉法人信愛会</t>
  </si>
  <si>
    <t>2971400177短期入所生活介護</t>
  </si>
  <si>
    <t>2971400177介護予防短期入所生活介護</t>
  </si>
  <si>
    <t>2971400185通所介護</t>
  </si>
  <si>
    <t>2971400201認知症対応型共同生活介護</t>
  </si>
  <si>
    <t>2971400201認知症対応型共同生活介護(短期利用型）</t>
  </si>
  <si>
    <t>2971400201介護予防認知症対応型共同生活介護</t>
  </si>
  <si>
    <t>2971400201介護予防認知症対応型共同生活介護(短期利用型）</t>
  </si>
  <si>
    <t>2971400433介護老人福祉施設</t>
  </si>
  <si>
    <t>2971400466短期入所生活介護</t>
  </si>
  <si>
    <t>2971400466介護予防短期入所生活介護</t>
  </si>
  <si>
    <t>2971400441通所介護</t>
  </si>
  <si>
    <t>2971400110特定施設入居者生活介護</t>
  </si>
  <si>
    <t>株式会社関西メディコ</t>
  </si>
  <si>
    <t>2971400110介護予防特定施設入居者生活介護</t>
  </si>
  <si>
    <t>2971900093訪問介護</t>
  </si>
  <si>
    <t>株式会社Leap</t>
  </si>
  <si>
    <t>2974800506地域密着型通所介護</t>
  </si>
  <si>
    <t>株式会社日本ベルアージュ</t>
  </si>
  <si>
    <t>2974900355地域密着型通所介護</t>
  </si>
  <si>
    <t>2990200061認知症対応型通所介護</t>
  </si>
  <si>
    <t>2990200061介護予防認知症対応型通所介護</t>
  </si>
  <si>
    <t>2990200053認知症対応型共同生活介護</t>
  </si>
  <si>
    <t>2990200053認知症対応型共同生活介護(短期利用型）</t>
  </si>
  <si>
    <t>2990200053介護予防認知症対応型共同生活介護</t>
  </si>
  <si>
    <t>2970201022特定施設入居者生活介護</t>
  </si>
  <si>
    <t>2970201022特定施設入居者生活介護(短期利用型）</t>
  </si>
  <si>
    <t>2970201022介護予防特定施設入居者生活介護</t>
  </si>
  <si>
    <t>2974800480特定施設入居者生活介護</t>
  </si>
  <si>
    <t>2974800480特定施設入居者生活介護(短期利用型）</t>
  </si>
  <si>
    <t>2974800480介護予防特定施設入居者生活介護</t>
  </si>
  <si>
    <t>2972000927特定施設入居者生活介護</t>
  </si>
  <si>
    <t>2972000927介護予防特定施設入居者生活介護</t>
  </si>
  <si>
    <t>2990700060認知症対応型通所介護</t>
  </si>
  <si>
    <t>有限会社エリゼウェル</t>
  </si>
  <si>
    <t>2990700060介護予防認知症対応型通所介護</t>
  </si>
  <si>
    <t>2990100535地域密着型通所介護</t>
  </si>
  <si>
    <t>有限会社むらい不動産</t>
  </si>
  <si>
    <t>29B0300015介護医療院</t>
  </si>
  <si>
    <t>医療法人厚生会</t>
  </si>
  <si>
    <t>29B0300015</t>
  </si>
  <si>
    <t>29B0300015短期入所療養介護(介護医療院)</t>
  </si>
  <si>
    <t>29B0300015介護予防短期入所療養介護(介護医療院)</t>
  </si>
  <si>
    <t>2910201181通所リハビリテーション</t>
  </si>
  <si>
    <t>2910201181介護予防通所リハビリテーション</t>
  </si>
  <si>
    <t>2950580031介護老人保健施設</t>
  </si>
  <si>
    <t>2950580031短期入所療養介護</t>
  </si>
  <si>
    <t>2950580031介護予防短期入所療養介護</t>
  </si>
  <si>
    <t>2950580031通所リハビリテーション</t>
  </si>
  <si>
    <t>2950580031介護予防通所リハビリテーション</t>
  </si>
  <si>
    <t>2991600012認知症対応型共同生活介護</t>
  </si>
  <si>
    <t>2991600012介護予防認知症対応型共同生活介護</t>
  </si>
  <si>
    <t>2971600230通所介護</t>
  </si>
  <si>
    <t>2971600230通所型サービス（独自）</t>
  </si>
  <si>
    <t>2971600222訪問介護</t>
  </si>
  <si>
    <t>2971600222訪問型サービス（独自）</t>
  </si>
  <si>
    <t>2971600222訪問型サービス（独自/定率）</t>
  </si>
  <si>
    <t>2990300051認知症対応型共同生活介護</t>
  </si>
  <si>
    <t>2990300051介護予防認知症対応型共同生活介護</t>
  </si>
  <si>
    <t>2990300069小規模多機能型居宅介護</t>
  </si>
  <si>
    <t>2990300069介護予防小規模多機能型居宅介護</t>
  </si>
  <si>
    <t>2970300907通所介護</t>
  </si>
  <si>
    <t>2970300907通所型サービス（独自）</t>
  </si>
  <si>
    <t>2970300907通所型サービス（独自/定率）</t>
  </si>
  <si>
    <t>リハビリデイサービス橿原の郷</t>
  </si>
  <si>
    <t>グループホーム橿原の郷</t>
  </si>
  <si>
    <t>こくせい館</t>
  </si>
  <si>
    <t>I</t>
  </si>
  <si>
    <t>介護付有料老人ホーム春日苑</t>
  </si>
  <si>
    <t>ライフサポート貴ヶ丘</t>
  </si>
  <si>
    <t>Ⅲ</t>
  </si>
  <si>
    <t>小規模多機能型居宅介護ゆりの会「小明（こうみょう）」</t>
  </si>
  <si>
    <t>ゆりの会デイサービスセンター</t>
  </si>
  <si>
    <t>ポシブル田原本</t>
  </si>
  <si>
    <t>ポシブル室生</t>
  </si>
  <si>
    <t>ポシブル大和郡山</t>
  </si>
  <si>
    <t>ポシブル高の原</t>
  </si>
  <si>
    <t>ポシブル高の原ｎｅｘｔ</t>
  </si>
  <si>
    <t>ポシブルイオン高の原店</t>
  </si>
  <si>
    <t>ポシブル春日野</t>
  </si>
  <si>
    <t>介護のみき大和高田店</t>
  </si>
  <si>
    <t>介護のみき大和高田デイサービスセンター</t>
  </si>
  <si>
    <t>介護のみき大和小泉駅前店</t>
  </si>
  <si>
    <t>介護のみき桜井店</t>
  </si>
  <si>
    <t>介護のみき香芝市店</t>
  </si>
  <si>
    <t>介護のみき西大和デイサービスセンター</t>
  </si>
  <si>
    <t>介護のみき西大和ケアセンター</t>
  </si>
  <si>
    <t>温浴サプリ・機能訓練ハーフデイ奈良日和</t>
  </si>
  <si>
    <t>温浴サプリ・機能訓練ハーフデイ奈良日和２nd</t>
  </si>
  <si>
    <t>グループホームアシスト緑の丘</t>
  </si>
  <si>
    <t>NPO法人ライフケア王寺　奈良事務所</t>
  </si>
  <si>
    <t>ライフケア王寺</t>
  </si>
  <si>
    <t>よしの介護ネットまんてん</t>
  </si>
  <si>
    <t>ヘルパーステーション太陽</t>
  </si>
  <si>
    <t>デイサービスセンター太陽</t>
  </si>
  <si>
    <t>デイサービス太陽　高天</t>
  </si>
  <si>
    <t>デイサービス太陽　あさひ</t>
  </si>
  <si>
    <t>グループホーム太陽十津川折立の郷</t>
  </si>
  <si>
    <t>ヘルパーステーション太陽十津川</t>
  </si>
  <si>
    <t>ふれあいサロン太陽わらびお</t>
  </si>
  <si>
    <t>花笑み介護ステーション</t>
  </si>
  <si>
    <t>デイサービスセンター笛吹</t>
  </si>
  <si>
    <t>グループホームてのひら</t>
  </si>
  <si>
    <t>「kumiki」</t>
  </si>
  <si>
    <t>華舞デイサービスセンター</t>
  </si>
  <si>
    <t>優花訪問介護ステーション</t>
  </si>
  <si>
    <t>養護老人ホーム梅寿荘</t>
  </si>
  <si>
    <t>特別養護老人ホーム梅寿荘</t>
  </si>
  <si>
    <t>はぁとぽーと梅寿荘</t>
  </si>
  <si>
    <t>通所介護事業所「梅寿荘デイセンター」</t>
  </si>
  <si>
    <t>通所介護事業所「デイセンター寿楽」</t>
  </si>
  <si>
    <t>特別養護老人ホーム延寿</t>
  </si>
  <si>
    <t>短期入所延寿</t>
  </si>
  <si>
    <t>訪問入浴延寿</t>
  </si>
  <si>
    <t>はぁとぽーと延寿</t>
  </si>
  <si>
    <t>デイセンター延寿</t>
  </si>
  <si>
    <t>認知症対応型通所介護事業所「デイセンター憩の家」</t>
  </si>
  <si>
    <t>ヘルパーステーションぺちか</t>
  </si>
  <si>
    <t>有料老人ホーム奈良ニッセイエデンの園</t>
  </si>
  <si>
    <t>老人保健施設奈良ベテルホーム</t>
  </si>
  <si>
    <t>ニッセイせいれい在宅介護サービスセンターベル西大和店</t>
  </si>
  <si>
    <t>愛の家グループホーム香芝</t>
  </si>
  <si>
    <t>愛の家グループホーム大和西大寺</t>
  </si>
  <si>
    <t>大和高田グループホームまほろば</t>
  </si>
  <si>
    <t>特別養護老人ホームグレースの里</t>
  </si>
  <si>
    <t>ショートステイグレース</t>
  </si>
  <si>
    <t>デイサービスセンターグレース</t>
  </si>
  <si>
    <t>グループホームグレース</t>
  </si>
  <si>
    <t>特別養護老人ホーム第二グレースの里</t>
  </si>
  <si>
    <t>ショートステイくまがし</t>
  </si>
  <si>
    <t>デイサービスセンターくまがし</t>
  </si>
  <si>
    <t>ひまわり生駒苑</t>
  </si>
  <si>
    <t>訪問介護にこ</t>
  </si>
  <si>
    <t>デイサービスベルライフ葛城</t>
  </si>
  <si>
    <t>デイサービスベルライフ榛原</t>
  </si>
  <si>
    <t>デイサービスベルライフ築山</t>
  </si>
  <si>
    <t>グループホームベルライフ築山</t>
  </si>
  <si>
    <t>介護付有料老人ホームベルライフ大和高田</t>
  </si>
  <si>
    <t>介護付有料老人ホームベルライフ葛城</t>
  </si>
  <si>
    <t>介護付有料老人ホーム　ベルライフ田原本</t>
  </si>
  <si>
    <t>ケアサロンエリゼ西吉野</t>
  </si>
  <si>
    <t>だんらんの家　京終</t>
  </si>
  <si>
    <t>奈良厚生会病院介護医療院</t>
  </si>
  <si>
    <t>奈良厚生会病院</t>
  </si>
  <si>
    <t>介護老人保健施設若草園</t>
  </si>
  <si>
    <t>グループホームわかくさ斑鳩館</t>
  </si>
  <si>
    <t>デイサービスセンターわかくさ斑鳩館</t>
  </si>
  <si>
    <t>ヘルパーステーションわかくさ斑鳩館</t>
  </si>
  <si>
    <t>グループホームわかくさ郡山館</t>
  </si>
  <si>
    <t>小規模多機能型居宅介護センターわかくさ郡山館</t>
  </si>
  <si>
    <t>デイサービスセンターわかくさ郡山館</t>
  </si>
  <si>
    <t>2972200055介護老人福祉施設</t>
  </si>
  <si>
    <t>社会福祉法人恵風会</t>
  </si>
  <si>
    <t>2972200063短期入所生活介護</t>
  </si>
  <si>
    <t>2972200063介護予防短期入所生活介護</t>
  </si>
  <si>
    <t>2972200071通所介護</t>
  </si>
  <si>
    <t>2970101958認知症対応型共同生活介護</t>
  </si>
  <si>
    <t>有限会社ドリームデベロップ</t>
  </si>
  <si>
    <t>2970101958認知症対応型共同生活介護(短期利用型）</t>
  </si>
  <si>
    <t>2970101958介護予防認知症対応型共同生活介護</t>
  </si>
  <si>
    <t>2970101958介護予防認知症対応型共同生活介護(短期利用型）</t>
  </si>
  <si>
    <t>2970101354認知症対応型共同生活介護</t>
  </si>
  <si>
    <t>2970101354認知症対応型共同生活介護(短期利用型）</t>
  </si>
  <si>
    <t>2970101354介護予防認知症対応型共同生活介護</t>
  </si>
  <si>
    <t>2970101354介護予防認知症対応型共同生活介護(短期利用型）</t>
  </si>
  <si>
    <t>2970300840通所介護</t>
  </si>
  <si>
    <t>株式会社あいあいの郷</t>
  </si>
  <si>
    <t>2970301640訪問介護</t>
  </si>
  <si>
    <t>株式会社ＴＨＹＭＥ</t>
  </si>
  <si>
    <t>2973300383訪問介護</t>
  </si>
  <si>
    <t>社会福祉法人信和会</t>
  </si>
  <si>
    <t>2973300383訪問型サービス（独自）</t>
  </si>
  <si>
    <t>2973300474通所介護</t>
  </si>
  <si>
    <t>2973300474通所型サービス（独自/定率）</t>
  </si>
  <si>
    <t>2973300466短期入所生活介護</t>
  </si>
  <si>
    <t>2973300466介護予防短期入所生活介護</t>
  </si>
  <si>
    <t>2973300458介護老人福祉施設</t>
  </si>
  <si>
    <t>2970200461訪問介護</t>
  </si>
  <si>
    <t>有限会社ヒロショウ</t>
  </si>
  <si>
    <t>特別養護老人ホームやまびこ</t>
  </si>
  <si>
    <t>ショートステイやまびこ</t>
  </si>
  <si>
    <t>デイサービスセンターやまびこ</t>
  </si>
  <si>
    <t>ディーディー学園前Ⅰ・Ⅱ</t>
  </si>
  <si>
    <t>ディーディー学園前　Ⅲ・Ⅳ</t>
  </si>
  <si>
    <t>デイサービス発志院あいあいの郷</t>
  </si>
  <si>
    <t>ヘルパーステーションたいむ</t>
  </si>
  <si>
    <t>訪問介護ステーションおきなの杜</t>
  </si>
  <si>
    <t>老人デイサービス翁の杜</t>
  </si>
  <si>
    <t>ショートステイおきなの杜</t>
  </si>
  <si>
    <t>特別養護老人ホームおきなの杜</t>
  </si>
  <si>
    <t>訪問介護うたたね</t>
  </si>
  <si>
    <t>2970200461訪問型サービス（独自）</t>
  </si>
  <si>
    <t>2970102535訪問介護</t>
  </si>
  <si>
    <t>有限会社ホームヘルパーナースステーション</t>
  </si>
  <si>
    <t>2971000647訪問介護</t>
  </si>
  <si>
    <t>特定非営利活動法人奈良コアラ</t>
  </si>
  <si>
    <t>II</t>
  </si>
  <si>
    <t>訪問介護ステーションならまち</t>
  </si>
  <si>
    <t>2971001298訪問介護</t>
  </si>
  <si>
    <t>株式会社介護やオンリーワン</t>
  </si>
  <si>
    <t>2971001298通所介護</t>
  </si>
  <si>
    <t>2971001298訪問型サービス（独自/定率）</t>
  </si>
  <si>
    <t>2971001298通所型サービス（独自/定率）</t>
  </si>
  <si>
    <t>2971600339通所介護</t>
  </si>
  <si>
    <t>西和メディカルケアサービス株式会社</t>
  </si>
  <si>
    <t>2971600339通所型サービス（独自）</t>
  </si>
  <si>
    <t>2971600354訪問介護</t>
  </si>
  <si>
    <t>2971600354訪問型サービス（独自）</t>
  </si>
  <si>
    <t>2951480009通所リハビリテーション</t>
  </si>
  <si>
    <t>医療法人やわらぎ会</t>
  </si>
  <si>
    <t>2951480009介護予防通所リハビリテーション</t>
  </si>
  <si>
    <t>2951480009短期入所療養介護</t>
  </si>
  <si>
    <t>2951480009介護予防短期入所療養介護</t>
  </si>
  <si>
    <t>2951480009介護老人保健施設</t>
  </si>
  <si>
    <t>デイサービスセンターほっとプラザ</t>
  </si>
  <si>
    <t>訪問介護ステーションほっとプラザ</t>
  </si>
  <si>
    <t>介護老人保健施設悠々の郷</t>
  </si>
  <si>
    <t>2970502429訪問介護</t>
  </si>
  <si>
    <t>ハーモニーシティーあすか株式会社</t>
  </si>
  <si>
    <t>2950280079通所リハビリテーション</t>
  </si>
  <si>
    <t>社会医療法人田北会</t>
  </si>
  <si>
    <t>2950280079介護予防通所リハビリテーション</t>
  </si>
  <si>
    <t>2950280079短期入所療養介護</t>
  </si>
  <si>
    <t>2950280079介護予防短期入所療養介護</t>
  </si>
  <si>
    <t>2950280079介護老人保健施設</t>
  </si>
  <si>
    <t>2952080014介護老人保健施設</t>
  </si>
  <si>
    <t>医療法人誠安会</t>
  </si>
  <si>
    <t>2952080014短期入所療養介護</t>
  </si>
  <si>
    <t>2952080014介護予防短期入所療養介護</t>
  </si>
  <si>
    <t>2952080014通所リハビリテーション</t>
  </si>
  <si>
    <t>2952080014介護予防通所リハビリテーション</t>
  </si>
  <si>
    <t>2954880015介護老人保健施設</t>
  </si>
  <si>
    <t>2954880015短期入所療養介護</t>
  </si>
  <si>
    <t>2954880015介護予防短期入所療養介護</t>
  </si>
  <si>
    <t>2954880015通所リハビリテーション</t>
  </si>
  <si>
    <t>2954880015介護予防通所リハビリテーション</t>
  </si>
  <si>
    <t>2953380025介護老人保健施設</t>
  </si>
  <si>
    <t>2953380025短期入所療養介護</t>
  </si>
  <si>
    <t>2953380025介護予防短期入所療養介護</t>
  </si>
  <si>
    <t>2953380025通所リハビリテーション</t>
  </si>
  <si>
    <t>2953380025介護予防通所リハビリテーション</t>
  </si>
  <si>
    <t>2971000910介護老人福祉施設</t>
  </si>
  <si>
    <t>社会福祉法人誠敬会</t>
  </si>
  <si>
    <t>2971000910短期入所生活介護</t>
  </si>
  <si>
    <t>2971000910介護予防短期入所生活介護</t>
  </si>
  <si>
    <t>2911801310通所リハビリテーション</t>
  </si>
  <si>
    <t>2911801310介護予防通所リハビリテーション</t>
  </si>
  <si>
    <t>2972000893介護老人福祉施設</t>
  </si>
  <si>
    <t>2972000893短期入所生活介護</t>
  </si>
  <si>
    <t>2972000893介護予防短期入所生活介護</t>
  </si>
  <si>
    <t>2950180022介護老人保健施設</t>
  </si>
  <si>
    <t>医療法人あすか会</t>
  </si>
  <si>
    <t>2950180022通所リハビリテーション</t>
  </si>
  <si>
    <t>2950180022短期入所療養介護</t>
  </si>
  <si>
    <t>2950180022介護予防短期入所療養介護</t>
  </si>
  <si>
    <t>2950180022介護予防通所リハビリテーション</t>
  </si>
  <si>
    <t>2950980033介護老人保健施設</t>
  </si>
  <si>
    <t>2950980033短期入所療養介護</t>
  </si>
  <si>
    <t>2950980033介護予防短期入所療養介護</t>
  </si>
  <si>
    <t>2950980033通所リハビリテーション</t>
  </si>
  <si>
    <t>2950980033介護予防通所リハビリテーション</t>
  </si>
  <si>
    <t>2990100196認知症対応型共同生活介護</t>
  </si>
  <si>
    <t>2990100196認知症対応型共同生活介護(短期利用型）</t>
  </si>
  <si>
    <t>2990100196介護予防認知症対応型共同生活介護</t>
  </si>
  <si>
    <t>2990100196介護予防認知症対応型共同生活介護(短期利用型）</t>
  </si>
  <si>
    <t>2990100204小規模多機能型居宅介護</t>
  </si>
  <si>
    <t>2990100204介護予防小規模多機能型居宅介護</t>
  </si>
  <si>
    <t>2990900140認知症対応型共同生活介護</t>
  </si>
  <si>
    <t>2990900140介護予防認知症対応型共同生活介護</t>
  </si>
  <si>
    <t>2990900157複合型サービス（看護小規模多機能型居宅介護）</t>
  </si>
  <si>
    <t>2970107096訪問介護</t>
  </si>
  <si>
    <t>2970107096訪問型サービス（独自）</t>
  </si>
  <si>
    <t>2970104762通所介護</t>
  </si>
  <si>
    <t>ヒューマンライフケア株式会社</t>
  </si>
  <si>
    <t>2970104762通所型サービス（独自）</t>
  </si>
  <si>
    <t>通所型サービス（独自）</t>
  </si>
  <si>
    <t>2970102576通所介護</t>
  </si>
  <si>
    <t>株式会社ひまわりの会</t>
  </si>
  <si>
    <t>2970102576認知症対応型共同生活介護</t>
  </si>
  <si>
    <t>2970102576認知症対応型共同生活介護(短期利用型）</t>
  </si>
  <si>
    <t>2970102576介護予防認知症対応型共同生活介護</t>
  </si>
  <si>
    <t>2970102576介護予防認知症対応型共同生活介護(短期利用型）</t>
  </si>
  <si>
    <t>2970102576訪問介護</t>
  </si>
  <si>
    <t>ハーモニーケア</t>
  </si>
  <si>
    <t>老人保健施設幸寿苑</t>
  </si>
  <si>
    <t>介護老人保健施設ぬくもり田原本</t>
  </si>
  <si>
    <t>介護老人保健施設ぬくもり葛城</t>
  </si>
  <si>
    <t>介護老人保健施設ぬくもり広陵</t>
  </si>
  <si>
    <t>特別養護老人ホームぬくもり香芝</t>
  </si>
  <si>
    <t>ぬくもりクリニック</t>
  </si>
  <si>
    <t>特別養護老人ホームぬくもり磯城</t>
  </si>
  <si>
    <t>介護老人保健施設アンジェロ</t>
  </si>
  <si>
    <t>介護老人保健施設ハビリス</t>
  </si>
  <si>
    <t>グループホームアンジェロ三碓の里</t>
  </si>
  <si>
    <t>小規模多機能ホームアンジェロ三碓の里</t>
  </si>
  <si>
    <t>グループホーム　ハビリス鵄邑</t>
  </si>
  <si>
    <t>看護小規模多機能ホーム　ハビリス鵄邑</t>
  </si>
  <si>
    <t>ヘルパーステーションアンジェロ</t>
  </si>
  <si>
    <t>ヒューマンライフケア奈良</t>
  </si>
  <si>
    <t>ぽれぽれ登美ヶ丘</t>
  </si>
  <si>
    <t>2970100141認知症対応型共同生活介護</t>
  </si>
  <si>
    <t>2970100141認知症対応型共同生活介護(短期利用型）</t>
  </si>
  <si>
    <t>2970100141介護予防認知症対応型共同生活介護</t>
  </si>
  <si>
    <t>2970100141介護予防認知症対応型共同生活介護(短期利用型）</t>
  </si>
  <si>
    <t>2970103384訪問介護</t>
  </si>
  <si>
    <t>2970108045通所介護</t>
  </si>
  <si>
    <t>2970501801訪問介護</t>
  </si>
  <si>
    <t>2970500613地域密着型通所介護</t>
  </si>
  <si>
    <t>2970301137訪問介護</t>
  </si>
  <si>
    <t>有限会社筒井商工</t>
  </si>
  <si>
    <t>2970301137訪問型サービス（独自/定率）</t>
  </si>
  <si>
    <t>2973800010訪問介護</t>
  </si>
  <si>
    <t>社会福祉法人黒滝村社会福祉協議会</t>
  </si>
  <si>
    <t>2973800010訪問型サービス（独自/定率）</t>
  </si>
  <si>
    <t>2973800044地域密着型通所介護</t>
  </si>
  <si>
    <t>2973800044通所型サービス（独自/定率）</t>
  </si>
  <si>
    <t>2970900110訪問介護</t>
  </si>
  <si>
    <t>株式会社椀の家</t>
  </si>
  <si>
    <t>2970900110訪問型サービス（独自）</t>
  </si>
  <si>
    <t>2970105652訪問介護</t>
  </si>
  <si>
    <t>株式会社ＴＯＫＡコーポレーション</t>
  </si>
  <si>
    <t>2970105652訪問型サービス（独自）</t>
  </si>
  <si>
    <t>2970107443通所介護</t>
  </si>
  <si>
    <t>2970107443通所型サービス（独自）</t>
  </si>
  <si>
    <t>2970101578介護老人福祉施設</t>
  </si>
  <si>
    <t>社会福祉法人奈良市和楽園</t>
  </si>
  <si>
    <t>2970101560短期入所生活介護</t>
  </si>
  <si>
    <t>2970101560介護予防短期入所生活介護</t>
  </si>
  <si>
    <t>2970103756特定施設入居者生活介護</t>
  </si>
  <si>
    <t>2970103756介護予防特定施設入居者生活介護</t>
  </si>
  <si>
    <t>2970103210通所介護</t>
  </si>
  <si>
    <t>株式会社ウェルハート</t>
  </si>
  <si>
    <t>2970400533訪問介護</t>
  </si>
  <si>
    <t>みらの介護サービス有限会社</t>
  </si>
  <si>
    <t>2970400533訪問型サービス（独自）</t>
  </si>
  <si>
    <t>訪問型サービス（独自）</t>
    <rPh sb="2" eb="3">
      <t>カタ</t>
    </rPh>
    <rPh sb="8" eb="10">
      <t>ドクジ</t>
    </rPh>
    <phoneticPr fontId="0"/>
  </si>
  <si>
    <t>2970501546訪問介護</t>
  </si>
  <si>
    <t>株式会社ケアステーション秋桜</t>
  </si>
  <si>
    <t>2970400863訪問介護</t>
  </si>
  <si>
    <t>株式会社よしの</t>
  </si>
  <si>
    <t>2970900052訪問介護</t>
  </si>
  <si>
    <t>株式会社アイユウ</t>
  </si>
  <si>
    <t>2970900995通所介護</t>
  </si>
  <si>
    <t>2970901340地域密着型通所介護</t>
  </si>
  <si>
    <t>2970901498地域密着型通所介護</t>
  </si>
  <si>
    <t>2970900052訪問型サービス（独自）</t>
  </si>
  <si>
    <t>2970900995通所型サービス（独自）</t>
  </si>
  <si>
    <t>2970901340通所型サービス（独自）</t>
  </si>
  <si>
    <t>2970901498通所型サービス（独自）</t>
  </si>
  <si>
    <t>2970800450訪問介護</t>
  </si>
  <si>
    <t>株式会社STRAW HAT</t>
  </si>
  <si>
    <t>2974800332訪問介護</t>
  </si>
  <si>
    <t>合資会社ライフサポート</t>
  </si>
  <si>
    <t>2974800332訪問型サービス（独自）</t>
  </si>
  <si>
    <t>ぽれぽれ四条大路</t>
  </si>
  <si>
    <t>ぽれぽれ秋篠</t>
  </si>
  <si>
    <t>ぽれぽれ秋篠Ⅱ</t>
  </si>
  <si>
    <t>ぽれぽれ四条大路リハサロン</t>
  </si>
  <si>
    <t>ぽれぽれ橿原在宅支援相談センター</t>
  </si>
  <si>
    <t>ぽれぽれ中和</t>
  </si>
  <si>
    <t>介護センターえん</t>
  </si>
  <si>
    <t>黒滝村ディサービスセンター</t>
  </si>
  <si>
    <t>宅老サロン椀の家</t>
  </si>
  <si>
    <t>はぁーと奈良ヘルパーステーション</t>
  </si>
  <si>
    <t>はあーと奈良デイサービス</t>
  </si>
  <si>
    <t>特別養護老人ホーム和楽園</t>
  </si>
  <si>
    <t>特別養護老人ホーム和楽園　ショートステイ</t>
  </si>
  <si>
    <t>養護老人ホーム和楽園</t>
  </si>
  <si>
    <t>デイサービスセンター聚楽苑</t>
  </si>
  <si>
    <t>みらの介護サービス</t>
  </si>
  <si>
    <t>ケアステーション秋桜</t>
  </si>
  <si>
    <t>よし乃訪問介護センター</t>
  </si>
  <si>
    <t>愛友ケアヘルパーステーション</t>
  </si>
  <si>
    <t>愛友ケアデイサービスひだまり</t>
  </si>
  <si>
    <t>愛友ケアデイサービスさわらび</t>
  </si>
  <si>
    <t>愛友ケアデイサービスかがやき</t>
  </si>
  <si>
    <t>コミュニティーケアセンターぽかぽか</t>
  </si>
  <si>
    <t>訪問介護事業所あい</t>
  </si>
  <si>
    <t>2972800045介護老人福祉施設</t>
  </si>
  <si>
    <t>社会福祉法人明日香楽園</t>
  </si>
  <si>
    <t>2972800086短期入所生活介護</t>
  </si>
  <si>
    <t>2972800086介護予防短期入所生活介護</t>
  </si>
  <si>
    <t>2972800052通所介護</t>
  </si>
  <si>
    <t>2973400431介護老人福祉施設</t>
  </si>
  <si>
    <t>社会福祉法人やまびこ会</t>
  </si>
  <si>
    <t>2973400449短期入所生活介護</t>
  </si>
  <si>
    <t>2973400449介護予防短期入所生活介護</t>
  </si>
  <si>
    <t>2973400456通所介護</t>
  </si>
  <si>
    <t>2973400456通所型サービス（独自）</t>
  </si>
  <si>
    <t>2950580056介護老人保健施設</t>
  </si>
  <si>
    <t>医療法人雄信会</t>
  </si>
  <si>
    <t>2950580056通所リハビリテーション</t>
  </si>
  <si>
    <t>2950580056介護予防通所リハビリテーション</t>
  </si>
  <si>
    <t>2950580056短期入所療養介護</t>
  </si>
  <si>
    <t>2950580056介護予防短期入所療養介護</t>
  </si>
  <si>
    <t>2974700136介護老人福祉施設</t>
  </si>
  <si>
    <t>社会福祉法人やすらぎの郷</t>
  </si>
  <si>
    <t>2974700151介護予防短期入所生活介護</t>
  </si>
  <si>
    <t>2974700151短期入所生活介護</t>
  </si>
  <si>
    <t>2972700013訪問介護</t>
  </si>
  <si>
    <t>有限会社ほほえみ</t>
  </si>
  <si>
    <t>2972700013訪問入浴介護</t>
  </si>
  <si>
    <t>2972700013介護予防訪問入浴介護</t>
  </si>
  <si>
    <t>2990400125地域密着型通所介護</t>
  </si>
  <si>
    <t>有限会社オオニシ</t>
  </si>
  <si>
    <t>2970401291通所型サービス（独自）</t>
  </si>
  <si>
    <t>2970601254訪問介護</t>
  </si>
  <si>
    <t>株式会社灯虹</t>
  </si>
  <si>
    <t>2990600237地域密着型通所介護</t>
  </si>
  <si>
    <t>ウィルライフ株式会社</t>
  </si>
  <si>
    <t>2972000687通所介護</t>
  </si>
  <si>
    <t>株式会社ソーシャルケア企画</t>
  </si>
  <si>
    <t>2972000687通所型サービス（独自）</t>
  </si>
  <si>
    <t>2972000018訪問介護</t>
  </si>
  <si>
    <t>奈良ヘルスケアシステム株式会社</t>
  </si>
  <si>
    <t>2972000265通所介護</t>
  </si>
  <si>
    <t>2970600561介護老人福祉施設</t>
  </si>
  <si>
    <t>社会福祉法人清光会</t>
  </si>
  <si>
    <t>2970600553短期入所生活介護</t>
  </si>
  <si>
    <t>2970600553介護予防短期入所生活介護</t>
  </si>
  <si>
    <t>2970600546通所介護</t>
  </si>
  <si>
    <t>2970600546通所型サービス（独自/定率）</t>
  </si>
  <si>
    <t>通所型サービス（独自/定率）</t>
    <rPh sb="0" eb="2">
      <t>ツウショ</t>
    </rPh>
    <rPh sb="2" eb="3">
      <t>ガタ</t>
    </rPh>
    <rPh sb="8" eb="10">
      <t>ドクジ</t>
    </rPh>
    <rPh sb="11" eb="13">
      <t>テイリツ</t>
    </rPh>
    <phoneticPr fontId="0"/>
  </si>
  <si>
    <t>2970600918介護老人福祉施設</t>
  </si>
  <si>
    <t>2970600926短期入所生活介護</t>
  </si>
  <si>
    <t>2970600926介護予防短期入所生活介護</t>
  </si>
  <si>
    <t>2970600900通所介護</t>
  </si>
  <si>
    <t>2970600900通所型サービス（独自/定率）</t>
  </si>
  <si>
    <t>2972600080特定施設入居者生活介護</t>
  </si>
  <si>
    <t>2972600080特定施設入居者生活介護(短期利用型）</t>
  </si>
  <si>
    <t>2972600080介護予防特定施設入居者生活介護</t>
  </si>
  <si>
    <t>2972600072短期入所生活介護</t>
  </si>
  <si>
    <t>2972600072介護予防短期入所生活介護</t>
  </si>
  <si>
    <t>2972600064通所型サービス（独自）</t>
  </si>
  <si>
    <t>通所型サービス（独自）</t>
    <rPh sb="0" eb="2">
      <t>ツウショ</t>
    </rPh>
    <rPh sb="2" eb="3">
      <t>ガタ</t>
    </rPh>
    <rPh sb="8" eb="10">
      <t>ドクジ</t>
    </rPh>
    <phoneticPr fontId="0"/>
  </si>
  <si>
    <t>2970601262通所介護</t>
  </si>
  <si>
    <t>2970601262通所型サービス（独自/定率）</t>
  </si>
  <si>
    <t>2972600056訪問介護</t>
  </si>
  <si>
    <t>2972600056訪問型サービス（独自）</t>
  </si>
  <si>
    <t>訪問型サービス（独自）</t>
    <rPh sb="0" eb="2">
      <t>ホウモン</t>
    </rPh>
    <rPh sb="2" eb="3">
      <t>ガタ</t>
    </rPh>
    <rPh sb="8" eb="10">
      <t>ドクジ</t>
    </rPh>
    <phoneticPr fontId="0"/>
  </si>
  <si>
    <t>2912001068通所リハビリテーション</t>
  </si>
  <si>
    <t>医療法人吉生会吉井整形外科医院</t>
  </si>
  <si>
    <t>2912001068介護予防通所リハビリテーション</t>
  </si>
  <si>
    <t>2970800070訪問介護</t>
  </si>
  <si>
    <t>株式会社中本</t>
  </si>
  <si>
    <t>2970800070訪問型サービス（独自）</t>
  </si>
  <si>
    <t>2970800070訪問型サービス（独自/定率）</t>
  </si>
  <si>
    <t>2990300135地域密着型通所介護</t>
  </si>
  <si>
    <t>株式会社ＳＴＵＤＩＯはーと</t>
  </si>
  <si>
    <t>2970103954訪問介護</t>
  </si>
  <si>
    <t>株式会社カーム</t>
  </si>
  <si>
    <t>2951580006介護老人保健施設</t>
  </si>
  <si>
    <t>医療法人紀川会</t>
  </si>
  <si>
    <t>2951580006短期入所療養介護</t>
  </si>
  <si>
    <t>2951580006介護予防短期入所療養介護</t>
  </si>
  <si>
    <t>2951580006通所リハビリテーション</t>
  </si>
  <si>
    <t>2951580006介護予防通所リハビリテーション</t>
  </si>
  <si>
    <t>2971000829通所介護</t>
  </si>
  <si>
    <t>医療法人希</t>
  </si>
  <si>
    <t>2991000106認知症対応型共同生活介護</t>
  </si>
  <si>
    <t>2991000106介護予防認知症対応型共同生活介護</t>
  </si>
  <si>
    <t>2971000829通所型サービス（独自/定率）</t>
  </si>
  <si>
    <t>2970102469認知症対応型共同生活介護</t>
  </si>
  <si>
    <t>有限会社あん</t>
  </si>
  <si>
    <t>2970102469認知症対応型共同生活介護(短期利用型）</t>
  </si>
  <si>
    <t>2970102469介護予防認知症対応型共同生活介護</t>
  </si>
  <si>
    <t>2970102469介護予防認知症対応型共同生活介護(短期利用型）</t>
  </si>
  <si>
    <t>2990100089小規模多機能型居宅介護</t>
  </si>
  <si>
    <t>かさね株式会社</t>
  </si>
  <si>
    <t>2990100717小規模多機能型居宅介護</t>
  </si>
  <si>
    <t>2970700023訪問介護</t>
  </si>
  <si>
    <t>社会福祉法人五條市社会福祉協議会</t>
  </si>
  <si>
    <t>2970800310通所介護</t>
  </si>
  <si>
    <t>三宅株式会社</t>
  </si>
  <si>
    <t>2973100106訪問介護</t>
  </si>
  <si>
    <t>社会福祉法人上牧町社会福祉協議会</t>
  </si>
  <si>
    <t>2970108623通所介護</t>
  </si>
  <si>
    <t>株式会社クロビア</t>
  </si>
  <si>
    <t>2970108623通所型サービス（独自）</t>
  </si>
  <si>
    <t>2970105744地域密着型通所介護</t>
  </si>
  <si>
    <t>株式会社ジョイーレ</t>
  </si>
  <si>
    <t>2970105744通所型サービス（独自）</t>
  </si>
  <si>
    <t>2970107005地域密着型通所介護</t>
  </si>
  <si>
    <t>2970107005通所型サービス（独自）</t>
  </si>
  <si>
    <t>2970301822介護老人福祉施設</t>
  </si>
  <si>
    <t>社会福祉法人慶宗会</t>
  </si>
  <si>
    <t>2970301822短期入所生活介護</t>
  </si>
  <si>
    <t>2970301822介護予防短期入所生活介護</t>
  </si>
  <si>
    <t>2973400282地域密着型通所介護</t>
  </si>
  <si>
    <t>株式会社ふたかみ</t>
  </si>
  <si>
    <t>2973400274訪問介護</t>
  </si>
  <si>
    <t>2971400102通所介護</t>
  </si>
  <si>
    <t>有限会社つくし</t>
  </si>
  <si>
    <t>2971400102通所型サービス（独自）</t>
  </si>
  <si>
    <t>2973300607通所介護</t>
  </si>
  <si>
    <t>株式会社宝夢</t>
  </si>
  <si>
    <t>2971400029訪問介護</t>
  </si>
  <si>
    <t>社会福祉法人平群町社会福祉協議会</t>
  </si>
  <si>
    <t>2971400029訪問型サービス（独自）</t>
  </si>
  <si>
    <t>2971400029通所介護</t>
  </si>
  <si>
    <t>2971400029通所型サービス（独自）</t>
  </si>
  <si>
    <t>2970501405訪問介護</t>
  </si>
  <si>
    <t>株式会社かぎろひ</t>
  </si>
  <si>
    <t>2970501926訪問介護</t>
  </si>
  <si>
    <t>2970502379通所介護</t>
  </si>
  <si>
    <t>2973400126訪問介護</t>
  </si>
  <si>
    <t>医療法人康成会</t>
  </si>
  <si>
    <t>2973400126訪問型サービス（独自）</t>
  </si>
  <si>
    <t>2973400290通所介護</t>
  </si>
  <si>
    <t>2973400290通所型サービス（独自）</t>
  </si>
  <si>
    <t>2973400332介護予防特定施設入居者生活介護</t>
  </si>
  <si>
    <t>2973400332特定施設入居者生活介護</t>
  </si>
  <si>
    <t>2973400332特定施設入居者生活介護(短期利用型）</t>
  </si>
  <si>
    <t>2970401416短期入所生活介護</t>
  </si>
  <si>
    <t>株式会社グローバル総合研究所</t>
  </si>
  <si>
    <t>2970401416介護予防短期入所生活介護</t>
  </si>
  <si>
    <t>2970401416通所介護</t>
  </si>
  <si>
    <t>2970401416通所型サービス（独自）</t>
  </si>
  <si>
    <t>特別養護老人ホームあすかの里</t>
  </si>
  <si>
    <t>ショートステイあすかの里</t>
  </si>
  <si>
    <t>デイサービスセンターあすかの里</t>
  </si>
  <si>
    <t>特別養護老人ホームさみた</t>
  </si>
  <si>
    <t>ショートステイさみた</t>
  </si>
  <si>
    <t>リハビリデイサービスさみた</t>
  </si>
  <si>
    <t>介護老人保健施設大和三山</t>
  </si>
  <si>
    <t>特別養護老人ホームオアシス東吉野</t>
  </si>
  <si>
    <t>ショートステイオアシス東吉野</t>
  </si>
  <si>
    <t>リハプライド天理</t>
  </si>
  <si>
    <t>ケアセンターカインド蕾</t>
  </si>
  <si>
    <t>リハビリテーションデイサービス　よろこび広場</t>
  </si>
  <si>
    <t>デイサービス春うらら</t>
  </si>
  <si>
    <t>デイサービスセンターグロリア</t>
  </si>
  <si>
    <t>特別養護老人ホーム秀華苑</t>
  </si>
  <si>
    <t>短期入所生活介護事業所秀華苑</t>
  </si>
  <si>
    <t>短期入所生活介護事業所秀華苑</t>
    <rPh sb="0" eb="2">
      <t>タンキ</t>
    </rPh>
    <rPh sb="2" eb="4">
      <t>ニュウショ</t>
    </rPh>
    <rPh sb="4" eb="6">
      <t>セイカツ</t>
    </rPh>
    <rPh sb="6" eb="8">
      <t>カイゴ</t>
    </rPh>
    <rPh sb="8" eb="11">
      <t>ジギョウショ</t>
    </rPh>
    <phoneticPr fontId="0"/>
  </si>
  <si>
    <t>秀華苑デイサービスセンター</t>
  </si>
  <si>
    <t>特別養護老人ホームきび秀華苑</t>
  </si>
  <si>
    <t>短期入所生活介護事業所きび秀華苑</t>
  </si>
  <si>
    <t>短期入所生活介護事業所きび秀華苑</t>
    <rPh sb="0" eb="11">
      <t>タンキニュウショセイカツカイゴジギョウショ</t>
    </rPh>
    <phoneticPr fontId="0"/>
  </si>
  <si>
    <t>きび秀華苑デイサービスセンター</t>
  </si>
  <si>
    <t>ケアハウスみつえ秀華苑</t>
  </si>
  <si>
    <t>短期入所生活介護事業所みつえ秀華苑</t>
  </si>
  <si>
    <t>短期入所生活介護事業所みつえ秀華苑</t>
    <rPh sb="0" eb="2">
      <t>タンキ</t>
    </rPh>
    <rPh sb="2" eb="4">
      <t>ニュウショ</t>
    </rPh>
    <rPh sb="4" eb="6">
      <t>セイカツ</t>
    </rPh>
    <rPh sb="6" eb="8">
      <t>カイゴ</t>
    </rPh>
    <rPh sb="8" eb="11">
      <t>ジギョウショ</t>
    </rPh>
    <phoneticPr fontId="0"/>
  </si>
  <si>
    <t>みつえ秀華苑デイサービスセンター</t>
    <rPh sb="3" eb="4">
      <t>シュウ</t>
    </rPh>
    <rPh sb="4" eb="5">
      <t>ハナ</t>
    </rPh>
    <rPh sb="5" eb="6">
      <t>エン</t>
    </rPh>
    <phoneticPr fontId="0"/>
  </si>
  <si>
    <t>みやこデイサービス桜井</t>
  </si>
  <si>
    <t>ヘルパーステーションみつえ秀華苑</t>
    <rPh sb="13" eb="14">
      <t>シュウ</t>
    </rPh>
    <rPh sb="14" eb="15">
      <t>ハナ</t>
    </rPh>
    <rPh sb="15" eb="16">
      <t>エン</t>
    </rPh>
    <phoneticPr fontId="0"/>
  </si>
  <si>
    <t>訪問介護ステーションあさひ</t>
  </si>
  <si>
    <t>大家族</t>
  </si>
  <si>
    <t>カームヘルパーステーション</t>
  </si>
  <si>
    <t>介護老人保健施設もののみの郷</t>
  </si>
  <si>
    <t>デイサービスセンター希</t>
  </si>
  <si>
    <t>グループホーム希</t>
  </si>
  <si>
    <t>グループホームあん</t>
  </si>
  <si>
    <t>かさね奈良駅前</t>
  </si>
  <si>
    <t>デイサービスときの森</t>
  </si>
  <si>
    <t>エミライズケアセンター</t>
  </si>
  <si>
    <t>ジョイーレ奈良機能訓練デイサービス</t>
  </si>
  <si>
    <t>ジョイーレ法華寺機能訓練デイサービス</t>
  </si>
  <si>
    <t>特別養護老人ホーム千年希望の杜大和郡山</t>
  </si>
  <si>
    <t>クレシェンドデイサービス</t>
  </si>
  <si>
    <t>クレシェンドホームヘルパーステーション</t>
  </si>
  <si>
    <t>デイサービスセンターつくしの里</t>
  </si>
  <si>
    <t>リハビリ処FreeStyle</t>
  </si>
  <si>
    <t>ケアステーションかぎろひ</t>
  </si>
  <si>
    <t>ケアセンターともに</t>
  </si>
  <si>
    <t>デイサービスセンターともに</t>
  </si>
  <si>
    <t>訪問介護ステーションそらまめ星和台</t>
  </si>
  <si>
    <t>デイサービスそらまめ星和台</t>
  </si>
  <si>
    <t>サービス付き高齢者向け住宅メディハウスみ・かさ星和台</t>
  </si>
  <si>
    <t>シンシア奈良</t>
  </si>
  <si>
    <t>2990100618地域密着型通所介護</t>
  </si>
  <si>
    <t>株式会社CareNation</t>
  </si>
  <si>
    <t>2970600397認知症対応型共同生活介護</t>
  </si>
  <si>
    <t>有限会社おいてぃか</t>
  </si>
  <si>
    <t>2970600397認知症対応型共同生活介護(短期利用型）</t>
  </si>
  <si>
    <t>2970600397介護予防認知症対応型共同生活介護</t>
  </si>
  <si>
    <t>2970600397介護予防認知症対応型共同生活介護(短期利用型）</t>
  </si>
  <si>
    <t>2970102568認知症対応型共同生活介護</t>
  </si>
  <si>
    <t>医療法人田北クリニック</t>
  </si>
  <si>
    <t>2970102568認知症対応型共同生活介護(短期利用型）</t>
  </si>
  <si>
    <t>ペルメールケア奈良六条</t>
  </si>
  <si>
    <t>グループホームちゃんて</t>
  </si>
  <si>
    <t>医療法人田北クリニックグループホームあみ</t>
  </si>
  <si>
    <t>2970102568介護予防認知症対応型共同生活介護</t>
  </si>
  <si>
    <t>2970102568介護予防認知症対応型共同生活介護(短期利用型）</t>
  </si>
  <si>
    <t>2910901129通所リハビリテーション</t>
  </si>
  <si>
    <t>医療法人宮城会</t>
  </si>
  <si>
    <t>2910901129介護予防通所リハビリテーション</t>
  </si>
  <si>
    <t>2970400079訪問介護</t>
  </si>
  <si>
    <t>2970400079訪問型サービス（独自）</t>
  </si>
  <si>
    <t>2970401226地域密着型通所介護</t>
  </si>
  <si>
    <t>2970401226通所型サービス（独自）</t>
  </si>
  <si>
    <t>2990400075認知症対応型共同生活介護</t>
  </si>
  <si>
    <t>2990400075認知症対応型共同生活介護(短期利用型）</t>
  </si>
  <si>
    <t>2990400075介護予防認知症対応型共同生活介護</t>
  </si>
  <si>
    <t>2990400075介護予防認知症対応型共同生活介護(短期利用型）</t>
  </si>
  <si>
    <t>2970700551介護老人福祉施設</t>
  </si>
  <si>
    <t>社会福祉法人はーとらんど</t>
  </si>
  <si>
    <t>2970700569短期入所生活介護</t>
  </si>
  <si>
    <t>2970700569介護予防短期入所生活介護</t>
  </si>
  <si>
    <t>2970700577通所介護</t>
  </si>
  <si>
    <t>2970201147訪問介護</t>
  </si>
  <si>
    <t>株式会社日本介護医療センター</t>
  </si>
  <si>
    <t>2970201147訪問型サービス（独自/定率）</t>
  </si>
  <si>
    <t>株式会社日本介護医療センター</t>
    <rPh sb="0" eb="2">
      <t>カブシキ</t>
    </rPh>
    <rPh sb="2" eb="4">
      <t>カイシャ</t>
    </rPh>
    <rPh sb="4" eb="6">
      <t>ニホン</t>
    </rPh>
    <rPh sb="6" eb="8">
      <t>カイゴ</t>
    </rPh>
    <rPh sb="8" eb="10">
      <t>イリョウ</t>
    </rPh>
    <phoneticPr fontId="0"/>
  </si>
  <si>
    <t>訪問型サービス（独自/定率）</t>
    <rPh sb="0" eb="2">
      <t>ホウモン</t>
    </rPh>
    <rPh sb="2" eb="3">
      <t>ガタ</t>
    </rPh>
    <rPh sb="8" eb="10">
      <t>ドクジ</t>
    </rPh>
    <rPh sb="11" eb="13">
      <t>テイリツ</t>
    </rPh>
    <phoneticPr fontId="0"/>
  </si>
  <si>
    <t>2973300508訪問介護</t>
  </si>
  <si>
    <t>株式会社歩</t>
  </si>
  <si>
    <t>2973300599地域密着型通所介護</t>
  </si>
  <si>
    <t>2970501090通所介護</t>
  </si>
  <si>
    <t>ａ・エル株式会社</t>
  </si>
  <si>
    <t>医療法人田北クリニック　グループホームあみ</t>
  </si>
  <si>
    <t>医療法人宮城会宮城医院</t>
  </si>
  <si>
    <t>ヘルパーセンターみやぎ</t>
  </si>
  <si>
    <t>リハビリデイサービスステップ</t>
  </si>
  <si>
    <t>グループホームみやぎ乙木口</t>
  </si>
  <si>
    <t>特別養護老人ホームハートランド五條</t>
  </si>
  <si>
    <t>ハートランド五條短期入所施設</t>
  </si>
  <si>
    <t>ハートランド五條デイサービスセンター</t>
  </si>
  <si>
    <t>日本介護医療センター奈良事業所</t>
  </si>
  <si>
    <t>日本介護医療センター奈良事務所</t>
    <rPh sb="0" eb="2">
      <t>ニホン</t>
    </rPh>
    <rPh sb="2" eb="4">
      <t>カイゴ</t>
    </rPh>
    <rPh sb="4" eb="6">
      <t>イリョウ</t>
    </rPh>
    <rPh sb="10" eb="12">
      <t>ナラ</t>
    </rPh>
    <rPh sb="12" eb="15">
      <t>ジムショ</t>
    </rPh>
    <phoneticPr fontId="0"/>
  </si>
  <si>
    <t>ケアセンターあゆむ</t>
  </si>
  <si>
    <t>いやしの里オアシス</t>
  </si>
  <si>
    <t>リハビリあ・える</t>
  </si>
  <si>
    <t>2970104002訪問介護</t>
  </si>
  <si>
    <t>株式会社サンケア</t>
  </si>
  <si>
    <t>2970104002訪問型サービス（独自）</t>
  </si>
  <si>
    <t>サンケア</t>
  </si>
  <si>
    <t>2971000266介護老人福祉施設</t>
  </si>
  <si>
    <t>社会福祉法人蒼隆会</t>
  </si>
  <si>
    <t>2971000225短期入所生活介護</t>
  </si>
  <si>
    <t>2971000225介護予防短期入所生活介護</t>
  </si>
  <si>
    <t>2971000233通所介護</t>
  </si>
  <si>
    <t>2971000258認知症対応型共同生活介護</t>
  </si>
  <si>
    <t>2971000258認知症対応型共同生活介護(短期利用型）</t>
  </si>
  <si>
    <t>2971000258介護予防認知症対応型共同生活介護</t>
  </si>
  <si>
    <t>2971000258介護予防認知症対応型共同生活介護(短期利用型）</t>
  </si>
  <si>
    <t>2973600410訪問介護</t>
  </si>
  <si>
    <t>合同会社シンプル</t>
  </si>
  <si>
    <t>2971001249通所介護</t>
  </si>
  <si>
    <t>合同会社トゥルースハート</t>
  </si>
  <si>
    <t>2970101321訪問介護</t>
  </si>
  <si>
    <t>社会医療法人平和会</t>
  </si>
  <si>
    <t>2970101321訪問型サービス（独自）</t>
  </si>
  <si>
    <t>2970100927訪問型サービス（独自）</t>
  </si>
  <si>
    <t>2970100927訪問介護</t>
  </si>
  <si>
    <t>2971500075訪問介護</t>
  </si>
  <si>
    <t>2971500075訪問型サービス（独自）</t>
  </si>
  <si>
    <t>2910102959通所リハビリテーション</t>
  </si>
  <si>
    <t>2910102959介護予防通所リハビリテーション</t>
  </si>
  <si>
    <t>2910301353通所介護</t>
  </si>
  <si>
    <t>2910301353通所型サービス（独自）</t>
  </si>
  <si>
    <t>2970106635短期入所生活介護</t>
  </si>
  <si>
    <t>2970106635介護予防短期入所生活介護</t>
  </si>
  <si>
    <t>2970900581訪問介護</t>
  </si>
  <si>
    <t>株式会社日本ユニケア</t>
  </si>
  <si>
    <t>2970900581訪問型サービス（独自）</t>
  </si>
  <si>
    <t>2970105314訪問介護</t>
  </si>
  <si>
    <t>エンジェルハート株式会社</t>
  </si>
  <si>
    <t>2970105314訪問型サービス（独自/定率）</t>
  </si>
  <si>
    <t>2972300012訪問介護</t>
  </si>
  <si>
    <t>社会福祉法人豊生会</t>
  </si>
  <si>
    <t>2972300012通所介護</t>
  </si>
  <si>
    <t>2972300012訪問型サービス（独自/定率）</t>
  </si>
  <si>
    <t>2972300012通所型サービス（独自/定率）</t>
  </si>
  <si>
    <t>2972300012短期入所生活介護</t>
  </si>
  <si>
    <t>2972300012介護予防短期入所生活介護</t>
  </si>
  <si>
    <t>2972300012介護老人福祉施設</t>
  </si>
  <si>
    <t>2971500604介護老人福祉施設</t>
  </si>
  <si>
    <t>社会福祉法人仁風会</t>
  </si>
  <si>
    <t>2971500612短期入所生活介護</t>
  </si>
  <si>
    <t>2971500612介護予防短期入所生活介護</t>
  </si>
  <si>
    <t>2971500620通所介護</t>
  </si>
  <si>
    <t>2971500620通所型サービス（独自）</t>
  </si>
  <si>
    <t>2971500620通所型サービス（独自/定率）</t>
  </si>
  <si>
    <t>2973600345通所介護</t>
  </si>
  <si>
    <t>2973600345通所型サービス（独自）</t>
  </si>
  <si>
    <t>2991500071地域密着型介護老人福祉施設入所者生活介護</t>
  </si>
  <si>
    <t>地域密着型介護老人福祉施設入所者生活介護</t>
  </si>
  <si>
    <t>2971500703訪問介護</t>
  </si>
  <si>
    <t>2971500703訪問型サービス（独自）</t>
  </si>
  <si>
    <t>2990900058小規模多機能型居宅介護</t>
  </si>
  <si>
    <t>株式会社ライフケア創合研究所</t>
  </si>
  <si>
    <t>2990900058介護予防小規模多機能型居宅介護</t>
  </si>
  <si>
    <t>株式会社ライフケア創合研究所</t>
    <rPh sb="0" eb="2">
      <t>カブシキ</t>
    </rPh>
    <rPh sb="2" eb="4">
      <t>カイシャ</t>
    </rPh>
    <rPh sb="9" eb="10">
      <t>キズ</t>
    </rPh>
    <rPh sb="10" eb="11">
      <t>ゴウ</t>
    </rPh>
    <rPh sb="11" eb="14">
      <t>ケンキュウショ</t>
    </rPh>
    <phoneticPr fontId="0"/>
  </si>
  <si>
    <t>2951180146介護老人保健施設</t>
  </si>
  <si>
    <t>社会福祉法人大和高原育成福祉会</t>
  </si>
  <si>
    <t>2951180146通所リハビリテーション</t>
  </si>
  <si>
    <t>2951180146訪問介護</t>
  </si>
  <si>
    <t>2951180146介護予防通所リハビリテーション</t>
  </si>
  <si>
    <t>2951180146短期入所療養介護</t>
  </si>
  <si>
    <t>2951180146訪問型サービス（独自）</t>
  </si>
  <si>
    <t>2951180146介護予防短期入所療養介護</t>
  </si>
  <si>
    <t>2953680002介護老人保健施設</t>
  </si>
  <si>
    <t>医療法人豊生会</t>
  </si>
  <si>
    <t>2953680002短期入所療養介護</t>
  </si>
  <si>
    <t>2953680002通所リハビリテーション</t>
  </si>
  <si>
    <t>2953680002介護予防短期入所療養介護</t>
  </si>
  <si>
    <t>2953680002介護予防通所リハビリテーション</t>
  </si>
  <si>
    <t>2973000017介護老人福祉施設</t>
  </si>
  <si>
    <t>社会福祉法人当麻園</t>
  </si>
  <si>
    <t>2973000017短期入所生活介護</t>
  </si>
  <si>
    <t>2973000017介護予防短期入所生活介護</t>
  </si>
  <si>
    <t>2973000033通所介護</t>
  </si>
  <si>
    <t>2973000033通所型サービス（独自/定率）</t>
  </si>
  <si>
    <t>2950180089通所リハビリテーション</t>
  </si>
  <si>
    <t>医療法人清和会</t>
  </si>
  <si>
    <t>2950180089介護予防通所リハビリテーション</t>
  </si>
  <si>
    <t>2950180089短期入所療養介護</t>
  </si>
  <si>
    <t>2950180089介護予防短期入所療養介護</t>
  </si>
  <si>
    <t>2950180089介護老人保健施設</t>
  </si>
  <si>
    <t>2950780193通所リハビリテーション</t>
  </si>
  <si>
    <t>2950780193介護予防通所リハビリテーション</t>
  </si>
  <si>
    <t>2950780193短期入所療養介護</t>
  </si>
  <si>
    <t>2950780193介護予防短期入所療養介護</t>
  </si>
  <si>
    <t>2950780193介護老人保健施設</t>
  </si>
  <si>
    <t>2972000075訪問介護</t>
  </si>
  <si>
    <t>2972000075訪問入浴介護</t>
  </si>
  <si>
    <t>2972000075介護予防訪問入浴介護</t>
  </si>
  <si>
    <t>2970200560通所介護</t>
  </si>
  <si>
    <t>2970800021短期入所生活介護</t>
  </si>
  <si>
    <t>社会福祉法人仁南会</t>
  </si>
  <si>
    <t>2970800021介護予防短期入所生活介護</t>
  </si>
  <si>
    <t>2970800021介護老人福祉施設</t>
  </si>
  <si>
    <t>2970800278通所介護</t>
  </si>
  <si>
    <t>2970800278通所型サービス（独自/定率）</t>
  </si>
  <si>
    <t>2970800278短期入所生活介護</t>
  </si>
  <si>
    <t>2970800278介護予防短期入所生活介護</t>
  </si>
  <si>
    <t>2970800278介護老人福祉施設</t>
  </si>
  <si>
    <t>2970800625訪問介護</t>
  </si>
  <si>
    <t>2970800625訪問型サービス（独自/定率）</t>
  </si>
  <si>
    <t>2970800286認知症対応型共同生活介護</t>
  </si>
  <si>
    <t>2970800286認知症対応型共同生活介護(短期利用型）</t>
  </si>
  <si>
    <t>2970800286介護予防認知症対応型共同生活介護</t>
  </si>
  <si>
    <t>2970800286介護予防認知症対応型共同生活介護(短期利用型）</t>
  </si>
  <si>
    <t>2973600188特定施設入居者生活介護</t>
  </si>
  <si>
    <t>社会福祉法人綜合施設美吉野園</t>
  </si>
  <si>
    <t>2973600188介護予防特定施設入居者生活介護</t>
  </si>
  <si>
    <t>2973600030介護老人福祉施設</t>
  </si>
  <si>
    <t>2973600030短期入所生活介護</t>
  </si>
  <si>
    <t>2973600030介護予防短期入所生活介護</t>
  </si>
  <si>
    <t>2973600030通所介護</t>
  </si>
  <si>
    <t>2973600170訪問介護</t>
  </si>
  <si>
    <t>2971000399通所介護</t>
  </si>
  <si>
    <t>株式会社リハスプラウティング</t>
  </si>
  <si>
    <t>2970200347訪問介護</t>
  </si>
  <si>
    <t>合資会社豊秀</t>
  </si>
  <si>
    <t>2970200800訪問入浴介護</t>
  </si>
  <si>
    <t>株式会社はるす</t>
  </si>
  <si>
    <t>2970200800介護予防訪問入浴介護</t>
  </si>
  <si>
    <t>2970700478通所介護</t>
  </si>
  <si>
    <t>2970700478通所型サービス（独自）</t>
  </si>
  <si>
    <t>2990700045認知症対応型共同生活介護</t>
  </si>
  <si>
    <t>2990700045介護予防認知症対応型共同生活介護</t>
  </si>
  <si>
    <t>2990700037小規模多機能型居宅介護</t>
  </si>
  <si>
    <t>2990700037小規模多機能型居宅介護(短期利用型）</t>
  </si>
  <si>
    <t>2990700037介護予防小規模多機能型居宅介護</t>
  </si>
  <si>
    <t>2990700037介護予防小規模多機能型居宅介護(短期利用型）</t>
  </si>
  <si>
    <t>2971500497訪問介護</t>
  </si>
  <si>
    <t>株式会社明里</t>
  </si>
  <si>
    <t>2971500497訪問型サービス（独自）</t>
  </si>
  <si>
    <t>2994700025小規模多機能型居宅介護</t>
  </si>
  <si>
    <t>特定非営利活動法人東吉野村まちづくりNPO</t>
  </si>
  <si>
    <t>2994700025介護予防小規模多機能型居宅介護</t>
  </si>
  <si>
    <t>介護予防小規模多機能型居宅介護</t>
    <rPh sb="0" eb="2">
      <t>カイゴ</t>
    </rPh>
    <rPh sb="2" eb="4">
      <t>ヨボウ</t>
    </rPh>
    <phoneticPr fontId="0"/>
  </si>
  <si>
    <t>2994700041小規模多機能型居宅介護</t>
  </si>
  <si>
    <t>2994700041介護予防小規模多機能型居宅介護</t>
  </si>
  <si>
    <t>特別養護老人ホームすばる</t>
  </si>
  <si>
    <t>ショートステイすばる</t>
  </si>
  <si>
    <t>デイサービスセンターすばる</t>
  </si>
  <si>
    <t>グループホームすばる</t>
  </si>
  <si>
    <t>さん訪問介護</t>
  </si>
  <si>
    <t>デイサービス縁</t>
  </si>
  <si>
    <t>吉田病院ホームヘルプステーション</t>
  </si>
  <si>
    <t>とみお診療所ホームヘルプステーション</t>
  </si>
  <si>
    <t>夕陽ヶ丘診療所ホームヘルプステーション</t>
  </si>
  <si>
    <t>とみお診療所</t>
  </si>
  <si>
    <t>社会医療法人平和会いこま駅前クリニック</t>
  </si>
  <si>
    <t>吉田病院ショートステイ</t>
  </si>
  <si>
    <t>ハーモニー・ヘルパーステーション</t>
  </si>
  <si>
    <t>エンジェルハート</t>
  </si>
  <si>
    <t>ゆぁほうむ榛原</t>
  </si>
  <si>
    <t>特別養護老人ホームビオスの丘三郷</t>
  </si>
  <si>
    <t>短期入所事業所ビオスの丘三郷</t>
  </si>
  <si>
    <t>デイサービスセンタービオスの丘三郷</t>
  </si>
  <si>
    <t>デイサービスセンター吉野のあかり</t>
  </si>
  <si>
    <t>地域密着型特別養護老人ホームビオスの丘三郷アネックス</t>
  </si>
  <si>
    <t>訪問介護事業所ビオスの丘三郷</t>
  </si>
  <si>
    <t>小規模多機能いこいの家２６</t>
  </si>
  <si>
    <t>小規模多機能いこいの家２６</t>
    <rPh sb="0" eb="3">
      <t>ショウキボ</t>
    </rPh>
    <rPh sb="3" eb="6">
      <t>タキノウ</t>
    </rPh>
    <rPh sb="10" eb="11">
      <t>イエ</t>
    </rPh>
    <phoneticPr fontId="0"/>
  </si>
  <si>
    <t>介護老人保健施設ももたろう</t>
  </si>
  <si>
    <t>介護老人保健施設でぃあほうむ吉野</t>
  </si>
  <si>
    <t>特別養護老人ホーム当麻園</t>
  </si>
  <si>
    <t>当麻園デイサービスセンター</t>
  </si>
  <si>
    <t>介護老人保健施設サンライフ奈良</t>
  </si>
  <si>
    <t>老人保健施設サンライフ田原本</t>
  </si>
  <si>
    <t>田原本在宅介護支援センターサンライフ田原本</t>
  </si>
  <si>
    <t>デイ・サンライフ高田</t>
  </si>
  <si>
    <t>国見苑</t>
  </si>
  <si>
    <t>さうす国見</t>
  </si>
  <si>
    <t>国見</t>
  </si>
  <si>
    <t>つぶら・すじゃく</t>
  </si>
  <si>
    <t>美吉野園老人寮</t>
  </si>
  <si>
    <t>美吉野園訪問介護ステーション</t>
  </si>
  <si>
    <t>リハビリデイサービスセンターここから真美ヶ丘</t>
  </si>
  <si>
    <t>あ・うんの心ホームヘルパーステーション</t>
  </si>
  <si>
    <t>はるす・訪問入浴サービス高田</t>
  </si>
  <si>
    <t>はるす・デイサービス西吉野</t>
  </si>
  <si>
    <t>グループホームはるすのお家・西吉野</t>
  </si>
  <si>
    <t>小規模多機能ホームはるすの湯</t>
  </si>
  <si>
    <t>あかり介護ステーション</t>
  </si>
  <si>
    <t>あいの家多機能ホーム</t>
  </si>
  <si>
    <t>あいの家多機能ホームサテライト</t>
  </si>
  <si>
    <t>あいの家多機能ホームサテライト</t>
    <rPh sb="3" eb="4">
      <t>イエ</t>
    </rPh>
    <rPh sb="4" eb="7">
      <t>タキノウ</t>
    </rPh>
    <phoneticPr fontId="0"/>
  </si>
  <si>
    <t>2970600017介護老人福祉施設</t>
  </si>
  <si>
    <t>社会福祉法人大和桜井園</t>
  </si>
  <si>
    <t>2970600017短期入所生活介護</t>
  </si>
  <si>
    <t>2970600017介護予防短期入所生活介護</t>
  </si>
  <si>
    <t>2970600017通所介護</t>
  </si>
  <si>
    <t>2970600017通所型サービス（独自/定率）</t>
  </si>
  <si>
    <t>2970700254訪問介護</t>
  </si>
  <si>
    <t>有限会社福寿ケアサービス</t>
  </si>
  <si>
    <t>2970700254訪問型サービス（独自）</t>
  </si>
  <si>
    <t>2970800039特定施設入居者生活介護</t>
  </si>
  <si>
    <t>社会福祉法人カトリック聖ヨゼフホーム</t>
  </si>
  <si>
    <t>2970800039介護予防特定施設入居者生活介護</t>
  </si>
  <si>
    <t>2970100414介護老人福祉施設</t>
  </si>
  <si>
    <t>2970100414短期入所生活介護</t>
  </si>
  <si>
    <t>2970100414介護予防短期入所生活介護</t>
  </si>
  <si>
    <t>2970100414訪問介護</t>
  </si>
  <si>
    <t>2970100414通所介護</t>
  </si>
  <si>
    <t>2970100414認知症対応型通所介護</t>
  </si>
  <si>
    <t>2970100414介護予防認知症対応型通所介護</t>
  </si>
  <si>
    <t>2970100414訪問型サービス（独自）</t>
  </si>
  <si>
    <t>2970100414通所型サービス（独自）</t>
  </si>
  <si>
    <t>2990100451地域密着型通所介護</t>
  </si>
  <si>
    <t>2970107369通所型サービス（独自）</t>
  </si>
  <si>
    <t>2970102733認知症対応型共同生活介護</t>
  </si>
  <si>
    <t>有限会社プランニングフォー</t>
  </si>
  <si>
    <t>2970102733認知症対応型共同生活介護(短期利用型）</t>
  </si>
  <si>
    <t>2970102733介護予防認知症対応型共同生活介護</t>
  </si>
  <si>
    <t>有限会社プランニングフォー</t>
    <rPh sb="0" eb="2">
      <t>ユウゲン</t>
    </rPh>
    <rPh sb="2" eb="4">
      <t>カイシャ</t>
    </rPh>
    <phoneticPr fontId="0"/>
  </si>
  <si>
    <t>2970102733介護予防認知症対応型共同生活介護(短期利用型）</t>
  </si>
  <si>
    <t>2970401200訪問介護</t>
  </si>
  <si>
    <t>ソワン株式会社</t>
  </si>
  <si>
    <t>2970401200訪問型サービス（独自）</t>
  </si>
  <si>
    <t>2970107302通所介護</t>
  </si>
  <si>
    <t>株式会社リールステージ</t>
  </si>
  <si>
    <t>2970107302通所型サービス（独自）</t>
  </si>
  <si>
    <t>2970107245通所介護</t>
  </si>
  <si>
    <t>2970107245通所型サービス（独自）</t>
  </si>
  <si>
    <t>2970108359訪問介護</t>
  </si>
  <si>
    <t>2970108359訪問型サービス（独自）</t>
  </si>
  <si>
    <t>2970107047訪問介護</t>
  </si>
  <si>
    <t>2970107047訪問型サービス（独自）</t>
  </si>
  <si>
    <t>2972000067介護老人福祉施設</t>
  </si>
  <si>
    <t>社会福祉法人いわれ会</t>
  </si>
  <si>
    <t>2972000067短期入所生活介護</t>
  </si>
  <si>
    <t>2972000067介護予防短期入所生活介護</t>
  </si>
  <si>
    <t>2972000067通所介護</t>
  </si>
  <si>
    <t>2972000067通所型サービス（独自）</t>
  </si>
  <si>
    <t>2972000067通所型サービス（独自/定率）</t>
  </si>
  <si>
    <t>2972000067訪問入浴介護</t>
  </si>
  <si>
    <t>2972000067介護予防訪問入浴介護</t>
  </si>
  <si>
    <t>2971800103通所介護</t>
  </si>
  <si>
    <t>2971800103通所型サービス（独自）</t>
  </si>
  <si>
    <t>2971800103通所型サービス（独自/定率）</t>
  </si>
  <si>
    <t>2991800018認知症対応型共同生活介護</t>
  </si>
  <si>
    <t>2991800018認知症対応型共同生活介護(短期利用型）</t>
  </si>
  <si>
    <t>2991800018介護予防認知症対応型共同生活介護</t>
  </si>
  <si>
    <t>介護予防認知症対応型共同生活介護</t>
    <rPh sb="0" eb="2">
      <t>カイゴ</t>
    </rPh>
    <rPh sb="2" eb="4">
      <t>ヨボウ</t>
    </rPh>
    <phoneticPr fontId="0"/>
  </si>
  <si>
    <t>2991800018介護予防認知症対応型共同生活介護(短期利用型）</t>
  </si>
  <si>
    <t>2970107054通所介護</t>
  </si>
  <si>
    <t>有限会社とらい・あんぐる</t>
  </si>
  <si>
    <t>2973600444通所介護</t>
  </si>
  <si>
    <t>2972000950通所介護</t>
  </si>
  <si>
    <t>2970101818認知症対応型共同生活介護</t>
  </si>
  <si>
    <t>2970101818認知症対応型共同生活介護(短期利用型）</t>
  </si>
  <si>
    <t>2970101818介護予防認知症対応型共同生活介護</t>
  </si>
  <si>
    <t>2970101818介護予防認知症対応型共同生活介護(短期利用型）</t>
  </si>
  <si>
    <t>2972000364認知症対応型共同生活介護</t>
  </si>
  <si>
    <t>2972000364認知症対応型共同生活介護(短期利用型）</t>
  </si>
  <si>
    <t>2972000364介護予防認知症対応型共同生活介護</t>
  </si>
  <si>
    <t>2972000364介護予防認知症対応型共同生活介護(短期利用型）</t>
  </si>
  <si>
    <t>2972000935通所介護</t>
  </si>
  <si>
    <t>株式会社スピリット</t>
  </si>
  <si>
    <t>2972000760通所介護</t>
  </si>
  <si>
    <t>2973200385通所介護</t>
  </si>
  <si>
    <t>2970502486通所介護</t>
  </si>
  <si>
    <t>2970401382通所介護</t>
  </si>
  <si>
    <t>株式会社ティー・ブレーン</t>
  </si>
  <si>
    <t>2970201592通所介護</t>
  </si>
  <si>
    <t>2970601189通所介護</t>
  </si>
  <si>
    <t>2972000943訪問介護</t>
  </si>
  <si>
    <t>合同会社せいか</t>
  </si>
  <si>
    <t>2972000414訪問介護</t>
  </si>
  <si>
    <t>特定非営利活動法人介護支援事業所たんぽぽ</t>
  </si>
  <si>
    <t>2972000422地域密着型通所介護</t>
  </si>
  <si>
    <t>2970300493認知症対応型共同生活介護</t>
  </si>
  <si>
    <t>医療法人藤和会</t>
  </si>
  <si>
    <t>2970300493認知症対応型共同生活介護(短期利用型）</t>
  </si>
  <si>
    <t>2970300493介護予防認知症対応型共同生活介護</t>
  </si>
  <si>
    <t>2970300493介護予防認知症対応型共同生活介護(短期利用型）</t>
  </si>
  <si>
    <t>2910201322介護予防通所リハビリテーション</t>
  </si>
  <si>
    <t>2970301426訪問介護</t>
  </si>
  <si>
    <t>2910201322通所リハビリテーション</t>
  </si>
  <si>
    <t>2910201355通所リハビリテーション</t>
  </si>
  <si>
    <t>医療法人上田医院</t>
  </si>
  <si>
    <t>2910201355介護予防通所リハビリテーション</t>
  </si>
  <si>
    <t>2972400028介護老人福祉施設</t>
  </si>
  <si>
    <t>社会福祉法人室生会</t>
  </si>
  <si>
    <t>2972400028短期入所生活介護</t>
  </si>
  <si>
    <t>2972400028介護予防短期入所生活介護</t>
  </si>
  <si>
    <t>2972400028通所介護</t>
  </si>
  <si>
    <t>2994900047認知症対応型共同生活介護</t>
  </si>
  <si>
    <t>2994900047認知症対応型共同生活介護(短期利用型）</t>
  </si>
  <si>
    <t>2972400028通所型サービス（独自/定率）</t>
  </si>
  <si>
    <t>2994900047介護予防認知症対応型共同生活介護</t>
  </si>
  <si>
    <t>2994900047介護予防認知症対応型共同生活介護(短期利用型）</t>
  </si>
  <si>
    <t>2970105579地域密着型通所介護</t>
  </si>
  <si>
    <t>株式会社　ヒーリング愛</t>
  </si>
  <si>
    <t>2970105579通所型サービス（独自）</t>
  </si>
  <si>
    <t>2970103418通所介護</t>
  </si>
  <si>
    <t>有限会社きそう第一</t>
  </si>
  <si>
    <t>2970103418通所型サービス（独自）</t>
  </si>
  <si>
    <t>2970400939通所介護</t>
  </si>
  <si>
    <t>2970400939通所型サービス（独自）</t>
  </si>
  <si>
    <t>2970106205通所介護</t>
  </si>
  <si>
    <t>2970106205通所型サービス（独自）</t>
  </si>
  <si>
    <t>2974800639訪問介護</t>
  </si>
  <si>
    <t>合同会社ベストケア大和</t>
  </si>
  <si>
    <t>2974800639訪問型サービス（独自）</t>
  </si>
  <si>
    <t>2974800639訪問型サービス（独自/定率）</t>
  </si>
  <si>
    <t>2990100675地域密着型通所介護</t>
  </si>
  <si>
    <t>株式会社えだ</t>
  </si>
  <si>
    <t>2990100675通所型サービス（独自）</t>
  </si>
  <si>
    <t>2970104804訪問入浴介護</t>
  </si>
  <si>
    <t>アサヒサンクリーン株式会社</t>
  </si>
  <si>
    <t>2970104804介護予防訪問入浴介護</t>
  </si>
  <si>
    <t>2970501553訪問入浴介護</t>
  </si>
  <si>
    <t>2970501553介護予防訪問入浴介護</t>
  </si>
  <si>
    <t>2970301343訪問入浴介護</t>
  </si>
  <si>
    <t>2970301343介護予防訪問入浴介護</t>
  </si>
  <si>
    <t>2970401234訪問入浴介護</t>
  </si>
  <si>
    <t>2970401234介護予防訪問入浴介護</t>
  </si>
  <si>
    <t>2970200297訪問介護</t>
  </si>
  <si>
    <t>有限会社みらいにっき</t>
  </si>
  <si>
    <t>2970200297訪問型サービス（独自/定率）</t>
  </si>
  <si>
    <t>2970201519通所介護</t>
  </si>
  <si>
    <t>2970201519通所型サービス（独自/定率）</t>
  </si>
  <si>
    <t>2950180139介護老人保健施設</t>
  </si>
  <si>
    <t>医療法人北寿会</t>
  </si>
  <si>
    <t>2950180139短期入所療養介護</t>
  </si>
  <si>
    <t>2950180139介護予防短期入所療養介護</t>
  </si>
  <si>
    <t>2950180139通所リハビリテーション</t>
  </si>
  <si>
    <t>2950180139介護予防通所リハビリテーション</t>
  </si>
  <si>
    <t>2970102154訪問介護</t>
  </si>
  <si>
    <t>2970102154訪問型サービス（独自）</t>
  </si>
  <si>
    <t>2990100212複合型サービス（看護小規模多機能型居宅介護）</t>
  </si>
  <si>
    <t>2990100212複合型サービス（看護小規模多機能型居宅介護・短期利用型）</t>
  </si>
  <si>
    <t>2970501520訪問介護</t>
  </si>
  <si>
    <t>合同会社こころ</t>
  </si>
  <si>
    <t>2970501520訪問入浴介護</t>
  </si>
  <si>
    <t>2970501520介護予防訪問入浴介護</t>
  </si>
  <si>
    <t>2970501520訪問型サービス（独自/定率）</t>
  </si>
  <si>
    <t>2970501520訪問型サービス（独自）</t>
  </si>
  <si>
    <t>2970300386訪問介護</t>
  </si>
  <si>
    <t>有限会社ナチュラルポジション</t>
  </si>
  <si>
    <t>2970108433通所介護</t>
  </si>
  <si>
    <t>株式会社ツクイ</t>
  </si>
  <si>
    <t>2970108433通所型サービス（独自）</t>
  </si>
  <si>
    <t>2970108433訪問介護</t>
  </si>
  <si>
    <t>2970108433訪問型サービス（独自）</t>
  </si>
  <si>
    <t>2970108441通所介護</t>
  </si>
  <si>
    <t>2970108441通所型サービス（独自）</t>
  </si>
  <si>
    <t>2970401515通所介護</t>
  </si>
  <si>
    <t>2970401515通所型サービス（独自）</t>
  </si>
  <si>
    <t>2971001181地域密着型通所介護</t>
  </si>
  <si>
    <t>株式会社Ligament</t>
  </si>
  <si>
    <t>2971001181通所型サービス（独自）</t>
  </si>
  <si>
    <t>2970103947介護老人福祉施設</t>
  </si>
  <si>
    <t>社会福祉法人史明会</t>
  </si>
  <si>
    <t>2970103947短期入所生活介護</t>
  </si>
  <si>
    <t>2970103947介護予防短期入所生活介護</t>
  </si>
  <si>
    <t>2990100576複合型サービス（看護小規模多機能型居宅介護）</t>
  </si>
  <si>
    <t>2970900490特定施設入居者生活介護</t>
  </si>
  <si>
    <t>株式会社創生</t>
  </si>
  <si>
    <t>2970900490特定施設入居者生活介護(短期利用型）</t>
  </si>
  <si>
    <t>2970900490介護予防特定施設入居者生活介護</t>
  </si>
  <si>
    <t>2970901175地域密着型通所介護</t>
  </si>
  <si>
    <t>2970901175通所型サービス（独自）</t>
  </si>
  <si>
    <t>2970901324通所介護</t>
  </si>
  <si>
    <t>2970901324通所型サービス（独自）</t>
  </si>
  <si>
    <t>2990900124認知症対応型共同生活介護</t>
  </si>
  <si>
    <t>2990900124介護予防認知症対応型共同生活介護</t>
  </si>
  <si>
    <t>2990100600地域密着型通所介護</t>
  </si>
  <si>
    <t>株式会社モロアス</t>
  </si>
  <si>
    <t>2990600013小規模多機能型居宅介護</t>
  </si>
  <si>
    <t>有限会社より愛</t>
  </si>
  <si>
    <t>2990600013小規模多機能型居宅介護(短期利用型）</t>
  </si>
  <si>
    <t>2990600013介護予防小規模多機能型居宅介護</t>
  </si>
  <si>
    <t>2990600013介護予防小規模多機能型居宅介護(短期利用型）</t>
  </si>
  <si>
    <t>2990600013認知症対応型共同生活介護</t>
  </si>
  <si>
    <t>2990600013介護予防認知症対応型共同生活介護</t>
  </si>
  <si>
    <t>2970601171通所介護</t>
  </si>
  <si>
    <t>2970601171通所型サービス（独自/定率）</t>
  </si>
  <si>
    <t>29A0600051通所型サービス（独自/定率）</t>
  </si>
  <si>
    <t>29A0600051</t>
  </si>
  <si>
    <t>2970500019訪問介護</t>
  </si>
  <si>
    <t>社会福祉法人橿原園</t>
  </si>
  <si>
    <t>2970500019通所介護</t>
  </si>
  <si>
    <t>2970500951特定施設入居者生活介護</t>
  </si>
  <si>
    <t>2970500951介護予防特定施設入居者生活介護</t>
  </si>
  <si>
    <t>2991000031認知症対応型共同生活介護</t>
  </si>
  <si>
    <t>社会福祉法人朱鳥会</t>
  </si>
  <si>
    <t>2991000031認知症対応型共同生活介護(短期利用型）</t>
  </si>
  <si>
    <t>2991000031介護予防認知症対応型共同生活介護</t>
  </si>
  <si>
    <t>2991000031介護予防認知症対応型共同生活介護(短期利用型）</t>
  </si>
  <si>
    <t>2991000072認知症対応型通所介護</t>
  </si>
  <si>
    <t>2991000072介護予防認知症対応型通所介護</t>
  </si>
  <si>
    <t>2973500230特定施設入居者生活介護</t>
  </si>
  <si>
    <t>2973500230介護予防特定施設入居者生活介護</t>
  </si>
  <si>
    <t>2973500024介護老人福祉施設</t>
  </si>
  <si>
    <t>2973500024短期入所生活介護</t>
  </si>
  <si>
    <t>2973500024介護予防短期入所生活介護</t>
  </si>
  <si>
    <t>2973500024通所介護</t>
  </si>
  <si>
    <t>2973500024通所型サービス（独自）</t>
  </si>
  <si>
    <t>2970600207訪問介護</t>
  </si>
  <si>
    <t>株式会社萬葉</t>
  </si>
  <si>
    <t>2970600207訪問入浴介護</t>
  </si>
  <si>
    <t>2970600207介護予防訪問入浴介護</t>
  </si>
  <si>
    <t>2970600207訪問型サービス（独自/定率）</t>
  </si>
  <si>
    <t>2970300717訪問介護</t>
  </si>
  <si>
    <t>有限会社アシストファミリー</t>
  </si>
  <si>
    <t>2971000936地域密着型通所介護</t>
  </si>
  <si>
    <t>株式会社IRトータルプランニング</t>
  </si>
  <si>
    <t>福寿ケアサービス</t>
  </si>
  <si>
    <t>聖ヨゼフホーム</t>
  </si>
  <si>
    <t>サンタ・マリア</t>
  </si>
  <si>
    <t>サンタ･マリアデイサービスセンター“ゆり”</t>
  </si>
  <si>
    <t>サンタ・マリアデイサービスセンター”ゆり”</t>
  </si>
  <si>
    <t>古都の家学園前</t>
  </si>
  <si>
    <t>古都の家学園前</t>
    <rPh sb="0" eb="2">
      <t>コト</t>
    </rPh>
    <rPh sb="3" eb="4">
      <t>イエ</t>
    </rPh>
    <rPh sb="4" eb="7">
      <t>ガクエンマエ</t>
    </rPh>
    <phoneticPr fontId="0"/>
  </si>
  <si>
    <t>ヘルパーステーション天理</t>
  </si>
  <si>
    <t>リールデイサービス宝来</t>
  </si>
  <si>
    <t>リールデイサービス宝来</t>
    <rPh sb="9" eb="10">
      <t>タカラ</t>
    </rPh>
    <rPh sb="10" eb="11">
      <t>ク</t>
    </rPh>
    <phoneticPr fontId="0"/>
  </si>
  <si>
    <t>リールデイサービス都祁</t>
  </si>
  <si>
    <t>リールデイサービス都祁</t>
    <rPh sb="9" eb="11">
      <t>ツゲ</t>
    </rPh>
    <phoneticPr fontId="0"/>
  </si>
  <si>
    <t>リールヘルパーステーション都祁</t>
  </si>
  <si>
    <t>リールヘルパーステーション都祁</t>
    <rPh sb="13" eb="15">
      <t>ツゲ</t>
    </rPh>
    <phoneticPr fontId="0"/>
  </si>
  <si>
    <t>リールヘルパーステーション奈良</t>
  </si>
  <si>
    <t>リールヘルパーステーション奈良</t>
    <rPh sb="13" eb="15">
      <t>ナラ</t>
    </rPh>
    <phoneticPr fontId="0"/>
  </si>
  <si>
    <t>特別養護老人ホーム田原本園</t>
  </si>
  <si>
    <t>ぬくもりの郷ディサービスセンター</t>
  </si>
  <si>
    <t>ぬくもりの郷グループホーム</t>
  </si>
  <si>
    <t>デイサービスセンター時の刻</t>
  </si>
  <si>
    <t>デイサービスセンターエルシア吉野</t>
  </si>
  <si>
    <t>デイサービスセンターカナ・エル田原本</t>
  </si>
  <si>
    <t>グループホーム花水木</t>
  </si>
  <si>
    <t>グループホーム葵</t>
  </si>
  <si>
    <t>デイサービスセンターエルシア田原本</t>
  </si>
  <si>
    <t>デイ・ナイトサービスセンター咲楽</t>
  </si>
  <si>
    <t>デイサービスセンターぎんのすず</t>
  </si>
  <si>
    <t>デイサービスセンターエルシア橿原</t>
  </si>
  <si>
    <t>デイサービスセンター桜紅葉</t>
  </si>
  <si>
    <t>デイサービスセンターＴｅＴｏＴｅ（てとて）</t>
  </si>
  <si>
    <t>デイサービスセンターエルシア桜井</t>
  </si>
  <si>
    <t>訪問介護ケアデザイン</t>
  </si>
  <si>
    <t>介護支援事業所たんぽぽ</t>
  </si>
  <si>
    <t>デイホームたんぽぽ</t>
  </si>
  <si>
    <t>グループホームなごやか</t>
  </si>
  <si>
    <t>医療法人藤和会藤村病院</t>
  </si>
  <si>
    <t>訪問介護事業所こまやか</t>
  </si>
  <si>
    <t>上田医院北和診療所</t>
  </si>
  <si>
    <t>特別養護老人ホーム室生園</t>
  </si>
  <si>
    <t>グループホーム愛</t>
  </si>
  <si>
    <t>愛音デイサービスセンター</t>
  </si>
  <si>
    <t>あさひデイサービスセンター</t>
  </si>
  <si>
    <t>柳本デイサービスセンター</t>
  </si>
  <si>
    <t>愛奈リハビリデイサービス</t>
  </si>
  <si>
    <t>訪問介護ベストケア大和</t>
  </si>
  <si>
    <t>デイサービスゆずの木　大安寺</t>
  </si>
  <si>
    <t>アサヒサンクリーン在宅介護センター奈良</t>
  </si>
  <si>
    <t>アサヒサンクリーン在宅介護センター橿原</t>
  </si>
  <si>
    <t>アサヒサンクリーン在宅介護センター大和郡山</t>
  </si>
  <si>
    <t>アサヒサンクリーン在宅介護センター天理</t>
  </si>
  <si>
    <t>ヘルパーステーションみらい日記</t>
  </si>
  <si>
    <t>デイサービスセンターみらい日記</t>
  </si>
  <si>
    <t>介護老人保健施設アップル学園前</t>
  </si>
  <si>
    <t>アップル学園前ヘルパーステーション</t>
  </si>
  <si>
    <t>看護小規模多機能型居宅アップル登美ヶ丘</t>
  </si>
  <si>
    <t>ケアセンターこころ</t>
  </si>
  <si>
    <t>訪問介護サービスひよこ</t>
  </si>
  <si>
    <t>ツクイ奈良</t>
  </si>
  <si>
    <t>ツクイ奈良みあと</t>
  </si>
  <si>
    <t>ツクイ天理別所</t>
  </si>
  <si>
    <t>リハビリデイサービスつながり</t>
  </si>
  <si>
    <t>特別養護老人ホームリノ</t>
  </si>
  <si>
    <t>看護小規模多機能型居宅介護事業所バリエ</t>
  </si>
  <si>
    <t>介護付有料老人ホームいにしえの里創生</t>
  </si>
  <si>
    <t>デイサービスセンターそうせい</t>
  </si>
  <si>
    <t>デイサービス梅家</t>
  </si>
  <si>
    <t>グループホーム檪の家</t>
  </si>
  <si>
    <t>樹楽団らんの家　富雄</t>
  </si>
  <si>
    <t>より愛どころありがとう</t>
  </si>
  <si>
    <t>しんしんリハビリテーション菜の花</t>
  </si>
  <si>
    <t>橿原園</t>
  </si>
  <si>
    <t>養護老人ホーム橿原園</t>
  </si>
  <si>
    <t>グループホームかしの木</t>
  </si>
  <si>
    <t>かしの木デイサービス</t>
  </si>
  <si>
    <t>吉野三町村老人福祉施設</t>
  </si>
  <si>
    <t>万葉介護サービスセンター</t>
  </si>
  <si>
    <t>ケアステーションアシストファミリー</t>
  </si>
  <si>
    <t>デイサービスほぅむ</t>
  </si>
  <si>
    <t>2970500191訪問介護</t>
  </si>
  <si>
    <t>有限会社橿原ケアセンターユースフル21</t>
  </si>
  <si>
    <t>2970500191訪問型サービス（独自/定率）</t>
  </si>
  <si>
    <t>2970501165通所介護</t>
  </si>
  <si>
    <t>2970501165通所型サービス（独自/定率）</t>
  </si>
  <si>
    <t>2970501819通所介護</t>
  </si>
  <si>
    <t>2970501819通所型サービス（独自/定率）</t>
  </si>
  <si>
    <t>2970201121通所介護</t>
  </si>
  <si>
    <t>株式会社人楽</t>
  </si>
  <si>
    <t>2970201121通所型サービス（独自）</t>
  </si>
  <si>
    <t>2971001421通所介護</t>
  </si>
  <si>
    <t>2971001421通所型サービス（独自）</t>
  </si>
  <si>
    <t>2970103327介護老人福祉施設</t>
  </si>
  <si>
    <t>社会福祉法人サンライフ</t>
  </si>
  <si>
    <t>2970103327短期入所生活介護</t>
  </si>
  <si>
    <t>2970103327介護予防短期入所生活介護</t>
  </si>
  <si>
    <t>2970103335通所介護</t>
  </si>
  <si>
    <t>2970103335通所型サービス（独自）</t>
  </si>
  <si>
    <t>2970103681訪問介護</t>
  </si>
  <si>
    <t>2970103681訪問型サービス（独自）</t>
  </si>
  <si>
    <t>2970106874介護老人福祉施設</t>
  </si>
  <si>
    <t>2970106874短期入所生活介護</t>
  </si>
  <si>
    <t>2970106874介護予防短期入所生活介護</t>
  </si>
  <si>
    <t>2970106890地域密着型通所介護</t>
  </si>
  <si>
    <t>2970106890通所型サービス（独自）</t>
  </si>
  <si>
    <t>2970106908訪問介護</t>
  </si>
  <si>
    <t>2970106908訪問型サービス（独自）</t>
  </si>
  <si>
    <t>2974800100訪問介護</t>
  </si>
  <si>
    <t>有限会社ハートライフ</t>
  </si>
  <si>
    <t>2974800100訪問型サービス（独自）</t>
  </si>
  <si>
    <t>2994800015認知症対応型共同生活介護</t>
  </si>
  <si>
    <t>2994800015認知症対応型共同生活介護(短期利用型）</t>
  </si>
  <si>
    <t>2994800015介護予防認知症対応型共同生活介護</t>
  </si>
  <si>
    <t>2994800015介護予防認知症対応型共同生活介護(短期利用型）</t>
  </si>
  <si>
    <t>2994800015介護予防認知症対応型通所介護</t>
  </si>
  <si>
    <t>2994800031地域密着型通所介護</t>
  </si>
  <si>
    <t>2994800031通所型サービス（独自/定率）</t>
  </si>
  <si>
    <t>2994800015認知症対応型通所介護</t>
  </si>
  <si>
    <t>2971000894訪問介護</t>
  </si>
  <si>
    <t>株式会社やすらぎ</t>
  </si>
  <si>
    <t>2971000894訪問型サービス（独自/定率）</t>
  </si>
  <si>
    <t>2973400191認知症対応型共同生活介護</t>
  </si>
  <si>
    <t>有限会社福祉環境システム</t>
  </si>
  <si>
    <t>2973400191認知症対応型共同生活介護(短期利用型）</t>
  </si>
  <si>
    <t>2973400191介護予防認知症対応型共同生活介護</t>
  </si>
  <si>
    <t>2973400191介護予防認知症対応型共同生活介護(短期利用型）</t>
  </si>
  <si>
    <t>2970200651通所介護</t>
  </si>
  <si>
    <t>有限会社　デイサービスらぶ</t>
  </si>
  <si>
    <t>2973200120訪問介護</t>
  </si>
  <si>
    <t>有限会社てるてる</t>
  </si>
  <si>
    <t>2973200336地域密着型通所介護</t>
  </si>
  <si>
    <t>2970104416介護老人福祉施設</t>
  </si>
  <si>
    <t>社会福祉法人博遊会</t>
  </si>
  <si>
    <t>2970104416短期入所生活介護</t>
  </si>
  <si>
    <t>2970104416介護予防短期入所生活介護</t>
  </si>
  <si>
    <t>2970100646介護老人福祉施設</t>
  </si>
  <si>
    <t>社会福祉法人万葉福祉会</t>
  </si>
  <si>
    <t>2970100612短期入所生活介護</t>
  </si>
  <si>
    <t>2970100612介護予防短期入所生活介護</t>
  </si>
  <si>
    <t>2970100604通所介護</t>
  </si>
  <si>
    <t>2970100604通所型サービス（独自）</t>
  </si>
  <si>
    <t>2970108128訪問介護</t>
  </si>
  <si>
    <t>合同会社MSR</t>
  </si>
  <si>
    <t>2970108128訪問型サービス（独自）</t>
  </si>
  <si>
    <t>2970201279訪問介護</t>
  </si>
  <si>
    <t>株式会社まりん</t>
  </si>
  <si>
    <t>2970201279訪問型サービス（独自/定率）</t>
  </si>
  <si>
    <t>2970106429介護老人福祉施設</t>
  </si>
  <si>
    <t>社会福祉法人大和清泉会</t>
  </si>
  <si>
    <t>2970106429短期入所生活介護</t>
  </si>
  <si>
    <t>2970106429介護予防短期入所生活介護</t>
  </si>
  <si>
    <t>2970106783地域密着型通所介護</t>
  </si>
  <si>
    <t>2970106783通所型サービス（独自）</t>
  </si>
  <si>
    <t>2970104325訪問介護</t>
  </si>
  <si>
    <t>SOMPOケア株式会社</t>
  </si>
  <si>
    <t>2970104325訪問型サービス（独自）</t>
  </si>
  <si>
    <t>2970901613訪問介護</t>
  </si>
  <si>
    <t>株式会社ジェイ・エヌ・エス</t>
  </si>
  <si>
    <t>2972700187介護老人福祉施設</t>
  </si>
  <si>
    <t>社会福祉法人平成記念福祉会</t>
  </si>
  <si>
    <t>2972700195短期入所生活介護</t>
  </si>
  <si>
    <t>2972700195介護予防短期入所生活介護</t>
  </si>
  <si>
    <t>2972700203通所介護</t>
  </si>
  <si>
    <t>2972700203通所型サービス（独自）</t>
  </si>
  <si>
    <t>2970107898訪問介護</t>
  </si>
  <si>
    <t>一般社団法人アーク・ケア</t>
  </si>
  <si>
    <t>2970107898訪問型サービス（独自）</t>
  </si>
  <si>
    <t>2970108276訪問介護</t>
  </si>
  <si>
    <t>株式会社ニチイ学館</t>
  </si>
  <si>
    <t>2970108276訪問型サービス（独自）</t>
  </si>
  <si>
    <t>2970108268訪問介護</t>
  </si>
  <si>
    <t>2970108268訪問型サービス（独自）</t>
  </si>
  <si>
    <t>2970500126訪問介護</t>
  </si>
  <si>
    <t>2970500126訪問型サービス（独自/定率）</t>
  </si>
  <si>
    <t>2970100489訪問介護</t>
  </si>
  <si>
    <t>2970100489訪問型サービス（独自）</t>
  </si>
  <si>
    <t>2970100489通所介護</t>
  </si>
  <si>
    <t>2970100489通所型サービス（独自）</t>
  </si>
  <si>
    <t>2970200081訪問介護</t>
  </si>
  <si>
    <t>2970400186訪問介護</t>
  </si>
  <si>
    <t>2970100869訪問介護</t>
  </si>
  <si>
    <t>2970100869訪問型サービス（独自）</t>
  </si>
  <si>
    <t>2990100584認知症対応型共同生活介護</t>
  </si>
  <si>
    <t>2990100584介護予防認知症対応型共同生活介護</t>
  </si>
  <si>
    <t>2970600116訪問介護</t>
  </si>
  <si>
    <t>2970600116訪問型サービス（独自/定率）</t>
  </si>
  <si>
    <t>2970600116通所介護</t>
  </si>
  <si>
    <t>2970600116通所型サービス（独自/定率）</t>
  </si>
  <si>
    <t>2972300046訪問介護</t>
  </si>
  <si>
    <t>2972300046訪問型サービス（独自/定率）</t>
  </si>
  <si>
    <t>2970500266訪問介護</t>
  </si>
  <si>
    <t>2970500266訪問型サービス（独自/定率）</t>
  </si>
  <si>
    <t>2970500266通所介護</t>
  </si>
  <si>
    <t>2970500266通所型サービス（独自/定率）</t>
  </si>
  <si>
    <t>2972900035訪問介護</t>
  </si>
  <si>
    <t>2972900035通所介護</t>
  </si>
  <si>
    <t>2972900035通所型サービス（独自/定率）</t>
  </si>
  <si>
    <t>2970102758訪問介護</t>
  </si>
  <si>
    <t>2970102758訪問型サービス（独自）</t>
  </si>
  <si>
    <t>2972000349訪問介護</t>
  </si>
  <si>
    <t>2972000349訪問型サービス（独自/定率）</t>
  </si>
  <si>
    <t>2970104812訪問介護</t>
  </si>
  <si>
    <t>2970104812訪問型サービス（独自）</t>
  </si>
  <si>
    <t>2973300391訪問介護</t>
  </si>
  <si>
    <t>2973300391通所介護</t>
  </si>
  <si>
    <t>2973300391通所型サービス（独自/定率）</t>
  </si>
  <si>
    <t>2990500080認知症対応型共同生活介護</t>
  </si>
  <si>
    <t>2990500080介護予防認知症対応型共同生活介護</t>
  </si>
  <si>
    <t>2973200351訪問介護</t>
  </si>
  <si>
    <t>2973200351訪問型サービス（独自）</t>
  </si>
  <si>
    <t>2973200351通所介護</t>
  </si>
  <si>
    <t>2973200351通所型サービス（独自）</t>
  </si>
  <si>
    <t>2990500049認知症対応型共同生活介護</t>
  </si>
  <si>
    <t>2990500049介護予防認知症対応型共同生活介護</t>
  </si>
  <si>
    <t>2990100063認知症対応型共同生活介護</t>
  </si>
  <si>
    <t>2990100063介護予防認知症対応型共同生活介護</t>
  </si>
  <si>
    <t>橿原ケアセンターユースフル21</t>
  </si>
  <si>
    <t>デイサービスセンター華やぎ二番館花笑み</t>
  </si>
  <si>
    <t>デイサービスセンターユースフル２１華やぎ</t>
  </si>
  <si>
    <t>リハビリデイサービス人楽</t>
  </si>
  <si>
    <t>リハビリデイサービス人楽アシスト</t>
  </si>
  <si>
    <t>特別養護老人ホームサンライフ明日香</t>
  </si>
  <si>
    <t>デイ・サンライフ明日香</t>
  </si>
  <si>
    <t>サンライフ明日香ヘルパーステーション</t>
  </si>
  <si>
    <t>特別養護老人ホームサンライフ西大寺</t>
  </si>
  <si>
    <t>デイ・サンライフ西大寺</t>
  </si>
  <si>
    <t>サンライフ西大寺ヘルパーステーション</t>
  </si>
  <si>
    <t>ハートライフ当麻</t>
  </si>
  <si>
    <t>悠久の里</t>
  </si>
  <si>
    <t>デイサービス悠花</t>
  </si>
  <si>
    <t>グループホーム西之岡</t>
  </si>
  <si>
    <t>有限会社デイサービスらぶ</t>
  </si>
  <si>
    <t>介護センターてるてる</t>
  </si>
  <si>
    <t>デイサービスセンターてるてる</t>
  </si>
  <si>
    <t>特別養護老人ホームトマトホーム</t>
  </si>
  <si>
    <t>特別養護老人ホーム万葉苑</t>
  </si>
  <si>
    <t>万葉苑ショートステイサービス</t>
  </si>
  <si>
    <t>万葉苑デイサービスセンター</t>
  </si>
  <si>
    <t>訪問介護ステーションゆたか</t>
  </si>
  <si>
    <t>ケアステーションまりん</t>
  </si>
  <si>
    <t>社会福祉法人大和清泉会特別養護老人ホームこまどりと丘</t>
  </si>
  <si>
    <t>社会福祉法人大和清泉会こまどりと丘デイサービスセンター</t>
  </si>
  <si>
    <t>SOMPOケア三条桧町訪問介護</t>
  </si>
  <si>
    <t>シニアライフ絆</t>
  </si>
  <si>
    <t>特別養護老人ホームたかとり</t>
  </si>
  <si>
    <t>ショートステイたかとり</t>
  </si>
  <si>
    <t>デイサービスたかとり</t>
  </si>
  <si>
    <t>アークケアサポート富雄</t>
  </si>
  <si>
    <t>ニチイケアセンター新大宮</t>
  </si>
  <si>
    <t>ニチイケアセンター学園前</t>
  </si>
  <si>
    <t>ニチイケアセンター八木</t>
  </si>
  <si>
    <t>ニチイケアセンター大和西大寺</t>
  </si>
  <si>
    <t>ニチイケアセンター大和高田</t>
  </si>
  <si>
    <t>ニチイケアセンター天理</t>
  </si>
  <si>
    <t>ニチイケアセンター奈良</t>
  </si>
  <si>
    <t>ニチイケアセンター桜井</t>
  </si>
  <si>
    <t>ニチイケアセンター榛原</t>
  </si>
  <si>
    <t>ニチイケアセンター橿原</t>
  </si>
  <si>
    <t>ニチイケアセンター新庄</t>
  </si>
  <si>
    <t>ニチイケアセンターほうれん</t>
  </si>
  <si>
    <t>ニチイケアセンター田原本</t>
  </si>
  <si>
    <t>ニチイケアセンター東九条</t>
  </si>
  <si>
    <t>ニチイケアセンター広陵</t>
  </si>
  <si>
    <t>ニチイケアセンター橿原真菅</t>
  </si>
  <si>
    <t>ニチイケアセンター奈良王寺</t>
  </si>
  <si>
    <t>ニチイケアセンター橿原醍醐</t>
  </si>
  <si>
    <t>ニチイケアセンター奈良西大寺</t>
  </si>
  <si>
    <t>2970108250訪問介護</t>
  </si>
  <si>
    <t>2970108250訪問型サービス（独自）</t>
  </si>
  <si>
    <t>2970502445訪問介護</t>
  </si>
  <si>
    <t>2970301764訪問介護</t>
  </si>
  <si>
    <t>2970301764訪問型サービス（独自）</t>
  </si>
  <si>
    <t>2970301764訪問型サービス（独自/定率）</t>
  </si>
  <si>
    <t>2974800415特定施設入居者生活介護</t>
  </si>
  <si>
    <t>2974800415特定施設入居者生活介護(短期利用型）</t>
  </si>
  <si>
    <t>2974800415介護予防特定施設入居者生活介護</t>
  </si>
  <si>
    <t>ニチイケアセンターおしくま</t>
  </si>
  <si>
    <t>ニチイケアセンターおくしま</t>
  </si>
  <si>
    <t>ニチイケアセンターしらかし</t>
  </si>
  <si>
    <t>ニチイケアセンター大和郡山</t>
  </si>
  <si>
    <t>ニチイケアセンター奈良葛城</t>
  </si>
  <si>
    <t>2970105793訪問介護</t>
  </si>
  <si>
    <t>株式会社福丸</t>
  </si>
  <si>
    <t>2970105793訪問型サービス（独自）</t>
  </si>
  <si>
    <t>2970401465訪問介護</t>
  </si>
  <si>
    <t>2970901712訪問介護</t>
  </si>
  <si>
    <t>フリーカラーズ合同会社</t>
  </si>
  <si>
    <t>2970901712訪問型サービス（独自）</t>
  </si>
  <si>
    <t>2972000869訪問介護</t>
  </si>
  <si>
    <t>株式会社I&amp;I</t>
  </si>
  <si>
    <t>2972000869訪問型サービス（独自）</t>
  </si>
  <si>
    <t>介護相談センター福丸</t>
  </si>
  <si>
    <t>訪問介護福丸</t>
  </si>
  <si>
    <t>介護ステーションくるみ</t>
  </si>
  <si>
    <t>訪問介護事業所ばーど</t>
  </si>
  <si>
    <t>2970301590訪問介護</t>
  </si>
  <si>
    <t>株式会社縁満</t>
  </si>
  <si>
    <t>2970301590訪問型サービス（独自）</t>
  </si>
  <si>
    <t>ヘルパーサポート笑ん満</t>
  </si>
  <si>
    <t>2970102055認知症対応型共同生活介護</t>
  </si>
  <si>
    <t>特定非営利活動法人夢のかけはし</t>
  </si>
  <si>
    <t>2970102055認知症対応型共同生活介護(短期利用型）</t>
  </si>
  <si>
    <t>2970102055介護予防認知症対応型共同生活介護</t>
  </si>
  <si>
    <t>2970102055介護予防認知症対応型共同生活介護(短期利用型）</t>
  </si>
  <si>
    <t>2970500753訪問介護</t>
  </si>
  <si>
    <t>有限会社奥窪住健</t>
  </si>
  <si>
    <t>2970500753訪問型サービス（独自/定率）</t>
  </si>
  <si>
    <t>2970500753訪問入浴介護</t>
  </si>
  <si>
    <t>2970500753介護予防訪問入浴介護</t>
  </si>
  <si>
    <t>2970107179訪問入浴介護</t>
  </si>
  <si>
    <t>2970107179介護予防訪問入浴介護</t>
  </si>
  <si>
    <t>2971600594通所介護</t>
  </si>
  <si>
    <t>奈良ＮＯＢＯＲＵ株式会社</t>
  </si>
  <si>
    <t>2971600594通所型サービス（独自）</t>
  </si>
  <si>
    <t>グループホームとみのくに</t>
  </si>
  <si>
    <t>ケアファーム未来</t>
  </si>
  <si>
    <t>ケアファーム未来　新大宮</t>
  </si>
  <si>
    <t>ココロとカラダのデイサービス</t>
  </si>
  <si>
    <t>2970103582訪問介護</t>
  </si>
  <si>
    <t>有限会社ほのぼの</t>
  </si>
  <si>
    <t>2970103582訪問型サービス（独自）</t>
  </si>
  <si>
    <t>2970108284訪問介護</t>
  </si>
  <si>
    <t>株式会社フェリシテ</t>
  </si>
  <si>
    <t>2970108409通所介護</t>
  </si>
  <si>
    <t>2971000407訪問介護</t>
  </si>
  <si>
    <t>株式会社大阪きもの着付学院</t>
  </si>
  <si>
    <t>2971000407訪問型サービス（独自）</t>
  </si>
  <si>
    <t>2970107336訪問介護</t>
  </si>
  <si>
    <t>株式会社脇阪</t>
  </si>
  <si>
    <t>2970107336訪問型サービス（独自）</t>
  </si>
  <si>
    <t>2970108722通所介護</t>
  </si>
  <si>
    <t>2970901662訪問介護</t>
  </si>
  <si>
    <t>株式会社エイチツーオー</t>
  </si>
  <si>
    <t>2970901662訪問型サービス（独自）</t>
  </si>
  <si>
    <t>訪問介護ステーションほのぼの</t>
  </si>
  <si>
    <t>訪問介護　福助</t>
  </si>
  <si>
    <t>デイサービス福助</t>
  </si>
  <si>
    <t>ハローサン</t>
  </si>
  <si>
    <t>訪問介護おっはー</t>
  </si>
  <si>
    <t>びぃとぅぎゃざ～</t>
  </si>
  <si>
    <t>かいごサポートあさひ</t>
  </si>
  <si>
    <t>2970104523訪問介護</t>
  </si>
  <si>
    <t>ニコニコカンパニー株式会社</t>
  </si>
  <si>
    <t>2970104523訪問型サービス（独自）</t>
  </si>
  <si>
    <t>スマイルメイク</t>
  </si>
  <si>
    <t>2973100643訪問介護</t>
  </si>
  <si>
    <t>ヘルシージャパン株式会社</t>
  </si>
  <si>
    <t>2973100643訪問型サービス（独自）</t>
  </si>
  <si>
    <t>ケアセンターぶどうの森</t>
  </si>
  <si>
    <t>2971600420特定施設入居者生活介護</t>
  </si>
  <si>
    <t>株式会社エイシン</t>
  </si>
  <si>
    <t>2971600420介護予防特定施設入居者生活介護</t>
  </si>
  <si>
    <t>2970600330訪問介護</t>
  </si>
  <si>
    <t>有限会社タカダ</t>
  </si>
  <si>
    <t>2970600330訪問型サービス（独自/定率）</t>
  </si>
  <si>
    <t>2974800126認知症対応型共同生活介護</t>
  </si>
  <si>
    <t>株式会社ハートフルトラスト</t>
  </si>
  <si>
    <t>2974800126認知症対応型共同生活介護(短期利用型）</t>
  </si>
  <si>
    <t>2974800126介護予防認知症対応型共同生活介護</t>
  </si>
  <si>
    <t>2974800126介護予防認知症対応型共同生活介護(短期利用型）</t>
  </si>
  <si>
    <t>2974800126認知症対応型通所介護</t>
  </si>
  <si>
    <t>2974800126介護予防認知症対応型通所介護</t>
  </si>
  <si>
    <t>介護付有料老人ホームもみじの里</t>
  </si>
  <si>
    <t>グループホームかつらぎの里</t>
  </si>
  <si>
    <t>2972000778訪問介護</t>
  </si>
  <si>
    <t>株式会社ゆかりの里苑</t>
  </si>
  <si>
    <t>2972000778訪問型サービス（独自）</t>
  </si>
  <si>
    <t>2992000030小規模多機能型居宅介護</t>
  </si>
  <si>
    <t>2992000030小規模多機能型居宅介護(短期利用型）</t>
  </si>
  <si>
    <t>2992000030介護予防小規模多機能型居宅介護</t>
  </si>
  <si>
    <t>2992000030介護予防小規模多機能型居宅介護(短期利用型）</t>
  </si>
  <si>
    <t>2992000055認知症対応型共同生活介護</t>
  </si>
  <si>
    <t>2992000055介護予防認知症対応型共同生活介護</t>
  </si>
  <si>
    <t>2992000055小規模多機能型居宅介護</t>
  </si>
  <si>
    <t>2992000055小規模多機能型居宅介護(短期利用型）</t>
  </si>
  <si>
    <t>2992000055介護予防小規模多機能型居宅介護</t>
  </si>
  <si>
    <t>2971900036認知症対応型共同生活介護</t>
  </si>
  <si>
    <t>医療法人池田医院</t>
  </si>
  <si>
    <t>2971900036認知症対応型共同生活介護(短期利用型）</t>
  </si>
  <si>
    <t>2971900036介護予防認知症対応型共同生活介護</t>
  </si>
  <si>
    <t>2971900036介護予防認知症対応型共同生活介護(短期利用型）</t>
  </si>
  <si>
    <t>2970700403訪問介護</t>
  </si>
  <si>
    <t>株式会社藤ケアサービス</t>
  </si>
  <si>
    <t>2970700403訪問型サービス（独自）</t>
  </si>
  <si>
    <t>2972000612介護老人福祉施設</t>
  </si>
  <si>
    <t>社会福祉法人一寿会</t>
  </si>
  <si>
    <t>2972000638短期入所生活介護</t>
  </si>
  <si>
    <t>2972000638介護予防短期入所生活介護</t>
  </si>
  <si>
    <t>2972000620地域密着型通所介護</t>
  </si>
  <si>
    <t>2972000620通所型サービス（独自）</t>
  </si>
  <si>
    <t>2970300188訪問介護</t>
  </si>
  <si>
    <t>有限会社奈良ライフサポート</t>
  </si>
  <si>
    <t>2970300188訪問型サービス（独自）</t>
  </si>
  <si>
    <t>2970300600通所介護</t>
  </si>
  <si>
    <t>2970300600通所型サービス（独自）</t>
  </si>
  <si>
    <t>2970400376認知症対応型共同生活介護</t>
  </si>
  <si>
    <t>2970400376認知症対応型共同生活介護(短期利用型）</t>
  </si>
  <si>
    <t>2970400376介護予防認知症対応型共同生活介護</t>
  </si>
  <si>
    <t>2970400376介護予防認知症対応型共同生活介護(短期利用型）</t>
  </si>
  <si>
    <t>2970102220訪問介護</t>
  </si>
  <si>
    <t>有限会社つばさ</t>
  </si>
  <si>
    <t>2970102220訪問型サービス（独自）</t>
  </si>
  <si>
    <t>2970700544訪問介護</t>
  </si>
  <si>
    <t>株式会社ファイブスター</t>
  </si>
  <si>
    <t>2970700544訪問型サービス（独自）</t>
  </si>
  <si>
    <t>ケアサービスひより</t>
  </si>
  <si>
    <t>小規模多機能ホームつどい</t>
  </si>
  <si>
    <t>福祉センターすいせんの丘</t>
  </si>
  <si>
    <t>グループホームなごみの里</t>
  </si>
  <si>
    <t>藤ケアサービス</t>
  </si>
  <si>
    <t>特別養護老人ホームしきの郷</t>
  </si>
  <si>
    <t>ショートステイしきの郷</t>
  </si>
  <si>
    <t>デイサービスしきの郷</t>
  </si>
  <si>
    <t>有限会社奈良ライフサポートデイサービスどれみ郡山</t>
  </si>
  <si>
    <t>有限会社奈良ライフサポートグループホームゆりかご</t>
  </si>
  <si>
    <t>訪問介護ステーションつばさ</t>
  </si>
  <si>
    <t>ケアステーションかがやき</t>
  </si>
  <si>
    <t>2970300287認知症対応型共同生活介護</t>
  </si>
  <si>
    <t>有限会社かもん</t>
  </si>
  <si>
    <t>2970300287認知症対応型共同生活介護(短期利用型）</t>
  </si>
  <si>
    <t>2970300287介護予防認知症対応型共同生活介護</t>
  </si>
  <si>
    <t>2970300287介護予防認知症対応型共同生活介護(短期利用型）</t>
  </si>
  <si>
    <t>2990200038認知症対応型共同生活介護</t>
  </si>
  <si>
    <t>2990200038介護予防認知症対応型共同生活介護</t>
  </si>
  <si>
    <t>2991600020認知症対応型共同生活介護</t>
  </si>
  <si>
    <t>2991600020介護予防認知症対応型共同生活介護</t>
  </si>
  <si>
    <t>2992000022認知症対応型共同生活介護</t>
  </si>
  <si>
    <t>有限会社永真会</t>
  </si>
  <si>
    <t>2992000022介護予防認知症対応型共同生活介護</t>
  </si>
  <si>
    <t>2992000063認知症対応型共同生活介護</t>
  </si>
  <si>
    <t>一般社団法人永祐会</t>
  </si>
  <si>
    <t>2992000063介護予防認知症対応型共同生活介護</t>
  </si>
  <si>
    <t>2970107526通所介護</t>
  </si>
  <si>
    <t>株式会社紅きらら</t>
  </si>
  <si>
    <t>2970107526通所型サービス（独自）</t>
  </si>
  <si>
    <t>2990200137地域密着型通所介護</t>
  </si>
  <si>
    <t>株式会社正成</t>
  </si>
  <si>
    <t>2990200137通所型サービス（独自/定率）</t>
  </si>
  <si>
    <t>2970200495地域密着型通所介護</t>
  </si>
  <si>
    <t>有限会社山恵</t>
  </si>
  <si>
    <t>2970200495通所型サービス（独自/定率）</t>
  </si>
  <si>
    <t>2970401143訪問介護</t>
  </si>
  <si>
    <t>株式会社清春おむすび</t>
  </si>
  <si>
    <t>2974800688通所介護</t>
  </si>
  <si>
    <t>株式会社ケアサポートおもいやり</t>
  </si>
  <si>
    <t>2974800688通所型サービス（独自/定率）</t>
  </si>
  <si>
    <t>2974800282訪問介護</t>
  </si>
  <si>
    <t>株式会社心</t>
  </si>
  <si>
    <t>2974800282訪問型サービス（独自）</t>
  </si>
  <si>
    <t>2973100692訪問介護</t>
  </si>
  <si>
    <t>株式会社フルライフケア</t>
  </si>
  <si>
    <t>2951380001短期入所療養介護</t>
  </si>
  <si>
    <t>医療法人鴻池会</t>
  </si>
  <si>
    <t>2951380001介護予防短期入所療養介護</t>
  </si>
  <si>
    <t>2951380001介護老人保健施設</t>
  </si>
  <si>
    <t>2951380001介護予防通所リハビリテーション</t>
  </si>
  <si>
    <t>2951380001通所リハビリテーション</t>
  </si>
  <si>
    <t>2950880019短期入所療養介護</t>
  </si>
  <si>
    <t>2950880019介護予防短期入所療養介護</t>
  </si>
  <si>
    <t>2950880019介護老人保健施設</t>
  </si>
  <si>
    <t>2950880019介護予防通所リハビリテーション</t>
  </si>
  <si>
    <t>2950880019通所リハビリテーション</t>
  </si>
  <si>
    <t>2970800054訪問介護</t>
  </si>
  <si>
    <t>2970800054訪問型サービス（独自）</t>
  </si>
  <si>
    <t>2970800690特定施設入居者生活介護</t>
  </si>
  <si>
    <t>2970800690特定施設入居者生活介護(短期利用型）</t>
  </si>
  <si>
    <t>2970800690介護予防特定施設入居者生活介護</t>
  </si>
  <si>
    <t>2970800146認知症対応型共同生活介護</t>
  </si>
  <si>
    <t>2970800146認知症対応型共同生活介護(短期利用型）</t>
  </si>
  <si>
    <t>2970800146介護予防認知症対応型共同生活介護</t>
  </si>
  <si>
    <t>2970800146介護予防認知症対応型共同生活介護(短期利用型）</t>
  </si>
  <si>
    <t>2970102410訪問介護</t>
  </si>
  <si>
    <t>株式会社ベネッセスタイルケア</t>
  </si>
  <si>
    <t>2970108243訪問介護</t>
  </si>
  <si>
    <t>2970108243訪問型サービス（独自）</t>
  </si>
  <si>
    <t>2970102410訪問型サービス（独自）</t>
  </si>
  <si>
    <t>グループホームやたさん元気村</t>
  </si>
  <si>
    <t>グループホームいまざと元気村2</t>
  </si>
  <si>
    <t>グループホームメイプル・メイプル</t>
  </si>
  <si>
    <t>グループホーム磯城</t>
  </si>
  <si>
    <t>グループホーム愛和園</t>
  </si>
  <si>
    <t>ＬａＬａあやめ池デイサービス</t>
  </si>
  <si>
    <t>デイサービスほほえみ</t>
  </si>
  <si>
    <t>花たばデイサービスセンター</t>
  </si>
  <si>
    <t>訪問介護おむすび</t>
  </si>
  <si>
    <t>デイサービスおもいやり</t>
  </si>
  <si>
    <t>訪問介護ステーション心</t>
  </si>
  <si>
    <t>訪問介護事業所フルライフケア上牧</t>
  </si>
  <si>
    <t>介護老人保健施設鴻池荘</t>
  </si>
  <si>
    <t>介護老人保健施設鴻池荘サテライト蜻蛉</t>
  </si>
  <si>
    <t>秋津ホームヘルパーステーション</t>
  </si>
  <si>
    <t>有料老人ホームおおとり</t>
  </si>
  <si>
    <t>琴弾の家</t>
  </si>
  <si>
    <t>グランダあやめ池ケアステーション</t>
  </si>
  <si>
    <t>グランダ学園前ケアステーション</t>
  </si>
  <si>
    <t>2970301285特定施設入居者生活介護</t>
  </si>
  <si>
    <t>株式会社　スーパー・コート</t>
  </si>
  <si>
    <t>2970301285介護予防特定施設入居者生活介護</t>
  </si>
  <si>
    <t>2990100220定期巡回・随時対応型訪問介護看護</t>
  </si>
  <si>
    <t>2970104481訪問介護</t>
  </si>
  <si>
    <t>2970104481訪問型サービス（独自）</t>
  </si>
  <si>
    <t>2970104481訪問型サービス（独自/定率）</t>
  </si>
  <si>
    <t>2970105678訪問介護</t>
  </si>
  <si>
    <t>2970105678訪問型サービス（独自）</t>
  </si>
  <si>
    <t>2970190001訪問介護</t>
  </si>
  <si>
    <t>2970190001訪問型サービス（独自）</t>
  </si>
  <si>
    <t>2992600029地域密着型介護老人福祉施設入所者生活介護</t>
  </si>
  <si>
    <t>社会福祉法人天王福祉会</t>
  </si>
  <si>
    <t>2992600011小規模多機能型居宅介護</t>
  </si>
  <si>
    <t>2992600011介護予防小規模多機能型居宅介護</t>
  </si>
  <si>
    <t>2992600037認知症対応型共同生活介護</t>
  </si>
  <si>
    <t>2992600037認知症対応型共同生活介護(短期利用型）</t>
  </si>
  <si>
    <t>2992600037介護予防認知症対応型共同生活介護</t>
  </si>
  <si>
    <t>2992600037介護予防認知症対応型共同生活介護(短期利用型）</t>
  </si>
  <si>
    <t>2970101289短期入所生活介護</t>
  </si>
  <si>
    <t>社会福祉法人秋篠茜会</t>
  </si>
  <si>
    <t>2970101289介護予防短期入所生活介護</t>
  </si>
  <si>
    <t>2970101289介護老人福祉施設</t>
  </si>
  <si>
    <t>2970101289地域密着型通所介護</t>
  </si>
  <si>
    <t>2970101289通所型サービス（独自）</t>
  </si>
  <si>
    <t>2970104382通所介護</t>
  </si>
  <si>
    <t>2970104382通所型サービス（独自）</t>
  </si>
  <si>
    <t>2990100139小規模多機能型居宅介護</t>
  </si>
  <si>
    <t>2973300185特定施設入居者生活介護</t>
  </si>
  <si>
    <t>株式会社セフティライフ</t>
  </si>
  <si>
    <t>2973300185特定施設入居者生活介護(短期利用型）</t>
  </si>
  <si>
    <t>2973300185介護予防特定施設入居者生活介護</t>
  </si>
  <si>
    <t>2973300185短期入所生活介護</t>
  </si>
  <si>
    <t>2973300185介護予防短期入所生活介護</t>
  </si>
  <si>
    <t>2973300185地域密着型通所介護</t>
  </si>
  <si>
    <t>2973300185通所型サービス（独自/定率）</t>
  </si>
  <si>
    <t>2973300334特定施設入居者生活介護</t>
  </si>
  <si>
    <t>2973300334特定施設入居者生活介護(短期利用型）</t>
  </si>
  <si>
    <t>2973300334介護予防特定施設入居者生活介護</t>
  </si>
  <si>
    <t>2973300334通所介護</t>
  </si>
  <si>
    <t>2973300334通所型サービス（独自/定率）</t>
  </si>
  <si>
    <t>2970104242特定施設入居者生活介護</t>
  </si>
  <si>
    <t>2970104242特定施設入居者生活介護(短期利用型）</t>
  </si>
  <si>
    <t>2970104242介護予防特定施設入居者生活介護</t>
  </si>
  <si>
    <t>2970104242短期入所生活介護</t>
  </si>
  <si>
    <t>2970104242介護予防短期入所生活介護</t>
  </si>
  <si>
    <t>2970104952特定施設入居者生活介護</t>
  </si>
  <si>
    <t>2970104952特定施設入居者生活介護(短期利用型）</t>
  </si>
  <si>
    <t>2970104952介護予防特定施設入居者生活介護</t>
  </si>
  <si>
    <t>2974900348訪問介護</t>
  </si>
  <si>
    <t>2974900348訪問型サービス（独自）</t>
  </si>
  <si>
    <t>スーパー・コート郡山筒井</t>
  </si>
  <si>
    <t>スーパー・コートＪＲ奈良駅前定期巡回随時対応型訪問介護看護事業所</t>
  </si>
  <si>
    <t>スーパー・コートＪＲ奈良駅前訪問介護事業所</t>
  </si>
  <si>
    <t>スーパー・コートJR奈良駅前訪問介護事業所</t>
    <rPh sb="10" eb="12">
      <t>ナラ</t>
    </rPh>
    <rPh sb="12" eb="13">
      <t>エキ</t>
    </rPh>
    <rPh sb="13" eb="14">
      <t>マエ</t>
    </rPh>
    <rPh sb="14" eb="16">
      <t>ホウモン</t>
    </rPh>
    <rPh sb="16" eb="18">
      <t>カイゴ</t>
    </rPh>
    <rPh sb="18" eb="21">
      <t>ジギョウショ</t>
    </rPh>
    <phoneticPr fontId="0"/>
  </si>
  <si>
    <t>スーパー・コートあやめ池訪問介護事業所</t>
  </si>
  <si>
    <t>スーパー・コートプレミアム奈良・学園前訪問介護事業所</t>
    <rPh sb="13" eb="15">
      <t>ナラ</t>
    </rPh>
    <rPh sb="16" eb="19">
      <t>ガクエンマエ</t>
    </rPh>
    <rPh sb="19" eb="21">
      <t>ホウモン</t>
    </rPh>
    <rPh sb="21" eb="23">
      <t>カイゴ</t>
    </rPh>
    <rPh sb="23" eb="26">
      <t>ジギョウショ</t>
    </rPh>
    <phoneticPr fontId="0"/>
  </si>
  <si>
    <t>地域密着型介護老人福祉施設みつえの郷</t>
    <rPh sb="0" eb="2">
      <t>チイキ</t>
    </rPh>
    <rPh sb="2" eb="5">
      <t>ミッチャクガタ</t>
    </rPh>
    <rPh sb="5" eb="7">
      <t>カイゴ</t>
    </rPh>
    <rPh sb="7" eb="9">
      <t>ロウジン</t>
    </rPh>
    <rPh sb="9" eb="11">
      <t>フクシ</t>
    </rPh>
    <rPh sb="11" eb="13">
      <t>シセツ</t>
    </rPh>
    <rPh sb="17" eb="18">
      <t>ゴウ</t>
    </rPh>
    <phoneticPr fontId="0"/>
  </si>
  <si>
    <t>小規模多機能型居宅介護事業所みつえの郷</t>
  </si>
  <si>
    <t>認知症対応型共同生活介護うぐいすの家</t>
  </si>
  <si>
    <t>特別養護老人ホームこがねの里</t>
  </si>
  <si>
    <t>介護予防サイクルハウス・あこだ</t>
  </si>
  <si>
    <t>小規模多機能ホームあかりの家</t>
  </si>
  <si>
    <t>エリシオン真美ヶ丘</t>
  </si>
  <si>
    <t>エリシオン真美ヶ丘アネックス</t>
  </si>
  <si>
    <t>エリシオン登美ヶ丘</t>
  </si>
  <si>
    <t>エリシオン学園前</t>
  </si>
  <si>
    <t>エリシオン介護ステーション</t>
  </si>
  <si>
    <t>2970108466訪問介護</t>
  </si>
  <si>
    <t>株式会社　土屋</t>
  </si>
  <si>
    <t>2970200339訪問介護</t>
  </si>
  <si>
    <t>有限会社ソフト</t>
  </si>
  <si>
    <t>2970200339訪問型サービス（独自/定率）</t>
  </si>
  <si>
    <t>2970200339訪問入浴介護</t>
  </si>
  <si>
    <t>2970200339介護予防訪問入浴介護</t>
  </si>
  <si>
    <t>2990200012小規模多機能型居宅介護</t>
  </si>
  <si>
    <t>2990200012介護予防小規模多機能型居宅介護</t>
  </si>
  <si>
    <t>2910101910通所リハビリテーション</t>
  </si>
  <si>
    <t>医療法人社団谷掛整形外科診療所</t>
  </si>
  <si>
    <t>2910101910介護予防通所リハビリテーション</t>
  </si>
  <si>
    <t>2970107534訪問介護</t>
  </si>
  <si>
    <t>2970107542通所介護</t>
  </si>
  <si>
    <t>2970700643訪問介護</t>
  </si>
  <si>
    <t>合同会社和</t>
  </si>
  <si>
    <t>ホームケア土屋　奈良</t>
  </si>
  <si>
    <t>蕾楽路</t>
  </si>
  <si>
    <t>まーめいどヘルパーセンター</t>
  </si>
  <si>
    <t>リハビリデイ　まーめいど</t>
  </si>
  <si>
    <t>ヘルパーステーション翔</t>
  </si>
  <si>
    <t>2970600819特定施設入居者生活介護</t>
  </si>
  <si>
    <t>社会福祉法人敬生会</t>
  </si>
  <si>
    <t>2970600819介護予防特定施設入居者生活介護</t>
  </si>
  <si>
    <t>2970600082通所介護</t>
  </si>
  <si>
    <t>2970600082通所型サービス（独自/定率）</t>
  </si>
  <si>
    <t>2970107997通所介護</t>
  </si>
  <si>
    <t>株式会社グッドライフ</t>
  </si>
  <si>
    <t>2970107997通所型サービス（独自）</t>
  </si>
  <si>
    <t>ケアハウス三輪の里</t>
  </si>
  <si>
    <t>三輪の里デイサービスセンター</t>
  </si>
  <si>
    <t>リハプライド富雄</t>
  </si>
  <si>
    <t>2970901217訪問介護</t>
  </si>
  <si>
    <t>株式会社クラウドサービス</t>
  </si>
  <si>
    <t>2972700153訪問介護</t>
  </si>
  <si>
    <t>株式会社ゆいまーる奈良</t>
  </si>
  <si>
    <t>2970502023訪問介護</t>
  </si>
  <si>
    <t>ピーエス・プラス株式会社</t>
  </si>
  <si>
    <t>2970502023訪問型サービス（独自/定率）</t>
  </si>
  <si>
    <t>2970105488訪問介護</t>
  </si>
  <si>
    <t>特定非営利活動法人自立生活センター・サポート24</t>
  </si>
  <si>
    <t>2971001165訪問介護</t>
  </si>
  <si>
    <t>株式会社プラスハート</t>
  </si>
  <si>
    <t>2971800012訪問介護</t>
  </si>
  <si>
    <t>社会福祉法人川西町社会福祉協議会</t>
  </si>
  <si>
    <t>2971800012訪問型サービス（独自）</t>
  </si>
  <si>
    <t>2950380028介護老人保健施設</t>
  </si>
  <si>
    <t>医療法人明樹会</t>
  </si>
  <si>
    <t>2950380028短期入所療養介護</t>
  </si>
  <si>
    <t>2950380028介護予防短期入所療養介護</t>
  </si>
  <si>
    <t>2950380028通所リハビリテーション</t>
  </si>
  <si>
    <t>2950380028介護予防通所リハビリテーション</t>
  </si>
  <si>
    <t>2970400384訪問介護</t>
  </si>
  <si>
    <t>有限会社堀</t>
  </si>
  <si>
    <t>2971500661通所介護</t>
  </si>
  <si>
    <t>一般財団法人信貴山病院</t>
  </si>
  <si>
    <t>2971500224認知症対応型共同生活介護</t>
  </si>
  <si>
    <t>2971500224介護予防認知症対応型共同生活介護</t>
  </si>
  <si>
    <t>2992000048認知症対応型共同生活介護</t>
  </si>
  <si>
    <t>2992000048介護予防認知症対応型共同生活介護</t>
  </si>
  <si>
    <t>2991500030認知症対応型共同生活介護</t>
  </si>
  <si>
    <t>2991500030介護予防認知症対応型共同生活介護</t>
  </si>
  <si>
    <t>クラウド介護サービス奈良</t>
  </si>
  <si>
    <t>介護センターゆいまーる</t>
  </si>
  <si>
    <t>ヘルパーステーションカインドハート橿原</t>
  </si>
  <si>
    <t>自立生活センター・サポート２４</t>
  </si>
  <si>
    <t>ケアセンターアンごいどう</t>
  </si>
  <si>
    <t>介護老人保健施設夢眠やまざくら</t>
  </si>
  <si>
    <t>ケアセンター心</t>
  </si>
  <si>
    <t>デイサービスはあとの杜しぎさん</t>
  </si>
  <si>
    <t>グループホームはあとの杜しぎさん</t>
  </si>
  <si>
    <t>グループホームはあとの杜田原本</t>
  </si>
  <si>
    <t>グループホームはあとの杜さんごう</t>
  </si>
  <si>
    <t>2970600595訪問介護</t>
  </si>
  <si>
    <t>有限会社　ライフケアことぶき</t>
  </si>
  <si>
    <t>2970600595訪問型サービス（独自/定率）</t>
  </si>
  <si>
    <t>2970600983地域密着型通所介護</t>
  </si>
  <si>
    <t>ライフケアことぶき</t>
  </si>
  <si>
    <t>デイサービスいこいのもり</t>
  </si>
  <si>
    <t>2970103475認知症対応型共同生活介護</t>
  </si>
  <si>
    <t>株式会社ミック</t>
  </si>
  <si>
    <t>2970103475認知症対応型共同生活介護(短期利用型）</t>
  </si>
  <si>
    <t>2970103475介護予防認知症対応型共同生活介護</t>
  </si>
  <si>
    <t>2970103475介護予防認知症対応型共同生活介護(短期利用型）</t>
  </si>
  <si>
    <t>2970103483認知症対応型通所介護</t>
  </si>
  <si>
    <t>2970103483介護予防認知症対応型通所介護</t>
  </si>
  <si>
    <t>2970103491通所介護</t>
  </si>
  <si>
    <t>2970103491通所型サービス（独自）</t>
  </si>
  <si>
    <t>2990100097小規模多機能型居宅介護</t>
  </si>
  <si>
    <t>2990100097小規模多機能型居宅介護(短期利用型）</t>
  </si>
  <si>
    <t>2970100109訪問介護</t>
  </si>
  <si>
    <t>株式会社まごころ福祉</t>
  </si>
  <si>
    <t>2970102063認知症対応型共同生活介護</t>
  </si>
  <si>
    <t>2970102063認知症対応型共同生活介護(短期利用型）</t>
  </si>
  <si>
    <t>2970102063介護予防認知症対応型共同生活介護</t>
  </si>
  <si>
    <t>2970102063介護予防認知症対応型共同生活介護(短期利用型）</t>
  </si>
  <si>
    <t>2970301772訪問介護</t>
  </si>
  <si>
    <t>えのき株式会社</t>
  </si>
  <si>
    <t>2970800013介護老人福祉施設</t>
  </si>
  <si>
    <t>社会福祉法人明徳会</t>
  </si>
  <si>
    <t>2970800013短期入所生活介護</t>
  </si>
  <si>
    <t>2970800013介護予防短期入所生活介護</t>
  </si>
  <si>
    <t>2970800013通所介護</t>
  </si>
  <si>
    <t>2970800013通所型サービス（独自/定率）</t>
  </si>
  <si>
    <t>2970800633介護老人福祉施設</t>
  </si>
  <si>
    <t>2970800633短期入所生活介護</t>
  </si>
  <si>
    <t>2970800633介護予防短期入所生活介護</t>
  </si>
  <si>
    <t>2970800237特定施設入居者生活介護</t>
  </si>
  <si>
    <t>2970800237特定施設入居者生活介護(短期利用型）</t>
  </si>
  <si>
    <t>2970800237介護予防特定施設入居者生活介護</t>
  </si>
  <si>
    <t>2970800351通所介護</t>
  </si>
  <si>
    <t>2970800351通所型サービス（独自/定率）</t>
  </si>
  <si>
    <t>2970800336認知症対応型共同生活介護</t>
  </si>
  <si>
    <t>2970800336認知症対応型共同生活介護(短期利用型）</t>
  </si>
  <si>
    <t>2970800336介護予防認知症対応型共同生活介護</t>
  </si>
  <si>
    <t>2970800336介護予防認知症対応型共同生活介護(短期利用型）</t>
  </si>
  <si>
    <t>2990600039小規模多機能型居宅介護</t>
  </si>
  <si>
    <t>株式会社サニーオーク</t>
  </si>
  <si>
    <t>2990600039介護予防小規模多機能型居宅介護</t>
  </si>
  <si>
    <t>2970600447認知症対応型共同生活介護</t>
  </si>
  <si>
    <t>2970600447認知症対応型共同生活介護(短期利用型）</t>
  </si>
  <si>
    <t>2970600447介護予防認知症対応型共同生活介護</t>
  </si>
  <si>
    <t>2970600447介護予防認知症対応型共同生活介護(短期利用型）</t>
  </si>
  <si>
    <t>2970600454地域密着型通所介護</t>
  </si>
  <si>
    <t>2970501751通所介護</t>
  </si>
  <si>
    <t>2970501751通所型サービス（独自/定率）</t>
  </si>
  <si>
    <t>2970500662認知症対応型共同生活介護</t>
  </si>
  <si>
    <t>2970500662認知症対応型共同生活介護(短期利用型）</t>
  </si>
  <si>
    <t>2970500662介護予防認知症対応型共同生活介護</t>
  </si>
  <si>
    <t>2970500662介護予防認知症対応型共同生活介護(短期利用型）</t>
  </si>
  <si>
    <t>2990500031小規模多機能型居宅介護</t>
  </si>
  <si>
    <t>2990500031介護予防小規模多機能型居宅介護</t>
  </si>
  <si>
    <t>2970501272通所介護</t>
  </si>
  <si>
    <t>2970501272通所型サービス（独自/定率）</t>
  </si>
  <si>
    <t>2970501223訪問介護</t>
  </si>
  <si>
    <t>2970501223訪問型サービス（独自/定率）</t>
  </si>
  <si>
    <t>2970600215訪問介護</t>
  </si>
  <si>
    <t>株式会社太陽</t>
  </si>
  <si>
    <t>2973300672訪問介護</t>
  </si>
  <si>
    <t>株式会社六花</t>
  </si>
  <si>
    <t>2990900108地域密着型通所介護</t>
  </si>
  <si>
    <t>日本総合福祉会株式会社</t>
  </si>
  <si>
    <t>2993100011認知症対応型共同生活介護</t>
  </si>
  <si>
    <t>2993100011認知症対応型共同生活介護(短期利用型）</t>
  </si>
  <si>
    <t>2993100011介護予防認知症対応型共同生活介護</t>
  </si>
  <si>
    <t>2993100011介護予防認知症対応型共同生活介護(短期利用型）</t>
  </si>
  <si>
    <t>2993100011認知症対応型通所介護</t>
  </si>
  <si>
    <t>2993100011介護予防認知症対応型通所介護</t>
  </si>
  <si>
    <t>2973100742通所介護</t>
  </si>
  <si>
    <t>2973100742通所型サービス（独自）</t>
  </si>
  <si>
    <t>2973100411訪問介護</t>
  </si>
  <si>
    <t>2973100411訪問型サービス（独自）</t>
  </si>
  <si>
    <t>2993100037定期巡回・随時対応型訪問介護看護</t>
  </si>
  <si>
    <t>2970104184訪問入浴介護</t>
  </si>
  <si>
    <t>アースサポート株式会社</t>
  </si>
  <si>
    <t>2970104184介護予防訪問入浴介護</t>
  </si>
  <si>
    <t>2970104184訪問介護</t>
  </si>
  <si>
    <t>2970104184訪問型サービス（独自）</t>
  </si>
  <si>
    <t>2970502114介護老人福祉施設</t>
  </si>
  <si>
    <t>社会福祉法人康竹の会</t>
  </si>
  <si>
    <t>2970502122短期入所生活介護</t>
  </si>
  <si>
    <t>2970502122介護予防短期入所生活介護</t>
  </si>
  <si>
    <t>2970502130通所介護</t>
  </si>
  <si>
    <t>2972900019介護老人福祉施設</t>
  </si>
  <si>
    <t>社会福祉法人晴幸福祉会</t>
  </si>
  <si>
    <t>2972900019通所介護</t>
  </si>
  <si>
    <t>2972900019短期入所生活介護</t>
  </si>
  <si>
    <t>2972900019介護予防短期入所生活介護</t>
  </si>
  <si>
    <t>2972900019訪問入浴介護</t>
  </si>
  <si>
    <t>2972900019介護予防訪問入浴介護</t>
  </si>
  <si>
    <t>2972900019通所型サービス（独自/定率）</t>
  </si>
  <si>
    <t>2950180030介護老人保健施設</t>
  </si>
  <si>
    <t>医療法人泰山会</t>
  </si>
  <si>
    <t>2950180030通所リハビリテーション</t>
  </si>
  <si>
    <t>2950180030介護予防通所リハビリテーション</t>
  </si>
  <si>
    <t>2950180030短期入所療養介護</t>
  </si>
  <si>
    <t>2950180030介護予防短期入所療養介護</t>
  </si>
  <si>
    <t>2970105686訪問介護</t>
  </si>
  <si>
    <t>2970501942地域密着型通所介護</t>
  </si>
  <si>
    <t>株式会社笑皆</t>
  </si>
  <si>
    <t>2973200435地域密着型通所介護</t>
  </si>
  <si>
    <t>株式会社ロングライフプロジェクト</t>
  </si>
  <si>
    <t>2973400308介護老人福祉施設</t>
  </si>
  <si>
    <t>社会福祉法人平安会</t>
  </si>
  <si>
    <t>2973400308短期入所生活介護</t>
  </si>
  <si>
    <t>2973400308介護予防短期入所生活介護</t>
  </si>
  <si>
    <t>2973400308通所介護</t>
  </si>
  <si>
    <t>2973400308通所型サービス（独自/定率）</t>
  </si>
  <si>
    <t>2973400308通所型サービス（独自）</t>
  </si>
  <si>
    <t>2973300045訪問介護</t>
  </si>
  <si>
    <t>社会福祉法人功有会</t>
  </si>
  <si>
    <t>2973300045訪問型サービス（独自/定率）</t>
  </si>
  <si>
    <t>2973300045訪問入浴介護</t>
  </si>
  <si>
    <t>2973300045介護予防訪問入浴介護</t>
  </si>
  <si>
    <t>2973300045短期入所生活介護</t>
  </si>
  <si>
    <t>2973300045介護予防短期入所生活介護</t>
  </si>
  <si>
    <t>2973300045介護老人福祉施設</t>
  </si>
  <si>
    <t>2970300089訪問介護</t>
  </si>
  <si>
    <t>2970300089訪問型サービス（独自/定率）</t>
  </si>
  <si>
    <t>2970300089通所介護</t>
  </si>
  <si>
    <t>2970300089通所型サービス（独自/定率）</t>
  </si>
  <si>
    <t>2970300089短期入所生活介護</t>
  </si>
  <si>
    <t>2970300089介護予防短期入所生活介護</t>
  </si>
  <si>
    <t>2970300089介護老人福祉施設</t>
  </si>
  <si>
    <t>2990300119定期巡回・随時対応型訪問介護看護</t>
  </si>
  <si>
    <t>2971000043訪問介護</t>
  </si>
  <si>
    <t>2971000043訪問型サービス（独自/定率）</t>
  </si>
  <si>
    <t>2971000043通所介護</t>
  </si>
  <si>
    <t>2971000043通所型サービス（独自/定率）</t>
  </si>
  <si>
    <t>2971000043短期入所生活介護</t>
  </si>
  <si>
    <t>2971000043介護予防短期入所生活介護</t>
  </si>
  <si>
    <t>2971000043介護老人福祉施設</t>
  </si>
  <si>
    <t>2991000080定期巡回・随時対応型訪問介護看護</t>
  </si>
  <si>
    <t>2973300219特定施設入居者生活介護</t>
  </si>
  <si>
    <t>2973300219介護予防特定施設入居者生活介護</t>
  </si>
  <si>
    <t>2973300482通所介護</t>
  </si>
  <si>
    <t>2973300482通所型サービス（独自/定率）</t>
  </si>
  <si>
    <t>2993300058地域密着型通所介護</t>
  </si>
  <si>
    <t>2993300058通所型サービス（独自/定率）</t>
  </si>
  <si>
    <t>2970301269通所介護</t>
  </si>
  <si>
    <t>2970301269通所型サービス（独自/定率）</t>
  </si>
  <si>
    <t>2970301806訪問介護</t>
  </si>
  <si>
    <t>2970301806訪問型サービス（独自/定率）</t>
  </si>
  <si>
    <t>2970301731訪問介護</t>
  </si>
  <si>
    <t>2970301731訪問型サービス（独自/定率）</t>
  </si>
  <si>
    <t>2970301731通所介護</t>
  </si>
  <si>
    <t>2970301731通所型サービス（独自/定率）</t>
  </si>
  <si>
    <t>2971000050通所介護</t>
  </si>
  <si>
    <t>2971000050通所型サービス（独自/定率）</t>
  </si>
  <si>
    <t>2973200062通所介護</t>
  </si>
  <si>
    <t>2973200062通所型サービス（独自/定率）</t>
  </si>
  <si>
    <t>2973300102訪問介護</t>
  </si>
  <si>
    <t>有限会社笑み</t>
  </si>
  <si>
    <t>2973300102訪問型サービス（独自）</t>
  </si>
  <si>
    <t>2970102717訪問介護</t>
  </si>
  <si>
    <t>有限会社天与</t>
  </si>
  <si>
    <t>2970102717訪問型サービス（独自）</t>
  </si>
  <si>
    <t>2970300824通所リハビリテーション</t>
  </si>
  <si>
    <t>医療法人芳愛会</t>
  </si>
  <si>
    <t>2970300824介護予防通所リハビリテーション</t>
  </si>
  <si>
    <t>2970501413訪問介護</t>
  </si>
  <si>
    <t>有限会社ケアセンター華の木</t>
  </si>
  <si>
    <t>2970501413訪問型サービス（独自/定率）</t>
  </si>
  <si>
    <t>2970501413地域密着型通所介護</t>
  </si>
  <si>
    <t>2970501413通所型サービス（独自/定率）</t>
  </si>
  <si>
    <t>2970800187訪問介護</t>
  </si>
  <si>
    <t>有限会社歩</t>
  </si>
  <si>
    <t>2970800187訪問型サービス（独自）</t>
  </si>
  <si>
    <t>2970800328通所介護</t>
  </si>
  <si>
    <t>2970800328通所型サービス（独自）</t>
  </si>
  <si>
    <t>2973100593通所介護</t>
  </si>
  <si>
    <t>株式会社Serise</t>
  </si>
  <si>
    <t>2973100593通所型サービス（独自）</t>
  </si>
  <si>
    <t>ミック登美ヶ丘グループホーム</t>
  </si>
  <si>
    <t>ミック登美ヶ丘デイサービスセンターあい</t>
  </si>
  <si>
    <t>ミック登美ヶ丘デイサービスセンターゆめ</t>
  </si>
  <si>
    <t>ミック登美ヶ丘　小規模多機能型サービス「はな」</t>
  </si>
  <si>
    <t>株式会社まごころ福祉訪問介護事業所</t>
  </si>
  <si>
    <t>グループホームまごころ</t>
  </si>
  <si>
    <t>ホームヘルプえのき</t>
  </si>
  <si>
    <t>テンダーヒル御所</t>
  </si>
  <si>
    <t>テンダーヒル御所みのり館</t>
  </si>
  <si>
    <t>ケアハウステンダーヒル御所</t>
  </si>
  <si>
    <t>テンダーヒル御所わかば館</t>
  </si>
  <si>
    <t>テンダーヒル御所わかば館グループホームきっとうっど</t>
  </si>
  <si>
    <t>小規模多機能型事業所サラ</t>
  </si>
  <si>
    <t>グループホームエル</t>
  </si>
  <si>
    <t>デイサービスセンターエル</t>
  </si>
  <si>
    <t>デイサービスセンターティエール</t>
  </si>
  <si>
    <t>グループホーム侑良の里</t>
  </si>
  <si>
    <t>小規模多機能型事業所エクサ</t>
  </si>
  <si>
    <t>デイサービスセンターエクサ</t>
  </si>
  <si>
    <t>訪問介護ステーションはなみず木</t>
  </si>
  <si>
    <t>六花訪問介護ステーション・広陵</t>
  </si>
  <si>
    <t>デイサービスロハスの春</t>
  </si>
  <si>
    <t>グループホーム六花</t>
  </si>
  <si>
    <t>デイサービス六花</t>
  </si>
  <si>
    <t>六花訪問介護ステーション</t>
  </si>
  <si>
    <t>六花24時間対応型訪問介護看護センター</t>
  </si>
  <si>
    <t>アースサポート奈良</t>
  </si>
  <si>
    <t>特別養護老人ホームバンデ(絆)</t>
  </si>
  <si>
    <t>ショートステイバンデ(絆)</t>
  </si>
  <si>
    <t>デイサービスバンデ(絆)</t>
  </si>
  <si>
    <t>特別養護老人ホームウォームヴィラ新庄園</t>
  </si>
  <si>
    <t>介護老人保健施設秋篠</t>
  </si>
  <si>
    <t>ヘルパーステーション　あきしの</t>
  </si>
  <si>
    <t>茶話本舗デイサービス南妙法寺亭</t>
  </si>
  <si>
    <t>茶話本舗デイサービス笑陽畠田の家</t>
  </si>
  <si>
    <t>大和の里</t>
  </si>
  <si>
    <t>特別養護老人ホーム大和園</t>
  </si>
  <si>
    <t>特別養護老人ホーム大和園平和</t>
  </si>
  <si>
    <t>特別養護老人ホーム大和園白鳳</t>
  </si>
  <si>
    <t>養護老人ホーム大和園広陽</t>
  </si>
  <si>
    <t>大和園デイサービスセンター広陵温泉</t>
  </si>
  <si>
    <t>大和園　ちあふる</t>
  </si>
  <si>
    <t>大和園こおりやま</t>
  </si>
  <si>
    <t>大和園りおん</t>
  </si>
  <si>
    <t>大和園くうる</t>
  </si>
  <si>
    <t>大和園王寺デイサービスセンター</t>
  </si>
  <si>
    <t>ヘルパーステーションチーム</t>
  </si>
  <si>
    <t>医療法人芳愛会通所リハビリテーション事業所だいち</t>
  </si>
  <si>
    <t>ケアセンター華の木</t>
  </si>
  <si>
    <t>ケアセンター歩</t>
  </si>
  <si>
    <t>デイサービスあゆみ</t>
  </si>
  <si>
    <t>デイサービスセンター絆</t>
  </si>
  <si>
    <t>2974800613介護老人福祉施設</t>
  </si>
  <si>
    <t>社会福祉法人陽幸会</t>
  </si>
  <si>
    <t>2974800613短期入所生活介護</t>
  </si>
  <si>
    <t>2974800613介護予防短期入所生活介護</t>
  </si>
  <si>
    <t>2974800613通所介護</t>
  </si>
  <si>
    <t>2974800613通所型サービス（独自/定率）</t>
  </si>
  <si>
    <t>2972300020介護老人福祉施設</t>
  </si>
  <si>
    <t>社会福祉法人徳成会</t>
  </si>
  <si>
    <t>2972300020短期入所生活介護</t>
  </si>
  <si>
    <t>2972300020介護予防短期入所生活介護</t>
  </si>
  <si>
    <t>2972300020通所介護</t>
  </si>
  <si>
    <t>2970400889地域密着型通所介護</t>
  </si>
  <si>
    <t>医療法人和光会</t>
  </si>
  <si>
    <t>2970400962訪問介護</t>
  </si>
  <si>
    <t>2971200023介護老人福祉施設</t>
  </si>
  <si>
    <t>社会福祉法人大和会</t>
  </si>
  <si>
    <t>2971200023短期入所生活介護</t>
  </si>
  <si>
    <t>2971200023介護予防短期入所生活介護</t>
  </si>
  <si>
    <t>2971200049地域密着型通所介護</t>
  </si>
  <si>
    <t>2971200049通所型サービス（独自/定率）</t>
  </si>
  <si>
    <t>2973200211認知症対応型共同生活介護</t>
  </si>
  <si>
    <t>株式会社メディカル・ケア・コンシェルジュ</t>
  </si>
  <si>
    <t>2973200211認知症対応型共同生活介護(短期利用型）</t>
  </si>
  <si>
    <t>2973200211介護予防認知症対応型共同生活介護</t>
  </si>
  <si>
    <t>2973200211介護予防認知症対応型共同生活介護(短期利用型）</t>
  </si>
  <si>
    <t>2973200443通所介護</t>
  </si>
  <si>
    <t>2973200443通所型サービス（独自）</t>
  </si>
  <si>
    <t>2970300634特定施設入居者生活介護</t>
  </si>
  <si>
    <t>株式会社チャーム・ケア・コーポレーション</t>
  </si>
  <si>
    <t>2970300634特定施設入居者生活介護(短期利用型）</t>
  </si>
  <si>
    <t>2970300634介護予防特定施設入居者生活介護</t>
  </si>
  <si>
    <t>2970103715特定施設入居者生活介護</t>
  </si>
  <si>
    <t>2970103715特定施設入居者生活介護(短期利用型）</t>
  </si>
  <si>
    <t>2970103715介護予防特定施設入居者生活介護</t>
  </si>
  <si>
    <t>2970301400特定施設入居者生活介護</t>
  </si>
  <si>
    <t>2970301400特定施設入居者生活介護(短期利用型）</t>
  </si>
  <si>
    <t>2970301400介護予防特定施設入居者生活介護</t>
  </si>
  <si>
    <t>2971500596特定施設入居者生活介護</t>
  </si>
  <si>
    <t>2971500596特定施設入居者生活介護(短期利用型）</t>
  </si>
  <si>
    <t>2971500596介護予防特定施設入居者生活介護</t>
  </si>
  <si>
    <t>2970108649訪問介護</t>
  </si>
  <si>
    <t>2970108649訪問型サービス（独自）</t>
  </si>
  <si>
    <t>2990100683定期巡回・随時対応型訪問介護看護</t>
  </si>
  <si>
    <t>2970400277通所介護</t>
  </si>
  <si>
    <t>有限会社宮城</t>
  </si>
  <si>
    <t>2970400442地域密着型通所介護</t>
  </si>
  <si>
    <t>2970400277通所型サービス（独自）</t>
  </si>
  <si>
    <t>2970400442通所型サービス（独自）</t>
  </si>
  <si>
    <t>2970601247訪問介護</t>
  </si>
  <si>
    <t>株式会社享正</t>
  </si>
  <si>
    <t>2970300675訪問介護</t>
  </si>
  <si>
    <t>有限会社きらら</t>
  </si>
  <si>
    <t>2970300675訪問型サービス（独自/定率）</t>
  </si>
  <si>
    <t>2970102998特定施設入居者生活介護</t>
  </si>
  <si>
    <t>株式会社ケアプラス</t>
  </si>
  <si>
    <t>2970102998特定施設入居者生活介護(短期利用型）</t>
  </si>
  <si>
    <t>2970102998介護予防特定施設入居者生活介護</t>
  </si>
  <si>
    <t>2970300212訪問介護</t>
  </si>
  <si>
    <t>医療法人岡谷会</t>
  </si>
  <si>
    <t>2970300212訪問型サービス（独自/定率）</t>
  </si>
  <si>
    <t>2910201413通所リハビリテーション</t>
  </si>
  <si>
    <t>2910201413介護予防通所リハビリテーション</t>
  </si>
  <si>
    <t>29A0300041通所型サービス（独自/定率）</t>
  </si>
  <si>
    <t>29A0300041</t>
  </si>
  <si>
    <t>2950180048介護老人保健施設</t>
  </si>
  <si>
    <t>2950180048短期入所療養介護</t>
  </si>
  <si>
    <t>2950180048介護予防短期入所療養介護</t>
  </si>
  <si>
    <t>2950180048通所リハビリテーション</t>
  </si>
  <si>
    <t>2950180048介護予防通所リハビリテーション</t>
  </si>
  <si>
    <t>2970101669通所介護</t>
  </si>
  <si>
    <t>2970101669通所型サービス（独自）</t>
  </si>
  <si>
    <t>2970100067訪問介護</t>
  </si>
  <si>
    <t>2970100067訪問型サービス（独自）</t>
  </si>
  <si>
    <t>2970901647通所介護</t>
  </si>
  <si>
    <t>株式会社グァレンド</t>
  </si>
  <si>
    <t>2970106452訪問介護</t>
  </si>
  <si>
    <t>医療法人飯田医院</t>
  </si>
  <si>
    <t>2970106452訪問型サービス（独自）</t>
  </si>
  <si>
    <t>医療法人飯田医院</t>
    <rPh sb="0" eb="2">
      <t>イリョウ</t>
    </rPh>
    <rPh sb="2" eb="4">
      <t>ホウジン</t>
    </rPh>
    <rPh sb="4" eb="6">
      <t>イイダ</t>
    </rPh>
    <rPh sb="6" eb="8">
      <t>イイン</t>
    </rPh>
    <phoneticPr fontId="0"/>
  </si>
  <si>
    <t>2970107880通所介護</t>
  </si>
  <si>
    <t>医療法人　飯田医院</t>
  </si>
  <si>
    <t>2970107880通所型サービス（独自）</t>
  </si>
  <si>
    <t>医療法人飯田医院</t>
    <rPh sb="0" eb="2">
      <t>イリョウ</t>
    </rPh>
    <rPh sb="2" eb="4">
      <t>ホウジン</t>
    </rPh>
    <rPh sb="4" eb="8">
      <t>イイダイイン</t>
    </rPh>
    <phoneticPr fontId="0"/>
  </si>
  <si>
    <t>2973600402通所介護</t>
  </si>
  <si>
    <t>株式会社ケアテック</t>
  </si>
  <si>
    <t>2973600402通所型サービス（独自/定率）</t>
  </si>
  <si>
    <t>2973600402通所型サービス（独自）</t>
  </si>
  <si>
    <t>特別養護老人ホーム大和葛城苑</t>
  </si>
  <si>
    <t>特別養護老人ホーム悠楽園</t>
  </si>
  <si>
    <t>デイサービスセンター前栽の家</t>
  </si>
  <si>
    <t>訪問介護センター田部の家</t>
  </si>
  <si>
    <t>都祁すずらん苑</t>
  </si>
  <si>
    <t>老人デイサービスセンター都祁すずらん苑</t>
  </si>
  <si>
    <t>グループホームここから王寺町</t>
  </si>
  <si>
    <t>デイサービスセンターここから王寺町</t>
  </si>
  <si>
    <t>Charm(チャーム)やまとこおりやま</t>
  </si>
  <si>
    <t>Charm（チャーム）奈良公園</t>
  </si>
  <si>
    <t>Charm（チャーム）郡山九条</t>
  </si>
  <si>
    <t>チャーム奈良三郷</t>
  </si>
  <si>
    <t>チャームヘルパーステーション奈良学園前</t>
  </si>
  <si>
    <t>デイサービスみやぎ</t>
  </si>
  <si>
    <t>デイサービスゆんたく</t>
  </si>
  <si>
    <t>訪問介護ステーションきょうせい</t>
  </si>
  <si>
    <t>ケアステーションきらら</t>
  </si>
  <si>
    <t>ききのもり奈良駅前</t>
  </si>
  <si>
    <t>岡谷会ホームヘルプステーション郡山</t>
  </si>
  <si>
    <t>医療法人岡谷会片桐民主診療所</t>
  </si>
  <si>
    <t>医療法人岡谷会　小泉診療所</t>
  </si>
  <si>
    <t>医療法人岡谷会介護老人保健施設やくしの里</t>
  </si>
  <si>
    <t>医療法人岡谷会デイサービスセンターせいび</t>
  </si>
  <si>
    <t>岡谷会ホームヘルプステーション</t>
  </si>
  <si>
    <t>デイサービスほのほの</t>
  </si>
  <si>
    <t>ヘルパーステーション左京</t>
  </si>
  <si>
    <t>ヘルパーステーション左京</t>
    <rPh sb="10" eb="12">
      <t>サキョウ</t>
    </rPh>
    <phoneticPr fontId="0"/>
  </si>
  <si>
    <t>デイサービスさきょう</t>
  </si>
  <si>
    <t>ケアテックリハプライド吉野</t>
  </si>
  <si>
    <t>2970800682介護老人福祉施設</t>
  </si>
  <si>
    <t>社会福祉法人せせらぎ会</t>
  </si>
  <si>
    <t>2970800682短期入所生活介護</t>
  </si>
  <si>
    <t>2970800682介護予防短期入所生活介護</t>
  </si>
  <si>
    <t>2990800027地域密着型通所介護</t>
  </si>
  <si>
    <t>社会福祉法人　せせらぎ会</t>
  </si>
  <si>
    <t>2950180006介護老人保健施設</t>
  </si>
  <si>
    <t>社会医療法人松本快生会</t>
  </si>
  <si>
    <t>2950180006短期入所療養介護</t>
  </si>
  <si>
    <t>2950180006介護予防短期入所療養介護</t>
  </si>
  <si>
    <t>2950180006通所リハビリテーション</t>
  </si>
  <si>
    <t>2950180006介護予防通所リハビリテーション</t>
  </si>
  <si>
    <t>2991700010認知症対応型共同生活介護</t>
  </si>
  <si>
    <t>有限会社在宅介護サービス応援隊</t>
  </si>
  <si>
    <t>2991700010認知症対応型共同生活介護(短期利用型）</t>
  </si>
  <si>
    <t>2991700010介護予防認知症対応型共同生活介護</t>
  </si>
  <si>
    <t>2991700010介護予防認知症対応型共同生活介護(短期利用型）</t>
  </si>
  <si>
    <t>2991700028認知症対応型共同生活介護</t>
  </si>
  <si>
    <t>2991700028認知症対応型共同生活介護(短期利用型）</t>
  </si>
  <si>
    <t>2991700028介護予防認知症対応型共同生活介護</t>
  </si>
  <si>
    <t>2991700028介護予防認知症対応型共同生活介護(短期利用型）</t>
  </si>
  <si>
    <t>2971700154地域密着型通所介護</t>
  </si>
  <si>
    <t>2971700154通所型サービス（独自）</t>
  </si>
  <si>
    <t>2971700154通所型サービス（独自/定率）</t>
  </si>
  <si>
    <t>2973200054訪問介護</t>
  </si>
  <si>
    <t>有限会社かんな</t>
  </si>
  <si>
    <t>2973200054訪問型サービス（独自）</t>
  </si>
  <si>
    <t>2970700635介護老人福祉施設</t>
  </si>
  <si>
    <t>社会福祉法人祥水園</t>
  </si>
  <si>
    <t>2970700064介護老人福祉施設</t>
  </si>
  <si>
    <t>2970700049短期入所生活介護</t>
  </si>
  <si>
    <t>2970700049介護予防短期入所生活介護</t>
  </si>
  <si>
    <t>2970700049通所介護</t>
  </si>
  <si>
    <t>2970700049訪問介護</t>
  </si>
  <si>
    <t>2990700052認知症対応型共同生活介護</t>
  </si>
  <si>
    <t>2990700052認知症対応型共同生活介護(短期利用型）</t>
  </si>
  <si>
    <t>2990700052介護予防認知症対応型共同生活介護</t>
  </si>
  <si>
    <t>2990700052介護予防認知症対応型共同生活介護(短期利用型）</t>
  </si>
  <si>
    <t>2970500431訪問介護</t>
  </si>
  <si>
    <t>有限会社とらいあんぐる</t>
  </si>
  <si>
    <t>2970600504通所リハビリテーション</t>
  </si>
  <si>
    <t>医療法人医眞会</t>
  </si>
  <si>
    <t>2970600504介護予防通所リハビリテーション</t>
  </si>
  <si>
    <t>2970600199訪問介護</t>
  </si>
  <si>
    <t>2970600199訪問型サービス（独自/定率）</t>
  </si>
  <si>
    <t>2970100281介護老人福祉施設</t>
  </si>
  <si>
    <t>社会福祉法人晃宝会</t>
  </si>
  <si>
    <t>2970100281短期入所生活介護</t>
  </si>
  <si>
    <t>2970100281介護予防短期入所生活介護</t>
  </si>
  <si>
    <t>2970100281通所介護</t>
  </si>
  <si>
    <t>2970100281通所型サービス（独自）</t>
  </si>
  <si>
    <t>2970100281認知症対応型共同生活介護</t>
  </si>
  <si>
    <t>2970100281認知症対応型共同生活介護(短期利用型）</t>
  </si>
  <si>
    <t>2970100281介護予防認知症対応型共同生活介護</t>
  </si>
  <si>
    <t>2970100281介護予防認知症対応型共同生活介護(短期利用型）</t>
  </si>
  <si>
    <t>2970106866介護老人福祉施設</t>
  </si>
  <si>
    <t>2970106866短期入所生活介護</t>
  </si>
  <si>
    <t>2970106866介護予防短期入所生活介護</t>
  </si>
  <si>
    <t>2970501363通所介護</t>
  </si>
  <si>
    <t>有限会社ホームズ</t>
  </si>
  <si>
    <t>2970501363通所型サービス（独自/定率）</t>
  </si>
  <si>
    <t>2970502361通所介護</t>
  </si>
  <si>
    <t>株式会社風天</t>
  </si>
  <si>
    <t>2970600579認知症対応型共同生活介護</t>
  </si>
  <si>
    <t>有限会社友愛</t>
  </si>
  <si>
    <t>2970600579認知症対応型共同生活介護(短期利用型）</t>
  </si>
  <si>
    <t>2970600579介護予防認知症対応型共同生活介護</t>
  </si>
  <si>
    <t>2970600579介護予防認知症対応型共同生活介護(短期利用型）</t>
  </si>
  <si>
    <t>2990600112小規模多機能型居宅介護</t>
  </si>
  <si>
    <t>2990600112小規模多機能型居宅介護(短期利用型）</t>
  </si>
  <si>
    <t>2990600112介護予防小規模多機能型居宅介護</t>
  </si>
  <si>
    <t>2990600112介護予防小規模多機能型居宅介護(短期利用型）</t>
  </si>
  <si>
    <t>2990600104認知症対応型通所介護</t>
  </si>
  <si>
    <t>2990600104介護予防認知症対応型通所介護</t>
  </si>
  <si>
    <t>2970100364訪問介護</t>
  </si>
  <si>
    <t>有限会社奈良ケアサービス</t>
  </si>
  <si>
    <t>2970100364訪問型サービス（独自）</t>
  </si>
  <si>
    <t>2970501561通所介護</t>
  </si>
  <si>
    <t>株式会社プレイス</t>
  </si>
  <si>
    <t>2970501561通所型サービス（独自/定率）</t>
  </si>
  <si>
    <t>2970108037訪問介護</t>
  </si>
  <si>
    <t>株式会社ココピタスマイル</t>
  </si>
  <si>
    <t>2970108037訪問型サービス（独自）</t>
  </si>
  <si>
    <t>2970108136通所介護</t>
  </si>
  <si>
    <t>2970108136通所型サービス（独自）</t>
  </si>
  <si>
    <t>2970101271訪問介護</t>
  </si>
  <si>
    <t>有限会社友舞</t>
  </si>
  <si>
    <t>2970101271訪問型サービス（独自）</t>
  </si>
  <si>
    <t>2970105868通所介護</t>
  </si>
  <si>
    <t>2970105868通所型サービス（独自）</t>
  </si>
  <si>
    <t>2972000570訪問介護</t>
  </si>
  <si>
    <t>株式会社いちえ</t>
  </si>
  <si>
    <t>2970901738介護老人福祉施設</t>
  </si>
  <si>
    <t>社会福祉法人晋栄福祉会</t>
  </si>
  <si>
    <t>2970901738短期入所生活介護</t>
  </si>
  <si>
    <t>2970901738介護予防短期入所生活介護</t>
  </si>
  <si>
    <t>2970900946介護老人福祉施設</t>
  </si>
  <si>
    <t>2970900946短期入所生活介護</t>
  </si>
  <si>
    <t>2970900946介護予防短期入所生活介護</t>
  </si>
  <si>
    <t>2970900953通所介護</t>
  </si>
  <si>
    <t>2970901290介護老人福祉施設</t>
  </si>
  <si>
    <t>2970901290短期入所生活介護</t>
  </si>
  <si>
    <t>2970901290介護予防短期入所生活介護</t>
  </si>
  <si>
    <t>2970901308地域密着型通所介護</t>
  </si>
  <si>
    <t>2990900066認知症対応型共同生活介護</t>
  </si>
  <si>
    <t>2990900066介護予防認知症対応型共同生活介護</t>
  </si>
  <si>
    <t>2990900074認知症対応型通所介護</t>
  </si>
  <si>
    <t>2990900074介護予防認知症対応型通所介護</t>
  </si>
  <si>
    <t>2970600462認知症対応型共同生活介護</t>
  </si>
  <si>
    <t>有限会社祥寿会</t>
  </si>
  <si>
    <t>2970600462認知症対応型共同生活介護(短期利用型）</t>
  </si>
  <si>
    <t>2970600462介護予防認知症対応型共同生活介護</t>
  </si>
  <si>
    <t>2970600462介護予防認知症対応型共同生活介護(短期利用型）</t>
  </si>
  <si>
    <t>2990600054小規模多機能型居宅介護</t>
  </si>
  <si>
    <t>2990600054小規模多機能型居宅介護(短期利用型）</t>
  </si>
  <si>
    <t>2990600054介護予防小規模多機能型居宅介護</t>
  </si>
  <si>
    <t>2990600054介護予防小規模多機能型居宅介護(短期利用型）</t>
  </si>
  <si>
    <t>2990600146小規模多機能型居宅介護</t>
  </si>
  <si>
    <t>2990600146介護予防小規模多機能型居宅介護</t>
  </si>
  <si>
    <t>2990600153定期巡回・随時対応型訪問介護看護</t>
  </si>
  <si>
    <t>2993400056小規模多機能型居宅介護</t>
  </si>
  <si>
    <t>2993400056小規模多機能型居宅介護(短期利用型）</t>
  </si>
  <si>
    <t>2993400056介護予防小規模多機能型居宅介護</t>
  </si>
  <si>
    <t>2993400056介護予防小規模多機能型居宅介護(短期利用型）</t>
  </si>
  <si>
    <t>2994900054小規模多機能型居宅介護</t>
  </si>
  <si>
    <t>2994900054小規模多機能型居宅介護(短期利用型）</t>
  </si>
  <si>
    <t>2994900054介護予防小規模多機能型居宅介護</t>
  </si>
  <si>
    <t>2994900054介護予防小規模多機能型居宅介護(短期利用型）</t>
  </si>
  <si>
    <t>2970400657介護老人福祉施設</t>
  </si>
  <si>
    <t>社会福祉法人福住会</t>
  </si>
  <si>
    <t>2970400665短期入所生活介護</t>
  </si>
  <si>
    <t>2970400665介護予防短期入所生活介護</t>
  </si>
  <si>
    <t>2970400699地域密着型通所介護</t>
  </si>
  <si>
    <t>2970400699通所型サービス（独自）</t>
  </si>
  <si>
    <t>2970104085訪問介護</t>
  </si>
  <si>
    <t>株式会社カームネススマイル</t>
  </si>
  <si>
    <t>2970104085訪問型サービス（独自）</t>
  </si>
  <si>
    <t>2970103392認知症対応型共同生活介護</t>
  </si>
  <si>
    <t>有限会社トミ</t>
  </si>
  <si>
    <t>2970103392介護予防認知症対応型共同生活介護</t>
  </si>
  <si>
    <t>2991000114地域密着型特定施設入居者生活介護</t>
  </si>
  <si>
    <t>社会福祉法人慈傳会</t>
  </si>
  <si>
    <t>2971001512訪問介護</t>
  </si>
  <si>
    <t>2971001512訪問型サービス（独自）</t>
  </si>
  <si>
    <t>2990100667地域密着型通所介護</t>
  </si>
  <si>
    <t>株式会社楓工務店</t>
  </si>
  <si>
    <t>2990100667通所型サービス（独自）</t>
  </si>
  <si>
    <t>2970108177訪問介護</t>
  </si>
  <si>
    <t>株式会社永遠</t>
  </si>
  <si>
    <t>2974800019訪問介護</t>
  </si>
  <si>
    <t>社会福祉法人葛城市社会福祉協議会</t>
  </si>
  <si>
    <t>2974800019訪問型サービス（独自）</t>
  </si>
  <si>
    <t>2974800019地域密着型通所介護</t>
  </si>
  <si>
    <t>2974800019通所型サービス（独自/定率）</t>
  </si>
  <si>
    <t>2990400174地域密着型通所介護</t>
  </si>
  <si>
    <t>株式会社　Quintet</t>
  </si>
  <si>
    <t>2990400174通所型サービス（独自）</t>
  </si>
  <si>
    <t>2990400182地域密着型通所介護</t>
  </si>
  <si>
    <t>2990400182通所型サービス（独自）</t>
  </si>
  <si>
    <t>2970200842通所介護</t>
  </si>
  <si>
    <t>株式会社トゥモロー健康科学</t>
  </si>
  <si>
    <t>2971000746通所介護</t>
  </si>
  <si>
    <t>2970301707訪問介護</t>
  </si>
  <si>
    <t>特定非営利活動法人自立支援ステーションぽかぽか</t>
  </si>
  <si>
    <t>2970301707訪問型サービス（独自）</t>
  </si>
  <si>
    <t>2950380168介護老人保健施設</t>
  </si>
  <si>
    <t>医療法人社団松下会</t>
  </si>
  <si>
    <t>2950380168通所リハビリテーション</t>
  </si>
  <si>
    <t>2950380168介護予防通所リハビリテーション</t>
  </si>
  <si>
    <t>2970901597訪問介護</t>
  </si>
  <si>
    <t>2970901605通所介護</t>
  </si>
  <si>
    <t>2970502528訪問介護</t>
  </si>
  <si>
    <t>株式会社ケントメディカルケア</t>
  </si>
  <si>
    <t>2970201527特定施設入居者生活介護</t>
  </si>
  <si>
    <t>2970201527介護予防特定施設入居者生活介護</t>
  </si>
  <si>
    <t>2970103194訪問介護</t>
  </si>
  <si>
    <t>株式会社三条メディック</t>
  </si>
  <si>
    <t>2970102964地域密着型通所介護</t>
  </si>
  <si>
    <t>有限会社コミュニティサポートかなで</t>
  </si>
  <si>
    <t>2970104978地域密着型通所介護</t>
  </si>
  <si>
    <t>2970102964通所型サービス（独自）</t>
  </si>
  <si>
    <t>2971001553訪問介護</t>
  </si>
  <si>
    <t>メディカルパートナーズ株式会社</t>
  </si>
  <si>
    <t>2971001553訪問型サービス（独自/定率）</t>
  </si>
  <si>
    <t>特別養護老人ホームせせらぎの園</t>
  </si>
  <si>
    <t>せせらぎの園　みなも</t>
  </si>
  <si>
    <t>社会医療法人松本快生会介護老人保健施設大和田の里</t>
  </si>
  <si>
    <t>グループホーム安堵園</t>
  </si>
  <si>
    <t>グループホーム安堵園Ⅱ</t>
  </si>
  <si>
    <t>デイサービス安堵園</t>
  </si>
  <si>
    <t>訪問介護ステーションいちご花</t>
  </si>
  <si>
    <t>特別養護老人ホーム水杜</t>
  </si>
  <si>
    <t>特別養護老人ホーム水がたり</t>
  </si>
  <si>
    <t>在宅支援事業所水輪</t>
  </si>
  <si>
    <t>グループホーム慈泉庵</t>
  </si>
  <si>
    <t>介護センターとらいあんぐる</t>
  </si>
  <si>
    <t>医療法人医眞会デイケアみわ</t>
  </si>
  <si>
    <t>医療法人医眞会デイケアみわ</t>
    <rPh sb="0" eb="2">
      <t>イリョウ</t>
    </rPh>
    <rPh sb="2" eb="4">
      <t>ホウジン</t>
    </rPh>
    <rPh sb="4" eb="5">
      <t>イ</t>
    </rPh>
    <rPh sb="5" eb="6">
      <t>マコト</t>
    </rPh>
    <rPh sb="6" eb="7">
      <t>カイ</t>
    </rPh>
    <phoneticPr fontId="0"/>
  </si>
  <si>
    <t>ヘルパーステーションみわ</t>
  </si>
  <si>
    <t>特別養護老人ホームあじさい園</t>
  </si>
  <si>
    <t>特別養護老人ホームあじさい園宝</t>
  </si>
  <si>
    <t>リハビリデイサービスポシブルあす香</t>
  </si>
  <si>
    <t>クロワッサン</t>
  </si>
  <si>
    <t>グループホーム友遊</t>
  </si>
  <si>
    <t>小規模多機能ゆうみん</t>
  </si>
  <si>
    <t>認知症デイゆうみん</t>
  </si>
  <si>
    <t>GOOD・PLACE</t>
  </si>
  <si>
    <t>訪問介護ココピタスマイル</t>
  </si>
  <si>
    <t>デイサービス　ココピタ押熊</t>
  </si>
  <si>
    <t>訪問介護友舞</t>
  </si>
  <si>
    <t>デイサービス友舞山陵</t>
  </si>
  <si>
    <t>介護センターいちご</t>
  </si>
  <si>
    <t>高山ちどり別館</t>
  </si>
  <si>
    <t>高山ちどり別館</t>
    <rPh sb="0" eb="2">
      <t>タカヤマ</t>
    </rPh>
    <rPh sb="5" eb="7">
      <t>ベッカン</t>
    </rPh>
    <phoneticPr fontId="0"/>
  </si>
  <si>
    <t>高山ちどり</t>
  </si>
  <si>
    <t>高山ちどり</t>
    <rPh sb="0" eb="2">
      <t>タカヤマ</t>
    </rPh>
    <phoneticPr fontId="0"/>
  </si>
  <si>
    <t>デイサービスセンター高山ちどり</t>
  </si>
  <si>
    <t>萩の台ちどり</t>
    <rPh sb="0" eb="1">
      <t>ハギ</t>
    </rPh>
    <rPh sb="2" eb="3">
      <t>ダイ</t>
    </rPh>
    <phoneticPr fontId="0"/>
  </si>
  <si>
    <t>デイサービスセンター萩の台ちどり</t>
    <rPh sb="10" eb="11">
      <t>ハギ</t>
    </rPh>
    <rPh sb="12" eb="13">
      <t>ダイ</t>
    </rPh>
    <phoneticPr fontId="0"/>
  </si>
  <si>
    <t>グループホーム老分町ちどり</t>
    <rPh sb="7" eb="8">
      <t>オ</t>
    </rPh>
    <rPh sb="8" eb="9">
      <t>ブン</t>
    </rPh>
    <rPh sb="9" eb="10">
      <t>マチ</t>
    </rPh>
    <phoneticPr fontId="0"/>
  </si>
  <si>
    <t>サポートハウス老分町ちどり</t>
    <rPh sb="7" eb="8">
      <t>オ</t>
    </rPh>
    <rPh sb="8" eb="9">
      <t>ワ</t>
    </rPh>
    <rPh sb="9" eb="10">
      <t>マチ</t>
    </rPh>
    <phoneticPr fontId="0"/>
  </si>
  <si>
    <t>グループホームこもれび</t>
  </si>
  <si>
    <t>多機能型介護ホーム芝の里</t>
  </si>
  <si>
    <t>サテライト芝の里</t>
  </si>
  <si>
    <t>定期巡回随時訪問芝の里</t>
  </si>
  <si>
    <t>河合なぐらの里</t>
  </si>
  <si>
    <t>多機能型介護ホームうだの里</t>
  </si>
  <si>
    <t>特別養護老人ホーム福住光明苑</t>
  </si>
  <si>
    <t>福住光明苑短期入所生活介護事業所</t>
  </si>
  <si>
    <t>福住光明苑デイサービスセンター</t>
  </si>
  <si>
    <t>カームネススマイル</t>
  </si>
  <si>
    <t>グループホームどんぐり</t>
  </si>
  <si>
    <t>さら紗五位堂</t>
  </si>
  <si>
    <t>さら紗ヘルパーステーション</t>
  </si>
  <si>
    <t>デイサービスきたえるーむ奈良帝塚山</t>
  </si>
  <si>
    <t>ヘルパーステーションほほえみ</t>
  </si>
  <si>
    <t>サンテラスデイサービス</t>
  </si>
  <si>
    <t>デイサービスはばたき天理</t>
  </si>
  <si>
    <t>リハビリトゥモロー</t>
  </si>
  <si>
    <t>リハビリトゥモロー香芝</t>
  </si>
  <si>
    <t>ヘルプセンターないす</t>
  </si>
  <si>
    <t>介護老人保健施設グランファミリア</t>
  </si>
  <si>
    <t>医療法人社団松下会訪問介護ステーションエリクシール</t>
  </si>
  <si>
    <t>医療法人社団松下会リハビリ特化型デイサービスエリクシール</t>
  </si>
  <si>
    <t>ケント介護サービス　橿原</t>
  </si>
  <si>
    <t>介護付き有料老人ホーム寿福の郷大和高田</t>
  </si>
  <si>
    <t>デイホームかなで六条</t>
  </si>
  <si>
    <t>デイサービスかなで家</t>
  </si>
  <si>
    <t>デイサービスかなで六条</t>
    <rPh sb="9" eb="11">
      <t>ロクジョウ</t>
    </rPh>
    <phoneticPr fontId="0"/>
  </si>
  <si>
    <t>ケアセンターMP</t>
  </si>
  <si>
    <t>2970502270訪問介護</t>
  </si>
  <si>
    <t>株式会社美カインド</t>
  </si>
  <si>
    <t>2970108888訪問介護</t>
  </si>
  <si>
    <t>2970108888訪問型サービス（独自）</t>
  </si>
  <si>
    <t>2973700103訪問介護</t>
  </si>
  <si>
    <t>社会福祉法人下市町社会福祉協議会</t>
  </si>
  <si>
    <t>2973700103訪問型サービス（独自）</t>
  </si>
  <si>
    <t>2970800476訪問介護</t>
  </si>
  <si>
    <t>有限会社上田商店</t>
  </si>
  <si>
    <t>2970800476訪問型サービス（独自/定率）</t>
  </si>
  <si>
    <t>有限会社上田商店</t>
    <rPh sb="0" eb="2">
      <t>ユウゲン</t>
    </rPh>
    <rPh sb="2" eb="4">
      <t>カイシャ</t>
    </rPh>
    <rPh sb="4" eb="6">
      <t>ウエダ</t>
    </rPh>
    <rPh sb="6" eb="8">
      <t>ショウテン</t>
    </rPh>
    <phoneticPr fontId="0"/>
  </si>
  <si>
    <t>2990100147小規模多機能型居宅介護</t>
  </si>
  <si>
    <t>医療法人仁慈会</t>
  </si>
  <si>
    <t>2990100147小規模多機能型居宅介護(短期利用型）</t>
  </si>
  <si>
    <t>2990100147介護予防小規模多機能型居宅介護</t>
  </si>
  <si>
    <t>2990100147介護予防小規模多機能型居宅介護(短期利用型）</t>
  </si>
  <si>
    <t>2990100345小規模多機能型居宅介護</t>
  </si>
  <si>
    <t>2990100345小規模多機能型居宅介護(短期利用型）</t>
  </si>
  <si>
    <t>2990100345介護予防小規模多機能型居宅介護</t>
  </si>
  <si>
    <t>2990100345介護予防小規模多機能型居宅介護(短期利用型）</t>
  </si>
  <si>
    <t>2973100445特定施設入居者生活介護</t>
  </si>
  <si>
    <t>株式会社三恵倶楽部</t>
  </si>
  <si>
    <t>2973100445特定施設入居者生活介護(短期利用型）</t>
  </si>
  <si>
    <t>2973100445介護予防特定施設入居者生活介護</t>
  </si>
  <si>
    <t>2973100650特定施設入居者生活介護</t>
  </si>
  <si>
    <t>2973100650特定施設入居者生活介護(短期利用型）</t>
  </si>
  <si>
    <t>2973100650介護予防特定施設入居者生活介護</t>
  </si>
  <si>
    <t>2971600446通所介護</t>
  </si>
  <si>
    <t>2970108151訪問介護</t>
  </si>
  <si>
    <t>株式会社ＬＩＥＮＳＯＬＩＤＥ</t>
  </si>
  <si>
    <t>2970401572訪問介護</t>
  </si>
  <si>
    <t>株式会社健親会</t>
  </si>
  <si>
    <t>2971600461訪問介護</t>
  </si>
  <si>
    <t>NPO法人ケアメイトたつた</t>
  </si>
  <si>
    <t>2971600537介護老人福祉施設</t>
  </si>
  <si>
    <t>社会福祉法人白鳳会</t>
  </si>
  <si>
    <t>2971600545短期入所生活介護</t>
  </si>
  <si>
    <t>2971600545介護予防短期入所生活介護</t>
  </si>
  <si>
    <t>2971600552通所介護</t>
  </si>
  <si>
    <t>2970500035介護老人福祉施設</t>
  </si>
  <si>
    <t>社会福祉法人聖寿会</t>
  </si>
  <si>
    <t>2970500035短期入所生活介護</t>
  </si>
  <si>
    <t>2970500035介護予防短期入所生活介護</t>
  </si>
  <si>
    <t>2970500035通所介護</t>
  </si>
  <si>
    <t>2970500035通所型サービス（独自/定率）</t>
  </si>
  <si>
    <t>2951280201介護老人保健施設</t>
  </si>
  <si>
    <t>2951280201短期入所療養介護</t>
  </si>
  <si>
    <t>2951280201介護予防短期入所療養介護</t>
  </si>
  <si>
    <t>2951280201通所リハビリテーション</t>
  </si>
  <si>
    <t>2951280201介護予防通所リハビリテーション</t>
  </si>
  <si>
    <t>2970501900通所介護</t>
  </si>
  <si>
    <t>2970501900通所型サービス（独自/定率）</t>
  </si>
  <si>
    <t>2971400078認知症対応型共同生活介護</t>
  </si>
  <si>
    <t>社会福祉法人あけぼの会</t>
  </si>
  <si>
    <t>2971400078認知症対応型共同生活介護(短期利用型）</t>
  </si>
  <si>
    <t>2971400078介護予防認知症対応型共同生活介護</t>
  </si>
  <si>
    <t>2971400078介護予防認知症対応型共同生活介護(短期利用型）</t>
  </si>
  <si>
    <t>2971400078認知症対応型通所介護</t>
  </si>
  <si>
    <t>2971400078介護予防認知症対応型通所介護</t>
  </si>
  <si>
    <t>2990500072地域密着型介護老人福祉施設入所者生活介護</t>
  </si>
  <si>
    <t>社会福祉法人うねび会</t>
  </si>
  <si>
    <t>2990500072認知症対応型共同生活介護</t>
  </si>
  <si>
    <t>2990500072認知症対応型共同生活介護(短期利用型）</t>
  </si>
  <si>
    <t>2990500072介護予防認知症対応型共同生活介護</t>
  </si>
  <si>
    <t>2990500072介護予防認知症対応型共同生活介護(短期利用型）</t>
  </si>
  <si>
    <t>2970501694短期入所生活介護</t>
  </si>
  <si>
    <t>2970501694介護予防短期入所生活介護</t>
  </si>
  <si>
    <t>2970501694通所介護</t>
  </si>
  <si>
    <t>2970502502通所介護</t>
  </si>
  <si>
    <t>2970502502訪問介護</t>
  </si>
  <si>
    <t>2970201360地域密着型通所介護</t>
  </si>
  <si>
    <t>大寿合同会社</t>
  </si>
  <si>
    <t>2970201360通所型サービス（独自/定率）</t>
  </si>
  <si>
    <t>2970201634訪問介護</t>
  </si>
  <si>
    <t>2970201634訪問型サービス（独自/定率）</t>
  </si>
  <si>
    <t>2971001306特定施設入居者生活介護</t>
  </si>
  <si>
    <t>株式会社オクヤマ・タイアップＣＰ</t>
  </si>
  <si>
    <t>2971001306特定施設入居者生活介護(短期利用型）</t>
  </si>
  <si>
    <t>2971001306介護予防特定施設入居者生活介護</t>
  </si>
  <si>
    <t>2971001314通所介護</t>
  </si>
  <si>
    <t>2971001314通所型サービス（独自）</t>
  </si>
  <si>
    <t>ケアセンターカインド橿原</t>
  </si>
  <si>
    <t>希望の友訪問介護センター</t>
  </si>
  <si>
    <t>希望の友訪問介護センター</t>
    <rPh sb="0" eb="2">
      <t>キボウ</t>
    </rPh>
    <rPh sb="3" eb="4">
      <t>トモ</t>
    </rPh>
    <rPh sb="4" eb="6">
      <t>ホウモン</t>
    </rPh>
    <rPh sb="6" eb="8">
      <t>カイゴ</t>
    </rPh>
    <phoneticPr fontId="0"/>
  </si>
  <si>
    <t>いくしゅう庵</t>
  </si>
  <si>
    <t>阪原コスモスの里</t>
  </si>
  <si>
    <t>介護付有料老人ホームあんしん館</t>
  </si>
  <si>
    <t>介護付有料老人ホームなごみ館</t>
  </si>
  <si>
    <t>デイサービスセンターいかるがの郷</t>
  </si>
  <si>
    <t>訪問介護事業所紫陽花</t>
  </si>
  <si>
    <t>訪問介護ステーション　おやの里</t>
  </si>
  <si>
    <t>特別養護老人ホーム一樹</t>
  </si>
  <si>
    <t>ショートステイ一樹</t>
  </si>
  <si>
    <t>デイサービスセンター一樹</t>
  </si>
  <si>
    <t>特別養護老人ホームかなはし苑</t>
  </si>
  <si>
    <t>老人保健施設リンク橿原</t>
  </si>
  <si>
    <t>リハビリデイサービスセンター輝き</t>
  </si>
  <si>
    <t>平群の里</t>
  </si>
  <si>
    <t>ぽれぽれケアセンター白橿</t>
  </si>
  <si>
    <t>ぽれぽれ八木西スクエア</t>
  </si>
  <si>
    <t>デイサービス大寿</t>
  </si>
  <si>
    <t>デイサービス大寿</t>
    <rPh sb="6" eb="8">
      <t>タイジュ</t>
    </rPh>
    <phoneticPr fontId="0"/>
  </si>
  <si>
    <t>訪問介護大寿</t>
  </si>
  <si>
    <t>介護付有料老人ホーム倖寿の丘</t>
  </si>
  <si>
    <t>介護付有料老人ホーム倖寿の丘</t>
    <rPh sb="0" eb="2">
      <t>カイゴ</t>
    </rPh>
    <rPh sb="2" eb="3">
      <t>ツキ</t>
    </rPh>
    <rPh sb="3" eb="5">
      <t>ユウリョウ</t>
    </rPh>
    <rPh sb="5" eb="7">
      <t>ロウジン</t>
    </rPh>
    <rPh sb="10" eb="11">
      <t>サチ</t>
    </rPh>
    <rPh sb="11" eb="12">
      <t>ヒサシ</t>
    </rPh>
    <rPh sb="13" eb="14">
      <t>オカ</t>
    </rPh>
    <phoneticPr fontId="0"/>
  </si>
  <si>
    <t>デイサービス倖寿の丘</t>
  </si>
  <si>
    <t>株式会社サクセスフル・エイジング</t>
  </si>
  <si>
    <t>2973100528通所型サービス（独自）</t>
  </si>
  <si>
    <t>2973100585通所介護</t>
  </si>
  <si>
    <t>2973100585通所型サービス（独自）</t>
  </si>
  <si>
    <t>2971400490通所介護</t>
  </si>
  <si>
    <t>2971400490通所型サービス（独自）</t>
  </si>
  <si>
    <t>2970200115介護老人福祉施設</t>
  </si>
  <si>
    <t>社会福祉法人慈光園</t>
  </si>
  <si>
    <t>2970200115短期入所生活介護</t>
  </si>
  <si>
    <t>2970200115介護予防短期入所生活介護</t>
  </si>
  <si>
    <t>2970200115通所介護</t>
  </si>
  <si>
    <t>2970900029訪問介護</t>
  </si>
  <si>
    <t>社会福祉法人長命荘</t>
  </si>
  <si>
    <t>2970900029通所介護</t>
  </si>
  <si>
    <t>2970900029短期入所生活介護</t>
  </si>
  <si>
    <t>2970900029介護予防短期入所生活介護</t>
  </si>
  <si>
    <t>2970900029介護老人福祉施設</t>
  </si>
  <si>
    <t>2970900755通所介護</t>
  </si>
  <si>
    <t>2970901357特定施設入居者生活介護</t>
  </si>
  <si>
    <t>2970901357介護予防特定施設入居者生活介護</t>
  </si>
  <si>
    <t>2971000761特定施設入居者生活介護</t>
  </si>
  <si>
    <t>株式会社ライフエール</t>
  </si>
  <si>
    <t>2971000761特定施設入居者生活介護(短期利用型）</t>
  </si>
  <si>
    <t>2971000761介護予防特定施設入居者生活介護</t>
  </si>
  <si>
    <t>2970400087訪問介護</t>
  </si>
  <si>
    <t>2970400087訪問型サービス（独自）</t>
  </si>
  <si>
    <t>2970100331訪問介護</t>
  </si>
  <si>
    <t>2970100331訪問型サービス（独自）</t>
  </si>
  <si>
    <t>2970400012介護老人福祉施設</t>
  </si>
  <si>
    <t>社会福祉法人大和清寿会</t>
  </si>
  <si>
    <t>2970400012短期入所生活介護</t>
  </si>
  <si>
    <t>2970400012介護予防短期入所生活介護</t>
  </si>
  <si>
    <t>2970400012通所介護</t>
  </si>
  <si>
    <t>2970400012通所型サービス（独自）</t>
  </si>
  <si>
    <t>2970101503介護老人福祉施設</t>
  </si>
  <si>
    <t>2970101503短期入所生活介護</t>
  </si>
  <si>
    <t>2970101503介護予防短期入所生活介護</t>
  </si>
  <si>
    <t>2970400616特定施設入居者生活介護</t>
  </si>
  <si>
    <t>2970400616特定施設入居者生活介護(短期利用型）</t>
  </si>
  <si>
    <t>2970400616介護予防特定施設入居者生活介護</t>
  </si>
  <si>
    <t>2970107013特定施設入居者生活介護</t>
  </si>
  <si>
    <t>2970107013介護予防特定施設入居者生活介護</t>
  </si>
  <si>
    <t>2970101511認知症対応型共同生活介護</t>
  </si>
  <si>
    <t>2970101511認知症対応型共同生活介護(短期利用型）</t>
  </si>
  <si>
    <t>2970101511介護予防認知症対応型共同生活介護</t>
  </si>
  <si>
    <t>2970101511介護予防認知症対応型共同生活介護(短期利用型）</t>
  </si>
  <si>
    <t>2970107237特定施設入居者生活介護</t>
  </si>
  <si>
    <t>2970107237介護予防特定施設入居者生活介護</t>
  </si>
  <si>
    <t>29B0400013介護医療院</t>
  </si>
  <si>
    <t>医療法人健和会</t>
  </si>
  <si>
    <t>29B0400013</t>
  </si>
  <si>
    <t>2950980124介護老人保健施設</t>
  </si>
  <si>
    <t>2950980124通所リハビリテーション</t>
  </si>
  <si>
    <t>2950980124介護予防通所リハビリテーション</t>
  </si>
  <si>
    <t>2950980124短期入所療養介護</t>
  </si>
  <si>
    <t>2950980124介護予防短期入所療養介護</t>
  </si>
  <si>
    <t>2970400525特定施設入居者生活介護</t>
  </si>
  <si>
    <t>2970400525介護予防特定施設入居者生活介護</t>
  </si>
  <si>
    <t>2970400566認知症対応型共同生活介護</t>
  </si>
  <si>
    <t>2970400566認知症対応型共同生活介護(短期利用型）</t>
  </si>
  <si>
    <t>2970400566介護予防認知症対応型共同生活介護</t>
  </si>
  <si>
    <t>2970400566介護予防認知症対応型共同生活介護(短期利用型）</t>
  </si>
  <si>
    <t>2970103046認知症対応型共同生活介護</t>
  </si>
  <si>
    <t>2970103046認知症対応型共同生活介護(短期利用型）</t>
  </si>
  <si>
    <t>2970103046介護予防認知症対応型共同生活介護</t>
  </si>
  <si>
    <t>2970103046介護予防認知症対応型共同生活介護(短期利用型）</t>
  </si>
  <si>
    <t>2970103129認知症対応型共同生活介護</t>
  </si>
  <si>
    <t>2970103129認知症対応型共同生活介護(短期利用型）</t>
  </si>
  <si>
    <t>2970103129介護予防認知症対応型共同生活介護</t>
  </si>
  <si>
    <t>2970103129介護予防認知症対応型共同生活介護(短期利用型）</t>
  </si>
  <si>
    <t>2993300017介護予防認知症対応型共同生活介護</t>
  </si>
  <si>
    <t>2993300017認知症対応型共同生活介護</t>
  </si>
  <si>
    <t>2990500056介護予防認知症対応型共同生活介護</t>
  </si>
  <si>
    <t>2990500056認知症対応型共同生活介護</t>
  </si>
  <si>
    <t>2970101594通所介護</t>
  </si>
  <si>
    <t>2970101594通所型サービス（独自）</t>
  </si>
  <si>
    <t>2970401523特定施設入居者生活介護</t>
  </si>
  <si>
    <t>2970401523介護予防特定施設入居者生活介護</t>
  </si>
  <si>
    <t>2970700668訪問介護</t>
  </si>
  <si>
    <t>社会福祉法人正和会</t>
  </si>
  <si>
    <t>2970700031通所介護</t>
  </si>
  <si>
    <t>2970700585地域密着型通所介護</t>
  </si>
  <si>
    <t>2951480157通所リハビリテーション</t>
  </si>
  <si>
    <t>2951480157介護予防通所リハビリテーション</t>
  </si>
  <si>
    <t>2990700094小規模多機能型居宅介護</t>
  </si>
  <si>
    <t>2990700094介護予防小規模多機能型居宅介護</t>
  </si>
  <si>
    <t>2970700031短期入所生活介護</t>
  </si>
  <si>
    <t>2970700031介護予防短期入所生活介護</t>
  </si>
  <si>
    <t>2970700031介護老人福祉施設</t>
  </si>
  <si>
    <t>2951480157介護老人保健施設</t>
  </si>
  <si>
    <t>2951480157短期入所療養介護</t>
  </si>
  <si>
    <t>2951480157介護予防短期入所療養介護</t>
  </si>
  <si>
    <t>29A0700018通所型サービス（独自）</t>
  </si>
  <si>
    <t>29A0700018</t>
  </si>
  <si>
    <t>2970700031通所型サービス（独自）</t>
  </si>
  <si>
    <t>2970700668訪問型サービス（独自）</t>
  </si>
  <si>
    <t>2970700585通所型サービス（独自）</t>
  </si>
  <si>
    <t>2990700029認知症対応型共同生活介護</t>
  </si>
  <si>
    <t>2990700029認知症対応型共同生活介護(短期利用型）</t>
  </si>
  <si>
    <t>2990700029介護予防認知症対応型共同生活介護</t>
  </si>
  <si>
    <t>2990700029介護予防認知症対応型共同生活介護(短期利用型）</t>
  </si>
  <si>
    <t>2971001017訪問介護</t>
  </si>
  <si>
    <t>株式会社まほろば</t>
  </si>
  <si>
    <t>2971001017訪問型サービス（独自/定率）</t>
  </si>
  <si>
    <t>2971001025通所介護</t>
  </si>
  <si>
    <t>2971001025通所型サービス（独自）</t>
  </si>
  <si>
    <t>2910101811通所リハビリテーション</t>
  </si>
  <si>
    <t>医療法人新仁会（社団）</t>
  </si>
  <si>
    <t>2910101811介護予防通所リハビリテーション</t>
  </si>
  <si>
    <t>29B0100019介護医療院</t>
  </si>
  <si>
    <t>29B0100019</t>
  </si>
  <si>
    <t>2970102477認知症対応型共同生活介護</t>
  </si>
  <si>
    <t>2970102477認知症対応型共同生活介護(短期利用型）</t>
  </si>
  <si>
    <t>2970102477介護予防認知症対応型共同生活介護</t>
  </si>
  <si>
    <t>2970102477介護予防認知症対応型共同生活介護(短期利用型）</t>
  </si>
  <si>
    <t>2970108581訪問介護</t>
  </si>
  <si>
    <t>合同会社ほほえみ</t>
  </si>
  <si>
    <t>2974600013訪問介護</t>
  </si>
  <si>
    <t>社会福祉法人川上村社会福祉協議会</t>
  </si>
  <si>
    <t>2974600013地域密着型通所介護</t>
  </si>
  <si>
    <t>2974600013訪問型サービス（独自）</t>
  </si>
  <si>
    <t>2974600013通所型サービス（独自）</t>
  </si>
  <si>
    <t>2970101123訪問介護</t>
  </si>
  <si>
    <t>近鉄スマイルライフ株式会社</t>
  </si>
  <si>
    <t>2970101123訪問型サービス（独自）</t>
  </si>
  <si>
    <t>2970101123通所介護</t>
  </si>
  <si>
    <t>2970101123通所型サービス（独自）</t>
  </si>
  <si>
    <t>2970101743通所介護</t>
  </si>
  <si>
    <t>2970101743通所型サービス（独自）</t>
  </si>
  <si>
    <t>2970103970通所介護</t>
  </si>
  <si>
    <t>2970103970通所型サービス（独自）</t>
  </si>
  <si>
    <t>2970100224訪問介護</t>
  </si>
  <si>
    <t>有限会社あんしん</t>
  </si>
  <si>
    <t>2970100224訪問型サービス（独自）</t>
  </si>
  <si>
    <t>2970100224訪問型サービス（独自/定率）</t>
  </si>
  <si>
    <t>2970106759通所介護</t>
  </si>
  <si>
    <t>2970106759通所型サービス（独自）</t>
  </si>
  <si>
    <t>2970104119通所型サービス（独自）</t>
  </si>
  <si>
    <t>2970104119通所介護</t>
  </si>
  <si>
    <t>2970104119通所型サービス（独自/定率）</t>
  </si>
  <si>
    <t>2970300402認知症対応型共同生活介護</t>
  </si>
  <si>
    <t>2970300402認知症対応型共同生活介護(短期利用型）</t>
  </si>
  <si>
    <t>2970300402介護予防認知症対応型共同生活介護</t>
  </si>
  <si>
    <t>2970300402介護予防認知症対応型共同生活介護(短期利用型）</t>
  </si>
  <si>
    <t>2991500055認知症対応型共同生活介護</t>
  </si>
  <si>
    <t>社会福祉法人和光会</t>
  </si>
  <si>
    <t>2991500055介護予防認知症対応型共同生活介護</t>
  </si>
  <si>
    <t>2991600038認知症対応型共同生活介護</t>
  </si>
  <si>
    <t>2991600038介護予防認知症対応型共同生活介護</t>
  </si>
  <si>
    <t>2970300246訪問介護</t>
  </si>
  <si>
    <t>有限会社マイホーム</t>
  </si>
  <si>
    <t>2970300246訪問型サービス（独自/定率）</t>
  </si>
  <si>
    <t>2970300642認知症対応型通所介護</t>
  </si>
  <si>
    <t>2970300642介護予防認知症対応型通所介護</t>
  </si>
  <si>
    <t>2970108755訪問介護</t>
  </si>
  <si>
    <t>株式会社コミュニティパートナー</t>
  </si>
  <si>
    <t>2970108755訪問型サービス（独自）</t>
  </si>
  <si>
    <t>2990100568地域密着型通所介護</t>
  </si>
  <si>
    <t>株式会社ファースト・イノベーション</t>
  </si>
  <si>
    <t>2990100568通所型サービス（独自）</t>
  </si>
  <si>
    <t>2950580049介護老人保健施設</t>
  </si>
  <si>
    <t>医療法人南風会</t>
  </si>
  <si>
    <t>2950580049短期入所療養介護</t>
  </si>
  <si>
    <t>2950580049介護予防短期入所療養介護</t>
  </si>
  <si>
    <t>2950580049通所リハビリテーション</t>
  </si>
  <si>
    <t>2950580049介護予防通所リハビリテーション</t>
  </si>
  <si>
    <t>2950580007介護老人保健施設</t>
  </si>
  <si>
    <t>2950580007短期入所療養介護</t>
  </si>
  <si>
    <t>2950580007介護予防短期入所療養介護</t>
  </si>
  <si>
    <t>2950580007通所リハビリテーション</t>
  </si>
  <si>
    <t>2950580007介護予防通所リハビリテーション</t>
  </si>
  <si>
    <t>2951780028介護老人保健施設</t>
  </si>
  <si>
    <t>2951780028短期入所療養介護</t>
  </si>
  <si>
    <t>2951780028介護予防短期入所療養介護</t>
  </si>
  <si>
    <t>2951780028通所リハビリテーション</t>
  </si>
  <si>
    <t>2951780028介護予防通所リハビリテーション</t>
  </si>
  <si>
    <t>2970200453通所介護</t>
  </si>
  <si>
    <t>株式会社奈良ケアセンターはる</t>
  </si>
  <si>
    <t>2970200784訪問介護</t>
  </si>
  <si>
    <t>2970201584訪問介護</t>
  </si>
  <si>
    <t>株式会社ヘルスサポートさくら</t>
  </si>
  <si>
    <t>2973500164介護老人福祉施設</t>
  </si>
  <si>
    <t>社会福祉法人太陽の村</t>
  </si>
  <si>
    <t>2973500164短期入所生活介護</t>
  </si>
  <si>
    <t>2973500164介護予防短期入所生活介護</t>
  </si>
  <si>
    <t>2973500172短期入所生活介護</t>
  </si>
  <si>
    <t>2973500172介護予防短期入所生活介護</t>
  </si>
  <si>
    <t>2973500180通所介護</t>
  </si>
  <si>
    <t>2973500180通所型サービス（独自）</t>
  </si>
  <si>
    <t>2973500180通所型サービス（独自/定率）</t>
  </si>
  <si>
    <t>2993500020認知症対応型共同生活介護</t>
  </si>
  <si>
    <t>2993500020認知症対応型共同生活介護(短期利用型）</t>
  </si>
  <si>
    <t>2993500020介護予防認知症対応型共同生活介護</t>
  </si>
  <si>
    <t>2993500020介護予防認知症対応型共同生活介護(短期利用型）</t>
  </si>
  <si>
    <t>2970601155短期入所生活介護</t>
  </si>
  <si>
    <t>2970601155介護予防短期入所生活介護</t>
  </si>
  <si>
    <t>2990600187地域密着型介護老人福祉施設入所者生活介護</t>
  </si>
  <si>
    <t>2990600195認知症対応型共同生活介護</t>
  </si>
  <si>
    <t>2990600195介護予防認知症対応型共同生活介護</t>
  </si>
  <si>
    <t>2990600203地域密着型通所介護</t>
  </si>
  <si>
    <t>29A0600044通所型サービス（独自/定率）</t>
  </si>
  <si>
    <t>29A0600044</t>
  </si>
  <si>
    <t>2973500248訪問型サービス（独自）</t>
  </si>
  <si>
    <t>2973500248訪問介護</t>
  </si>
  <si>
    <t>2971500059訪問介護</t>
  </si>
  <si>
    <t>有限会社LUPIN</t>
  </si>
  <si>
    <t>2971500059訪問型サービス（独自）</t>
  </si>
  <si>
    <t>2971400227認知症対応型共同生活介護</t>
  </si>
  <si>
    <t>2971400227認知症対応型共同生活介護(短期利用型）</t>
  </si>
  <si>
    <t>2971400227介護予防認知症対応型共同生活介護</t>
  </si>
  <si>
    <t>2971400227介護予防認知症対応型共同生活介護(短期利用型）</t>
  </si>
  <si>
    <t>2971500182通所介護</t>
  </si>
  <si>
    <t>2971500182通所型サービス（独自）</t>
  </si>
  <si>
    <t>2971600610通所介護</t>
  </si>
  <si>
    <t>2971600610通所型サービス（独自）</t>
  </si>
  <si>
    <t>2971500653訪問介護</t>
  </si>
  <si>
    <t>株式会社ルピナス</t>
  </si>
  <si>
    <t>2971500653訪問型サービス（独自）</t>
  </si>
  <si>
    <t>2970106049通所介護</t>
  </si>
  <si>
    <t>2970106049通所型サービス（独自）</t>
  </si>
  <si>
    <t>2970108557通所介護</t>
  </si>
  <si>
    <t>2970108557通所型サービス（独自）</t>
  </si>
  <si>
    <t>2970104234通所リハビリテーション</t>
  </si>
  <si>
    <t>医療法人こうあん</t>
  </si>
  <si>
    <t>2970104234介護予防通所リハビリテーション</t>
  </si>
  <si>
    <t>2970901142通所介護</t>
  </si>
  <si>
    <t>株式会社ヒューマンリハ</t>
  </si>
  <si>
    <t>2970901142通所型サービス（独自）</t>
  </si>
  <si>
    <t>2950180105介護老人保健施設</t>
  </si>
  <si>
    <t>医療法人康仁会</t>
  </si>
  <si>
    <t>2950180105短期入所療養介護</t>
  </si>
  <si>
    <t>2950180105介護予防短期入所療養介護</t>
  </si>
  <si>
    <t>2950180105通所リハビリテーション</t>
  </si>
  <si>
    <t>2950180105介護予防通所リハビリテーション</t>
  </si>
  <si>
    <t>2970107930訪問介護</t>
  </si>
  <si>
    <t>2970107930訪問型サービス（独自）</t>
  </si>
  <si>
    <t>2970107955通所介護</t>
  </si>
  <si>
    <t>2970107955通所型サービス（独自）</t>
  </si>
  <si>
    <t>2990100642認知症対応型共同生活介護</t>
  </si>
  <si>
    <t>2990100642介護予防認知症対応型共同生活介護</t>
  </si>
  <si>
    <t>2970301129特定施設入居者生活介護</t>
  </si>
  <si>
    <t>2970301129特定施設入居者生活介護(短期利用型）</t>
  </si>
  <si>
    <t>2970301129介護予防特定施設入居者生活介護</t>
  </si>
  <si>
    <t>2970601213通所介護</t>
  </si>
  <si>
    <t>ウエニ電器株式会社</t>
  </si>
  <si>
    <t>2970600892通所型サービス（独自/定率）</t>
  </si>
  <si>
    <t>2970106288訪問介護</t>
  </si>
  <si>
    <t>株式会社ライフケア・ビジョン</t>
  </si>
  <si>
    <t>2970106288訪問型サービス（独自）</t>
  </si>
  <si>
    <t>2970108292訪問介護</t>
  </si>
  <si>
    <t>2970108292訪問型サービス（独自）</t>
  </si>
  <si>
    <t>2970108805訪問介護</t>
  </si>
  <si>
    <t>株式会社大夢</t>
  </si>
  <si>
    <t>2970108805訪問型サービス（独自）</t>
  </si>
  <si>
    <t>2970301194介護老人福祉施設</t>
  </si>
  <si>
    <t>社会福祉法人福智会</t>
  </si>
  <si>
    <t>2970301202短期入所生活介護</t>
  </si>
  <si>
    <t>2970301202介護予防短期入所生活介護</t>
  </si>
  <si>
    <t>リハビリデイサービス春の樹</t>
    <rPh sb="10" eb="11">
      <t>ハル</t>
    </rPh>
    <rPh sb="12" eb="13">
      <t>キ</t>
    </rPh>
    <phoneticPr fontId="0"/>
  </si>
  <si>
    <t>リハビリデイサービス春の風</t>
  </si>
  <si>
    <t>リハビリデイサービス春の風</t>
    <rPh sb="10" eb="11">
      <t>ハル</t>
    </rPh>
    <rPh sb="12" eb="13">
      <t>カゼ</t>
    </rPh>
    <phoneticPr fontId="0"/>
  </si>
  <si>
    <t>リハビリデイサービス春の空</t>
  </si>
  <si>
    <t>リハビリデイサービス春の空</t>
    <rPh sb="10" eb="11">
      <t>ハル</t>
    </rPh>
    <rPh sb="12" eb="13">
      <t>ソラ</t>
    </rPh>
    <phoneticPr fontId="0"/>
  </si>
  <si>
    <t>特別養護老人ホーム慈光園</t>
  </si>
  <si>
    <t>特別養護老人ホームフォレストホーム</t>
  </si>
  <si>
    <t>フォレストデイセンター鹿ノ台</t>
  </si>
  <si>
    <t>軽費老人ホーム長命荘</t>
  </si>
  <si>
    <t>エバーライフ香芝</t>
  </si>
  <si>
    <t>株式会社ライフエール天理店</t>
  </si>
  <si>
    <t>株式会社ライフエール奈良店</t>
  </si>
  <si>
    <t>特別養護老人ホーム清寿苑</t>
  </si>
  <si>
    <t>特別養護老人ホームなら清寿苑</t>
  </si>
  <si>
    <t>ケアハウス清寿苑</t>
  </si>
  <si>
    <t>ケアハウスなら清寿苑</t>
  </si>
  <si>
    <t>認知症高齢者グループホームなら清寿苑</t>
  </si>
  <si>
    <t>介護付有料老人ホームやまと</t>
  </si>
  <si>
    <t>奈良東病院介護医療院</t>
  </si>
  <si>
    <t>介護老人保健施設ならふくじゅ荘</t>
  </si>
  <si>
    <t>ケアハウスふる里</t>
  </si>
  <si>
    <t>グループホームふれあい天理</t>
  </si>
  <si>
    <t>グループホームふれあい秋篠</t>
  </si>
  <si>
    <t>グループホームふれあい東九条</t>
  </si>
  <si>
    <t>グループホームふれあい広陵</t>
  </si>
  <si>
    <t>グループホームふれあい橿原</t>
  </si>
  <si>
    <t>リハビリデイサービスセンターひまわり奈良</t>
  </si>
  <si>
    <t>エバーライフ</t>
  </si>
  <si>
    <t>訪問介護事業所音和舎布乃香</t>
  </si>
  <si>
    <t>特別養護老人ホームまきの苑</t>
  </si>
  <si>
    <t>通所介護事業所音和舎“善”</t>
  </si>
  <si>
    <t>老人保健施設ルポゼまきの</t>
  </si>
  <si>
    <t>小規模多機能型居宅介護事業所　音和舎扇寿</t>
  </si>
  <si>
    <t>グループホームシャルルまきの</t>
  </si>
  <si>
    <t>まほろば訪問介護センター</t>
  </si>
  <si>
    <t>デイサービスまほろば</t>
  </si>
  <si>
    <t>医療法人新仁会奈良春日病院</t>
  </si>
  <si>
    <t>医療法人新仁会　奈良春日病院　介護医療院</t>
  </si>
  <si>
    <t>春日グループホーム雪・月・花</t>
  </si>
  <si>
    <t>訪問介護ほほえみ</t>
  </si>
  <si>
    <t>近鉄スマイルあやめ池ケアセンター</t>
  </si>
  <si>
    <t>近鉄スマイル北登美ヶ丘ケアセンター</t>
  </si>
  <si>
    <t>近鉄スマイルあやめ池トレ＆リハ</t>
  </si>
  <si>
    <t>デイサービスあおい</t>
  </si>
  <si>
    <t>デイサービスみやび</t>
  </si>
  <si>
    <t>グループホーム「あんしん」</t>
  </si>
  <si>
    <t>認知症対応グループホームシオンの郷</t>
  </si>
  <si>
    <t>認知症対応グループホームシオンの郷</t>
    <rPh sb="0" eb="3">
      <t>ニンチショウ</t>
    </rPh>
    <rPh sb="3" eb="5">
      <t>タイオウ</t>
    </rPh>
    <rPh sb="16" eb="17">
      <t>ゴウ</t>
    </rPh>
    <phoneticPr fontId="0"/>
  </si>
  <si>
    <t>認知症対応型グループホームカノンの扉</t>
  </si>
  <si>
    <t>マイホーム訪問介護事業所</t>
  </si>
  <si>
    <t>マイホーム矢田山さんち</t>
  </si>
  <si>
    <t>ケアセンターほっこり</t>
  </si>
  <si>
    <t>リハビリライフつむぎ</t>
  </si>
  <si>
    <t>介護老人保健施設万葉テラス</t>
  </si>
  <si>
    <t>介護老人保健施設花橿</t>
  </si>
  <si>
    <t>介護老人保健施設そよ風荘</t>
  </si>
  <si>
    <t>デイサービスはる</t>
  </si>
  <si>
    <t>ヘルパーステーションはな</t>
  </si>
  <si>
    <t>ヘルパーステーションしおり</t>
  </si>
  <si>
    <t>特別養護老人ホーム柳光</t>
  </si>
  <si>
    <t>ショートスティ柳光</t>
  </si>
  <si>
    <t>デイサービス柳光</t>
  </si>
  <si>
    <t>グループホーム柳光</t>
  </si>
  <si>
    <t>ショートステイグランビレッジ倉橋</t>
  </si>
  <si>
    <t>地域密着型特別養護老人ホーム　グランビレッジ倉橋</t>
  </si>
  <si>
    <t>グループホーム　グランビレッジ倉橋</t>
  </si>
  <si>
    <t>デイサービスセンター　グランビレッジ倉橋</t>
  </si>
  <si>
    <t>ヘルパーステーションLUPIN三郷</t>
  </si>
  <si>
    <t>ヘルパーステーションLUPIN三郷</t>
    <rPh sb="15" eb="17">
      <t>サンゴウ</t>
    </rPh>
    <phoneticPr fontId="0"/>
  </si>
  <si>
    <t>グループホームLUPIN平群</t>
  </si>
  <si>
    <t>デイサービスLUPIN勢野</t>
  </si>
  <si>
    <t>デイサービスLUPIN勢野</t>
    <rPh sb="11" eb="12">
      <t>イキオ</t>
    </rPh>
    <rPh sb="12" eb="13">
      <t>ノ</t>
    </rPh>
    <phoneticPr fontId="0"/>
  </si>
  <si>
    <t>デイサービスLUPIN斑鳩</t>
  </si>
  <si>
    <t>デイサービスLUPIN斑鳩</t>
    <rPh sb="11" eb="13">
      <t>イカルガ</t>
    </rPh>
    <phoneticPr fontId="0"/>
  </si>
  <si>
    <t>ヘルパーステーションルピナス勢野</t>
  </si>
  <si>
    <t>ヘルパーステーションルピナス勢野</t>
    <rPh sb="14" eb="15">
      <t>イキオ</t>
    </rPh>
    <phoneticPr fontId="0"/>
  </si>
  <si>
    <t>リハビリデイサービスルピナス</t>
  </si>
  <si>
    <t>リハビリデイサービスルピナス朱雀</t>
  </si>
  <si>
    <t>リハビリデイサービスルピナス朱雀</t>
    <rPh sb="14" eb="16">
      <t>スザク</t>
    </rPh>
    <phoneticPr fontId="0"/>
  </si>
  <si>
    <t>リハビリこうあん</t>
  </si>
  <si>
    <t>リハビリ専科デイサービス　ヒューマンリハ</t>
  </si>
  <si>
    <t>介護老人保健施設ロイヤルフェニックス</t>
  </si>
  <si>
    <t>メビウスまほろば訪問介護事業所</t>
  </si>
  <si>
    <t>メビウスまほろばデイサービスセンター</t>
  </si>
  <si>
    <t>グループホームメビウスまほろば</t>
  </si>
  <si>
    <t>介護付有料老人ホームメビウス大和郡山</t>
  </si>
  <si>
    <t>レッツ倶楽部桜井</t>
  </si>
  <si>
    <t>ハッピースタッフ奈良新大宮</t>
  </si>
  <si>
    <t>ハッピースタッフ奈良学園前</t>
  </si>
  <si>
    <t>ばくのゆめ</t>
  </si>
  <si>
    <t>特別養護老人ホームあいの郷</t>
  </si>
  <si>
    <t>短期入所生活介護あいの郷</t>
  </si>
  <si>
    <t>2950280111介護老人保健施設</t>
  </si>
  <si>
    <t>医療法人青心会</t>
  </si>
  <si>
    <t>2950280111短期入所療養介護</t>
  </si>
  <si>
    <t>2950280111介護予防短期入所療養介護</t>
  </si>
  <si>
    <t>2950280111通所リハビリテーション</t>
  </si>
  <si>
    <t>2950280111介護予防通所リハビリテーション</t>
  </si>
  <si>
    <t>2970301616特定施設入居者生活介護</t>
  </si>
  <si>
    <t>2970301616特定施設入居者生活介護(短期利用型）</t>
  </si>
  <si>
    <t>2970301616介護予防特定施設入居者生活介護</t>
  </si>
  <si>
    <t>2974800407地域密着型通所介護</t>
  </si>
  <si>
    <t>株式会社ナチュラル</t>
  </si>
  <si>
    <t>2974800407通所型サービス（独自/定率）</t>
  </si>
  <si>
    <t>2970105629通所介護</t>
  </si>
  <si>
    <t>一般財団法人沢井病院</t>
  </si>
  <si>
    <t>2970101081訪問介護</t>
  </si>
  <si>
    <t>2970400020介護老人福祉施設</t>
  </si>
  <si>
    <t>社会福祉法人やすらぎ会</t>
  </si>
  <si>
    <t>2970400020短期入所生活介護</t>
  </si>
  <si>
    <t>2970400020介護予防短期入所生活介護</t>
  </si>
  <si>
    <t>2970400855訪問入浴介護</t>
  </si>
  <si>
    <t>2970400855介護予防訪問入浴介護</t>
  </si>
  <si>
    <t>2970400269訪問介護</t>
  </si>
  <si>
    <t>2970400269訪問型サービス（独自）</t>
  </si>
  <si>
    <t>2990400034認知症対応型共同生活介護</t>
  </si>
  <si>
    <t>2990400034認知症対応型共同生活介護(短期利用型）</t>
  </si>
  <si>
    <t>2990400034介護予防認知症対応型共同生活介護</t>
  </si>
  <si>
    <t>2990400034介護予防認知症対応型共同生活介護(短期利用型）</t>
  </si>
  <si>
    <t>2990300150認知症対応型共同生活介護</t>
  </si>
  <si>
    <t>2990300150介護予防認知症対応型共同生活介護</t>
  </si>
  <si>
    <t>2970500795認知症対応型共同生活介護</t>
  </si>
  <si>
    <t>有限会社夢野家</t>
  </si>
  <si>
    <t>2970500795認知症対応型共同生活介護(短期利用型）</t>
  </si>
  <si>
    <t>2970500795認知症対応型通所介護</t>
  </si>
  <si>
    <t>2970500795介護予防認知症対応型通所介護</t>
  </si>
  <si>
    <t>2970500795介護予防認知症対応型共同生活介護</t>
  </si>
  <si>
    <t>2970500795介護予防認知症対応型共同生活介護(短期利用型）</t>
  </si>
  <si>
    <t>老人保健施設ピュアネス藍</t>
  </si>
  <si>
    <t>介護付有料老人ホーム青藍の郷</t>
  </si>
  <si>
    <t>デイサービスぐりーん</t>
  </si>
  <si>
    <t>一般財団法人沢井病院デイサービスセンター</t>
  </si>
  <si>
    <t>一般財団法人沢井病院ヘルパーステーション</t>
  </si>
  <si>
    <t>特別養護老人ホームやすらぎ園</t>
  </si>
  <si>
    <t>在宅サービス事業所やすらぎ園</t>
  </si>
  <si>
    <t>グループホームむつみあい</t>
  </si>
  <si>
    <t>グループホームなごみ筒井</t>
  </si>
  <si>
    <t>グループホーム夢野家Ⅱ</t>
  </si>
  <si>
    <t>2970500076介護老人福祉施設</t>
  </si>
  <si>
    <t>社会福祉法人長生会</t>
  </si>
  <si>
    <t>2970500076短期入所生活介護</t>
  </si>
  <si>
    <t>2970500076介護予防短期入所生活介護</t>
  </si>
  <si>
    <t>2970500076通所介護</t>
  </si>
  <si>
    <t>2970500076通所型サービス（独自）</t>
  </si>
  <si>
    <t>2970500076認知症対応型共同生活介護</t>
  </si>
  <si>
    <t>2970500076認知症対応型共同生活介護(短期利用型）</t>
  </si>
  <si>
    <t>2970500076介護予防認知症対応型共同生活介護</t>
  </si>
  <si>
    <t>2970500076介護予防認知症対応型共同生活介護(短期利用型）</t>
  </si>
  <si>
    <t>2973500081通所介護</t>
  </si>
  <si>
    <t>2973500081通所型サービス（独自）</t>
  </si>
  <si>
    <t>2970105280地域密着型通所介護</t>
  </si>
  <si>
    <t>2970105280通所型サービス（独自）</t>
  </si>
  <si>
    <t>2970105298訪問介護</t>
  </si>
  <si>
    <t>2970105298訪問型サービス（独自）</t>
  </si>
  <si>
    <t>2970900482訪問介護</t>
  </si>
  <si>
    <t>ライフケア生駒有限会社</t>
  </si>
  <si>
    <t>2970900482訪問型サービス（独自）</t>
  </si>
  <si>
    <t>2970900482訪問型サービス（独自/定率）</t>
  </si>
  <si>
    <t>2970901688通所介護</t>
  </si>
  <si>
    <t>2970901688通所型サービス（独自）</t>
  </si>
  <si>
    <t>2970901688通所型サービス（独自/定率）</t>
  </si>
  <si>
    <t>2970103848介護老人福祉施設</t>
  </si>
  <si>
    <t>社会福祉法人楽慈会</t>
  </si>
  <si>
    <t>2970103855短期入所生活介護</t>
  </si>
  <si>
    <t>2970103855介護予防短期入所生活介護</t>
  </si>
  <si>
    <t>2970103863通所介護</t>
  </si>
  <si>
    <t>2970103863通所型サービス（独自）</t>
  </si>
  <si>
    <t>2970101784通所介護</t>
  </si>
  <si>
    <t>2970101784通所型サービス（独自）</t>
  </si>
  <si>
    <t>2970103640訪問介護</t>
  </si>
  <si>
    <t>2970103640訪問型サービス（独自）</t>
  </si>
  <si>
    <t>2970106494通所介護</t>
  </si>
  <si>
    <t>2970106494通所型サービス（独自）</t>
  </si>
  <si>
    <t>2990100253認知症対応型共同生活介護</t>
  </si>
  <si>
    <t>2990100253介護予防認知症対応型共同生活介護</t>
  </si>
  <si>
    <t>2970107039地域密着型通所介護</t>
  </si>
  <si>
    <t>2970103350特定施設入居者生活介護</t>
  </si>
  <si>
    <t>株式会社らくじ会</t>
  </si>
  <si>
    <t>2970103350特定施設入居者生活介護(短期利用型）</t>
  </si>
  <si>
    <t>2970103350介護予防特定施設入居者生活介護</t>
  </si>
  <si>
    <t>2970105553特定施設入居者生活介護</t>
  </si>
  <si>
    <t>2970105553介護予防特定施設入居者生活介護</t>
  </si>
  <si>
    <t>2970901621訪問介護</t>
  </si>
  <si>
    <t>有限会社スペース・アズ</t>
  </si>
  <si>
    <t>2970105967短期入所生活介護</t>
  </si>
  <si>
    <t>医療法人応篤会</t>
  </si>
  <si>
    <t>2970105967介護予防短期入所生活介護</t>
  </si>
  <si>
    <t>2970105967地域密着型通所介護</t>
  </si>
  <si>
    <t>2970105967通所型サービス（独自）</t>
  </si>
  <si>
    <t>2953380017介護老人保健施設</t>
  </si>
  <si>
    <t>社会福祉法人輝家会</t>
  </si>
  <si>
    <t>2953380017短期入所療養介護</t>
  </si>
  <si>
    <t>2953380017介護予防短期入所療養介護</t>
  </si>
  <si>
    <t>2953380017通所リハビリテーション</t>
  </si>
  <si>
    <t>2953380017介護予防通所リハビリテーション</t>
  </si>
  <si>
    <t>2950480067介護老人保健施設</t>
  </si>
  <si>
    <t>社会福祉法人恩賜財団済生会</t>
  </si>
  <si>
    <t>2950480067短期入所療養介護</t>
  </si>
  <si>
    <t>2950480067介護予防短期入所療養介護</t>
  </si>
  <si>
    <t>2950480067通所リハビリテーション</t>
  </si>
  <si>
    <t>2950480067介護予防通所リハビリテーション</t>
  </si>
  <si>
    <t>2970600231訪問介護</t>
  </si>
  <si>
    <t>株式会社創和工業</t>
  </si>
  <si>
    <t>2970600231訪問型サービス（独自/定率）</t>
  </si>
  <si>
    <t>2993300025認知症対応型共同生活介護</t>
  </si>
  <si>
    <t>有限会社煌めき</t>
  </si>
  <si>
    <t>2993300025認知症対応型共同生活介護(短期利用型）</t>
  </si>
  <si>
    <t>2993300025介護予防認知症対応型共同生活介護</t>
  </si>
  <si>
    <t>2993300025介護予防認知症対応型共同生活介護(短期利用型）</t>
  </si>
  <si>
    <t>2950980025介護老人保健施設</t>
  </si>
  <si>
    <t>生駒市</t>
  </si>
  <si>
    <t>2950980025短期入所療養介護</t>
  </si>
  <si>
    <t>2950980025介護予防短期入所療養介護</t>
  </si>
  <si>
    <t>2950980025通所リハビリテーション</t>
  </si>
  <si>
    <t>2950980025介護予防通所リハビリテーション</t>
  </si>
  <si>
    <t>2952780019介護老人保健施設</t>
  </si>
  <si>
    <t>医療法人中川会</t>
  </si>
  <si>
    <t>2952780019通所リハビリテーション</t>
  </si>
  <si>
    <t>2952780019介護予防通所リハビリテーション</t>
  </si>
  <si>
    <t>2952780019短期入所療養介護</t>
  </si>
  <si>
    <t>2952780019介護予防短期入所療養介護</t>
  </si>
  <si>
    <t>2970201543訪問介護</t>
  </si>
  <si>
    <t>2970501298訪問介護</t>
  </si>
  <si>
    <t>有限会社ナーク</t>
  </si>
  <si>
    <t>2970501298訪問型サービス（独自/定率）</t>
  </si>
  <si>
    <t>2970600785地域密着型通所介護</t>
  </si>
  <si>
    <t>2970600785通所型サービス（独自/定率）</t>
  </si>
  <si>
    <t>2972000968通所介護</t>
  </si>
  <si>
    <t>2970400749特定施設入居者生活介護</t>
  </si>
  <si>
    <t>社会福祉法人天理市社会福祉事業団</t>
  </si>
  <si>
    <t>2970400749介護予防特定施設入居者生活介護</t>
  </si>
  <si>
    <t>2970400137介護老人福祉施設</t>
  </si>
  <si>
    <t>2970400137短期入所生活介護</t>
  </si>
  <si>
    <t>2970400137介護予防短期入所生活介護</t>
  </si>
  <si>
    <t>桃寿園</t>
  </si>
  <si>
    <t>デイサービスセンター吉野上市</t>
  </si>
  <si>
    <t>デイサービスセンター奈良桃寿園</t>
  </si>
  <si>
    <t>ヘルパーステーション奈良桃寿園</t>
  </si>
  <si>
    <t>デイサービスたまゆら</t>
  </si>
  <si>
    <t>特別養護老人ホームらくじ苑</t>
  </si>
  <si>
    <t>ショートステイらくじ苑</t>
  </si>
  <si>
    <t>デイサービスセンターらくじ苑“集い”</t>
  </si>
  <si>
    <t>デイサービスセンターらくじ苑</t>
  </si>
  <si>
    <t>訪問介護ステーションらくじ苑</t>
  </si>
  <si>
    <t>シニア青春倶楽部</t>
  </si>
  <si>
    <t>グループホーム　らくじの杜</t>
  </si>
  <si>
    <t>デイサービスセンターらくじ苑学園前</t>
  </si>
  <si>
    <t>介護付有料老人ホーム彩りの郷‘なら’白寿苑</t>
  </si>
  <si>
    <t>介護付有料老人ホーム　らくじ苑　大和西大寺</t>
  </si>
  <si>
    <t>コージーステーション生駒</t>
  </si>
  <si>
    <t>おうとくケアセンター</t>
  </si>
  <si>
    <t>介護老人保健施設かぐやの里</t>
  </si>
  <si>
    <t>老人保健施設シルバーケアまほろば</t>
  </si>
  <si>
    <t>磐余ヘルパーステーション</t>
  </si>
  <si>
    <t>グループホーム煌めき</t>
  </si>
  <si>
    <t>生駒市介護老人保健施設やすらぎの杜優楽</t>
  </si>
  <si>
    <t>介護老人保健施設萩の里あすか</t>
  </si>
  <si>
    <t>訪問介護ステーションベストケアーズ</t>
  </si>
  <si>
    <t>訪問介護ステーションかしの木</t>
  </si>
  <si>
    <t>デイサービスかしの木</t>
  </si>
  <si>
    <t>デイサービスアマル</t>
  </si>
  <si>
    <t>天理市立養護老人ホームふるさと園</t>
  </si>
  <si>
    <t>天理市立特別養護老人ホームふるさと園</t>
  </si>
  <si>
    <t>2970106981訪問介護</t>
  </si>
  <si>
    <t>合同会社あゆみ</t>
  </si>
  <si>
    <t>2970400624訪問介護</t>
  </si>
  <si>
    <t>有限会社あかり介護サービス</t>
  </si>
  <si>
    <t>訪問介護あゆみ</t>
  </si>
  <si>
    <t>2970201394地域密着型通所介護</t>
  </si>
  <si>
    <t>株式会社ゆうわ</t>
  </si>
  <si>
    <t>2970700155訪問介護</t>
  </si>
  <si>
    <t>社会福祉法人三寿福祉会</t>
  </si>
  <si>
    <t>2970700155訪問型サービス（独自）</t>
  </si>
  <si>
    <t>2970700189通所介護</t>
  </si>
  <si>
    <t>2970700189通所型サービス（独自）</t>
  </si>
  <si>
    <t>2970700189通所型サービス（独自/定率）</t>
  </si>
  <si>
    <t>2970700197短期入所生活介護</t>
  </si>
  <si>
    <t>2970700197介護予防短期入所生活介護</t>
  </si>
  <si>
    <t>2970800427介護老人福祉施設</t>
  </si>
  <si>
    <t>2970800427通所介護</t>
  </si>
  <si>
    <t>2970800427短期入所生活介護</t>
  </si>
  <si>
    <t>2970800427介護予防短期入所生活介護</t>
  </si>
  <si>
    <t>2970800427通所型サービス（独自）</t>
  </si>
  <si>
    <t>2970800427通所型サービス（独自/定率）</t>
  </si>
  <si>
    <t>2970700429介護老人福祉施設</t>
  </si>
  <si>
    <t>2970700429短期入所生活介護</t>
  </si>
  <si>
    <t>2970700429介護予防短期入所生活介護</t>
  </si>
  <si>
    <t>2970700205認知症対応型共同生活介護</t>
  </si>
  <si>
    <t>2970700205介護予防認知症対応型共同生活介護</t>
  </si>
  <si>
    <t>2970700205介護予防認知症対応型共同生活介護(短期利用型）</t>
  </si>
  <si>
    <t>2970800344認知症対応型共同生活介護</t>
  </si>
  <si>
    <t>2970800344認知症対応型共同生活介護(短期利用型）</t>
  </si>
  <si>
    <t>2970800344介護予防認知症対応型共同生活介護</t>
  </si>
  <si>
    <t>2970800344介護予防認知症対応型共同生活介護(短期利用型）</t>
  </si>
  <si>
    <t>2970102170通所介護</t>
  </si>
  <si>
    <t>株式会社ハッピーサービスグループ</t>
  </si>
  <si>
    <t>2970102170通所型サービス（独自）</t>
  </si>
  <si>
    <t>2970104796通所介護</t>
  </si>
  <si>
    <t>2970104796通所型サービス（独自）</t>
  </si>
  <si>
    <t>2970105447訪問介護</t>
  </si>
  <si>
    <t>2970106247地域密着型通所介護</t>
  </si>
  <si>
    <t>2970106247通所型サービス（独自）</t>
  </si>
  <si>
    <t>2970107021通所介護</t>
  </si>
  <si>
    <t>2970107021通所型サービス（独自）</t>
  </si>
  <si>
    <t>2970108870通所介護</t>
  </si>
  <si>
    <t>株式会社HSG</t>
  </si>
  <si>
    <t>2970108870通所型サービス（独自）</t>
  </si>
  <si>
    <t>2970800609訪問介護</t>
  </si>
  <si>
    <t>株式会社MOMIJI</t>
  </si>
  <si>
    <t>2970800609訪問型サービス（独自/定率）</t>
  </si>
  <si>
    <t>2970800609通所型サービス（独自/定率）</t>
  </si>
  <si>
    <t>2970800609地域密着型通所介護</t>
  </si>
  <si>
    <t>2970300329認知症対応型共同生活介護</t>
  </si>
  <si>
    <t>ウェルコンサル株式会社</t>
  </si>
  <si>
    <t>2970300329認知症対応型共同生活介護(短期利用型）</t>
  </si>
  <si>
    <t>2970300329介護予防認知症対応型共同生活介護</t>
  </si>
  <si>
    <t>2970300329介護予防認知症対応型共同生活介護(短期利用型）</t>
  </si>
  <si>
    <t>2990300085認知症対応型共同生活介護</t>
  </si>
  <si>
    <t>2990300085介護予防認知症対応型共同生活介護</t>
  </si>
  <si>
    <t>2970300766地域密着型通所介護</t>
  </si>
  <si>
    <t>2970300766通所型サービス（独自/定率）</t>
  </si>
  <si>
    <t>2990300044小規模多機能型居宅介護</t>
  </si>
  <si>
    <t>2990300044小規模多機能型居宅介護(短期利用型）</t>
  </si>
  <si>
    <t>2990300044介護予防小規模多機能型居宅介護</t>
  </si>
  <si>
    <t>2990300044介護予防小規模多機能型居宅介護(短期利用型）</t>
  </si>
  <si>
    <t>2970300931特定施設入居者生活介護</t>
  </si>
  <si>
    <t>2970300931特定施設入居者生活介護(短期利用型）</t>
  </si>
  <si>
    <t>2970300931介護予防特定施設入居者生活介護</t>
  </si>
  <si>
    <t>2970300931短期入所生活介護</t>
  </si>
  <si>
    <t>2970300931介護予防短期入所生活介護</t>
  </si>
  <si>
    <t>2970101966認知症対応型共同生活介護</t>
  </si>
  <si>
    <t>2970101966認知症対応型共同生活介護(短期利用型）</t>
  </si>
  <si>
    <t>2970101966介護予防認知症対応型共同生活介護</t>
  </si>
  <si>
    <t>2970101966介護予防認知症対応型共同生活介護(短期利用型）</t>
  </si>
  <si>
    <t>2970102923認知症対応型共同生活介護</t>
  </si>
  <si>
    <t>2970102923認知症対応型共同生活介護(短期利用型）</t>
  </si>
  <si>
    <t>2970102923介護予防認知症対応型共同生活介護</t>
  </si>
  <si>
    <t>2970102923介護予防認知症対応型共同生活介護(短期利用型）</t>
  </si>
  <si>
    <t>2970102931地域密着型通所介護</t>
  </si>
  <si>
    <t>2970102931通所型サービス（独自）</t>
  </si>
  <si>
    <t>2990100113小規模多機能型居宅介護</t>
  </si>
  <si>
    <t>2990100113小規模多機能型居宅介護(短期利用型）</t>
  </si>
  <si>
    <t>2990100113介護予防小規模多機能型居宅介護</t>
  </si>
  <si>
    <t>2990100113介護予防小規模多機能型居宅介護(短期利用型）</t>
  </si>
  <si>
    <t>2970106817特定施設入居者生活介護</t>
  </si>
  <si>
    <t>2970106817特定施設入居者生活介護(短期利用型）</t>
  </si>
  <si>
    <t>2970106817介護予防特定施設入居者生活介護</t>
  </si>
  <si>
    <t>2993200019認知症対応型共同生活介護</t>
  </si>
  <si>
    <t>2993200019介護予防認知症対応型共同生活介護</t>
  </si>
  <si>
    <t>2970900334認知症対応型共同生活介護</t>
  </si>
  <si>
    <t>2970900334認知症対応型共同生活介護(短期利用型）</t>
  </si>
  <si>
    <t>2970900334介護予防認知症対応型共同生活介護</t>
  </si>
  <si>
    <t>2970900334介護予防認知症対応型共同生活介護(短期利用型）</t>
  </si>
  <si>
    <t>2970900409地域密着型通所介護</t>
  </si>
  <si>
    <t>2970900409通所型サービス（独自）</t>
  </si>
  <si>
    <t>2990900033小規模多機能型居宅介護</t>
  </si>
  <si>
    <t>2990900033小規模多機能型居宅介護(短期利用型）</t>
  </si>
  <si>
    <t>2990900033介護予防小規模多機能型居宅介護</t>
  </si>
  <si>
    <t>2990900033介護予防小規模多機能型居宅介護(短期利用型）</t>
  </si>
  <si>
    <t>2990400042小規模多機能型居宅介護</t>
  </si>
  <si>
    <t>2990400042小規模多機能型居宅介護(短期利用型）</t>
  </si>
  <si>
    <t>2990400042介護予防小規模多機能型居宅介護</t>
  </si>
  <si>
    <t>2990400042介護予防小規模多機能型居宅介護(短期利用型）</t>
  </si>
  <si>
    <t>2970100174認知症対応型共同生活介護</t>
  </si>
  <si>
    <t>株式会社シティー・プランナー</t>
  </si>
  <si>
    <t>2970100174認知症対応型共同生活介護(短期利用型）</t>
  </si>
  <si>
    <t>2970100174介護予防認知症対応型共同生活介護</t>
  </si>
  <si>
    <t>2970100174介護予防認知症対応型共同生活介護(短期利用型）</t>
  </si>
  <si>
    <t>2950380010介護老人保健施設</t>
  </si>
  <si>
    <t>医療法人悠明会</t>
  </si>
  <si>
    <t>2950380010短期入所療養介護</t>
  </si>
  <si>
    <t>2950380010介護予防短期入所療養介護</t>
  </si>
  <si>
    <t>2950380010通所リハビリテーション</t>
  </si>
  <si>
    <t>2950380010介護予防通所リハビリテーション</t>
  </si>
  <si>
    <t>2970301459訪問介護</t>
  </si>
  <si>
    <t>2970301459訪問型サービス（独自）</t>
  </si>
  <si>
    <t>2910201538通所リハビリテーション</t>
  </si>
  <si>
    <t>2910201538介護予防通所リハビリテーション</t>
  </si>
  <si>
    <t>2970301673介護老人福祉施設</t>
  </si>
  <si>
    <t>社会福祉法人嘉耶の会</t>
  </si>
  <si>
    <t>2970301673短期入所生活介護</t>
  </si>
  <si>
    <t>2970301673介護予防短期入所生活介護</t>
  </si>
  <si>
    <t>2970104200介護老人福祉施設</t>
  </si>
  <si>
    <t>2970104200短期入所生活介護</t>
  </si>
  <si>
    <t>2970104200介護予防短期入所生活介護</t>
  </si>
  <si>
    <t>2970104200地域密着型通所介護</t>
  </si>
  <si>
    <t>2970104200通所型サービス（独自）</t>
  </si>
  <si>
    <t>2970301087地域密着型通所介護</t>
  </si>
  <si>
    <t>株式会社アン</t>
  </si>
  <si>
    <t>茶話本舗デイサービス片塩庵</t>
  </si>
  <si>
    <t>友語苑ヘルパーステーションコスモス</t>
  </si>
  <si>
    <t>友語苑ヘルパーステーションコスモス</t>
    <rPh sb="0" eb="1">
      <t>トモ</t>
    </rPh>
    <rPh sb="1" eb="2">
      <t>カタ</t>
    </rPh>
    <rPh sb="2" eb="3">
      <t>エン</t>
    </rPh>
    <phoneticPr fontId="0"/>
  </si>
  <si>
    <t>友語苑デイサービスセンター</t>
  </si>
  <si>
    <t>友語苑ショートステイ</t>
  </si>
  <si>
    <t>介護老人福祉施設友幸苑</t>
  </si>
  <si>
    <t>介護老人福祉施設友幸苑</t>
    <rPh sb="0" eb="2">
      <t>カイゴ</t>
    </rPh>
    <rPh sb="2" eb="4">
      <t>ロウジン</t>
    </rPh>
    <rPh sb="4" eb="6">
      <t>フクシ</t>
    </rPh>
    <rPh sb="6" eb="8">
      <t>シセツ</t>
    </rPh>
    <rPh sb="8" eb="10">
      <t>トモユキ</t>
    </rPh>
    <rPh sb="10" eb="11">
      <t>ソノ</t>
    </rPh>
    <phoneticPr fontId="0"/>
  </si>
  <si>
    <t>介護老人福祉施設友喜苑</t>
  </si>
  <si>
    <t>介護老人福祉施設友喜苑</t>
    <rPh sb="0" eb="2">
      <t>カイゴ</t>
    </rPh>
    <rPh sb="2" eb="4">
      <t>ロウジン</t>
    </rPh>
    <rPh sb="4" eb="6">
      <t>フクシ</t>
    </rPh>
    <rPh sb="6" eb="8">
      <t>シセツ</t>
    </rPh>
    <rPh sb="8" eb="10">
      <t>ユウキ</t>
    </rPh>
    <rPh sb="10" eb="11">
      <t>ソノ</t>
    </rPh>
    <phoneticPr fontId="0"/>
  </si>
  <si>
    <t>グループホーム友徳苑</t>
  </si>
  <si>
    <t>グループホーム友楽苑</t>
  </si>
  <si>
    <t>ハッピーデイサービスセンター</t>
  </si>
  <si>
    <t>ハッピーデイリハビリ館西ノ京</t>
  </si>
  <si>
    <t>ハッピーガーデンヘルパーステーション</t>
  </si>
  <si>
    <t>ハッピーデイリハビリ館大安寺</t>
  </si>
  <si>
    <t>リゾートデイサービスハッピーリライフ</t>
  </si>
  <si>
    <t>リゾートデイサービスハッピーリライフplus</t>
  </si>
  <si>
    <t>ヘルパーステーションもみじ</t>
  </si>
  <si>
    <t>フレンド冠山・城跡園</t>
  </si>
  <si>
    <t>グループホームフレンド倶楽部郡山</t>
  </si>
  <si>
    <t>デイサービスフレンド倶楽部</t>
  </si>
  <si>
    <t>フレンド倶楽部郡山</t>
  </si>
  <si>
    <t>ウェルライフ郡山</t>
  </si>
  <si>
    <t>サテライト　フレンド高の原</t>
  </si>
  <si>
    <t>フレンド学園前登美の森</t>
  </si>
  <si>
    <t>デイサービス登美の森</t>
  </si>
  <si>
    <t>フレンド倶楽部学園前</t>
  </si>
  <si>
    <t>ウェルライフ希</t>
  </si>
  <si>
    <t>フレンド王寺</t>
  </si>
  <si>
    <t>フレンド生駒・菜の花Ⅰ・Ⅱ</t>
  </si>
  <si>
    <t>菜の花デイサービス</t>
  </si>
  <si>
    <t>フレンド倶楽部生駒</t>
  </si>
  <si>
    <t>フレンド倶楽部天理</t>
  </si>
  <si>
    <t>フレンド尼ヶ辻</t>
  </si>
  <si>
    <t>介護老人保健施設ウェルケア悠</t>
  </si>
  <si>
    <t>訪問介護ステーションあかり</t>
  </si>
  <si>
    <t>郡山いむらクリニック</t>
  </si>
  <si>
    <t>特別養護老人ホームウェルケアはるか</t>
  </si>
  <si>
    <t>特別養護老人ホーム梅花苑</t>
  </si>
  <si>
    <t>デイサービスセンターアン</t>
  </si>
  <si>
    <t>2973700186訪問介護</t>
  </si>
  <si>
    <t>社会福祉法人下市ユートピア</t>
  </si>
  <si>
    <t>2971300021訪問介護</t>
  </si>
  <si>
    <t>社会福祉法人山添村社会福祉協議会</t>
  </si>
  <si>
    <t>2971300021訪問入浴介護</t>
  </si>
  <si>
    <t>2971300021介護予防訪問入浴介護</t>
  </si>
  <si>
    <t>2971300021通所介護</t>
  </si>
  <si>
    <t>2971300021訪問型サービス（独自）</t>
  </si>
  <si>
    <t>2971300021通所型サービス（独自）</t>
  </si>
  <si>
    <t>2973200286訪問介護</t>
  </si>
  <si>
    <t>株式会社介護センター虹</t>
  </si>
  <si>
    <t>2973200534通所介護</t>
  </si>
  <si>
    <t>2970901878訪問介護</t>
  </si>
  <si>
    <t>社会福祉法人あけび</t>
  </si>
  <si>
    <t>2994300016認知症対応型共同生活介護</t>
  </si>
  <si>
    <t>有限会社エフ・エス・エヌ</t>
  </si>
  <si>
    <t>2994300016認知症対応型共同生活介護(短期利用型）</t>
  </si>
  <si>
    <t>2994300016介護予防認知症対応型共同生活介護</t>
  </si>
  <si>
    <t>2994300016介護予防認知症対応型共同生活介護(短期利用型）</t>
  </si>
  <si>
    <t>2994100028認知症対応型共同生活介護</t>
  </si>
  <si>
    <t>2994100028認知症対応型共同生活介護(短期利用型）</t>
  </si>
  <si>
    <t>2994100028介護予防認知症対応型共同生活介護</t>
  </si>
  <si>
    <t>2994100028介護予防認知症対応型共同生活介護(短期利用型）</t>
  </si>
  <si>
    <t>2974300101地域密着型通所介護</t>
  </si>
  <si>
    <t>2974300101通所型サービス（独自）</t>
  </si>
  <si>
    <t>2990100410地域密着型通所介護</t>
  </si>
  <si>
    <t>株式会社インターネットインフィニティー</t>
  </si>
  <si>
    <t>2990100410通所型サービス（独自）</t>
  </si>
  <si>
    <t>2990100402地域密着型通所介護</t>
  </si>
  <si>
    <t>2990100402通所型サービス（独自）</t>
  </si>
  <si>
    <t>2990300127地域密着型通所介護</t>
  </si>
  <si>
    <t>2990300127通所型サービス（独自）</t>
  </si>
  <si>
    <t>2970301574通所型サービス（独自）</t>
  </si>
  <si>
    <t>29A0300066通所型サービス（独自/定率）</t>
  </si>
  <si>
    <t>29A0300066</t>
  </si>
  <si>
    <t>2970201402訪問介護</t>
  </si>
  <si>
    <t>株式会社うらら</t>
  </si>
  <si>
    <t>2970201055通所介護</t>
  </si>
  <si>
    <t>池田観光株式会社</t>
  </si>
  <si>
    <t>2970200750介護老人福祉施設</t>
  </si>
  <si>
    <t>社会福祉法人太樹会</t>
  </si>
  <si>
    <t>2970200750短期入所生活介護</t>
  </si>
  <si>
    <t>2970200750介護予防短期入所生活介護</t>
  </si>
  <si>
    <t>2970200750通所介護</t>
  </si>
  <si>
    <t>2971000852短期入所生活介護</t>
  </si>
  <si>
    <t>2971000852介護予防短期入所生活介護</t>
  </si>
  <si>
    <t>2971001470短期入所生活介護</t>
  </si>
  <si>
    <t>2971001470介護予防短期入所生活介護</t>
  </si>
  <si>
    <t>2991000049地域密着型介護老人福祉施設入所者生活介護</t>
  </si>
  <si>
    <t>2991000064地域密着型介護老人福祉施設入所者生活介護</t>
  </si>
  <si>
    <t>2971000878地域密着型通所介護</t>
  </si>
  <si>
    <t>2971000878通所型サービス（独自/定率）</t>
  </si>
  <si>
    <t>2970200750通所型サービス（独自）</t>
  </si>
  <si>
    <t>訪問介護センターユートピアセグラ</t>
  </si>
  <si>
    <t>デイサービスなないろ</t>
  </si>
  <si>
    <t>あけびの家</t>
  </si>
  <si>
    <t>グループホーム平谷あきの里</t>
  </si>
  <si>
    <t>グループホームゆうゆう苑</t>
  </si>
  <si>
    <t>あきの里デイサービスセンター</t>
  </si>
  <si>
    <t>レコードブック奈良学園前</t>
  </si>
  <si>
    <t>レコードブック奈良三条</t>
  </si>
  <si>
    <t>レコードブック大和郡山</t>
  </si>
  <si>
    <t>デイサービス栄明館</t>
  </si>
  <si>
    <t>和里（にこり）</t>
  </si>
  <si>
    <t>和里（にこり）香芝</t>
  </si>
  <si>
    <t>和里（にこり）香芝</t>
    <rPh sb="0" eb="2">
      <t>ワサト</t>
    </rPh>
    <rPh sb="7" eb="9">
      <t>カシバ</t>
    </rPh>
    <phoneticPr fontId="0"/>
  </si>
  <si>
    <t>和里(にこり)香芝Ⅱ</t>
  </si>
  <si>
    <t>和里（にこり）香芝Ⅱ</t>
    <rPh sb="0" eb="2">
      <t>ワサト</t>
    </rPh>
    <rPh sb="7" eb="9">
      <t>カシバ</t>
    </rPh>
    <phoneticPr fontId="0"/>
  </si>
  <si>
    <t>和里（にこり）香芝Ⅱ</t>
  </si>
  <si>
    <t>デイサービスセンター和里（にこり）香芝</t>
  </si>
  <si>
    <t>2970100190介護老人福祉施設</t>
  </si>
  <si>
    <t>社会福祉法人福寿会</t>
  </si>
  <si>
    <t>2970101057短期入所生活介護</t>
  </si>
  <si>
    <t>2970101057介護予防短期入所生活介護</t>
  </si>
  <si>
    <t>2970100752通所介護</t>
  </si>
  <si>
    <t>2970100752通所型サービス（独自）</t>
  </si>
  <si>
    <t>2970101065訪問介護</t>
  </si>
  <si>
    <t>2970101065訪問型サービス（独自）</t>
  </si>
  <si>
    <t>2970100315介護老人福祉施設</t>
  </si>
  <si>
    <t>2970100315短期入所生活介護</t>
  </si>
  <si>
    <t>2970100315介護予防短期入所生活介護</t>
  </si>
  <si>
    <t>2970108086介護老人福祉施設</t>
  </si>
  <si>
    <t>2970108086短期入所生活介護</t>
  </si>
  <si>
    <t>2970108086介護予防短期入所生活介護</t>
  </si>
  <si>
    <t>2970100737通所介護</t>
  </si>
  <si>
    <t>2970100737通所型サービス（独自）</t>
  </si>
  <si>
    <t>2970101073訪問介護</t>
  </si>
  <si>
    <t>2970101073訪問型サービス（独自）</t>
  </si>
  <si>
    <t>2973300565通所介護</t>
  </si>
  <si>
    <t>株式会社UTケアシステム</t>
  </si>
  <si>
    <t>2973300565通所型サービス（独自）</t>
  </si>
  <si>
    <t>2973300565通所型サービス（独自/定率）</t>
  </si>
  <si>
    <t>2911501506通所リハビリテーション</t>
  </si>
  <si>
    <t>医療法人友紘会</t>
  </si>
  <si>
    <t>2911501506介護予防通所リハビリテーション</t>
  </si>
  <si>
    <t>2911501506短期入所療養介護(介護療養型医療施設)</t>
  </si>
  <si>
    <t>2911501506介護予防短期入所療養介護(介護療養型医療施設)</t>
  </si>
  <si>
    <t>2973100494特定施設入居者生活介護</t>
  </si>
  <si>
    <t>小野原ハイム株式会社</t>
  </si>
  <si>
    <t>2973100494特定施設入居者生活介護(短期利用型）</t>
  </si>
  <si>
    <t>2973100494介護予防特定施設入居者生活介護</t>
  </si>
  <si>
    <t>2973100213介護予防特定施設入居者生活介護</t>
  </si>
  <si>
    <t>2973100213特定施設入居者生活介護</t>
  </si>
  <si>
    <t>2973100213特定施設入居者生活介護(短期利用型）</t>
  </si>
  <si>
    <t>2970103822訪問介護</t>
  </si>
  <si>
    <t>株式会社輪</t>
  </si>
  <si>
    <t>2970103822訪問型サービス（独自）</t>
  </si>
  <si>
    <t>株式会社輪</t>
    <rPh sb="0" eb="2">
      <t>カブシキ</t>
    </rPh>
    <rPh sb="2" eb="4">
      <t>カイシャ</t>
    </rPh>
    <rPh sb="4" eb="5">
      <t>ワ</t>
    </rPh>
    <phoneticPr fontId="0"/>
  </si>
  <si>
    <t>2970502551訪問介護</t>
  </si>
  <si>
    <t>株式会社サンザン</t>
  </si>
  <si>
    <t>2970502551訪問型サービス（独自/定率）</t>
  </si>
  <si>
    <t>2970502460訪問介護</t>
  </si>
  <si>
    <t>株式会社雄信</t>
  </si>
  <si>
    <t>2970502460訪問型サービス（独自/定率）</t>
  </si>
  <si>
    <t>2970900235訪問介護</t>
  </si>
  <si>
    <t>アミコ京阪奈介護サービス有限会社</t>
  </si>
  <si>
    <t>2970900235訪問型サービス（独自）</t>
  </si>
  <si>
    <t>2970900508認知症対応型共同生活介護</t>
  </si>
  <si>
    <t>2970900508認知症対応型共同生活介護(短期利用型）</t>
  </si>
  <si>
    <t>2970900508介護予防認知症対応型共同生活介護</t>
  </si>
  <si>
    <t>2970900508介護予防認知症対応型共同生活介護(短期利用型）</t>
  </si>
  <si>
    <t>2970900698通所介護</t>
  </si>
  <si>
    <t>社会福祉法人　協同福祉会</t>
  </si>
  <si>
    <t>2990900090定期巡回・随時対応型訪問介護看護</t>
  </si>
  <si>
    <t>2990900025小規模多機能型居宅介護</t>
  </si>
  <si>
    <t>2990900025小規模多機能型居宅介護(短期利用型）</t>
  </si>
  <si>
    <t>2990900025介護予防小規模多機能型居宅介護</t>
  </si>
  <si>
    <t>2990900025介護予防小規模多機能型居宅介護(短期利用型）</t>
  </si>
  <si>
    <t>2970104713通所介護</t>
  </si>
  <si>
    <t>2970104713短期入所生活介護</t>
  </si>
  <si>
    <t>2970104713介護予防短期入所生活介護</t>
  </si>
  <si>
    <t>2970104713訪問介護</t>
  </si>
  <si>
    <t>2990100162定期巡回・随時対応型訪問介護看護</t>
  </si>
  <si>
    <t>2990100592地域密着型通所介護</t>
  </si>
  <si>
    <t>2970106213短期入所生活介護</t>
  </si>
  <si>
    <t>2970106213介護予防短期入所生活介護</t>
  </si>
  <si>
    <t>2990100287認知症対応型共同生活介護</t>
  </si>
  <si>
    <t>2990100287介護予防認知症対応型共同生活介護</t>
  </si>
  <si>
    <t>2990100279定期巡回・随時対応型訪問介護看護</t>
  </si>
  <si>
    <t>2970106304訪問介護</t>
  </si>
  <si>
    <t>2990100121小規模多機能型居宅介護</t>
  </si>
  <si>
    <t>2990100121小規模多機能型居宅介護(短期利用型）</t>
  </si>
  <si>
    <t>2990100121介護予防小規模多機能型居宅介護</t>
  </si>
  <si>
    <t>2990100121介護予防小規模多機能型居宅介護(短期利用型）</t>
  </si>
  <si>
    <t>2990100311定期巡回・随時対応型訪問介護看護</t>
  </si>
  <si>
    <t>2970105330通所介護</t>
  </si>
  <si>
    <t>2970301681通所介護</t>
  </si>
  <si>
    <t>2990300077小規模多機能型居宅介護</t>
  </si>
  <si>
    <t>2990300077小規模多機能型居宅介護(短期利用型）</t>
  </si>
  <si>
    <t>2990300077介護予防小規模多機能型居宅介護</t>
  </si>
  <si>
    <t>2990300077介護予防小規模多機能型居宅介護(短期利用型）</t>
  </si>
  <si>
    <t>2970301491短期入所生活介護</t>
  </si>
  <si>
    <t>2970301491介護予防短期入所生活介護</t>
  </si>
  <si>
    <t>2990300101定期巡回・随時対応型訪問介護看護</t>
  </si>
  <si>
    <t>2990300143認知症対応型共同生活介護</t>
  </si>
  <si>
    <t>2990300143介護予防認知症対応型共同生活介護</t>
  </si>
  <si>
    <t>2970301814複合型サービス（看護小規模多機能型居宅介護）</t>
  </si>
  <si>
    <t>2970301814複合型サービス（看護小規模多機能型居宅介護・短期利用型）</t>
  </si>
  <si>
    <t>2970300923通所介護</t>
  </si>
  <si>
    <t>2970300121介護老人福祉施設</t>
  </si>
  <si>
    <t>2970300121短期入所生活介護</t>
  </si>
  <si>
    <t>2970300121介護予防短期入所生活介護</t>
  </si>
  <si>
    <t>2970300121通所介護</t>
  </si>
  <si>
    <t>2970300121訪問介護</t>
  </si>
  <si>
    <t>2990300093定期巡回・随時対応型訪問介護看護</t>
  </si>
  <si>
    <t>2970400806通所介護</t>
  </si>
  <si>
    <t>2990400018小規模多機能型居宅介護</t>
  </si>
  <si>
    <t>2990400018小規模多機能型居宅介護(短期利用型）</t>
  </si>
  <si>
    <t>2990400018介護予防小規模多機能型居宅介護</t>
  </si>
  <si>
    <t>2990400018介護予防小規模多機能型居宅介護(短期利用型）</t>
  </si>
  <si>
    <t>2990400067認知症対応型共同生活介護</t>
  </si>
  <si>
    <t>2990400067介護予防認知症対応型共同生活介護</t>
  </si>
  <si>
    <t>2990400059小規模多機能型居宅介護</t>
  </si>
  <si>
    <t>2990400059小規模多機能型居宅介護(短期利用型）</t>
  </si>
  <si>
    <t>2990400059介護予防小規模多機能型居宅介護</t>
  </si>
  <si>
    <t>2990400059介護予防小規模多機能型居宅介護(短期利用型）</t>
  </si>
  <si>
    <t>2970401077通所介護</t>
  </si>
  <si>
    <t>2970401069短期入所生活介護</t>
  </si>
  <si>
    <t>2970401069介護予防短期入所生活介護</t>
  </si>
  <si>
    <t>2990400083小規模多機能型居宅介護</t>
  </si>
  <si>
    <t>2990400083小規模多機能型居宅介護(短期利用型）</t>
  </si>
  <si>
    <t>2990400083介護予防小規模多機能型居宅介護</t>
  </si>
  <si>
    <t>2990400083介護予防小規模多機能型居宅介護(短期利用型）</t>
  </si>
  <si>
    <t>2990100303小規模多機能型居宅介護</t>
  </si>
  <si>
    <t>2990100303小規模多機能型居宅介護(短期利用型）</t>
  </si>
  <si>
    <t>2990100303介護予防小規模多機能型居宅介護</t>
  </si>
  <si>
    <t>2990100303介護予防小規模多機能型居宅介護(短期利用型）</t>
  </si>
  <si>
    <t>2990100634認知症対応型共同生活介護</t>
  </si>
  <si>
    <t>2990100634認知症対応型共同生活介護(短期利用型）</t>
  </si>
  <si>
    <t>2990100634介護予防認知症対応型共同生活介護</t>
  </si>
  <si>
    <t>2990100634介護予防認知症対応型共同生活介護(短期利用型）</t>
  </si>
  <si>
    <t>2990400109小規模多機能型居宅介護</t>
  </si>
  <si>
    <t>2990400109小規模多機能型居宅介護(短期利用型）</t>
  </si>
  <si>
    <t>2990400109介護予防小規模多機能型居宅介護</t>
  </si>
  <si>
    <t>2990400109介護予防小規模多機能型居宅介護(短期利用型）</t>
  </si>
  <si>
    <t>2990400091認知症対応型共同生活介護</t>
  </si>
  <si>
    <t>2990400091介護予防認知症対応型共同生活介護</t>
  </si>
  <si>
    <t>2990100394定期巡回・随時対応型訪問介護看護</t>
  </si>
  <si>
    <t>2970107385短期入所生活介護</t>
  </si>
  <si>
    <t>2970107385介護予防短期入所生活介護</t>
  </si>
  <si>
    <t>2990100626地域密着型通所介護</t>
  </si>
  <si>
    <t>2990500098定期巡回・随時対応型訪問介護看護</t>
  </si>
  <si>
    <t>2990500114小規模多機能型居宅介護</t>
  </si>
  <si>
    <t>2990500114小規模多機能型居宅介護(短期利用型）</t>
  </si>
  <si>
    <t>2990500114介護予防小規模多機能型居宅介護</t>
  </si>
  <si>
    <t>2990500114介護予防小規模多機能型居宅介護(短期利用型）</t>
  </si>
  <si>
    <t>2990500106認知症対応型共同生活介護</t>
  </si>
  <si>
    <t>2990500106介護予防認知症対応型共同生活介護</t>
  </si>
  <si>
    <t>2990100501複合型サービス（看護小規模多機能型居宅介護）</t>
  </si>
  <si>
    <t>2990100519認知症対応型共同生活介護</t>
  </si>
  <si>
    <t>2990100519介護予防認知症対応型共同生活介護</t>
  </si>
  <si>
    <t>2990600161認知症対応型共同生活介護</t>
  </si>
  <si>
    <t>2990600161介護予防認知症対応型共同生活介護</t>
  </si>
  <si>
    <t>2990600245認知症対応型共同生活介護</t>
  </si>
  <si>
    <t>2990600245介護予防認知症対応型共同生活介護</t>
  </si>
  <si>
    <t>2990600252小規模多機能型居宅介護</t>
  </si>
  <si>
    <t>2990600252小規模多機能型居宅介護(短期利用型）</t>
  </si>
  <si>
    <t>2990600252介護予防小規模多機能型居宅介護</t>
  </si>
  <si>
    <t>2990600252介護予防小規模多機能型居宅介護(短期利用型）</t>
  </si>
  <si>
    <t>2990600278複合型サービス（看護小規模多機能型居宅介護）</t>
  </si>
  <si>
    <t>2990600278複合型サービス（看護小規模多機能型居宅介護・短期利用型）</t>
  </si>
  <si>
    <t>2990600260定期巡回・随時対応型訪問介護看護</t>
  </si>
  <si>
    <t>2990200087認知症対応型共同生活介護</t>
  </si>
  <si>
    <t>2990200087介護予防認知症対応型共同生活介護</t>
  </si>
  <si>
    <t>2990200095小規模多機能型居宅介護</t>
  </si>
  <si>
    <t>2990200095小規模多機能型居宅介護(短期利用型）</t>
  </si>
  <si>
    <t>2990200095介護予防小規模多機能型居宅介護</t>
  </si>
  <si>
    <t>2990200095介護予防小規模多機能型居宅介護(短期利用型）</t>
  </si>
  <si>
    <t>2990200103複合型サービス（看護小規模多機能型居宅介護）</t>
  </si>
  <si>
    <t>2990200103複合型サービス（看護小規模多機能型居宅介護・短期利用型）</t>
  </si>
  <si>
    <t>2990200111定期巡回・随時対応型訪問介護看護</t>
  </si>
  <si>
    <t>2990400158小規模多機能型居宅介護</t>
  </si>
  <si>
    <t>2990400158小規模多機能型居宅介護(短期利用型）</t>
  </si>
  <si>
    <t>2990400158介護予防小規模多機能型居宅介護</t>
  </si>
  <si>
    <t>2990400158介護予防小規模多機能型居宅介護(短期利用型）</t>
  </si>
  <si>
    <t>2990400166定期巡回・随時対応型訪問介護看護</t>
  </si>
  <si>
    <t>2970900698通所型サービス（独自）</t>
  </si>
  <si>
    <t>2970104713通所型サービス（独自）</t>
  </si>
  <si>
    <t>2970104713訪問型サービス（独自）</t>
  </si>
  <si>
    <t>2990100592通所型サービス（独自）</t>
  </si>
  <si>
    <t>2970106304訪問型サービス（独自）</t>
  </si>
  <si>
    <t>2970105330通所型サービス（独自）</t>
  </si>
  <si>
    <t>2990100626通所型サービス（独自）</t>
  </si>
  <si>
    <t>2970300121通所型サービス（独自/定率）</t>
  </si>
  <si>
    <t>2970300121訪問型サービス（独自/定率）</t>
  </si>
  <si>
    <t>2970301681通所型サービス（独自）</t>
  </si>
  <si>
    <t>特別養護老人ホームならやま園</t>
  </si>
  <si>
    <t>ならやま園ショートステイサービス</t>
  </si>
  <si>
    <t>ならやま園デイ・サービスセンター</t>
  </si>
  <si>
    <t>ならやま園ホームヘルプステーション</t>
  </si>
  <si>
    <t>特別養護老人ホーム平城園</t>
  </si>
  <si>
    <t>ユニット型特別養護老人ホーム　平城園</t>
  </si>
  <si>
    <t>奈良デイサービスセンター</t>
  </si>
  <si>
    <t>平城園ホームヘルプステーション</t>
  </si>
  <si>
    <t>リハビリデイサービスUT広陵</t>
  </si>
  <si>
    <t>医療法人友紘会西大和リハビリテーション病院</t>
  </si>
  <si>
    <t>友楽の杜ささゆり</t>
  </si>
  <si>
    <t>友楽の杜　西大和</t>
  </si>
  <si>
    <t>在宅介護輪</t>
  </si>
  <si>
    <t>在宅介護輪</t>
    <rPh sb="0" eb="2">
      <t>ザイタク</t>
    </rPh>
    <rPh sb="2" eb="4">
      <t>カイゴ</t>
    </rPh>
    <rPh sb="4" eb="5">
      <t>ワ</t>
    </rPh>
    <phoneticPr fontId="0"/>
  </si>
  <si>
    <t>ヘルパーステーションかしわて姫</t>
  </si>
  <si>
    <t>ヘルパーステーションますが</t>
  </si>
  <si>
    <t>アミライフ・桜ヶ丘ケアサービス</t>
  </si>
  <si>
    <t>アミライフ・桜ヶ丘</t>
  </si>
  <si>
    <t>あすならホーム菜畑</t>
  </si>
  <si>
    <t>あすならホーム菜畑安心ケアシステム</t>
  </si>
  <si>
    <t>あすならホーム東生駒</t>
  </si>
  <si>
    <t>あすならホーム富雄</t>
  </si>
  <si>
    <t>あすならホーム富雄　安心ケアシステム</t>
  </si>
  <si>
    <t>あすならハイツあやめ池デイサービス</t>
  </si>
  <si>
    <t>あすならハイツあやめ池ショートステイ</t>
  </si>
  <si>
    <t>あすならハイツあやめ池グループホーム</t>
  </si>
  <si>
    <t>あすならハイツあやめ池安心システム</t>
  </si>
  <si>
    <t>あすならハイツあやめ池訪問介護</t>
  </si>
  <si>
    <t>あすならホーム西の京多機能ケアホーム</t>
  </si>
  <si>
    <t>あすならホーム西の京安心ケアシステム</t>
  </si>
  <si>
    <t>あすならホーム西の京</t>
  </si>
  <si>
    <t>あすならホーム郡山デイサービス</t>
  </si>
  <si>
    <t>あすならホーム郡山多機能型ケアホーム</t>
  </si>
  <si>
    <t>あすならホーム郡山ショートステイ</t>
  </si>
  <si>
    <t>あすならホーム郡山安心ケアシステム</t>
  </si>
  <si>
    <t>あすならホーム郡山ｸﾞﾙｰﾌﾟﾎｰﾑ</t>
  </si>
  <si>
    <t>あすならホーム郡山看護多機能型ケアホーム</t>
  </si>
  <si>
    <t>あすならホーム筒井デイサービス</t>
  </si>
  <si>
    <t>あすなら苑</t>
  </si>
  <si>
    <t>あすなら苑安心ケアシステム</t>
  </si>
  <si>
    <t>あすならホーム二階堂デイサービス</t>
  </si>
  <si>
    <t>あすならホーム二階堂多機能型ケアホーム</t>
  </si>
  <si>
    <t>あすならホーム天理グループホーム</t>
  </si>
  <si>
    <t>あすならホーム天理多機能型ケアホーム</t>
  </si>
  <si>
    <t>あすならホーム檪本デイサービス</t>
  </si>
  <si>
    <t>あすならホーム檪本ショートステイ</t>
  </si>
  <si>
    <t>あすならホーム檪本多機能型ケアホーム</t>
  </si>
  <si>
    <t>あすならホーム今小路多機能型ケアホーム</t>
  </si>
  <si>
    <t>あすならﾎｰﾑ今小路グループホーム</t>
  </si>
  <si>
    <t>あすならホーム柳本多機能型ケアホーム</t>
  </si>
  <si>
    <t>あすならホーム柳本グループホーム</t>
  </si>
  <si>
    <t>あすならハイツ恋の窪安心ケアシステム</t>
  </si>
  <si>
    <t>あすならハイツ恋の窪　ショートステイ</t>
  </si>
  <si>
    <t>あすならハイツ恋の窪デイサービス</t>
  </si>
  <si>
    <t>あすならホーム畝傍安心ケアシステム</t>
  </si>
  <si>
    <t>あすならホーム畝傍多機能型ケアホーム</t>
  </si>
  <si>
    <t>あすならホーム畝傍グループホーム</t>
  </si>
  <si>
    <t>あすならホーム高畑　看護多機能型ケアホーム</t>
  </si>
  <si>
    <t>あすならホーム高畑　グループホーム</t>
  </si>
  <si>
    <t>あすならホーム桜井グループホーム</t>
  </si>
  <si>
    <t>あすならホーム桜井グループホームB</t>
  </si>
  <si>
    <t>あすならホーム桜井多機能型ケアホーム</t>
  </si>
  <si>
    <t>あすならホーム桜井看護多機能型ケアホーム</t>
  </si>
  <si>
    <t>あすならホーム桜井安心ケアシステム</t>
  </si>
  <si>
    <t>あすならホーム高田グループホーム</t>
  </si>
  <si>
    <t>あすならホーム高田多機能型ケアホーム</t>
  </si>
  <si>
    <t>あすならホーム高田看護多機能型ケアホーム</t>
  </si>
  <si>
    <t>あすならホーム高田安心ケアシステム</t>
  </si>
  <si>
    <t>あすならホーム山の辺多機能型ケアホーム</t>
  </si>
  <si>
    <t>あすならホーム山の辺安心ケアシステム</t>
  </si>
  <si>
    <t>2970300923通所型サービス（独自/定率）</t>
  </si>
  <si>
    <t>2970400806通所型サービス（独自）</t>
  </si>
  <si>
    <t>あすならホーム筒井</t>
  </si>
  <si>
    <t>2970401077通所型サービス（独自）</t>
  </si>
  <si>
    <t>2970101263訪問介護</t>
  </si>
  <si>
    <t>ケアテラス株式会社</t>
  </si>
  <si>
    <t>2970101263訪問型サービス（独自）</t>
  </si>
  <si>
    <t>2970105041訪問介護</t>
  </si>
  <si>
    <t>2970105041訪問型サービス（独自）</t>
  </si>
  <si>
    <t>2970107740訪問介護</t>
  </si>
  <si>
    <t>2970107740訪問型サービス（独自）</t>
  </si>
  <si>
    <t>2970107732訪問介護</t>
  </si>
  <si>
    <t>2970107732訪問型サービス（独自）</t>
  </si>
  <si>
    <t>2970901787訪問介護</t>
  </si>
  <si>
    <t>2970901787訪問型サービス（独自）</t>
  </si>
  <si>
    <t>2970102071通所介護</t>
  </si>
  <si>
    <t>2970102071通所型サービス（独自）</t>
  </si>
  <si>
    <t>2970107757通所介護</t>
  </si>
  <si>
    <t>2970107757通所型サービス（独自）</t>
  </si>
  <si>
    <t>2970108334通所介護</t>
  </si>
  <si>
    <t>2970108334通所型サービス（独自）</t>
  </si>
  <si>
    <t>2970108342通所介護</t>
  </si>
  <si>
    <t>2970108342通所型サービス（独自）</t>
  </si>
  <si>
    <t>2971001595訪問介護</t>
  </si>
  <si>
    <t>2971001595訪問型サービス（独自/定率）</t>
  </si>
  <si>
    <t>2950480091介護老人保健施設</t>
  </si>
  <si>
    <t>医療法人社団岡田会</t>
  </si>
  <si>
    <t>2950480091短期入所療養介護</t>
  </si>
  <si>
    <t>2950480091介護予防短期入所療養介護</t>
  </si>
  <si>
    <t>2950480091通所リハビリテーション</t>
  </si>
  <si>
    <t>2950480091介護予防通所リハビリテーション</t>
  </si>
  <si>
    <t>2950680013介護老人保健施設</t>
  </si>
  <si>
    <t>2950680013短期入所療養介護</t>
  </si>
  <si>
    <t>2950680013介護予防短期入所療養介護</t>
  </si>
  <si>
    <t>2950680013通所リハビリテーション</t>
  </si>
  <si>
    <t>2950680013介護予防通所リハビリテーション</t>
  </si>
  <si>
    <t>2970600694短期入所生活介護</t>
  </si>
  <si>
    <t>2970600694介護予防短期入所生活介護</t>
  </si>
  <si>
    <t>2970600165訪問介護</t>
  </si>
  <si>
    <t>2970600165訪問型サービス（独自）</t>
  </si>
  <si>
    <t>2970600165訪問型サービス（独自/定率）</t>
  </si>
  <si>
    <t>2970600348通所介護</t>
  </si>
  <si>
    <t>2970600348通所型サービス（独自）</t>
  </si>
  <si>
    <t>2970600348通所型サービス（独自/定率）</t>
  </si>
  <si>
    <t>けいはんなヘルパーステーション</t>
  </si>
  <si>
    <t>けいはんなヘルパーステーション押熊</t>
  </si>
  <si>
    <t>けいはんなヘルパーステーション中山町</t>
  </si>
  <si>
    <t>けいはんなヘルパーステーションあやめ池</t>
  </si>
  <si>
    <t>けいはんなヘルパーステーション東生駒</t>
  </si>
  <si>
    <t>けいはんなデイサービスセンター</t>
  </si>
  <si>
    <t>けいはんなデイサービスセンター中山町</t>
  </si>
  <si>
    <t>デイサービス和</t>
  </si>
  <si>
    <t>春デイサービス</t>
  </si>
  <si>
    <t>介護老人保健施設やまのべグリーンヒルズ</t>
  </si>
  <si>
    <t>介護老人保健施設まきむく草庵</t>
  </si>
  <si>
    <t>やまのべオレンジヒルズ</t>
  </si>
  <si>
    <t>ヘルパーステーションアップル</t>
  </si>
  <si>
    <t>デイサービスやまのべ</t>
  </si>
  <si>
    <t>2971700188通所介護</t>
  </si>
  <si>
    <t>株式会社Office元気</t>
  </si>
  <si>
    <t>2971700188通所型サービス（独自）</t>
  </si>
  <si>
    <t>2970200362訪問介護</t>
  </si>
  <si>
    <t>企業組合労協センター事業団</t>
  </si>
  <si>
    <t>2970200362訪問型サービス（独自/定率）</t>
  </si>
  <si>
    <t>2970107641通所介護</t>
  </si>
  <si>
    <t>株式会社アイリス</t>
  </si>
  <si>
    <t>2970301350地域密着型通所介護</t>
  </si>
  <si>
    <t>株式会社　しろうま</t>
  </si>
  <si>
    <t>2970301350通所型サービス（独自/定率）</t>
  </si>
  <si>
    <t>2970401473通所介護</t>
  </si>
  <si>
    <t>株式会社ル．リアン</t>
  </si>
  <si>
    <t>2990400190地域密着型通所介護</t>
  </si>
  <si>
    <t>2970401101通所型サービス（独自）</t>
  </si>
  <si>
    <t>2970301301地域密着型通所介護</t>
  </si>
  <si>
    <t>2970301301通所型サービス（独自/定率）</t>
  </si>
  <si>
    <t>2970401481通所介護</t>
  </si>
  <si>
    <t>2970401481通所型サービス（独自）</t>
  </si>
  <si>
    <t>2974900116地域密着型通所介護</t>
  </si>
  <si>
    <t>特定非営利活動法人八木一男福祉会</t>
  </si>
  <si>
    <t>2972200097訪問介護</t>
  </si>
  <si>
    <t>2973100049介護老人福祉施設</t>
  </si>
  <si>
    <t>社会福祉法人郁慈会</t>
  </si>
  <si>
    <t>2973100049短期入所生活介護</t>
  </si>
  <si>
    <t>2973100049介護予防短期入所生活介護</t>
  </si>
  <si>
    <t>2973100031介護老人福祉施設</t>
  </si>
  <si>
    <t>2973100031短期入所生活介護</t>
  </si>
  <si>
    <t>2973100031介護予防短期入所生活介護</t>
  </si>
  <si>
    <t>2973100064介護老人福祉施設</t>
  </si>
  <si>
    <t>2973100064短期入所生活介護</t>
  </si>
  <si>
    <t>2973100064介護予防短期入所生活介護</t>
  </si>
  <si>
    <t>2973100056介護老人福祉施設</t>
  </si>
  <si>
    <t>2973100056短期入所生活介護</t>
  </si>
  <si>
    <t>2973100056介護予防短期入所生活介護</t>
  </si>
  <si>
    <t>2951580014介護老人保健施設</t>
  </si>
  <si>
    <t>2951580014短期入所療養介護</t>
  </si>
  <si>
    <t>2951580014介護予防短期入所療養介護</t>
  </si>
  <si>
    <t>2951580014通所リハビリテーション</t>
  </si>
  <si>
    <t>2951580014介護予防通所リハビリテーション</t>
  </si>
  <si>
    <t>2970900037訪問介護</t>
  </si>
  <si>
    <t>社会福祉法人生駒市社会福祉協議会</t>
  </si>
  <si>
    <t>2970900037通所介護</t>
  </si>
  <si>
    <t>2950180014介護老人保健施設</t>
  </si>
  <si>
    <t>医療法人宝山会</t>
  </si>
  <si>
    <t>2950180014短期入所療養介護</t>
  </si>
  <si>
    <t>2950180014介護予防短期入所療養介護</t>
  </si>
  <si>
    <t>2950180055介護老人保健施設</t>
  </si>
  <si>
    <t>2950180055短期入所療養介護</t>
  </si>
  <si>
    <t>2950180055介護予防短期入所療養介護</t>
  </si>
  <si>
    <t>2950180055通所リハビリテーション</t>
  </si>
  <si>
    <t>2950180055介護予防通所リハビリテーション</t>
  </si>
  <si>
    <t>2970104879訪問介護</t>
  </si>
  <si>
    <t>2970104879訪問型サービス（独自）</t>
  </si>
  <si>
    <t>2970105108特定施設入居者生活介護</t>
  </si>
  <si>
    <t>2970105108特定施設入居者生活介護(短期利用型）</t>
  </si>
  <si>
    <t>2970105108介護予防特定施設入居者生活介護</t>
  </si>
  <si>
    <t>2970600132訪問介護</t>
  </si>
  <si>
    <t>社会福祉法人桜井市社会福祉協議会</t>
  </si>
  <si>
    <t>2970600132訪問型サービス（独自/定率）</t>
  </si>
  <si>
    <t>2970600140地域密着型通所介護</t>
  </si>
  <si>
    <t>2970600140通所型サービス（独自/定率）</t>
  </si>
  <si>
    <t>デイサービスげんき</t>
  </si>
  <si>
    <t>（企）労協センター事業団大和高田地域福祉事業所ワーカーズコープえくぼ</t>
  </si>
  <si>
    <t>リハビリデイサービスアイリス</t>
  </si>
  <si>
    <t>デイサービス白馬</t>
  </si>
  <si>
    <t>デイサービスりあん天理</t>
  </si>
  <si>
    <t>デイサービスりあん筒井</t>
  </si>
  <si>
    <t>デイサービスりあん指柳</t>
  </si>
  <si>
    <t>デイサービスセンターにこにこ</t>
  </si>
  <si>
    <t>八木一男福祉会訪問介護事業所にこにこ</t>
  </si>
  <si>
    <t>特別養護老人ホーム郁慈苑</t>
  </si>
  <si>
    <t>特別養護老人ホーム郁徳苑</t>
  </si>
  <si>
    <t>特別養護老人ホーム郁愛苑</t>
  </si>
  <si>
    <t>特別養護老人ホーム郁楽苑</t>
  </si>
  <si>
    <t>老人保健施設ユートピア・ゆり</t>
  </si>
  <si>
    <t>医療法人宝山会介護老人保健施設「佐保の里」</t>
  </si>
  <si>
    <t>医療法人宝山会介護老人保健施設「桜の里」</t>
  </si>
  <si>
    <t>訪問介護ステーションなら八条</t>
  </si>
  <si>
    <t>介護付有料老人ホーム　なら八条</t>
  </si>
  <si>
    <t>社会福祉法人桜井市社会福祉協議会ヘルパーステーション「れいんぼー」</t>
  </si>
  <si>
    <t>社会福祉法人桜井市社会福祉協議会デイサービスセンター「れいんぼー」</t>
  </si>
  <si>
    <t>2970400673通所介護</t>
  </si>
  <si>
    <t>有限会社夢グループ</t>
  </si>
  <si>
    <t>2970401358通所介護</t>
  </si>
  <si>
    <t>2970401176地域密着型通所介護</t>
  </si>
  <si>
    <t>2970401457訪問介護</t>
  </si>
  <si>
    <t>2970200388認知症対応型共同生活介護</t>
  </si>
  <si>
    <t>有限会社サン企画コーポレーション</t>
  </si>
  <si>
    <t>2970200388認知症対応型共同生活介護(短期利用型）</t>
  </si>
  <si>
    <t>2970200388介護予防認知症対応型共同生活介護</t>
  </si>
  <si>
    <t>2970200388介護予防認知症対応型共同生活介護(短期利用型）</t>
  </si>
  <si>
    <t>2990200129認知症対応型共同生活介護</t>
  </si>
  <si>
    <t>2990200129介護予防認知症対応型共同生活介護</t>
  </si>
  <si>
    <t>2970103731通所介護</t>
  </si>
  <si>
    <t>社会福祉法人大和まほろば会</t>
  </si>
  <si>
    <t>2970103731通所型サービス（独自）</t>
  </si>
  <si>
    <t>2970103608介護老人福祉施設</t>
  </si>
  <si>
    <t>2970103608短期入所生活介護</t>
  </si>
  <si>
    <t>2970103608介護予防短期入所生活介護</t>
  </si>
  <si>
    <t>2950280004介護老人保健施設</t>
  </si>
  <si>
    <t>医療法人西井会</t>
  </si>
  <si>
    <t>2950280004短期入所療養介護</t>
  </si>
  <si>
    <t>2950280004介護予防短期入所療養介護</t>
  </si>
  <si>
    <t>2950280004通所リハビリテーション</t>
  </si>
  <si>
    <t>2950280004介護予防通所リハビリテーション</t>
  </si>
  <si>
    <t>2970502197訪問介護</t>
  </si>
  <si>
    <t>2970500050訪問介護</t>
  </si>
  <si>
    <t>社会福祉法人橿原市社会福祉協議会</t>
  </si>
  <si>
    <t>2970500050訪問型サービス（独自/定率）</t>
  </si>
  <si>
    <t>2991500063認知症対応型共同生活介護</t>
  </si>
  <si>
    <t>株式会社メイプル会</t>
  </si>
  <si>
    <t>2991500063認知症対応型共同生活介護(短期利用型）</t>
  </si>
  <si>
    <t>2991500063介護予防認知症対応型共同生活介護</t>
  </si>
  <si>
    <t>2991500063介護予防認知症対応型共同生活介護(短期利用型）</t>
  </si>
  <si>
    <t>2971500422地域密着型通所介護</t>
  </si>
  <si>
    <t>2971500448訪問介護</t>
  </si>
  <si>
    <t>2970901522地域密着型通所介護</t>
  </si>
  <si>
    <t>株式会社パワーロイ</t>
  </si>
  <si>
    <t>2973100015訪問介護</t>
  </si>
  <si>
    <t>有限会社やまびこ</t>
  </si>
  <si>
    <t>2973100015訪問型サービス（独自）</t>
  </si>
  <si>
    <t>2973100015訪問型サービス（独自/定率）</t>
  </si>
  <si>
    <t>2973100171通所介護</t>
  </si>
  <si>
    <t>2973100171通所型サービス（独自）</t>
  </si>
  <si>
    <t>2973100171通所型サービス（独自/定率）</t>
  </si>
  <si>
    <t>2993100029認知症対応型共同生活介護</t>
  </si>
  <si>
    <t>2993100029認知症対応型共同生活介護(短期利用型）</t>
  </si>
  <si>
    <t>2993100029介護予防認知症対応型共同生活介護</t>
  </si>
  <si>
    <t>2993100029介護予防認知症対応型共同生活介護(短期利用型）</t>
  </si>
  <si>
    <t>2970901456訪問介護</t>
  </si>
  <si>
    <t>株式会社オープル</t>
  </si>
  <si>
    <t>2970901456訪問型サービス（独自）</t>
  </si>
  <si>
    <t>2970900425特定施設入居者生活介護</t>
  </si>
  <si>
    <t>社会福祉法人和貴会</t>
  </si>
  <si>
    <t>2970900425特定施設入居者生活介護(短期利用型）</t>
  </si>
  <si>
    <t>2970900425介護予防特定施設入居者生活介護</t>
  </si>
  <si>
    <t>デイサービス夢広場</t>
  </si>
  <si>
    <t>デイサービス夢広場Ⅱ</t>
  </si>
  <si>
    <t>療養通所介護夢未来Ⅱ</t>
  </si>
  <si>
    <t>ケアサポート夢</t>
  </si>
  <si>
    <t>グループホームゆかりの里苑</t>
  </si>
  <si>
    <t>グループホーム未草の郷</t>
  </si>
  <si>
    <t>かがやきのそのデイサービスセンター</t>
  </si>
  <si>
    <t>特別養護老人ホームかがやきの苑</t>
  </si>
  <si>
    <t>介護老人保健施設光陽</t>
  </si>
  <si>
    <t>医療法人西井会訪問介護ステーションうらら</t>
  </si>
  <si>
    <t>さやかグループホーム</t>
  </si>
  <si>
    <t>SAYAKAデイサービスセンター</t>
  </si>
  <si>
    <t>リライズ生駒</t>
  </si>
  <si>
    <t>杏デイサービスセンター</t>
  </si>
  <si>
    <t>かりゆしの郷</t>
  </si>
  <si>
    <t>オープル生駒ケアステーション</t>
  </si>
  <si>
    <t>スローライフ生駒</t>
  </si>
  <si>
    <t>2951080015介護老人保健施設</t>
  </si>
  <si>
    <t>社会福祉法人博寿会</t>
  </si>
  <si>
    <t>2951080015短期入所療養介護</t>
  </si>
  <si>
    <t>2951080015介護予防短期入所療養介護</t>
  </si>
  <si>
    <t>2951080015通所リハビリテーション</t>
  </si>
  <si>
    <t>2951080015介護予防通所リハビリテーション</t>
  </si>
  <si>
    <t>2973200476介護老人福祉施設</t>
  </si>
  <si>
    <t>2973200484短期入所生活介護</t>
  </si>
  <si>
    <t>2973200484介護予防短期入所生活介護</t>
  </si>
  <si>
    <t>2973200492通所介護</t>
  </si>
  <si>
    <t>2973700160介護老人福祉施設</t>
  </si>
  <si>
    <t>社会福祉法人北野福祉会</t>
  </si>
  <si>
    <t>2973700152短期入所生活介護</t>
  </si>
  <si>
    <t>2973700152介護予防短期入所生活介護</t>
  </si>
  <si>
    <t>2973700178通所介護</t>
  </si>
  <si>
    <t>2973700178通所型サービス（独自）</t>
  </si>
  <si>
    <t>2991900016小規模多機能型居宅介護</t>
  </si>
  <si>
    <t>社会福祉法人ひまわり</t>
  </si>
  <si>
    <t>2991900016介護予防小規模多機能型居宅介護</t>
  </si>
  <si>
    <t>2970300410訪問介護</t>
  </si>
  <si>
    <t>有限会社ハーティケア</t>
  </si>
  <si>
    <t>2970100943通所介護</t>
  </si>
  <si>
    <t>社会福祉法人南都栄寿会</t>
  </si>
  <si>
    <t>2970100943短期入所生活介護</t>
  </si>
  <si>
    <t>2970100943介護予防短期入所生活介護</t>
  </si>
  <si>
    <t>2970100943介護老人福祉施設</t>
  </si>
  <si>
    <t>2970100943通所型サービス（独自）</t>
  </si>
  <si>
    <t>2994900021地域密着型介護老人福祉施設入所者生活介護</t>
  </si>
  <si>
    <t>社会福祉法人心境荘苑</t>
  </si>
  <si>
    <t>2970107161訪問介護</t>
  </si>
  <si>
    <t>社会福祉法人寧楽ゆいの会</t>
  </si>
  <si>
    <t>2970107161訪問型サービス（独自）</t>
  </si>
  <si>
    <t>2970800229訪問介護</t>
  </si>
  <si>
    <t>有限会社しあわせ</t>
  </si>
  <si>
    <t>2970800591通所介護</t>
  </si>
  <si>
    <t>2972800029訪問介護</t>
  </si>
  <si>
    <t>社会福祉法人明日香村社会福祉協議会</t>
  </si>
  <si>
    <t>2972800029地域密着型通所介護</t>
  </si>
  <si>
    <t>2972800029訪問型サービス（独自/定率）</t>
  </si>
  <si>
    <t>2972800029通所型サービス（独自/定率）</t>
  </si>
  <si>
    <t>2970106411介護老人福祉施設</t>
  </si>
  <si>
    <t>社会福祉法人ならやま会</t>
  </si>
  <si>
    <t>2970106536短期入所生活介護</t>
  </si>
  <si>
    <t>2970106536介護予防短期入所生活介護</t>
  </si>
  <si>
    <t>2970600512通所介護</t>
  </si>
  <si>
    <t>有限会社リ・ターン</t>
  </si>
  <si>
    <t>2970600512通所型サービス（独自/定率）</t>
  </si>
  <si>
    <t>2970901035地域密着型通所介護</t>
  </si>
  <si>
    <t>株式会社マリモ</t>
  </si>
  <si>
    <t>2991400033小規模多機能型居宅介護</t>
  </si>
  <si>
    <t>2991400033小規模多機能型居宅介護(短期利用型）</t>
  </si>
  <si>
    <t>2991400033介護予防小規模多機能型居宅介護</t>
  </si>
  <si>
    <t>2991400033介護予防小規模多機能型居宅介護(短期利用型）</t>
  </si>
  <si>
    <t>2990900173小規模多機能型居宅介護</t>
  </si>
  <si>
    <t>2990900173小規模多機能型居宅介護(短期利用型）</t>
  </si>
  <si>
    <t>2990900173介護予防小規模多機能型居宅介護</t>
  </si>
  <si>
    <t>2990900173介護予防小規模多機能型居宅介護(短期利用型）</t>
  </si>
  <si>
    <t>2974900090通所介護</t>
  </si>
  <si>
    <t>株式会社クローバー</t>
  </si>
  <si>
    <t>2974900256特定施設入居者生活介護</t>
  </si>
  <si>
    <t>2974900256特定施設入居者生活介護(短期利用型）</t>
  </si>
  <si>
    <t>2974900256介護予防特定施設入居者生活介護</t>
  </si>
  <si>
    <t>2974900256短期入所生活介護</t>
  </si>
  <si>
    <t>2974900256介護予防短期入所生活介護</t>
  </si>
  <si>
    <t>2970600942通所介護</t>
  </si>
  <si>
    <t>2970601064特定施設入居者生活介護</t>
  </si>
  <si>
    <t>2970601064特定施設入居者生活介護(短期利用型）</t>
  </si>
  <si>
    <t>2970601064介護予防特定施設入居者生活介護</t>
  </si>
  <si>
    <t>2972200089認知症対応型共同生活介護</t>
  </si>
  <si>
    <t>2972200089認知症対応型共同生活介護(短期利用型）</t>
  </si>
  <si>
    <t>2972200089介護予防認知症対応型共同生活介護</t>
  </si>
  <si>
    <t>2972200089介護予防認知症対応型共同生活介護(短期利用型）</t>
  </si>
  <si>
    <t>2994900013認知症対応型通所介護</t>
  </si>
  <si>
    <t>2994900013介護予防認知症対応型通所介護</t>
  </si>
  <si>
    <t>2974900090通所型サービス（独自）</t>
  </si>
  <si>
    <t>2974900405地域密着型通所介護</t>
  </si>
  <si>
    <t>2974900405通所型サービス（独自）</t>
  </si>
  <si>
    <t>2990600120認知症対応型共同生活介護</t>
  </si>
  <si>
    <t>2990600120介護予防認知症対応型共同生活介護</t>
  </si>
  <si>
    <t>2970600942通所型サービス（独自/定率）</t>
  </si>
  <si>
    <t>2990600211地域密着型通所介護</t>
  </si>
  <si>
    <t>29A0600010通所型サービス（独自/定率）</t>
  </si>
  <si>
    <t>29A0600010</t>
  </si>
  <si>
    <t>2974800118通所介護</t>
  </si>
  <si>
    <t>有限会社一休</t>
  </si>
  <si>
    <t>2911301162通所リハビリテーション</t>
  </si>
  <si>
    <t>医療法人友愛会</t>
  </si>
  <si>
    <t>2911301162介護予防通所リハビリテーション</t>
  </si>
  <si>
    <t>2911901086通所リハビリテーション</t>
  </si>
  <si>
    <t>2911901086介護予防通所リハビリテーション</t>
  </si>
  <si>
    <t>2970502239訪問介護</t>
  </si>
  <si>
    <t>株式会社快適環境研究所</t>
  </si>
  <si>
    <t>2970502239訪問型サービス（独自/定率）</t>
  </si>
  <si>
    <t>株式会社快適環境研究所</t>
    <rPh sb="0" eb="2">
      <t>カブシキ</t>
    </rPh>
    <rPh sb="2" eb="4">
      <t>カイシャ</t>
    </rPh>
    <rPh sb="4" eb="6">
      <t>カイテキ</t>
    </rPh>
    <rPh sb="6" eb="8">
      <t>カンキョウ</t>
    </rPh>
    <rPh sb="8" eb="11">
      <t>ケンキュウジョ</t>
    </rPh>
    <phoneticPr fontId="0"/>
  </si>
  <si>
    <t>2970300436地域密着型通所介護</t>
  </si>
  <si>
    <t>有限会社エバーグリーン</t>
  </si>
  <si>
    <t>2970300436通所型サービス（独自/定率）</t>
  </si>
  <si>
    <t>2970900920訪問介護</t>
  </si>
  <si>
    <t>有限会社そよかぜ</t>
  </si>
  <si>
    <t>2970108011訪問介護</t>
  </si>
  <si>
    <t>株式会社R＆S</t>
  </si>
  <si>
    <t>2970108011訪問型サービス（独自）</t>
  </si>
  <si>
    <t>2972000711訪問介護</t>
  </si>
  <si>
    <t>株式会社わかくさケアセンター</t>
  </si>
  <si>
    <t>2970901415訪問介護</t>
  </si>
  <si>
    <t>株式会社サンドリームあきおか</t>
  </si>
  <si>
    <t>2971001066訪問介護</t>
  </si>
  <si>
    <t>株式会社楓奏</t>
  </si>
  <si>
    <t>2970103137通所介護</t>
  </si>
  <si>
    <t>有限会社ドリーム平田</t>
  </si>
  <si>
    <t>2970102980通所介護</t>
  </si>
  <si>
    <t>株式会社ライフアートコミュニティ</t>
  </si>
  <si>
    <t>2970104440通所介護</t>
  </si>
  <si>
    <t>2970105942通所介護</t>
  </si>
  <si>
    <t>2970106197通所介護</t>
  </si>
  <si>
    <t>2970107971訪問介護</t>
  </si>
  <si>
    <t>2970700395地域密着型通所介護</t>
  </si>
  <si>
    <t>2970700395通所型サービス（独自）</t>
  </si>
  <si>
    <t>2970106726通所介護</t>
  </si>
  <si>
    <t>株式会社サイエンスタッフ</t>
  </si>
  <si>
    <t>2970106726通所型サービス（独自）</t>
  </si>
  <si>
    <t>2970201485通所介護</t>
  </si>
  <si>
    <t>株式会社紅朱</t>
  </si>
  <si>
    <t>2970201493訪問介護</t>
  </si>
  <si>
    <t>2970107153訪問介護</t>
  </si>
  <si>
    <t>合同会社優倭</t>
  </si>
  <si>
    <t>2970107153訪問型サービス（独自）</t>
  </si>
  <si>
    <t>2953180003介護老人保健施設</t>
  </si>
  <si>
    <t>社会福祉法人長和福祉会</t>
  </si>
  <si>
    <t>2953180003短期入所療養介護</t>
  </si>
  <si>
    <t>2953180003介護予防短期入所療養介護</t>
  </si>
  <si>
    <t>2953180003通所リハビリテーション</t>
  </si>
  <si>
    <t>2953180003介護予防通所リハビリテーション</t>
  </si>
  <si>
    <t>2970900748訪問介護</t>
  </si>
  <si>
    <t>医療法人和幸会</t>
  </si>
  <si>
    <t>2970900748訪問型サービス（独自）</t>
  </si>
  <si>
    <t>2970900748訪問型サービス（独自/定率）</t>
  </si>
  <si>
    <t>2970901282地域密着型通所介護</t>
  </si>
  <si>
    <t>2970901282通所型サービス（独自）</t>
  </si>
  <si>
    <t>2970107518訪問介護</t>
  </si>
  <si>
    <t>株式会社　あすか</t>
  </si>
  <si>
    <t>2970108615訪問介護</t>
  </si>
  <si>
    <t>株式会社メディカルシード</t>
  </si>
  <si>
    <t>2974900363地域密着型通所介護</t>
  </si>
  <si>
    <t>株式会社吉村</t>
  </si>
  <si>
    <t>2974900363通所型サービス（独自/定率）</t>
  </si>
  <si>
    <t>2971800087地域密着型通所介護</t>
  </si>
  <si>
    <t>株式会社CASA DEL SOLE</t>
  </si>
  <si>
    <t>2971800087通所型サービス（独自）</t>
  </si>
  <si>
    <t>2971800087通所型サービス（独自/定率）</t>
  </si>
  <si>
    <t>2970107625通所介護</t>
  </si>
  <si>
    <t>パナソニックエイジフリー株式会社</t>
  </si>
  <si>
    <t>2970107625通所型サービス（独自）</t>
  </si>
  <si>
    <t>2970500506訪問介護</t>
  </si>
  <si>
    <t>株式会社ビューティクラフト弥生</t>
  </si>
  <si>
    <t>2970500506地域密着型通所介護</t>
  </si>
  <si>
    <t>2970500506訪問型サービス（独自/定率）</t>
  </si>
  <si>
    <t>2970500506通所型サービス（独自/定率）</t>
  </si>
  <si>
    <t>2970501108地域密着型通所介護</t>
  </si>
  <si>
    <t>2970501108通所型サービス（独自/定率）</t>
  </si>
  <si>
    <t>2974800712訪問介護</t>
  </si>
  <si>
    <t>2971500117訪問介護</t>
  </si>
  <si>
    <t>有限会社介護サービスセンターあおぞら</t>
  </si>
  <si>
    <t>2971500414地域密着型通所介護</t>
  </si>
  <si>
    <t>2970102899訪問介護</t>
  </si>
  <si>
    <t>ていくあい有限会社</t>
  </si>
  <si>
    <t>2970102899訪問型サービス（独自）</t>
  </si>
  <si>
    <t>2970103426地域密着型通所介護</t>
  </si>
  <si>
    <t>2970103426通所型サービス（独自）</t>
  </si>
  <si>
    <t>2970201097訪問介護</t>
  </si>
  <si>
    <t>特定非営利活動法人総合福祉介護支援センターあい・Ⅰ</t>
  </si>
  <si>
    <t>2970102840通所介護</t>
  </si>
  <si>
    <t>マイクロ株式会社</t>
  </si>
  <si>
    <t>2970102857認知症対応型共同生活介護</t>
  </si>
  <si>
    <t>2970102857認知症対応型共同生活介護(短期利用型）</t>
  </si>
  <si>
    <t>2970102857介護予防認知症対応型共同生活介護</t>
  </si>
  <si>
    <t>2970102857介護予防認知症対応型共同生活介護(短期利用型）</t>
  </si>
  <si>
    <t>2974800274訪問介護</t>
  </si>
  <si>
    <t>株式会社ソワン</t>
  </si>
  <si>
    <t>2974800274訪問型サービス（独自）</t>
  </si>
  <si>
    <t>2974800258地域密着型通所介護</t>
  </si>
  <si>
    <t>2974800258通所型サービス（独自/定率）</t>
  </si>
  <si>
    <t>2970501710訪問介護</t>
  </si>
  <si>
    <t>株式会社日健マネジメント</t>
  </si>
  <si>
    <t>2970301236訪問介護</t>
  </si>
  <si>
    <t>2970301236訪問型サービス（独自/定率）</t>
  </si>
  <si>
    <t>2970200768訪問介護</t>
  </si>
  <si>
    <t>合同会社あぜみち</t>
  </si>
  <si>
    <t>2970200768訪問型サービス（独自/定率）</t>
  </si>
  <si>
    <t>合同会社あぜみち</t>
    <rPh sb="0" eb="2">
      <t>ゴウドウ</t>
    </rPh>
    <rPh sb="2" eb="4">
      <t>カイシャ</t>
    </rPh>
    <phoneticPr fontId="0"/>
  </si>
  <si>
    <t>2972800011介護老人福祉施設</t>
  </si>
  <si>
    <t>社会福祉法人甘樫会</t>
  </si>
  <si>
    <t>2972800011短期入所生活介護</t>
  </si>
  <si>
    <t>2972800011介護予防短期入所生活介護</t>
  </si>
  <si>
    <t>介護予防短期入所生活介護</t>
    <rPh sb="0" eb="2">
      <t>カイゴ</t>
    </rPh>
    <rPh sb="2" eb="4">
      <t>ヨボウ</t>
    </rPh>
    <phoneticPr fontId="0"/>
  </si>
  <si>
    <t>2972800011通所介護</t>
  </si>
  <si>
    <t>2972800011訪問介護</t>
  </si>
  <si>
    <t>2972800011訪問型サービス（独自/定率）</t>
  </si>
  <si>
    <t>2972800011通所型サービス（独自/定率）</t>
  </si>
  <si>
    <t>2972800011訪問型サービス（独自）</t>
  </si>
  <si>
    <t>2972800011通所型サービス（独自）</t>
  </si>
  <si>
    <t>2970108516訪問介護</t>
  </si>
  <si>
    <t>株式会社今嘉</t>
  </si>
  <si>
    <t>2970108516訪問型サービス（独自）</t>
  </si>
  <si>
    <t>2970108516訪問型サービス（独自/定率）</t>
  </si>
  <si>
    <t>2970900367通所介護</t>
  </si>
  <si>
    <t>有限会社吉田興産</t>
  </si>
  <si>
    <t>2970900367通所型サービス（独自）</t>
  </si>
  <si>
    <t>2990900017認知症対応型通所介護</t>
  </si>
  <si>
    <t>2990900017介護予防認知症対応型通所介護</t>
  </si>
  <si>
    <t>2970400590訪問介護</t>
  </si>
  <si>
    <t>有限会社ゆめの樹</t>
  </si>
  <si>
    <t>2970800385通所介護</t>
  </si>
  <si>
    <t>株式会社　岡川工務店</t>
  </si>
  <si>
    <t>2970800534訪問介護</t>
  </si>
  <si>
    <t>2970400830訪問介護</t>
  </si>
  <si>
    <t>有限会社あいネット</t>
  </si>
  <si>
    <t>2970400830訪問型サービス（独自）</t>
  </si>
  <si>
    <t>2970401424通所介護</t>
  </si>
  <si>
    <t>2970401424通所型サービス（独自）</t>
  </si>
  <si>
    <t>2990400026小規模多機能型居宅介護</t>
  </si>
  <si>
    <t>2990400026小規模多機能型居宅介護(短期利用型）</t>
  </si>
  <si>
    <t>2990400026介護予防小規模多機能型居宅介護</t>
  </si>
  <si>
    <t>2990400026介護予防小規模多機能型居宅介護(短期利用型）</t>
  </si>
  <si>
    <t>2970500027介護老人福祉施設</t>
  </si>
  <si>
    <t>社会福祉法人松福会</t>
  </si>
  <si>
    <t>2970500027短期入所生活介護</t>
  </si>
  <si>
    <t>2970500027介護予防短期入所生活介護</t>
  </si>
  <si>
    <t>2970500027通所介護</t>
  </si>
  <si>
    <t>2950580023介護老人保健施設</t>
  </si>
  <si>
    <t>2950580023通所リハビリテーション</t>
  </si>
  <si>
    <t>2950580023介護予防通所リハビリテーション</t>
  </si>
  <si>
    <t>2950580023短期入所療養介護</t>
  </si>
  <si>
    <t>2950580023介護予防短期入所療養介護</t>
  </si>
  <si>
    <t>2970107906訪問介護</t>
  </si>
  <si>
    <t>合同会社福富</t>
  </si>
  <si>
    <t>2970107906訪問型サービス（独自）</t>
  </si>
  <si>
    <t>2971100066介護老人福祉施設</t>
  </si>
  <si>
    <t>社会福祉法人広瀬福祉会</t>
  </si>
  <si>
    <t>2971100058短期入所生活介護</t>
  </si>
  <si>
    <t>2971100058介護予防短期入所生活介護</t>
  </si>
  <si>
    <t>2971100041通所介護</t>
  </si>
  <si>
    <t>2971100041通所型サービス（独自）</t>
  </si>
  <si>
    <t>2970401408通所介護</t>
  </si>
  <si>
    <t>株式会社ハッピースマイル</t>
  </si>
  <si>
    <t>2970102030通所介護</t>
  </si>
  <si>
    <t>有限会社ナイスケアサポート</t>
  </si>
  <si>
    <t>2970102030通所型サービス（独自）</t>
  </si>
  <si>
    <t>2970102709認知症対応型通所介護</t>
  </si>
  <si>
    <t>2970102709介護予防認知症対応型通所介護</t>
  </si>
  <si>
    <t>2970106114地域密着型通所介護</t>
  </si>
  <si>
    <t>2970106114通所型サービス（独自）</t>
  </si>
  <si>
    <t>2990100246定期巡回・随時対応型訪問介護看護</t>
  </si>
  <si>
    <t>2951080007介護老人保健施設</t>
  </si>
  <si>
    <t>医療法人翠悠会</t>
  </si>
  <si>
    <t>2951080007短期入所療養介護</t>
  </si>
  <si>
    <t>2951080007介護予防短期入所療養介護</t>
  </si>
  <si>
    <t>2951080007通所リハビリテーション</t>
  </si>
  <si>
    <t>2951080007介護予防通所リハビリテーション</t>
  </si>
  <si>
    <t>2950180063介護老人保健施設</t>
  </si>
  <si>
    <t>医療法人仁誠会</t>
  </si>
  <si>
    <t>2950180063短期入所療養介護</t>
  </si>
  <si>
    <t>2950180063介護予防短期入所療養介護</t>
  </si>
  <si>
    <t>2910111240通所リハビリテーション</t>
  </si>
  <si>
    <t>2910111240介護予防通所リハビリテーション</t>
  </si>
  <si>
    <t>2970106577訪問介護</t>
  </si>
  <si>
    <t>2970106577訪問型サービス（独自）</t>
  </si>
  <si>
    <t>介護老人保健施設てんとう虫</t>
  </si>
  <si>
    <t>特別養護老人ホームてんとう虫</t>
  </si>
  <si>
    <t>ショートステイてんとう虫</t>
  </si>
  <si>
    <t>てんとう虫デイサービスセンター</t>
  </si>
  <si>
    <t>北野しもいち彩の里</t>
  </si>
  <si>
    <t>ショートステイ彩の里</t>
  </si>
  <si>
    <t>デイサービス彩の里</t>
  </si>
  <si>
    <t>小規模多機能型居宅介護事業所ぽかぽか</t>
  </si>
  <si>
    <t>訪問介護センター「ハーティケア・光」</t>
  </si>
  <si>
    <t>特別養護老人ホーム西ノ京苑</t>
  </si>
  <si>
    <t>地域密着型特別養護老人ホームあじさいの家</t>
  </si>
  <si>
    <t>ぐっど・たいむ</t>
  </si>
  <si>
    <t>しあわせ</t>
  </si>
  <si>
    <t>デイサービスセンターしあわせ</t>
  </si>
  <si>
    <t>特別養護老人ホーム　光の桜</t>
  </si>
  <si>
    <t>短期入所生活介護事業所　光の桜</t>
  </si>
  <si>
    <t>デイサービスリ・ターン</t>
  </si>
  <si>
    <t>髙山の郷デイサービスエバ</t>
  </si>
  <si>
    <t>小規模多機能ホーム彩（いろどり）・平群</t>
  </si>
  <si>
    <t>小規模多機能ホーム彩（いろどり）・平群</t>
    <rPh sb="0" eb="3">
      <t>ショウキボ</t>
    </rPh>
    <rPh sb="3" eb="6">
      <t>タキノウ</t>
    </rPh>
    <rPh sb="9" eb="10">
      <t>イロド</t>
    </rPh>
    <phoneticPr fontId="0"/>
  </si>
  <si>
    <t>小規模多機能ホーム　彩・生駒</t>
  </si>
  <si>
    <t>指定通所介護四つ葉のクローバー</t>
  </si>
  <si>
    <t>介護付有料老人ホーム四つ葉のクローバー</t>
  </si>
  <si>
    <t>リハビリデイサービスセンター四つ葉のクローバー桜井</t>
  </si>
  <si>
    <t>介護付有料老人ホーム四つ葉のクローバー桜井</t>
  </si>
  <si>
    <t>グループホーム「四つ葉のクローバー」</t>
  </si>
  <si>
    <t>指定認知症対応型通所介護四つ葉のクローバー</t>
  </si>
  <si>
    <t>デイサービス四つ葉のクローバー榛原</t>
  </si>
  <si>
    <t>グループホーム四つ葉のクローバー桜井</t>
  </si>
  <si>
    <t>デイサービス四つ葉のクローバーサンテ</t>
  </si>
  <si>
    <t>デイサービス　四つ葉のクローバー　サンテ</t>
  </si>
  <si>
    <t>デイサービスセンター一休</t>
  </si>
  <si>
    <t>医療法人友愛会沢田医院</t>
  </si>
  <si>
    <t>医療法人友愛会かつらぎクリニック</t>
  </si>
  <si>
    <t>訪問介護快適環境やよい</t>
  </si>
  <si>
    <t>訪問介護快適環境やよい</t>
    <rPh sb="0" eb="2">
      <t>ホウモン</t>
    </rPh>
    <rPh sb="2" eb="4">
      <t>カイゴ</t>
    </rPh>
    <rPh sb="4" eb="6">
      <t>カイテキ</t>
    </rPh>
    <rPh sb="6" eb="8">
      <t>カンキョウ</t>
    </rPh>
    <phoneticPr fontId="0"/>
  </si>
  <si>
    <t>デイサービスセンターこころ</t>
  </si>
  <si>
    <t>そよかぜ</t>
  </si>
  <si>
    <t>ヘルパー・め組</t>
  </si>
  <si>
    <t>わかくさケアセンター</t>
  </si>
  <si>
    <t>ケアサポートサンドリームあきおか</t>
  </si>
  <si>
    <t>訪問介護センターパーム今泉</t>
  </si>
  <si>
    <t>ドリーム平田デイサービスセンター</t>
  </si>
  <si>
    <t>ライフアートコミュニティ佐保の里</t>
  </si>
  <si>
    <t>ライフアートコミュニティ佐保の里青山デイサービスセンター</t>
  </si>
  <si>
    <t>ライフアートコミュニティ佐保の里　菅原デイサービスセンター</t>
  </si>
  <si>
    <t>ライフアートコミュニティ佐保の里　新大宮デイサービスセンター</t>
  </si>
  <si>
    <t>訪問介護ステーション佐保の里</t>
  </si>
  <si>
    <t>デイサービスエリゼ西吉野</t>
  </si>
  <si>
    <t>KiyoリハビリPROS</t>
  </si>
  <si>
    <t>リハビリデイサービスはあとぷらす</t>
  </si>
  <si>
    <t>ヘルパーステーションはあと</t>
  </si>
  <si>
    <t>優倭ホームケアサービス</t>
  </si>
  <si>
    <t>介護老人保健施設こころ上牧</t>
  </si>
  <si>
    <t>医療法人和幸会阪奈中央訪問介護ステーション</t>
  </si>
  <si>
    <t>医療法人和幸会阪奈中央サンミットデイサービスセンター</t>
  </si>
  <si>
    <t>ヘルパーステーションあすか</t>
  </si>
  <si>
    <t>美善神殿訪問介護</t>
  </si>
  <si>
    <t>デイサービスちくま</t>
  </si>
  <si>
    <t>リハビリデイ結</t>
  </si>
  <si>
    <t>パナソニックエイジフリーケアセンター奈良登美ヶ丘・デイサービス</t>
  </si>
  <si>
    <t>ケアクラフト弥生</t>
  </si>
  <si>
    <t>デイホーム弥生</t>
  </si>
  <si>
    <t>ホームケアサポートBelleCouleur</t>
  </si>
  <si>
    <t>デイサービスセンターあおぞら</t>
  </si>
  <si>
    <t>かぐや姫</t>
  </si>
  <si>
    <t>ていくていく</t>
  </si>
  <si>
    <t>総合福祉介護支援センターあい・I</t>
  </si>
  <si>
    <t>デイサービスそれいゆ学園前</t>
  </si>
  <si>
    <t>グループホームそれいゆ学園前</t>
  </si>
  <si>
    <t>訪問介護ステーションソワン</t>
  </si>
  <si>
    <t>葛城の郷倶楽部</t>
  </si>
  <si>
    <t>ケアセンターにっけん</t>
  </si>
  <si>
    <t>ケアセンターにっけん大和郡山</t>
  </si>
  <si>
    <t>訪問介護ステーションあぜみち</t>
  </si>
  <si>
    <t>訪問介護ステーションあぜみち</t>
    <rPh sb="0" eb="2">
      <t>ホウモン</t>
    </rPh>
    <rPh sb="2" eb="4">
      <t>カイゴ</t>
    </rPh>
    <phoneticPr fontId="0"/>
  </si>
  <si>
    <t>特別養護老人ホームあまがし苑</t>
  </si>
  <si>
    <t>訪問介護ステーション縁</t>
  </si>
  <si>
    <t>たわらぐちデイサービスセンター</t>
  </si>
  <si>
    <t>たわらぐちデイサービスセンター花はな</t>
  </si>
  <si>
    <t>ヘルパーステーションゆめの樹</t>
  </si>
  <si>
    <t>伊吹デイサービスセンター</t>
  </si>
  <si>
    <t>いぶき訪問介護事業所</t>
    <rPh sb="3" eb="5">
      <t>ホウモン</t>
    </rPh>
    <rPh sb="5" eb="7">
      <t>カイゴ</t>
    </rPh>
    <rPh sb="7" eb="10">
      <t>ジギョウショ</t>
    </rPh>
    <phoneticPr fontId="0"/>
  </si>
  <si>
    <t>有限会社あいネットヘルパーステーションゆうゆう</t>
  </si>
  <si>
    <t>デイサービスつむぎ</t>
  </si>
  <si>
    <t>小規模多機能ケアセンター美心逢</t>
  </si>
  <si>
    <t>特別養護老人ホーム香久山インパレス</t>
  </si>
  <si>
    <t>介護老人保健施設ケアステージみみなし</t>
  </si>
  <si>
    <t>あいりすケアステーション</t>
  </si>
  <si>
    <t>特別養護老人ホーム香梅苑</t>
  </si>
  <si>
    <t>香梅苑短期入所生活介護事業所</t>
  </si>
  <si>
    <t>香梅苑通所介護事業所</t>
  </si>
  <si>
    <t>すまいるリハビリデイサービス</t>
  </si>
  <si>
    <t>ナイスケアサポート・デイサービス「桜」</t>
  </si>
  <si>
    <t>デイホーム・「桜」</t>
  </si>
  <si>
    <t>デイサービス「桜和」</t>
  </si>
  <si>
    <t>安心サポートダイヤル「桜」</t>
  </si>
  <si>
    <t>介護老人保健施設オークピア鹿芝</t>
  </si>
  <si>
    <t>介護老人保健施設エリシオン石木の里</t>
  </si>
  <si>
    <t>奈良セントラル病院</t>
  </si>
  <si>
    <t>エリシオン介護ステーション奈良</t>
  </si>
  <si>
    <t>A&amp;B</t>
    <phoneticPr fontId="7"/>
  </si>
  <si>
    <t>葛城市</t>
  </si>
  <si>
    <t>けいはんなデイサービスセンター香芝</t>
  </si>
  <si>
    <t>サービス種類（コード）</t>
  </si>
  <si>
    <t>行政処分届出理由備考</t>
  </si>
  <si>
    <t>行政処分届出理由</t>
  </si>
  <si>
    <t>最新行政処分届出</t>
  </si>
  <si>
    <t>届出理由備考</t>
  </si>
  <si>
    <t>届出理由</t>
  </si>
  <si>
    <t>最新休止等届出</t>
  </si>
  <si>
    <t>基準該当フラグ</t>
  </si>
  <si>
    <t>管理者-兼-事業所番号</t>
  </si>
  <si>
    <t>申請者-メールアドレス</t>
  </si>
  <si>
    <t>備考8</t>
  </si>
  <si>
    <t>備考7</t>
  </si>
  <si>
    <t>備考6</t>
  </si>
  <si>
    <t>備考5</t>
  </si>
  <si>
    <t>備考4</t>
  </si>
  <si>
    <t>経過短期療養・経過認知共同専用国保連-更新年月日02</t>
  </si>
  <si>
    <t>経過短期療養・経過認知共同専用事業再開年月日02</t>
  </si>
  <si>
    <t>経過短期療養・経過認知共同専用事業廃止年月日02</t>
  </si>
  <si>
    <t>経過短期療養・経過認知共同専用事業休止年月日02</t>
  </si>
  <si>
    <t>経過短期療養・経過認知共同専用異動年月日02</t>
  </si>
  <si>
    <t>経過短期療養・経過認知共同専用異動区分02</t>
  </si>
  <si>
    <t>経過短期療養・経過認知共同専用ｻｰﾋﾞｽ種類ｺｰﾄﾞ02</t>
  </si>
  <si>
    <t>経過短期療養・経過認知共同専用国保連-更新年月日01</t>
  </si>
  <si>
    <t>経過短期療養・経過認知共同専用事業再開年月日01</t>
  </si>
  <si>
    <t>経過短期療養・経過認知共同専用事業廃止年月日01</t>
  </si>
  <si>
    <t>経過短期療養・経過認知共同専用事業休止年月日01</t>
  </si>
  <si>
    <t>経過短期療養・経過認知共同専用異動年月日01</t>
  </si>
  <si>
    <t>経過短期療養・経過認知共同専用異動区分01</t>
  </si>
  <si>
    <t>経過短期療養・経過認知共同専用ｻｰﾋﾞｽ種類ｺｰﾄﾞ01</t>
  </si>
  <si>
    <t>本来の指定年月日</t>
  </si>
  <si>
    <t>ｻｰﾋﾞｽ-事業所-ﾒｰﾙｱﾄﾞﾚｽ</t>
  </si>
  <si>
    <t>基本-事業所-ﾒｰﾙｱﾄﾞﾚｽ</t>
  </si>
  <si>
    <t>失効年月日</t>
  </si>
  <si>
    <t>指定有効期限年月日</t>
  </si>
  <si>
    <t>ｻｰﾋﾞｽ-受付年月日</t>
  </si>
  <si>
    <t>報酬-更新年月日</t>
  </si>
  <si>
    <t>ｻｰﾋﾞｽ-更新年月日</t>
  </si>
  <si>
    <t>ｻｰﾋﾞｽ-最終更新出先機関</t>
  </si>
  <si>
    <t>指定済他保険者</t>
  </si>
  <si>
    <t>備考3</t>
  </si>
  <si>
    <t>備考2</t>
  </si>
  <si>
    <t>備考1</t>
  </si>
  <si>
    <t>緊急対応方法</t>
  </si>
  <si>
    <t>実施地域-備考</t>
  </si>
  <si>
    <t>実施地域</t>
  </si>
  <si>
    <t>利用料-その他</t>
  </si>
  <si>
    <t>利用料-法定代理受領分以外</t>
  </si>
  <si>
    <t>利用料-法定代理受領分</t>
  </si>
  <si>
    <t>営業時間-備考</t>
  </si>
  <si>
    <t>営業時間-日祝終了</t>
  </si>
  <si>
    <t>営業時間-日祝開始</t>
  </si>
  <si>
    <t>営業時間-土曜終了</t>
  </si>
  <si>
    <t>営業時間-土曜開始</t>
  </si>
  <si>
    <t>営業時間-平日終了</t>
  </si>
  <si>
    <t>営業時間-平日開始</t>
  </si>
  <si>
    <t>営業日-他年間休日</t>
  </si>
  <si>
    <t>営業日-祝</t>
  </si>
  <si>
    <t>営業日-土</t>
  </si>
  <si>
    <t>営業日-金</t>
  </si>
  <si>
    <t>営業日-木</t>
  </si>
  <si>
    <t>営業日-水</t>
  </si>
  <si>
    <t>営業日-火</t>
  </si>
  <si>
    <t>営業日-月</t>
  </si>
  <si>
    <t>営業日-日</t>
  </si>
  <si>
    <t>管理者-FAX番号</t>
  </si>
  <si>
    <t>管理者-電話番号</t>
  </si>
  <si>
    <t>管理者-生年月日</t>
  </si>
  <si>
    <t>管理者-職名</t>
  </si>
  <si>
    <t>管理者-兼-職種勤務等</t>
  </si>
  <si>
    <t>管理者-兼-事業所等名称</t>
  </si>
  <si>
    <t>管理者-兼-他職種</t>
  </si>
  <si>
    <t>管理者-所在地</t>
  </si>
  <si>
    <t>管理者-郵便番号</t>
  </si>
  <si>
    <t>管理者-氏名</t>
  </si>
  <si>
    <t>管理者-氏名ｶﾅ</t>
  </si>
  <si>
    <t>事業所-FAX番号</t>
  </si>
  <si>
    <t>事業所-直通電話番号</t>
  </si>
  <si>
    <t>事業所-名称-ｻｰﾋﾞｽ</t>
  </si>
  <si>
    <t>事業所-名称ｶﾅ-ｻｰﾋﾞｽ</t>
  </si>
  <si>
    <t>効力停止終了年月日</t>
  </si>
  <si>
    <t>効力停止開始年月日</t>
  </si>
  <si>
    <t>指定有効終了年月日</t>
  </si>
  <si>
    <t>指定有効開始年月日</t>
  </si>
  <si>
    <t>行政処分内容</t>
  </si>
  <si>
    <t>行政処分年月日</t>
  </si>
  <si>
    <t>指定更新年月日</t>
  </si>
  <si>
    <t>取消年月日</t>
  </si>
  <si>
    <t>停止解除年月日</t>
  </si>
  <si>
    <t>停止期限年月日</t>
  </si>
  <si>
    <t>停止年月日</t>
  </si>
  <si>
    <t>廃止年月日</t>
  </si>
  <si>
    <t>辞退年月日</t>
  </si>
  <si>
    <t>再開年月日</t>
  </si>
  <si>
    <t>再開予定年月日</t>
  </si>
  <si>
    <t>休止年月日</t>
  </si>
  <si>
    <t>変更年月日</t>
  </si>
  <si>
    <t>事業開始年月日</t>
  </si>
  <si>
    <t>指定年月日</t>
  </si>
  <si>
    <t>みなし区分</t>
  </si>
  <si>
    <t>状態区分</t>
  </si>
  <si>
    <t>ｻｰﾋﾞｽ種類</t>
  </si>
  <si>
    <t>基本-更新年月日</t>
  </si>
  <si>
    <t>基本-異動年月日</t>
  </si>
  <si>
    <t>基本-異動区分</t>
  </si>
  <si>
    <t>基本-受付年月日</t>
  </si>
  <si>
    <t>基本-最終更新出先機関</t>
  </si>
  <si>
    <t>所在地担当出先機関</t>
  </si>
  <si>
    <t>事業所-所在地</t>
  </si>
  <si>
    <t>事業所-所在地コード</t>
  </si>
  <si>
    <t>事業所-郵便番号</t>
  </si>
  <si>
    <t>事業所-電話番号</t>
  </si>
  <si>
    <t>事業所-名称</t>
  </si>
  <si>
    <t>事業所-名称ｶﾅ</t>
  </si>
  <si>
    <t>代表者-FAX番号</t>
  </si>
  <si>
    <t>代表者-電話番号</t>
  </si>
  <si>
    <t>代表者-生年月日</t>
  </si>
  <si>
    <t>代表者-所在地</t>
  </si>
  <si>
    <t>代表者-郵便番号</t>
  </si>
  <si>
    <t>代表者-氏名ｶﾅ</t>
  </si>
  <si>
    <t>代表者-氏名</t>
  </si>
  <si>
    <t>代表者-職名</t>
  </si>
  <si>
    <t>申請者-設立年月日</t>
  </si>
  <si>
    <t>申請者-所轄庁</t>
  </si>
  <si>
    <t>申請者-法人種別</t>
  </si>
  <si>
    <t>申請者-FAX番号</t>
  </si>
  <si>
    <t>申請者-電話番号</t>
  </si>
  <si>
    <t>申請者-所在地</t>
  </si>
  <si>
    <t>申請者-郵便番号</t>
  </si>
  <si>
    <t>申請者-法人名</t>
  </si>
  <si>
    <t>申請者-法人名ｶﾅ</t>
  </si>
  <si>
    <t>介護保険事業所番号</t>
  </si>
  <si>
    <t>事業所番号＆サービス種類</t>
    <rPh sb="0" eb="3">
      <t>ジギョウショ</t>
    </rPh>
    <rPh sb="3" eb="5">
      <t>バンゴウ</t>
    </rPh>
    <rPh sb="10" eb="12">
      <t>シュルイ</t>
    </rPh>
    <phoneticPr fontId="7"/>
  </si>
  <si>
    <t>事業所－所在地市町村番号</t>
    <phoneticPr fontId="7"/>
  </si>
  <si>
    <t xml:space="preserve"> （代表者 職名）</t>
    <rPh sb="2" eb="5">
      <t>ダイヒョウシャ</t>
    </rPh>
    <rPh sb="6" eb="8">
      <t>ショクメイ</t>
    </rPh>
    <rPh sb="8" eb="9">
      <t>ホウミョウ</t>
    </rPh>
    <phoneticPr fontId="7"/>
  </si>
  <si>
    <t>(氏名）</t>
    <rPh sb="1" eb="3">
      <t>シメイ</t>
    </rPh>
    <phoneticPr fontId="7"/>
  </si>
  <si>
    <r>
      <t>②ⅰ）賃金改善実施期間に補助金により</t>
    </r>
    <r>
      <rPr>
        <u/>
        <sz val="9"/>
        <color theme="1"/>
        <rFont val="ＭＳ Ｐ明朝"/>
        <family val="1"/>
        <charset val="128"/>
      </rPr>
      <t>賃金改善を行った介護職員等の賃金の総額</t>
    </r>
    <rPh sb="3" eb="5">
      <t>チンギン</t>
    </rPh>
    <rPh sb="5" eb="7">
      <t>カイゼン</t>
    </rPh>
    <rPh sb="7" eb="9">
      <t>ジッシ</t>
    </rPh>
    <rPh sb="9" eb="11">
      <t>キカン</t>
    </rPh>
    <rPh sb="12" eb="15">
      <t>ホジョキン</t>
    </rPh>
    <rPh sb="18" eb="20">
      <t>チンギン</t>
    </rPh>
    <rPh sb="20" eb="22">
      <t>カイゼン</t>
    </rPh>
    <rPh sb="23" eb="24">
      <t>オコナ</t>
    </rPh>
    <rPh sb="26" eb="28">
      <t>カイゴ</t>
    </rPh>
    <rPh sb="28" eb="30">
      <t>ショクイン</t>
    </rPh>
    <rPh sb="30" eb="31">
      <t>トウ</t>
    </rPh>
    <rPh sb="32" eb="34">
      <t>チンギン</t>
    </rPh>
    <rPh sb="35" eb="37">
      <t>ソウガク</t>
    </rPh>
    <phoneticPr fontId="7"/>
  </si>
  <si>
    <t>-</t>
    <phoneticPr fontId="7"/>
  </si>
  <si>
    <t>結合</t>
    <rPh sb="0" eb="2">
      <t>ケツゴウ</t>
    </rPh>
    <phoneticPr fontId="21"/>
  </si>
  <si>
    <t>受付番号</t>
    <rPh sb="0" eb="2">
      <t>ウケツケ</t>
    </rPh>
    <rPh sb="2" eb="4">
      <t>バンゴウ</t>
    </rPh>
    <phoneticPr fontId="26"/>
  </si>
  <si>
    <t>法人名</t>
    <rPh sb="0" eb="2">
      <t>ホウジン</t>
    </rPh>
    <rPh sb="2" eb="3">
      <t>メイ</t>
    </rPh>
    <phoneticPr fontId="21"/>
  </si>
  <si>
    <t>現行
置換</t>
    <rPh sb="0" eb="2">
      <t>ゲンコウ</t>
    </rPh>
    <rPh sb="3" eb="5">
      <t>チカン</t>
    </rPh>
    <phoneticPr fontId="26"/>
  </si>
  <si>
    <t>承認通知枝番号</t>
    <rPh sb="0" eb="2">
      <t>ショウニン</t>
    </rPh>
    <rPh sb="2" eb="4">
      <t>ツウチ</t>
    </rPh>
    <rPh sb="4" eb="5">
      <t>エダ</t>
    </rPh>
    <rPh sb="5" eb="7">
      <t>バンゴウ</t>
    </rPh>
    <phoneticPr fontId="21"/>
  </si>
  <si>
    <t>合計額</t>
    <rPh sb="0" eb="3">
      <t>ゴウケイガク</t>
    </rPh>
    <phoneticPr fontId="4"/>
  </si>
  <si>
    <t>削除「1」</t>
    <rPh sb="0" eb="2">
      <t>サクジョ</t>
    </rPh>
    <phoneticPr fontId="21"/>
  </si>
  <si>
    <t>注意フラグ「１」</t>
    <rPh sb="0" eb="2">
      <t>チュウイ</t>
    </rPh>
    <phoneticPr fontId="21"/>
  </si>
  <si>
    <t>訪問型サービス（独自/定率）</t>
    <rPh sb="0" eb="2">
      <t>ホウモン</t>
    </rPh>
    <rPh sb="2" eb="3">
      <t>ガタ</t>
    </rPh>
    <rPh sb="8" eb="10">
      <t>ドクジ</t>
    </rPh>
    <rPh sb="11" eb="13">
      <t>テイリツ</t>
    </rPh>
    <phoneticPr fontId="9"/>
  </si>
  <si>
    <t>通所型サービス（独自/定率）</t>
    <rPh sb="0" eb="2">
      <t>ツウショ</t>
    </rPh>
    <rPh sb="2" eb="3">
      <t>ガタ</t>
    </rPh>
    <rPh sb="8" eb="10">
      <t>ドクジ</t>
    </rPh>
    <rPh sb="11" eb="13">
      <t>テイリツ</t>
    </rPh>
    <phoneticPr fontId="9"/>
  </si>
  <si>
    <t>訪問型サービス（独自）</t>
    <rPh sb="0" eb="2">
      <t>ホウモン</t>
    </rPh>
    <rPh sb="2" eb="3">
      <t>ガタ</t>
    </rPh>
    <rPh sb="8" eb="10">
      <t>ドクジ</t>
    </rPh>
    <phoneticPr fontId="9"/>
  </si>
  <si>
    <t>通所型サービス（独自）</t>
    <rPh sb="0" eb="2">
      <t>ツウショ</t>
    </rPh>
    <rPh sb="2" eb="3">
      <t>ガタ</t>
    </rPh>
    <rPh sb="8" eb="10">
      <t>ドクジ</t>
    </rPh>
    <phoneticPr fontId="9"/>
  </si>
  <si>
    <t>株式会社すまいる</t>
    <rPh sb="0" eb="2">
      <t>カブシキ</t>
    </rPh>
    <rPh sb="2" eb="4">
      <t>カイシャ</t>
    </rPh>
    <phoneticPr fontId="21"/>
  </si>
  <si>
    <t>特定施設入居者生活介護(短期利用型）</t>
    <rPh sb="12" eb="17">
      <t>タンキリヨウガタ</t>
    </rPh>
    <phoneticPr fontId="21"/>
  </si>
  <si>
    <t>エスティームライフ学園前</t>
    <rPh sb="9" eb="12">
      <t>ガクエンマエ</t>
    </rPh>
    <phoneticPr fontId="21"/>
  </si>
  <si>
    <t>医療法人博愛会介護老人保健施設かつらぎ</t>
    <rPh sb="0" eb="2">
      <t>イリョウ</t>
    </rPh>
    <rPh sb="2" eb="4">
      <t>ホウジン</t>
    </rPh>
    <rPh sb="4" eb="6">
      <t>ハクアイ</t>
    </rPh>
    <rPh sb="6" eb="7">
      <t>カイ</t>
    </rPh>
    <rPh sb="7" eb="9">
      <t>カイゴ</t>
    </rPh>
    <rPh sb="9" eb="11">
      <t>ロウジン</t>
    </rPh>
    <rPh sb="11" eb="13">
      <t>ホケン</t>
    </rPh>
    <rPh sb="13" eb="15">
      <t>シセツ</t>
    </rPh>
    <phoneticPr fontId="21"/>
  </si>
  <si>
    <t>医療法人博愛会介護老人保健施設かつらぎ東館</t>
    <rPh sb="0" eb="2">
      <t>イリョウ</t>
    </rPh>
    <rPh sb="2" eb="4">
      <t>ホウジン</t>
    </rPh>
    <rPh sb="4" eb="6">
      <t>ハクアイ</t>
    </rPh>
    <rPh sb="6" eb="7">
      <t>カイ</t>
    </rPh>
    <rPh sb="7" eb="9">
      <t>カイゴ</t>
    </rPh>
    <rPh sb="9" eb="11">
      <t>ロウジン</t>
    </rPh>
    <rPh sb="11" eb="13">
      <t>ホケン</t>
    </rPh>
    <rPh sb="13" eb="15">
      <t>シセツ</t>
    </rPh>
    <rPh sb="19" eb="21">
      <t>ヒガシカン</t>
    </rPh>
    <phoneticPr fontId="21"/>
  </si>
  <si>
    <t>養護老人ホーム平沼寮</t>
    <rPh sb="0" eb="2">
      <t>ヨウゴ</t>
    </rPh>
    <rPh sb="2" eb="4">
      <t>ロウジン</t>
    </rPh>
    <rPh sb="7" eb="9">
      <t>ヒラヌマ</t>
    </rPh>
    <rPh sb="9" eb="10">
      <t>リョウ</t>
    </rPh>
    <phoneticPr fontId="21"/>
  </si>
  <si>
    <t>日の出診療所</t>
    <rPh sb="0" eb="1">
      <t>ヒ</t>
    </rPh>
    <rPh sb="2" eb="3">
      <t>デ</t>
    </rPh>
    <rPh sb="3" eb="5">
      <t>シンリョウ</t>
    </rPh>
    <rPh sb="5" eb="6">
      <t>トコロ</t>
    </rPh>
    <phoneticPr fontId="21"/>
  </si>
  <si>
    <t>複合型サービス（看護小規模多機能型居宅介護・短期利用型）</t>
    <rPh sb="22" eb="27">
      <t>タンキリヨウガタ</t>
    </rPh>
    <phoneticPr fontId="21"/>
  </si>
  <si>
    <t>学園前西デイサービスセンター</t>
    <rPh sb="0" eb="3">
      <t>ガクエンマエ</t>
    </rPh>
    <rPh sb="3" eb="4">
      <t>ニシ</t>
    </rPh>
    <phoneticPr fontId="21"/>
  </si>
  <si>
    <t>学園前西ショートステイ</t>
    <rPh sb="0" eb="3">
      <t>ガクエンマエ</t>
    </rPh>
    <rPh sb="3" eb="4">
      <t>ニシ</t>
    </rPh>
    <phoneticPr fontId="21"/>
  </si>
  <si>
    <t>認知症対応型共同生活介護(短期利用型）</t>
    <rPh sb="13" eb="18">
      <t>タンキリヨウガタ</t>
    </rPh>
    <phoneticPr fontId="21"/>
  </si>
  <si>
    <t>学園前西グループホーム</t>
    <rPh sb="0" eb="3">
      <t>ガクエンマエ</t>
    </rPh>
    <rPh sb="3" eb="4">
      <t>ニシ</t>
    </rPh>
    <phoneticPr fontId="21"/>
  </si>
  <si>
    <t>介護予防認知症対応型共同生活介護(短期利用型）</t>
    <rPh sb="17" eb="22">
      <t>タンキリヨウガタ</t>
    </rPh>
    <phoneticPr fontId="21"/>
  </si>
  <si>
    <t>株式会社ヨシケイ　ライブリー</t>
    <rPh sb="0" eb="1">
      <t>タ</t>
    </rPh>
    <phoneticPr fontId="21"/>
  </si>
  <si>
    <t>特別養護老人ホーム光明園</t>
    <rPh sb="0" eb="2">
      <t>トクベツ</t>
    </rPh>
    <rPh sb="2" eb="4">
      <t>ヨウゴ</t>
    </rPh>
    <rPh sb="4" eb="6">
      <t>ロウジン</t>
    </rPh>
    <rPh sb="9" eb="11">
      <t>コウミョウ</t>
    </rPh>
    <rPh sb="11" eb="12">
      <t>エン</t>
    </rPh>
    <phoneticPr fontId="21"/>
  </si>
  <si>
    <t>小規模多機能型居宅介護(短期利用型）</t>
    <rPh sb="12" eb="17">
      <t>タンキリヨウガタ</t>
    </rPh>
    <phoneticPr fontId="21"/>
  </si>
  <si>
    <t>介護予防小規模多機能型居宅介護(短期利用型）</t>
    <rPh sb="16" eb="21">
      <t>タンキリヨウガタ</t>
    </rPh>
    <phoneticPr fontId="21"/>
  </si>
  <si>
    <t>2971700220通所型サービス（独自）</t>
  </si>
  <si>
    <t>短期入所生活介護橿原の郷</t>
    <rPh sb="0" eb="2">
      <t>タンキ</t>
    </rPh>
    <rPh sb="2" eb="4">
      <t>ニュウショ</t>
    </rPh>
    <rPh sb="4" eb="6">
      <t>セイカツ</t>
    </rPh>
    <rPh sb="6" eb="8">
      <t>カイゴ</t>
    </rPh>
    <rPh sb="8" eb="10">
      <t>カシハラ</t>
    </rPh>
    <rPh sb="11" eb="12">
      <t>サト</t>
    </rPh>
    <phoneticPr fontId="21"/>
  </si>
  <si>
    <t>短期入所生活介護橿原の郷</t>
    <rPh sb="0" eb="2">
      <t>タンキ</t>
    </rPh>
    <rPh sb="2" eb="4">
      <t>ニュウショ</t>
    </rPh>
    <rPh sb="4" eb="6">
      <t>セイカツ</t>
    </rPh>
    <rPh sb="6" eb="8">
      <t>カイゴ</t>
    </rPh>
    <rPh sb="8" eb="10">
      <t>カシハラ</t>
    </rPh>
    <rPh sb="9" eb="10">
      <t>ハラ</t>
    </rPh>
    <rPh sb="11" eb="12">
      <t>サト</t>
    </rPh>
    <phoneticPr fontId="21"/>
  </si>
  <si>
    <t>有限会社コクセイ</t>
    <rPh sb="0" eb="2">
      <t>ユウゲン</t>
    </rPh>
    <rPh sb="2" eb="4">
      <t>カイシャ</t>
    </rPh>
    <phoneticPr fontId="21"/>
  </si>
  <si>
    <t>こくせい館</t>
    <rPh sb="4" eb="5">
      <t>ヤカタ</t>
    </rPh>
    <phoneticPr fontId="21"/>
  </si>
  <si>
    <t>特定施設入居者生活介護(短期利用型）</t>
    <rPh sb="12" eb="14">
      <t>タンキ</t>
    </rPh>
    <rPh sb="14" eb="16">
      <t>リヨウ</t>
    </rPh>
    <rPh sb="16" eb="17">
      <t>ガタ</t>
    </rPh>
    <phoneticPr fontId="21"/>
  </si>
  <si>
    <t>介護のみき大和高田店</t>
    <rPh sb="0" eb="2">
      <t>カイゴ</t>
    </rPh>
    <rPh sb="9" eb="10">
      <t>ミセ</t>
    </rPh>
    <phoneticPr fontId="21"/>
  </si>
  <si>
    <t>介護のみき大和高田デイサービスセンター</t>
    <rPh sb="0" eb="2">
      <t>カイゴ</t>
    </rPh>
    <rPh sb="5" eb="9">
      <t>ヤマトタカダ</t>
    </rPh>
    <phoneticPr fontId="21"/>
  </si>
  <si>
    <t>介護のみき桜井店</t>
    <rPh sb="0" eb="2">
      <t>カイゴ</t>
    </rPh>
    <rPh sb="5" eb="7">
      <t>サクライ</t>
    </rPh>
    <rPh sb="7" eb="8">
      <t>テン</t>
    </rPh>
    <phoneticPr fontId="21"/>
  </si>
  <si>
    <t>介護のみき西大和デイサービスセンター</t>
    <rPh sb="0" eb="2">
      <t>カイゴ</t>
    </rPh>
    <rPh sb="5" eb="8">
      <t>ニシヤマト</t>
    </rPh>
    <phoneticPr fontId="21"/>
  </si>
  <si>
    <t>介護のみき西大和ケアセンター</t>
    <rPh sb="0" eb="2">
      <t>カイゴ</t>
    </rPh>
    <rPh sb="5" eb="8">
      <t>ニシヤマト</t>
    </rPh>
    <phoneticPr fontId="21"/>
  </si>
  <si>
    <t>温浴サプリ・機能訓練ハーフデイ奈良日和</t>
    <rPh sb="0" eb="2">
      <t>オンヨク</t>
    </rPh>
    <rPh sb="6" eb="8">
      <t>キノウ</t>
    </rPh>
    <rPh sb="8" eb="10">
      <t>クンレン</t>
    </rPh>
    <rPh sb="15" eb="17">
      <t>ナラ</t>
    </rPh>
    <rPh sb="17" eb="18">
      <t>ヒ</t>
    </rPh>
    <rPh sb="18" eb="19">
      <t>ワ</t>
    </rPh>
    <phoneticPr fontId="21"/>
  </si>
  <si>
    <t>温浴サプリ・機能訓練ハーフデイ奈良日和2nd</t>
    <rPh sb="0" eb="2">
      <t>オンヨク</t>
    </rPh>
    <rPh sb="6" eb="8">
      <t>キノウ</t>
    </rPh>
    <rPh sb="8" eb="10">
      <t>クンレン</t>
    </rPh>
    <rPh sb="15" eb="17">
      <t>ナラ</t>
    </rPh>
    <rPh sb="17" eb="18">
      <t>ヒ</t>
    </rPh>
    <rPh sb="18" eb="19">
      <t>ワ</t>
    </rPh>
    <phoneticPr fontId="21"/>
  </si>
  <si>
    <t>俊株式会社</t>
    <rPh sb="0" eb="1">
      <t>シュン</t>
    </rPh>
    <rPh sb="1" eb="3">
      <t>カブシキ</t>
    </rPh>
    <rPh sb="3" eb="5">
      <t>カイシャ</t>
    </rPh>
    <phoneticPr fontId="21"/>
  </si>
  <si>
    <t>グループホームアシスト緑の丘</t>
    <rPh sb="11" eb="12">
      <t>ミドリ</t>
    </rPh>
    <rPh sb="13" eb="14">
      <t>オカ</t>
    </rPh>
    <phoneticPr fontId="21"/>
  </si>
  <si>
    <t>ティ・エ・オ合同会社</t>
    <rPh sb="6" eb="10">
      <t>ゴウドウカイシャ</t>
    </rPh>
    <phoneticPr fontId="21"/>
  </si>
  <si>
    <t>よしの介護ネットまんてん</t>
    <rPh sb="3" eb="5">
      <t>カイゴ</t>
    </rPh>
    <phoneticPr fontId="21"/>
  </si>
  <si>
    <t>デイサービス太陽　高天</t>
    <rPh sb="6" eb="8">
      <t>タイヨウ</t>
    </rPh>
    <rPh sb="9" eb="10">
      <t>タカ</t>
    </rPh>
    <rPh sb="10" eb="11">
      <t>テン</t>
    </rPh>
    <phoneticPr fontId="21"/>
  </si>
  <si>
    <t>デイサービス太陽　あさひ</t>
    <rPh sb="6" eb="8">
      <t>タイヨウ</t>
    </rPh>
    <phoneticPr fontId="21"/>
  </si>
  <si>
    <t>介護予防認知症対応型通所介護</t>
    <rPh sb="0" eb="2">
      <t>カイゴ</t>
    </rPh>
    <rPh sb="2" eb="4">
      <t>ヨボウ</t>
    </rPh>
    <phoneticPr fontId="21"/>
  </si>
  <si>
    <t>ヘルパーステーション太陽十津川</t>
    <rPh sb="12" eb="15">
      <t>トツカワ</t>
    </rPh>
    <phoneticPr fontId="21"/>
  </si>
  <si>
    <t>養護老人ホーム梅寿荘</t>
    <rPh sb="0" eb="2">
      <t>ヨウゴ</t>
    </rPh>
    <rPh sb="2" eb="4">
      <t>ロウジン</t>
    </rPh>
    <rPh sb="7" eb="8">
      <t>ウメ</t>
    </rPh>
    <rPh sb="8" eb="9">
      <t>コトブキ</t>
    </rPh>
    <rPh sb="9" eb="10">
      <t>ソウ</t>
    </rPh>
    <phoneticPr fontId="21"/>
  </si>
  <si>
    <t>はぁとぽーと延寿</t>
    <rPh sb="6" eb="8">
      <t>エンジュ</t>
    </rPh>
    <phoneticPr fontId="21"/>
  </si>
  <si>
    <t>株式会社アップワード</t>
    <rPh sb="0" eb="2">
      <t>カブシキ</t>
    </rPh>
    <rPh sb="2" eb="4">
      <t>カイシャ</t>
    </rPh>
    <phoneticPr fontId="21"/>
  </si>
  <si>
    <t>大和高田グループホームまほろば</t>
    <rPh sb="0" eb="4">
      <t>ヤマトタカダ</t>
    </rPh>
    <phoneticPr fontId="21"/>
  </si>
  <si>
    <t>株式会社関西メディコ</t>
    <rPh sb="0" eb="2">
      <t>カブシキ</t>
    </rPh>
    <rPh sb="2" eb="4">
      <t>カイシャ</t>
    </rPh>
    <rPh sb="4" eb="6">
      <t>カンサイ</t>
    </rPh>
    <phoneticPr fontId="21"/>
  </si>
  <si>
    <t>ひまわり生駒苑</t>
    <rPh sb="4" eb="6">
      <t>イコマ</t>
    </rPh>
    <rPh sb="6" eb="7">
      <t>エン</t>
    </rPh>
    <phoneticPr fontId="21"/>
  </si>
  <si>
    <t>デイサービスベルライフ築山</t>
    <rPh sb="11" eb="13">
      <t>ツキヤマ</t>
    </rPh>
    <phoneticPr fontId="21"/>
  </si>
  <si>
    <t>介護付有料老人ホームベルライフ大和高田</t>
    <rPh sb="0" eb="2">
      <t>カイゴ</t>
    </rPh>
    <rPh sb="2" eb="3">
      <t>ツ</t>
    </rPh>
    <rPh sb="3" eb="5">
      <t>ユウリョウ</t>
    </rPh>
    <rPh sb="5" eb="7">
      <t>ロウジン</t>
    </rPh>
    <rPh sb="15" eb="19">
      <t>ヤマトタカダ</t>
    </rPh>
    <phoneticPr fontId="21"/>
  </si>
  <si>
    <t>介護付有料老人ホームベルライフ葛城</t>
    <rPh sb="0" eb="2">
      <t>カイゴ</t>
    </rPh>
    <rPh sb="2" eb="3">
      <t>ツ</t>
    </rPh>
    <rPh sb="3" eb="5">
      <t>ユウリョウ</t>
    </rPh>
    <rPh sb="5" eb="7">
      <t>ロウジン</t>
    </rPh>
    <rPh sb="15" eb="17">
      <t>カツラギ</t>
    </rPh>
    <phoneticPr fontId="21"/>
  </si>
  <si>
    <t>介護医療院</t>
    <rPh sb="0" eb="2">
      <t>カイゴ</t>
    </rPh>
    <rPh sb="2" eb="4">
      <t>イリョウ</t>
    </rPh>
    <rPh sb="4" eb="5">
      <t>イン</t>
    </rPh>
    <phoneticPr fontId="23"/>
  </si>
  <si>
    <t>短期入所療養介護(介護医療院)</t>
    <rPh sb="9" eb="11">
      <t>カイゴ</t>
    </rPh>
    <rPh sb="11" eb="13">
      <t>イリョウ</t>
    </rPh>
    <rPh sb="13" eb="14">
      <t>イン</t>
    </rPh>
    <phoneticPr fontId="21"/>
  </si>
  <si>
    <t>介護予防短期入所療養介護(介護医療院)</t>
    <rPh sb="0" eb="2">
      <t>カイゴ</t>
    </rPh>
    <rPh sb="2" eb="4">
      <t>ヨボウ</t>
    </rPh>
    <rPh sb="13" eb="15">
      <t>カイゴ</t>
    </rPh>
    <rPh sb="15" eb="17">
      <t>イリョウ</t>
    </rPh>
    <rPh sb="17" eb="18">
      <t>イン</t>
    </rPh>
    <phoneticPr fontId="21"/>
  </si>
  <si>
    <t>奈良厚生会病院介護医療院</t>
    <rPh sb="0" eb="2">
      <t>ナラ</t>
    </rPh>
    <rPh sb="2" eb="4">
      <t>コウセイ</t>
    </rPh>
    <rPh sb="4" eb="5">
      <t>カイ</t>
    </rPh>
    <rPh sb="5" eb="7">
      <t>ビョウイン</t>
    </rPh>
    <rPh sb="7" eb="9">
      <t>カイゴ</t>
    </rPh>
    <rPh sb="9" eb="11">
      <t>イリョウ</t>
    </rPh>
    <rPh sb="11" eb="12">
      <t>イン</t>
    </rPh>
    <phoneticPr fontId="21"/>
  </si>
  <si>
    <t>奈良厚生会病院</t>
    <rPh sb="0" eb="2">
      <t>ナラ</t>
    </rPh>
    <rPh sb="2" eb="4">
      <t>コウセイ</t>
    </rPh>
    <rPh sb="4" eb="5">
      <t>カイ</t>
    </rPh>
    <rPh sb="5" eb="7">
      <t>ビョウイン</t>
    </rPh>
    <phoneticPr fontId="21"/>
  </si>
  <si>
    <t>訪問介護ステーションおきなの杜</t>
    <rPh sb="0" eb="2">
      <t>ホウモン</t>
    </rPh>
    <rPh sb="2" eb="4">
      <t>カイゴ</t>
    </rPh>
    <rPh sb="14" eb="15">
      <t>モリ</t>
    </rPh>
    <phoneticPr fontId="21"/>
  </si>
  <si>
    <t>介護老人保健施設ぬくもり田原本</t>
    <rPh sb="0" eb="2">
      <t>カイゴ</t>
    </rPh>
    <rPh sb="2" eb="4">
      <t>ロウジン</t>
    </rPh>
    <rPh sb="4" eb="6">
      <t>ホケン</t>
    </rPh>
    <rPh sb="6" eb="8">
      <t>シセツ</t>
    </rPh>
    <rPh sb="12" eb="15">
      <t>タワラモト</t>
    </rPh>
    <phoneticPr fontId="21"/>
  </si>
  <si>
    <t>介護老人保健施設ぬくもり葛城</t>
    <rPh sb="0" eb="2">
      <t>カイゴ</t>
    </rPh>
    <rPh sb="2" eb="4">
      <t>ロウジン</t>
    </rPh>
    <rPh sb="4" eb="6">
      <t>ホケン</t>
    </rPh>
    <rPh sb="6" eb="8">
      <t>シセツ</t>
    </rPh>
    <rPh sb="12" eb="14">
      <t>カツラギ</t>
    </rPh>
    <phoneticPr fontId="21"/>
  </si>
  <si>
    <t>介護老人保健施設ぬくもり広陵</t>
    <rPh sb="0" eb="2">
      <t>カイゴ</t>
    </rPh>
    <rPh sb="2" eb="4">
      <t>ロウジン</t>
    </rPh>
    <rPh sb="4" eb="6">
      <t>ホケン</t>
    </rPh>
    <rPh sb="6" eb="8">
      <t>シセツ</t>
    </rPh>
    <rPh sb="12" eb="14">
      <t>コウリョウ</t>
    </rPh>
    <phoneticPr fontId="21"/>
  </si>
  <si>
    <t>特別介護老人ホームぬくもり香芝</t>
    <rPh sb="0" eb="2">
      <t>トクベツ</t>
    </rPh>
    <rPh sb="2" eb="4">
      <t>カイゴ</t>
    </rPh>
    <rPh sb="4" eb="6">
      <t>ロウジン</t>
    </rPh>
    <rPh sb="13" eb="15">
      <t>カシバ</t>
    </rPh>
    <phoneticPr fontId="21"/>
  </si>
  <si>
    <t>特別介護老人ホームぬくもり磯城</t>
    <rPh sb="0" eb="2">
      <t>トクベツ</t>
    </rPh>
    <rPh sb="2" eb="4">
      <t>カイゴ</t>
    </rPh>
    <rPh sb="4" eb="6">
      <t>ロウジン</t>
    </rPh>
    <rPh sb="13" eb="14">
      <t>イソ</t>
    </rPh>
    <rPh sb="14" eb="15">
      <t>シロ</t>
    </rPh>
    <phoneticPr fontId="21"/>
  </si>
  <si>
    <t>訪問型サービス（独自）</t>
    <rPh sb="2" eb="3">
      <t>ガタ</t>
    </rPh>
    <rPh sb="8" eb="10">
      <t>ドクジ</t>
    </rPh>
    <phoneticPr fontId="21"/>
  </si>
  <si>
    <t>ぽれぽれ登美ヶ丘</t>
    <rPh sb="4" eb="8">
      <t>トミガオカ</t>
    </rPh>
    <phoneticPr fontId="21"/>
  </si>
  <si>
    <t>2970100141地域密着型通所介護</t>
  </si>
  <si>
    <t>ぽれぽれ四条大路</t>
    <rPh sb="4" eb="6">
      <t>シジョウ</t>
    </rPh>
    <rPh sb="6" eb="8">
      <t>オオジ</t>
    </rPh>
    <phoneticPr fontId="21"/>
  </si>
  <si>
    <t>2970104432地域密着型通所介護</t>
  </si>
  <si>
    <t>有限会社筒井商工</t>
    <rPh sb="0" eb="2">
      <t>ユウゲン</t>
    </rPh>
    <rPh sb="2" eb="4">
      <t>カイシャ</t>
    </rPh>
    <rPh sb="4" eb="6">
      <t>ツツイ</t>
    </rPh>
    <rPh sb="6" eb="8">
      <t>ショウコウ</t>
    </rPh>
    <phoneticPr fontId="21"/>
  </si>
  <si>
    <t>介護センターえん</t>
    <rPh sb="0" eb="2">
      <t>カイゴ</t>
    </rPh>
    <phoneticPr fontId="21"/>
  </si>
  <si>
    <t>社会福祉法人黒滝村社会福祉協議会</t>
    <rPh sb="0" eb="2">
      <t>シャカイ</t>
    </rPh>
    <rPh sb="2" eb="4">
      <t>フクシ</t>
    </rPh>
    <rPh sb="4" eb="6">
      <t>ホウジン</t>
    </rPh>
    <rPh sb="6" eb="9">
      <t>クロタキムラ</t>
    </rPh>
    <rPh sb="9" eb="11">
      <t>シャカイ</t>
    </rPh>
    <rPh sb="11" eb="13">
      <t>フクシ</t>
    </rPh>
    <rPh sb="13" eb="16">
      <t>キョウギカイ</t>
    </rPh>
    <phoneticPr fontId="21"/>
  </si>
  <si>
    <t>株式会社椀の家</t>
    <rPh sb="0" eb="2">
      <t>カブシキ</t>
    </rPh>
    <rPh sb="2" eb="4">
      <t>カイシャ</t>
    </rPh>
    <rPh sb="4" eb="5">
      <t>ワン</t>
    </rPh>
    <rPh sb="6" eb="7">
      <t>イエ</t>
    </rPh>
    <phoneticPr fontId="21"/>
  </si>
  <si>
    <t>宅老サロン椀の家</t>
    <rPh sb="0" eb="1">
      <t>タク</t>
    </rPh>
    <rPh sb="1" eb="2">
      <t>ロウ</t>
    </rPh>
    <rPh sb="5" eb="6">
      <t>ワン</t>
    </rPh>
    <rPh sb="7" eb="8">
      <t>イエ</t>
    </rPh>
    <phoneticPr fontId="21"/>
  </si>
  <si>
    <t>はぁーと奈良ヘルパーステーション</t>
    <rPh sb="4" eb="6">
      <t>ナラ</t>
    </rPh>
    <phoneticPr fontId="21"/>
  </si>
  <si>
    <t>はぁーと奈良デイサービス</t>
    <rPh sb="4" eb="6">
      <t>ナラ</t>
    </rPh>
    <phoneticPr fontId="21"/>
  </si>
  <si>
    <t>みらの介護サービス有限会社</t>
    <rPh sb="3" eb="5">
      <t>カイゴ</t>
    </rPh>
    <rPh sb="9" eb="11">
      <t>ユウゲン</t>
    </rPh>
    <rPh sb="11" eb="13">
      <t>カイシャ</t>
    </rPh>
    <phoneticPr fontId="21"/>
  </si>
  <si>
    <t>みらの介護サービス</t>
    <rPh sb="3" eb="5">
      <t>カイゴ</t>
    </rPh>
    <phoneticPr fontId="21"/>
  </si>
  <si>
    <t>愛友ケアデイサービスひだまり</t>
    <rPh sb="0" eb="1">
      <t>アイ</t>
    </rPh>
    <rPh sb="1" eb="2">
      <t>トモ</t>
    </rPh>
    <phoneticPr fontId="21"/>
  </si>
  <si>
    <t>愛友ケアデイサービスさわらび</t>
    <rPh sb="0" eb="1">
      <t>アイ</t>
    </rPh>
    <rPh sb="1" eb="2">
      <t>トモ</t>
    </rPh>
    <phoneticPr fontId="21"/>
  </si>
  <si>
    <t>愛友ケアデイサービスかがやき</t>
    <rPh sb="0" eb="1">
      <t>アイ</t>
    </rPh>
    <rPh sb="1" eb="2">
      <t>トモ</t>
    </rPh>
    <phoneticPr fontId="21"/>
  </si>
  <si>
    <t>介護老人福祉施設</t>
    <rPh sb="0" eb="2">
      <t>カイゴ</t>
    </rPh>
    <rPh sb="2" eb="4">
      <t>ロウジン</t>
    </rPh>
    <rPh sb="4" eb="6">
      <t>フクシ</t>
    </rPh>
    <rPh sb="6" eb="8">
      <t>シセツ</t>
    </rPh>
    <phoneticPr fontId="21"/>
  </si>
  <si>
    <t>短期入所生活介護</t>
    <rPh sb="0" eb="8">
      <t>タンキニュウショセイカツカイゴ</t>
    </rPh>
    <phoneticPr fontId="21"/>
  </si>
  <si>
    <t>通所介護</t>
    <rPh sb="0" eb="2">
      <t>ツウショ</t>
    </rPh>
    <rPh sb="2" eb="4">
      <t>カイゴ</t>
    </rPh>
    <phoneticPr fontId="21"/>
  </si>
  <si>
    <t>介護老人保健施設</t>
    <rPh sb="0" eb="8">
      <t>カイゴロウジンホケンシセツ</t>
    </rPh>
    <phoneticPr fontId="21"/>
  </si>
  <si>
    <t>通所リハビリテーション</t>
    <rPh sb="0" eb="2">
      <t>ツウショ</t>
    </rPh>
    <phoneticPr fontId="21"/>
  </si>
  <si>
    <t>短期入所療養介護</t>
    <rPh sb="0" eb="2">
      <t>タンキ</t>
    </rPh>
    <rPh sb="2" eb="4">
      <t>ニュウショ</t>
    </rPh>
    <rPh sb="4" eb="6">
      <t>リョウヨウ</t>
    </rPh>
    <rPh sb="6" eb="8">
      <t>カイゴ</t>
    </rPh>
    <phoneticPr fontId="21"/>
  </si>
  <si>
    <t>介護予防短期入所療養介護</t>
    <rPh sb="0" eb="2">
      <t>カイゴ</t>
    </rPh>
    <rPh sb="2" eb="4">
      <t>ヨボウ</t>
    </rPh>
    <phoneticPr fontId="21"/>
  </si>
  <si>
    <t>訪問介護</t>
    <rPh sb="0" eb="2">
      <t>ホウモン</t>
    </rPh>
    <rPh sb="2" eb="4">
      <t>カイゴ</t>
    </rPh>
    <phoneticPr fontId="21"/>
  </si>
  <si>
    <t>株式会社ソーシャルケア企画</t>
    <rPh sb="0" eb="2">
      <t>カブシキ</t>
    </rPh>
    <rPh sb="2" eb="4">
      <t>カイシャ</t>
    </rPh>
    <rPh sb="11" eb="13">
      <t>キカク</t>
    </rPh>
    <phoneticPr fontId="21"/>
  </si>
  <si>
    <t>デイサービス春うらら</t>
    <rPh sb="6" eb="7">
      <t>ハル</t>
    </rPh>
    <phoneticPr fontId="21"/>
  </si>
  <si>
    <t>2972000687通所型サービス（独自/定率）</t>
    <rPh sb="18" eb="20">
      <t>ドクジ</t>
    </rPh>
    <rPh sb="21" eb="23">
      <t>テイリツ</t>
    </rPh>
    <phoneticPr fontId="21"/>
  </si>
  <si>
    <t>医療法人吉生会吉井整形外科医院</t>
    <rPh sb="0" eb="2">
      <t>イリョウ</t>
    </rPh>
    <rPh sb="2" eb="4">
      <t>ホウジン</t>
    </rPh>
    <rPh sb="4" eb="6">
      <t>ヨシオ</t>
    </rPh>
    <rPh sb="6" eb="7">
      <t>カイ</t>
    </rPh>
    <rPh sb="7" eb="9">
      <t>ヨシイ</t>
    </rPh>
    <rPh sb="9" eb="11">
      <t>セイケイ</t>
    </rPh>
    <rPh sb="11" eb="13">
      <t>ゲカ</t>
    </rPh>
    <rPh sb="13" eb="15">
      <t>イイン</t>
    </rPh>
    <phoneticPr fontId="21"/>
  </si>
  <si>
    <t>かさね奈良六条</t>
    <rPh sb="3" eb="5">
      <t>ナラ</t>
    </rPh>
    <rPh sb="5" eb="7">
      <t>ロクジョウ</t>
    </rPh>
    <phoneticPr fontId="21"/>
  </si>
  <si>
    <t>有限会社つくし</t>
    <rPh sb="0" eb="2">
      <t>ユウゲン</t>
    </rPh>
    <rPh sb="2" eb="4">
      <t>カイシャ</t>
    </rPh>
    <phoneticPr fontId="21"/>
  </si>
  <si>
    <t>デイサービスセンターつくしの里</t>
    <rPh sb="14" eb="15">
      <t>サト</t>
    </rPh>
    <phoneticPr fontId="2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</si>
  <si>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1"/>
  </si>
  <si>
    <t>訪問型サービス（独自）</t>
    <rPh sb="0" eb="3">
      <t>ホウモンガタ</t>
    </rPh>
    <rPh sb="8" eb="10">
      <t>ドクジ</t>
    </rPh>
    <phoneticPr fontId="21"/>
  </si>
  <si>
    <t>とみお診療所</t>
    <rPh sb="3" eb="6">
      <t>シンリョウジョ</t>
    </rPh>
    <phoneticPr fontId="21"/>
  </si>
  <si>
    <t>吉田病院ショートステイ</t>
    <rPh sb="0" eb="2">
      <t>ヨシダ</t>
    </rPh>
    <rPh sb="2" eb="4">
      <t>ビョウイン</t>
    </rPh>
    <phoneticPr fontId="21"/>
  </si>
  <si>
    <t>株式会社日本ユニケア</t>
    <rPh sb="0" eb="2">
      <t>カブシキ</t>
    </rPh>
    <rPh sb="2" eb="4">
      <t>カイシャ</t>
    </rPh>
    <rPh sb="4" eb="6">
      <t>ニホン</t>
    </rPh>
    <phoneticPr fontId="21"/>
  </si>
  <si>
    <t>エンジェルハート株式会社</t>
    <rPh sb="8" eb="12">
      <t>カブシキカイシャ</t>
    </rPh>
    <phoneticPr fontId="21"/>
  </si>
  <si>
    <t>介護法人保険施設でぃあほうむ吉野</t>
    <rPh sb="0" eb="2">
      <t>カイゴ</t>
    </rPh>
    <rPh sb="2" eb="4">
      <t>ホウジン</t>
    </rPh>
    <rPh sb="4" eb="6">
      <t>ホケン</t>
    </rPh>
    <rPh sb="6" eb="8">
      <t>シセツ</t>
    </rPh>
    <rPh sb="14" eb="16">
      <t>ヨシノ</t>
    </rPh>
    <phoneticPr fontId="21"/>
  </si>
  <si>
    <t>国見苑</t>
    <rPh sb="0" eb="2">
      <t>クニミ</t>
    </rPh>
    <rPh sb="2" eb="3">
      <t>エン</t>
    </rPh>
    <phoneticPr fontId="21"/>
  </si>
  <si>
    <t>国見</t>
    <rPh sb="0" eb="2">
      <t>クニミ</t>
    </rPh>
    <phoneticPr fontId="21"/>
  </si>
  <si>
    <t>あかり介護ステーション</t>
    <rPh sb="3" eb="5">
      <t>カイゴ</t>
    </rPh>
    <phoneticPr fontId="21"/>
  </si>
  <si>
    <t>有限会社福寿ケアサービス</t>
    <rPh sb="0" eb="2">
      <t>ユウゲン</t>
    </rPh>
    <rPh sb="2" eb="4">
      <t>カイシャ</t>
    </rPh>
    <rPh sb="4" eb="6">
      <t>フクジュ</t>
    </rPh>
    <phoneticPr fontId="21"/>
  </si>
  <si>
    <t>福寿ケアサービス</t>
    <rPh sb="0" eb="2">
      <t>フクジュ</t>
    </rPh>
    <phoneticPr fontId="21"/>
  </si>
  <si>
    <t>2972000414訪問型サービス（独自）</t>
  </si>
  <si>
    <t>2972000414訪問型サービス（独自/定率）</t>
  </si>
  <si>
    <t>2972000422通所型サービス（独自）</t>
  </si>
  <si>
    <t>2972000422通所型サービス（独自/定率）</t>
  </si>
  <si>
    <t>医療法人上田医院</t>
    <rPh sb="0" eb="2">
      <t>イリョウ</t>
    </rPh>
    <rPh sb="2" eb="4">
      <t>ホウジン</t>
    </rPh>
    <rPh sb="4" eb="8">
      <t>ウエダイイン</t>
    </rPh>
    <phoneticPr fontId="21"/>
  </si>
  <si>
    <t>上田医院北和診療所</t>
    <rPh sb="0" eb="4">
      <t>ウエダイイン</t>
    </rPh>
    <rPh sb="4" eb="5">
      <t>キタ</t>
    </rPh>
    <rPh sb="5" eb="6">
      <t>ワ</t>
    </rPh>
    <rPh sb="6" eb="9">
      <t>シンリョウジョ</t>
    </rPh>
    <phoneticPr fontId="21"/>
  </si>
  <si>
    <t>アサヒサンクリーン在宅看護センター奈良</t>
    <rPh sb="9" eb="11">
      <t>ザイタク</t>
    </rPh>
    <rPh sb="11" eb="13">
      <t>カンゴ</t>
    </rPh>
    <rPh sb="17" eb="19">
      <t>ナラ</t>
    </rPh>
    <phoneticPr fontId="21"/>
  </si>
  <si>
    <t>アサヒサンクリーン在宅看護センター橿原</t>
    <rPh sb="17" eb="19">
      <t>カシハラ</t>
    </rPh>
    <phoneticPr fontId="21"/>
  </si>
  <si>
    <t>アサヒサンクリーン在宅看護センター大和郡山</t>
    <rPh sb="17" eb="21">
      <t>ヤマトコオリヤマ</t>
    </rPh>
    <phoneticPr fontId="21"/>
  </si>
  <si>
    <t>アサヒサンクリーン在宅看護センター天理</t>
    <rPh sb="17" eb="19">
      <t>テンリ</t>
    </rPh>
    <phoneticPr fontId="21"/>
  </si>
  <si>
    <t>株式会社Ligament</t>
    <rPh sb="0" eb="2">
      <t>カブシキ</t>
    </rPh>
    <rPh sb="2" eb="4">
      <t>カイシャ</t>
    </rPh>
    <phoneticPr fontId="21"/>
  </si>
  <si>
    <t>2971001181通所型サービス（独自/定率）</t>
  </si>
  <si>
    <t>介護付有料老人ホームいにしえの里創生</t>
    <rPh sb="0" eb="3">
      <t>カイゴツキ</t>
    </rPh>
    <rPh sb="3" eb="5">
      <t>ユウリョウ</t>
    </rPh>
    <rPh sb="5" eb="7">
      <t>ロウジン</t>
    </rPh>
    <rPh sb="15" eb="16">
      <t>サト</t>
    </rPh>
    <rPh sb="16" eb="18">
      <t>ソウセイ</t>
    </rPh>
    <phoneticPr fontId="21"/>
  </si>
  <si>
    <t>デイサービス梅家</t>
    <rPh sb="6" eb="7">
      <t>ウメ</t>
    </rPh>
    <rPh sb="7" eb="8">
      <t>イエ</t>
    </rPh>
    <phoneticPr fontId="21"/>
  </si>
  <si>
    <t>通所型サービス（独自/定率）</t>
    <rPh sb="0" eb="2">
      <t>ツウショ</t>
    </rPh>
    <rPh sb="2" eb="3">
      <t>ガタ</t>
    </rPh>
    <rPh sb="8" eb="10">
      <t>ドクジ</t>
    </rPh>
    <rPh sb="11" eb="13">
      <t>テイリツ</t>
    </rPh>
    <phoneticPr fontId="2"/>
  </si>
  <si>
    <t>社会福祉法人朱鳥会</t>
    <rPh sb="0" eb="9">
      <t>シャカイフクシホウジンシュトリカイ</t>
    </rPh>
    <phoneticPr fontId="21"/>
  </si>
  <si>
    <t>2970300717訪問型サービス（独自）</t>
  </si>
  <si>
    <t>2970300717訪問型サービス（独自/定率）</t>
  </si>
  <si>
    <t>橿原ケアセンターユースフル21</t>
    <rPh sb="0" eb="2">
      <t>カシハラ</t>
    </rPh>
    <phoneticPr fontId="21"/>
  </si>
  <si>
    <t>特別介護老人ホームサンライフ明日香</t>
    <rPh sb="0" eb="2">
      <t>トクベツ</t>
    </rPh>
    <rPh sb="2" eb="4">
      <t>カイゴ</t>
    </rPh>
    <rPh sb="4" eb="6">
      <t>ロウジン</t>
    </rPh>
    <rPh sb="14" eb="17">
      <t>アスカ</t>
    </rPh>
    <phoneticPr fontId="21"/>
  </si>
  <si>
    <t>デイ・サンライフ明日香</t>
    <rPh sb="8" eb="11">
      <t>アスカ</t>
    </rPh>
    <phoneticPr fontId="21"/>
  </si>
  <si>
    <t>特別養護老人ホームサンライフ西大寺</t>
    <rPh sb="0" eb="2">
      <t>トクベツ</t>
    </rPh>
    <rPh sb="2" eb="4">
      <t>ヨウゴ</t>
    </rPh>
    <rPh sb="4" eb="6">
      <t>ロウジン</t>
    </rPh>
    <rPh sb="14" eb="17">
      <t>サイダイジ</t>
    </rPh>
    <phoneticPr fontId="21"/>
  </si>
  <si>
    <t>デイ・サンライフ西大寺</t>
    <rPh sb="8" eb="11">
      <t>サイダイジ</t>
    </rPh>
    <phoneticPr fontId="21"/>
  </si>
  <si>
    <t>ハートライフ当麻</t>
    <rPh sb="6" eb="8">
      <t>タイマ</t>
    </rPh>
    <phoneticPr fontId="21"/>
  </si>
  <si>
    <t>社会福祉法人大和清泉会特別養護老人ホームこまどりと丘</t>
    <rPh sb="0" eb="2">
      <t>シャカイ</t>
    </rPh>
    <rPh sb="2" eb="4">
      <t>フクシ</t>
    </rPh>
    <rPh sb="4" eb="6">
      <t>ホウジン</t>
    </rPh>
    <rPh sb="6" eb="8">
      <t>ヤマト</t>
    </rPh>
    <rPh sb="8" eb="9">
      <t>キヨシ</t>
    </rPh>
    <rPh sb="9" eb="10">
      <t>イズミ</t>
    </rPh>
    <rPh sb="10" eb="11">
      <t>カイ</t>
    </rPh>
    <rPh sb="11" eb="13">
      <t>トクベツ</t>
    </rPh>
    <rPh sb="13" eb="15">
      <t>ヨウゴ</t>
    </rPh>
    <rPh sb="15" eb="17">
      <t>ロウジン</t>
    </rPh>
    <rPh sb="25" eb="26">
      <t>オカ</t>
    </rPh>
    <phoneticPr fontId="21"/>
  </si>
  <si>
    <t>社会福祉法人大和清泉会こまどりと丘デイサービスセンター</t>
    <rPh sb="0" eb="2">
      <t>シャカイ</t>
    </rPh>
    <rPh sb="2" eb="4">
      <t>フクシ</t>
    </rPh>
    <rPh sb="4" eb="6">
      <t>ホウジン</t>
    </rPh>
    <rPh sb="6" eb="8">
      <t>ヤマト</t>
    </rPh>
    <rPh sb="8" eb="9">
      <t>キヨシ</t>
    </rPh>
    <rPh sb="9" eb="10">
      <t>イズミ</t>
    </rPh>
    <rPh sb="10" eb="11">
      <t>カイ</t>
    </rPh>
    <phoneticPr fontId="21"/>
  </si>
  <si>
    <t>一般社団法人アーク・ケア</t>
    <rPh sb="0" eb="2">
      <t>イッパン</t>
    </rPh>
    <rPh sb="2" eb="6">
      <t>シャダンホウジン</t>
    </rPh>
    <phoneticPr fontId="21"/>
  </si>
  <si>
    <t>アークケアサポート富雄</t>
    <rPh sb="9" eb="11">
      <t>トミオ</t>
    </rPh>
    <phoneticPr fontId="21"/>
  </si>
  <si>
    <t>ニチイケアセンター新大宮</t>
    <rPh sb="9" eb="12">
      <t>シンオオミヤ</t>
    </rPh>
    <phoneticPr fontId="21"/>
  </si>
  <si>
    <t>ニチイケアセンター学園前</t>
    <rPh sb="9" eb="12">
      <t>ガクエンマエ</t>
    </rPh>
    <phoneticPr fontId="21"/>
  </si>
  <si>
    <t>ニチイケアセンター八木</t>
    <rPh sb="9" eb="11">
      <t>ヤギ</t>
    </rPh>
    <phoneticPr fontId="21"/>
  </si>
  <si>
    <t>ニチイケアセンター大和西大寺</t>
    <rPh sb="9" eb="11">
      <t>ヤマト</t>
    </rPh>
    <rPh sb="11" eb="14">
      <t>サイダイジ</t>
    </rPh>
    <phoneticPr fontId="21"/>
  </si>
  <si>
    <t>ニチイケアセンター奈良</t>
    <rPh sb="9" eb="11">
      <t>ナラ</t>
    </rPh>
    <phoneticPr fontId="21"/>
  </si>
  <si>
    <t>ニチイケアセンター桜井</t>
    <rPh sb="9" eb="11">
      <t>サクライ</t>
    </rPh>
    <phoneticPr fontId="21"/>
  </si>
  <si>
    <t>ニチイケアセンター榛原</t>
    <rPh sb="9" eb="11">
      <t>ハイバラ</t>
    </rPh>
    <phoneticPr fontId="21"/>
  </si>
  <si>
    <t>ニチイケアセンター橿原</t>
    <rPh sb="9" eb="11">
      <t>カシハラ</t>
    </rPh>
    <phoneticPr fontId="21"/>
  </si>
  <si>
    <t>ニチイケアセンター新庄</t>
    <rPh sb="9" eb="11">
      <t>シンジョウ</t>
    </rPh>
    <phoneticPr fontId="21"/>
  </si>
  <si>
    <t>ニチイケアセンター田原本</t>
    <rPh sb="9" eb="12">
      <t>タワラモト</t>
    </rPh>
    <phoneticPr fontId="21"/>
  </si>
  <si>
    <t>ニチイケアセンター広陵</t>
    <rPh sb="9" eb="11">
      <t>コウリョウ</t>
    </rPh>
    <phoneticPr fontId="21"/>
  </si>
  <si>
    <t>ニチイケアセンター奈良王寺</t>
    <rPh sb="9" eb="11">
      <t>ナラ</t>
    </rPh>
    <rPh sb="11" eb="13">
      <t>オウジ</t>
    </rPh>
    <phoneticPr fontId="21"/>
  </si>
  <si>
    <t>ニチイケアセンター橿原醍醐</t>
    <rPh sb="9" eb="11">
      <t>カシハラ</t>
    </rPh>
    <rPh sb="11" eb="13">
      <t>ダイゴ</t>
    </rPh>
    <phoneticPr fontId="21"/>
  </si>
  <si>
    <t>ニチイケアセンター奈良西大寺</t>
    <rPh sb="9" eb="11">
      <t>ナラ</t>
    </rPh>
    <rPh sb="11" eb="14">
      <t>サイダイジ</t>
    </rPh>
    <phoneticPr fontId="21"/>
  </si>
  <si>
    <t>ニチイケアセンター大和郡山</t>
    <rPh sb="9" eb="13">
      <t>ヤマトコオリヤマ</t>
    </rPh>
    <phoneticPr fontId="21"/>
  </si>
  <si>
    <t>ニチイケアセンター奈良葛城</t>
    <rPh sb="9" eb="11">
      <t>ナラ</t>
    </rPh>
    <rPh sb="11" eb="13">
      <t>カツラギ</t>
    </rPh>
    <phoneticPr fontId="21"/>
  </si>
  <si>
    <t>有限会社つばさ</t>
    <rPh sb="0" eb="2">
      <t>ユウゲン</t>
    </rPh>
    <rPh sb="2" eb="4">
      <t>カイシャ</t>
    </rPh>
    <phoneticPr fontId="21"/>
  </si>
  <si>
    <t>訪問介護ステーションつばさ</t>
    <rPh sb="0" eb="2">
      <t>ホウモン</t>
    </rPh>
    <rPh sb="2" eb="4">
      <t>カイゴ</t>
    </rPh>
    <phoneticPr fontId="21"/>
  </si>
  <si>
    <t>株式会社ファイブスター</t>
    <rPh sb="0" eb="2">
      <t>カブシキ</t>
    </rPh>
    <rPh sb="2" eb="4">
      <t>カイシャ</t>
    </rPh>
    <phoneticPr fontId="21"/>
  </si>
  <si>
    <t>グループホームやたさん元気村</t>
    <rPh sb="11" eb="13">
      <t>ゲンキ</t>
    </rPh>
    <rPh sb="13" eb="14">
      <t>ムラ</t>
    </rPh>
    <phoneticPr fontId="21"/>
  </si>
  <si>
    <t>一般社団法人永祐会</t>
    <rPh sb="0" eb="2">
      <t>イッパン</t>
    </rPh>
    <rPh sb="2" eb="6">
      <t>シャダンホウジン</t>
    </rPh>
    <rPh sb="6" eb="7">
      <t>エイ</t>
    </rPh>
    <rPh sb="7" eb="8">
      <t>ユウ</t>
    </rPh>
    <rPh sb="8" eb="9">
      <t>カイ</t>
    </rPh>
    <phoneticPr fontId="21"/>
  </si>
  <si>
    <t>グループホーム愛和園</t>
    <rPh sb="7" eb="9">
      <t>アイワ</t>
    </rPh>
    <rPh sb="9" eb="10">
      <t>ソノ</t>
    </rPh>
    <phoneticPr fontId="21"/>
  </si>
  <si>
    <t>株式会社ケアサポートおもいやり</t>
    <rPh sb="0" eb="2">
      <t>カブシキ</t>
    </rPh>
    <rPh sb="2" eb="4">
      <t>カイシャ</t>
    </rPh>
    <phoneticPr fontId="21"/>
  </si>
  <si>
    <t>ケアハウス三輪の里</t>
    <rPh sb="5" eb="7">
      <t>ミワ</t>
    </rPh>
    <rPh sb="8" eb="9">
      <t>サト</t>
    </rPh>
    <phoneticPr fontId="21"/>
  </si>
  <si>
    <t>ピーエス・プラス株式会社</t>
    <rPh sb="8" eb="10">
      <t>カブシキ</t>
    </rPh>
    <rPh sb="10" eb="12">
      <t>カイシャ</t>
    </rPh>
    <phoneticPr fontId="21"/>
  </si>
  <si>
    <t>ヘルパーステーションカインドハート橿原</t>
    <rPh sb="17" eb="19">
      <t>カシハラ</t>
    </rPh>
    <phoneticPr fontId="21"/>
  </si>
  <si>
    <t>小規模多機能型事業所エクサ</t>
    <rPh sb="0" eb="3">
      <t>ショウキボ</t>
    </rPh>
    <rPh sb="3" eb="7">
      <t>タキノウガタ</t>
    </rPh>
    <rPh sb="7" eb="10">
      <t>ジギョウショ</t>
    </rPh>
    <phoneticPr fontId="21"/>
  </si>
  <si>
    <t>株式会社Serise</t>
    <rPh sb="0" eb="2">
      <t>カブシキ</t>
    </rPh>
    <rPh sb="2" eb="4">
      <t>カイシャ</t>
    </rPh>
    <phoneticPr fontId="21"/>
  </si>
  <si>
    <t>デイサービスセンター絆</t>
    <rPh sb="10" eb="11">
      <t>キズナ</t>
    </rPh>
    <phoneticPr fontId="21"/>
  </si>
  <si>
    <t>有限会社かんな</t>
    <rPh sb="0" eb="2">
      <t>ユウゲン</t>
    </rPh>
    <rPh sb="2" eb="4">
      <t>カイシャ</t>
    </rPh>
    <phoneticPr fontId="21"/>
  </si>
  <si>
    <t>訪問介護ステーションいちご花</t>
    <rPh sb="0" eb="2">
      <t>ホウモン</t>
    </rPh>
    <rPh sb="2" eb="4">
      <t>カイゴ</t>
    </rPh>
    <rPh sb="13" eb="14">
      <t>ハナ</t>
    </rPh>
    <phoneticPr fontId="21"/>
  </si>
  <si>
    <t>特別養護老人ホームあじさい園</t>
    <rPh sb="0" eb="4">
      <t>トクベツヨウゴ</t>
    </rPh>
    <rPh sb="4" eb="6">
      <t>ロウジン</t>
    </rPh>
    <rPh sb="13" eb="14">
      <t>ソノ</t>
    </rPh>
    <phoneticPr fontId="21"/>
  </si>
  <si>
    <t>特別養護老人ホームあじさい園宝</t>
    <rPh sb="0" eb="4">
      <t>トクベツヨウゴ</t>
    </rPh>
    <rPh sb="4" eb="6">
      <t>ロウジン</t>
    </rPh>
    <rPh sb="13" eb="14">
      <t>ソノ</t>
    </rPh>
    <rPh sb="14" eb="15">
      <t>タカラ</t>
    </rPh>
    <phoneticPr fontId="21"/>
  </si>
  <si>
    <t>有限会社ホームズ</t>
    <rPh sb="0" eb="2">
      <t>ユウゲン</t>
    </rPh>
    <rPh sb="2" eb="4">
      <t>カイシャ</t>
    </rPh>
    <phoneticPr fontId="21"/>
  </si>
  <si>
    <t>リハビリデイサービスポシブルあす香</t>
    <rPh sb="16" eb="17">
      <t>カオ</t>
    </rPh>
    <phoneticPr fontId="21"/>
  </si>
  <si>
    <t>有限会社奈良ケアサービス</t>
    <rPh sb="0" eb="2">
      <t>ユウゲン</t>
    </rPh>
    <rPh sb="2" eb="4">
      <t>カイシャ</t>
    </rPh>
    <rPh sb="4" eb="6">
      <t>ナラ</t>
    </rPh>
    <phoneticPr fontId="21"/>
  </si>
  <si>
    <t>株式会社プレイス</t>
    <rPh sb="0" eb="2">
      <t>カブシキ</t>
    </rPh>
    <rPh sb="2" eb="4">
      <t>カイシャ</t>
    </rPh>
    <phoneticPr fontId="21"/>
  </si>
  <si>
    <t>福住光明苑デイサービスセンター</t>
    <rPh sb="0" eb="2">
      <t>フクズミ</t>
    </rPh>
    <rPh sb="2" eb="4">
      <t>コウミョウ</t>
    </rPh>
    <rPh sb="4" eb="5">
      <t>エン</t>
    </rPh>
    <phoneticPr fontId="21"/>
  </si>
  <si>
    <t>株式会社楓工務店</t>
    <rPh sb="0" eb="2">
      <t>カブシキ</t>
    </rPh>
    <rPh sb="2" eb="4">
      <t>カイシャ</t>
    </rPh>
    <rPh sb="4" eb="5">
      <t>カエデ</t>
    </rPh>
    <rPh sb="5" eb="8">
      <t>コウムテン</t>
    </rPh>
    <phoneticPr fontId="21"/>
  </si>
  <si>
    <t>デイサービスきたえるーむ奈良帝塚山</t>
    <rPh sb="12" eb="14">
      <t>ナラ</t>
    </rPh>
    <rPh sb="14" eb="17">
      <t>テヅカヤマ</t>
    </rPh>
    <phoneticPr fontId="21"/>
  </si>
  <si>
    <t>2970190084通所介護</t>
  </si>
  <si>
    <t>2970190084通所型サービス（独自）</t>
  </si>
  <si>
    <t>特定非営利活動法人自立支援ステーションぽかぽか</t>
    <rPh sb="0" eb="2">
      <t>トクテイ</t>
    </rPh>
    <rPh sb="2" eb="5">
      <t>ヒエイリ</t>
    </rPh>
    <rPh sb="5" eb="7">
      <t>カツドウ</t>
    </rPh>
    <rPh sb="7" eb="9">
      <t>ホウジン</t>
    </rPh>
    <rPh sb="9" eb="11">
      <t>ジリツ</t>
    </rPh>
    <rPh sb="11" eb="13">
      <t>シエン</t>
    </rPh>
    <phoneticPr fontId="21"/>
  </si>
  <si>
    <t>株式会社ケア２１</t>
    <rPh sb="0" eb="2">
      <t>カブシキ</t>
    </rPh>
    <rPh sb="2" eb="4">
      <t>ガイシャ</t>
    </rPh>
    <phoneticPr fontId="21"/>
  </si>
  <si>
    <t>ケア２１富雄</t>
    <rPh sb="4" eb="6">
      <t>トミオ</t>
    </rPh>
    <phoneticPr fontId="21"/>
  </si>
  <si>
    <t>2970190175訪問介護</t>
  </si>
  <si>
    <t>ケア２１奈良新大宮</t>
    <rPh sb="4" eb="6">
      <t>ナラ</t>
    </rPh>
    <rPh sb="6" eb="9">
      <t>シンオオミヤ</t>
    </rPh>
    <phoneticPr fontId="21"/>
  </si>
  <si>
    <t>2970190175訪問型サービス（独自）</t>
  </si>
  <si>
    <t>2970190175訪問型サービス（独自/定率）</t>
  </si>
  <si>
    <t>いくしゅう庵</t>
    <rPh sb="5" eb="6">
      <t>アン</t>
    </rPh>
    <phoneticPr fontId="21"/>
  </si>
  <si>
    <t>2973100528地域密着型通所介護</t>
  </si>
  <si>
    <t>社会福祉法人正和会</t>
    <rPh sb="0" eb="6">
      <t>シャカイフクシホウジン</t>
    </rPh>
    <phoneticPr fontId="21"/>
  </si>
  <si>
    <t>通所介護事業所音和舎利休</t>
    <rPh sb="0" eb="2">
      <t>ツウショ</t>
    </rPh>
    <rPh sb="2" eb="4">
      <t>カイゴ</t>
    </rPh>
    <rPh sb="4" eb="7">
      <t>ジギョウショ</t>
    </rPh>
    <rPh sb="7" eb="8">
      <t>オト</t>
    </rPh>
    <rPh sb="8" eb="9">
      <t>ワ</t>
    </rPh>
    <rPh sb="9" eb="10">
      <t>シャ</t>
    </rPh>
    <rPh sb="10" eb="12">
      <t>リキュウ</t>
    </rPh>
    <phoneticPr fontId="21"/>
  </si>
  <si>
    <t>有限会社あんしん</t>
    <rPh sb="0" eb="2">
      <t>ユウゲン</t>
    </rPh>
    <rPh sb="2" eb="4">
      <t>カイシャ</t>
    </rPh>
    <phoneticPr fontId="21"/>
  </si>
  <si>
    <t>マイホーム訪問介護事業所</t>
    <rPh sb="5" eb="7">
      <t>ホウモン</t>
    </rPh>
    <rPh sb="7" eb="9">
      <t>カイゴ</t>
    </rPh>
    <rPh sb="9" eb="12">
      <t>ジギョウショ</t>
    </rPh>
    <phoneticPr fontId="21"/>
  </si>
  <si>
    <t>株式会社コミュニティパートナー</t>
    <rPh sb="0" eb="2">
      <t>カブシキ</t>
    </rPh>
    <rPh sb="2" eb="4">
      <t>カイシャ</t>
    </rPh>
    <phoneticPr fontId="21"/>
  </si>
  <si>
    <t>株式会社ファースト・イノベーション</t>
    <rPh sb="0" eb="2">
      <t>カブシキ</t>
    </rPh>
    <rPh sb="2" eb="4">
      <t>カイシャ</t>
    </rPh>
    <phoneticPr fontId="21"/>
  </si>
  <si>
    <t>ショートステイ柳光</t>
    <rPh sb="7" eb="8">
      <t>ヤナギ</t>
    </rPh>
    <rPh sb="8" eb="9">
      <t>ヒカリ</t>
    </rPh>
    <phoneticPr fontId="21"/>
  </si>
  <si>
    <t>デイサービス柳光</t>
    <rPh sb="6" eb="7">
      <t>ヤナギ</t>
    </rPh>
    <rPh sb="7" eb="8">
      <t>ヒカリ</t>
    </rPh>
    <phoneticPr fontId="21"/>
  </si>
  <si>
    <t>グループホーム柳光</t>
    <rPh sb="7" eb="9">
      <t>ヤナギヒカリ</t>
    </rPh>
    <phoneticPr fontId="21"/>
  </si>
  <si>
    <t>総合事業グランビレッジ倉橋</t>
    <rPh sb="0" eb="2">
      <t>ソウゴウ</t>
    </rPh>
    <rPh sb="2" eb="4">
      <t>ジギョウ</t>
    </rPh>
    <rPh sb="11" eb="13">
      <t>クラハシ</t>
    </rPh>
    <phoneticPr fontId="21"/>
  </si>
  <si>
    <t>訪問ステーション柳光</t>
    <rPh sb="0" eb="2">
      <t>ホウモン</t>
    </rPh>
    <rPh sb="8" eb="9">
      <t>ヤナギ</t>
    </rPh>
    <rPh sb="9" eb="10">
      <t>ヒカリ</t>
    </rPh>
    <phoneticPr fontId="21"/>
  </si>
  <si>
    <t>株式会社ヒューマンリハ</t>
    <rPh sb="0" eb="4">
      <t>カブシキカイシャ</t>
    </rPh>
    <phoneticPr fontId="21"/>
  </si>
  <si>
    <t>リハビリ専科デイサービス　ヒューマンリハ</t>
    <rPh sb="4" eb="6">
      <t>センカ</t>
    </rPh>
    <phoneticPr fontId="21"/>
  </si>
  <si>
    <t>2970107039通所型サービス（独自）</t>
  </si>
  <si>
    <t>株式会社創和工業</t>
    <rPh sb="0" eb="2">
      <t>カブシキ</t>
    </rPh>
    <rPh sb="2" eb="4">
      <t>カイシャ</t>
    </rPh>
    <rPh sb="4" eb="5">
      <t>ソウ</t>
    </rPh>
    <rPh sb="5" eb="6">
      <t>ワ</t>
    </rPh>
    <rPh sb="6" eb="8">
      <t>コウギョウ</t>
    </rPh>
    <phoneticPr fontId="21"/>
  </si>
  <si>
    <t>磐余ヘルパーステーション</t>
    <rPh sb="0" eb="2">
      <t>イワレ</t>
    </rPh>
    <phoneticPr fontId="21"/>
  </si>
  <si>
    <t>株式会社AICORPORATION</t>
  </si>
  <si>
    <t>有限会社ナーク</t>
    <rPh sb="0" eb="2">
      <t>ユウゲン</t>
    </rPh>
    <rPh sb="2" eb="4">
      <t>カイシャ</t>
    </rPh>
    <phoneticPr fontId="21"/>
  </si>
  <si>
    <t>訪問介護ステーションかしの木</t>
    <rPh sb="0" eb="2">
      <t>ホウモン</t>
    </rPh>
    <rPh sb="2" eb="4">
      <t>カイゴ</t>
    </rPh>
    <rPh sb="13" eb="14">
      <t>キ</t>
    </rPh>
    <phoneticPr fontId="21"/>
  </si>
  <si>
    <t>デイサービスかしの木</t>
    <rPh sb="9" eb="10">
      <t>キ</t>
    </rPh>
    <phoneticPr fontId="21"/>
  </si>
  <si>
    <t>フレンド冠山・城跡園</t>
    <rPh sb="4" eb="5">
      <t>カンムリ</t>
    </rPh>
    <rPh sb="5" eb="6">
      <t>ヤマ</t>
    </rPh>
    <rPh sb="7" eb="8">
      <t>シロ</t>
    </rPh>
    <rPh sb="8" eb="9">
      <t>アト</t>
    </rPh>
    <rPh sb="9" eb="10">
      <t>エン</t>
    </rPh>
    <phoneticPr fontId="21"/>
  </si>
  <si>
    <t>ウェルライフ希</t>
    <rPh sb="6" eb="7">
      <t>ノゾミ</t>
    </rPh>
    <phoneticPr fontId="21"/>
  </si>
  <si>
    <t>フレンド王寺</t>
    <rPh sb="4" eb="6">
      <t>オウジ</t>
    </rPh>
    <phoneticPr fontId="21"/>
  </si>
  <si>
    <t>フレンド倶楽部生駒</t>
    <rPh sb="4" eb="7">
      <t>クラブ</t>
    </rPh>
    <rPh sb="7" eb="9">
      <t>イコマ</t>
    </rPh>
    <phoneticPr fontId="21"/>
  </si>
  <si>
    <t>フレンド倶楽部天理</t>
    <rPh sb="4" eb="7">
      <t>クラブ</t>
    </rPh>
    <rPh sb="7" eb="9">
      <t>テンリ</t>
    </rPh>
    <phoneticPr fontId="21"/>
  </si>
  <si>
    <t>株式会社シティー・プランナー</t>
    <rPh sb="0" eb="2">
      <t>カブシキ</t>
    </rPh>
    <rPh sb="2" eb="4">
      <t>カイシャ</t>
    </rPh>
    <phoneticPr fontId="21"/>
  </si>
  <si>
    <t>フレンド尼ヶ辻</t>
    <rPh sb="4" eb="7">
      <t>アマガツジ</t>
    </rPh>
    <phoneticPr fontId="21"/>
  </si>
  <si>
    <t>特別養護老人ホームウェルケアはるか</t>
    <rPh sb="0" eb="2">
      <t>トクベツ</t>
    </rPh>
    <rPh sb="2" eb="4">
      <t>ヨウゴ</t>
    </rPh>
    <rPh sb="4" eb="6">
      <t>ロウジン</t>
    </rPh>
    <phoneticPr fontId="21"/>
  </si>
  <si>
    <t>有限会社エフ・エス・エヌ</t>
    <rPh sb="0" eb="2">
      <t>ユウゲン</t>
    </rPh>
    <rPh sb="2" eb="4">
      <t>カイシャ</t>
    </rPh>
    <phoneticPr fontId="21"/>
  </si>
  <si>
    <t>グループホーム平谷あきの里</t>
    <rPh sb="7" eb="8">
      <t>ヒラ</t>
    </rPh>
    <rPh sb="8" eb="9">
      <t>タニ</t>
    </rPh>
    <rPh sb="12" eb="13">
      <t>サト</t>
    </rPh>
    <phoneticPr fontId="21"/>
  </si>
  <si>
    <t>レコードブック大和郡山</t>
    <rPh sb="7" eb="11">
      <t>ヤマトコオリヤマ</t>
    </rPh>
    <phoneticPr fontId="21"/>
  </si>
  <si>
    <t>和里（にこり）</t>
    <rPh sb="0" eb="1">
      <t>ワ</t>
    </rPh>
    <rPh sb="1" eb="2">
      <t>サト</t>
    </rPh>
    <phoneticPr fontId="21"/>
  </si>
  <si>
    <t>短期入所療養介護(介護療養型医療施設)</t>
    <rPh sb="9" eb="11">
      <t>カイゴ</t>
    </rPh>
    <rPh sb="11" eb="14">
      <t>リョウヨウガタ</t>
    </rPh>
    <rPh sb="14" eb="16">
      <t>イリョウ</t>
    </rPh>
    <rPh sb="16" eb="18">
      <t>シセツ</t>
    </rPh>
    <phoneticPr fontId="21"/>
  </si>
  <si>
    <t>介護予防短期入所療養介護(介護療養型医療施設)</t>
    <rPh sb="0" eb="2">
      <t>カイゴ</t>
    </rPh>
    <rPh sb="2" eb="4">
      <t>ヨボウ</t>
    </rPh>
    <rPh sb="13" eb="15">
      <t>カイゴ</t>
    </rPh>
    <rPh sb="15" eb="18">
      <t>リョウヨウガタ</t>
    </rPh>
    <rPh sb="18" eb="20">
      <t>イリョウ</t>
    </rPh>
    <rPh sb="20" eb="22">
      <t>シセツ</t>
    </rPh>
    <phoneticPr fontId="21"/>
  </si>
  <si>
    <t>株式会社サンザン</t>
    <rPh sb="0" eb="2">
      <t>カブシキ</t>
    </rPh>
    <rPh sb="2" eb="4">
      <t>カイシャ</t>
    </rPh>
    <phoneticPr fontId="21"/>
  </si>
  <si>
    <t>ヘルパーステーションかしわて姫</t>
    <rPh sb="14" eb="15">
      <t>ヒメ</t>
    </rPh>
    <phoneticPr fontId="21"/>
  </si>
  <si>
    <t>株式会社雄信</t>
    <rPh sb="0" eb="2">
      <t>カブシキ</t>
    </rPh>
    <rPh sb="2" eb="4">
      <t>カイシャ</t>
    </rPh>
    <rPh sb="4" eb="5">
      <t>オス</t>
    </rPh>
    <rPh sb="5" eb="6">
      <t>シン</t>
    </rPh>
    <phoneticPr fontId="21"/>
  </si>
  <si>
    <t>けいはんなヘルパーステーション香芝</t>
    <rPh sb="15" eb="17">
      <t>カシバ</t>
    </rPh>
    <phoneticPr fontId="21"/>
  </si>
  <si>
    <t>2971001603通所介護</t>
  </si>
  <si>
    <t>2971001603通所型サービス（独自/定率）</t>
  </si>
  <si>
    <t>介護老人保健施設やまのべグリーンヒルズ</t>
    <rPh sb="0" eb="2">
      <t>カイゴ</t>
    </rPh>
    <rPh sb="2" eb="4">
      <t>ロウジン</t>
    </rPh>
    <rPh sb="4" eb="6">
      <t>ホケン</t>
    </rPh>
    <rPh sb="6" eb="8">
      <t>シセツ</t>
    </rPh>
    <phoneticPr fontId="21"/>
  </si>
  <si>
    <t>デイサービスりあん天理</t>
    <rPh sb="9" eb="11">
      <t>テンリ</t>
    </rPh>
    <phoneticPr fontId="21"/>
  </si>
  <si>
    <t>デイサービスりあん筒井</t>
    <rPh sb="9" eb="11">
      <t>ツツイ</t>
    </rPh>
    <phoneticPr fontId="21"/>
  </si>
  <si>
    <t>デイサービスりあん指柳</t>
    <rPh sb="9" eb="10">
      <t>ユビ</t>
    </rPh>
    <rPh sb="10" eb="11">
      <t>ヤナギ</t>
    </rPh>
    <phoneticPr fontId="21"/>
  </si>
  <si>
    <t>特別養護老人ホーム郁慈苑</t>
    <rPh sb="0" eb="2">
      <t>トクベツ</t>
    </rPh>
    <rPh sb="2" eb="4">
      <t>ヨウゴ</t>
    </rPh>
    <rPh sb="4" eb="6">
      <t>ロウジン</t>
    </rPh>
    <rPh sb="9" eb="10">
      <t>イク</t>
    </rPh>
    <rPh sb="10" eb="11">
      <t>イツク</t>
    </rPh>
    <rPh sb="11" eb="12">
      <t>エン</t>
    </rPh>
    <phoneticPr fontId="21"/>
  </si>
  <si>
    <t>特別養護老人ホーム郁徳苑</t>
    <rPh sb="0" eb="2">
      <t>トクベツ</t>
    </rPh>
    <rPh sb="2" eb="4">
      <t>ヨウゴ</t>
    </rPh>
    <rPh sb="4" eb="6">
      <t>ロウジン</t>
    </rPh>
    <rPh sb="9" eb="10">
      <t>イク</t>
    </rPh>
    <rPh sb="10" eb="11">
      <t>トク</t>
    </rPh>
    <rPh sb="11" eb="12">
      <t>エン</t>
    </rPh>
    <phoneticPr fontId="21"/>
  </si>
  <si>
    <t>特別養護老人ホーム郁愛苑</t>
    <rPh sb="0" eb="2">
      <t>トクベツ</t>
    </rPh>
    <rPh sb="2" eb="4">
      <t>ヨウゴ</t>
    </rPh>
    <rPh sb="4" eb="6">
      <t>ロウジン</t>
    </rPh>
    <rPh sb="9" eb="10">
      <t>イク</t>
    </rPh>
    <rPh sb="10" eb="11">
      <t>アイ</t>
    </rPh>
    <rPh sb="11" eb="12">
      <t>エン</t>
    </rPh>
    <phoneticPr fontId="21"/>
  </si>
  <si>
    <t>特別養護老人ホーム郁楽苑</t>
    <rPh sb="0" eb="2">
      <t>トクベツ</t>
    </rPh>
    <rPh sb="2" eb="4">
      <t>ヨウゴ</t>
    </rPh>
    <rPh sb="4" eb="6">
      <t>ロウジン</t>
    </rPh>
    <rPh sb="9" eb="10">
      <t>イク</t>
    </rPh>
    <rPh sb="10" eb="11">
      <t>ラク</t>
    </rPh>
    <rPh sb="11" eb="12">
      <t>エン</t>
    </rPh>
    <phoneticPr fontId="21"/>
  </si>
  <si>
    <t>医療法人宝山会介護老人保健施設「佐保の里」</t>
    <rPh sb="16" eb="18">
      <t>サホ</t>
    </rPh>
    <phoneticPr fontId="21"/>
  </si>
  <si>
    <t>医療法人宝山会介護老人保健施設「桜の里」</t>
    <rPh sb="16" eb="17">
      <t>サクラ</t>
    </rPh>
    <phoneticPr fontId="21"/>
  </si>
  <si>
    <t>グループホームゆかりの里苑</t>
    <rPh sb="11" eb="12">
      <t>サト</t>
    </rPh>
    <rPh sb="12" eb="13">
      <t>エン</t>
    </rPh>
    <phoneticPr fontId="21"/>
  </si>
  <si>
    <t>三郷訪問介護センター</t>
    <rPh sb="0" eb="2">
      <t>サンゴウ</t>
    </rPh>
    <rPh sb="2" eb="4">
      <t>ホウモン</t>
    </rPh>
    <rPh sb="4" eb="6">
      <t>カイゴ</t>
    </rPh>
    <phoneticPr fontId="21"/>
  </si>
  <si>
    <t>株式会社オープル</t>
    <rPh sb="0" eb="2">
      <t>カブシキ</t>
    </rPh>
    <rPh sb="2" eb="4">
      <t>カイシャ</t>
    </rPh>
    <phoneticPr fontId="21"/>
  </si>
  <si>
    <t>オープル生駒ケアステーション</t>
    <rPh sb="4" eb="6">
      <t>イコマ</t>
    </rPh>
    <phoneticPr fontId="21"/>
  </si>
  <si>
    <t>株式会社サイエンスタッフ</t>
    <rPh sb="0" eb="2">
      <t>カブシキ</t>
    </rPh>
    <rPh sb="2" eb="4">
      <t>カイシャ</t>
    </rPh>
    <phoneticPr fontId="21"/>
  </si>
  <si>
    <t>株式会社CASA DEL SOLE</t>
    <rPh sb="0" eb="2">
      <t>カブシキ</t>
    </rPh>
    <rPh sb="2" eb="4">
      <t>カイシャ</t>
    </rPh>
    <phoneticPr fontId="21"/>
  </si>
  <si>
    <t>リハビリデイ結</t>
    <rPh sb="6" eb="7">
      <t>ユ</t>
    </rPh>
    <phoneticPr fontId="21"/>
  </si>
  <si>
    <t>株式会社トータルケアサポートBelle Couleur</t>
    <rPh sb="0" eb="2">
      <t>カブシキ</t>
    </rPh>
    <rPh sb="2" eb="4">
      <t>カイシャ</t>
    </rPh>
    <phoneticPr fontId="21"/>
  </si>
  <si>
    <t>株式会社ソワン</t>
    <rPh sb="0" eb="2">
      <t>カブシキ</t>
    </rPh>
    <rPh sb="2" eb="4">
      <t>カイシャ</t>
    </rPh>
    <phoneticPr fontId="21"/>
  </si>
  <si>
    <t>訪問介護ステーションソワン</t>
    <rPh sb="0" eb="2">
      <t>ホウモン</t>
    </rPh>
    <rPh sb="2" eb="4">
      <t>カイゴ</t>
    </rPh>
    <phoneticPr fontId="21"/>
  </si>
  <si>
    <t>葛城の郷倶楽部</t>
    <rPh sb="0" eb="2">
      <t>カツラギ</t>
    </rPh>
    <rPh sb="3" eb="4">
      <t>ゴウ</t>
    </rPh>
    <rPh sb="4" eb="7">
      <t>クラブ</t>
    </rPh>
    <phoneticPr fontId="21"/>
  </si>
  <si>
    <t>通所型サービス（独自）</t>
    <rPh sb="0" eb="2">
      <t>ツウショ</t>
    </rPh>
    <rPh sb="2" eb="3">
      <t>ガタ</t>
    </rPh>
    <rPh sb="8" eb="10">
      <t>ドクジ</t>
    </rPh>
    <phoneticPr fontId="3"/>
  </si>
  <si>
    <t>訪問型サービス（独自）</t>
    <rPh sb="0" eb="2">
      <t>ホウモン</t>
    </rPh>
    <rPh sb="2" eb="3">
      <t>ガタ</t>
    </rPh>
    <rPh sb="8" eb="10">
      <t>ドクジ</t>
    </rPh>
    <phoneticPr fontId="3"/>
  </si>
  <si>
    <t>2970502601通所介護</t>
  </si>
  <si>
    <t>株式会社ホレスト</t>
    <rPh sb="0" eb="4">
      <t>カブシキガイシャ</t>
    </rPh>
    <phoneticPr fontId="21"/>
  </si>
  <si>
    <t>デイサービスセンター鈴</t>
    <rPh sb="10" eb="11">
      <t>スズ</t>
    </rPh>
    <phoneticPr fontId="21"/>
  </si>
  <si>
    <t>2970502601通所型サービス（独自/定率）</t>
  </si>
  <si>
    <t>2970601312訪問介護</t>
  </si>
  <si>
    <t>合同会社M'sクリエイト</t>
    <rPh sb="0" eb="2">
      <t>ゴウドウ</t>
    </rPh>
    <rPh sb="2" eb="4">
      <t>ガイシャ</t>
    </rPh>
    <phoneticPr fontId="21"/>
  </si>
  <si>
    <t>訪問介護ステーションケアチョイス</t>
    <rPh sb="0" eb="2">
      <t>ホウモン</t>
    </rPh>
    <rPh sb="2" eb="4">
      <t>カイゴ</t>
    </rPh>
    <phoneticPr fontId="21"/>
  </si>
  <si>
    <t>第3－1号様式</t>
    <rPh sb="0" eb="1">
      <t>ダイ</t>
    </rPh>
    <rPh sb="4" eb="7">
      <t>ゴウヨウシキ</t>
    </rPh>
    <phoneticPr fontId="7"/>
  </si>
  <si>
    <t>第3－2号様式</t>
    <rPh sb="0" eb="1">
      <t>ダイ</t>
    </rPh>
    <rPh sb="4" eb="5">
      <t>ゴウ</t>
    </rPh>
    <rPh sb="5" eb="7">
      <t>ヨウシキ</t>
    </rPh>
    <phoneticPr fontId="7"/>
  </si>
  <si>
    <t>社会福祉法人ならけん</t>
    <rPh sb="0" eb="6">
      <t>シャカイフクシホウジン</t>
    </rPh>
    <phoneticPr fontId="7"/>
  </si>
  <si>
    <t>シャカイフクシホウジンナラケン</t>
    <phoneticPr fontId="7"/>
  </si>
  <si>
    <t>奈良市登大路町30</t>
    <rPh sb="0" eb="3">
      <t>ナラシ</t>
    </rPh>
    <rPh sb="3" eb="4">
      <t>ノボリ</t>
    </rPh>
    <rPh sb="4" eb="5">
      <t>ダイ</t>
    </rPh>
    <rPh sb="5" eb="6">
      <t>ジ</t>
    </rPh>
    <rPh sb="6" eb="7">
      <t>チョウ</t>
    </rPh>
    <phoneticPr fontId="7"/>
  </si>
  <si>
    <t>理事長</t>
    <rPh sb="0" eb="3">
      <t>リジチョウ</t>
    </rPh>
    <phoneticPr fontId="7"/>
  </si>
  <si>
    <t>奈良みどり</t>
    <rPh sb="0" eb="2">
      <t>ナラ</t>
    </rPh>
    <phoneticPr fontId="7"/>
  </si>
  <si>
    <t>補助花子</t>
    <rPh sb="0" eb="2">
      <t>ホジョ</t>
    </rPh>
    <rPh sb="2" eb="4">
      <t>ハナコ</t>
    </rPh>
    <phoneticPr fontId="7"/>
  </si>
  <si>
    <t>ホジョハナコ</t>
    <phoneticPr fontId="7"/>
  </si>
  <si>
    <t>0742-27-8532</t>
    <phoneticPr fontId="7"/>
  </si>
  <si>
    <t>0742-27-3075</t>
    <phoneticPr fontId="7"/>
  </si>
  <si>
    <t>aaaa@office.nara.pref.lg.jp</t>
    <phoneticPr fontId="7"/>
  </si>
  <si>
    <t>訪問介護</t>
    <rPh sb="0" eb="2">
      <t>ホウモン</t>
    </rPh>
    <rPh sb="2" eb="4">
      <t>カイゴ</t>
    </rPh>
    <phoneticPr fontId="7"/>
  </si>
  <si>
    <t>介護老人福祉施設</t>
    <rPh sb="0" eb="8">
      <t>カイゴロウジンフクシシセツ</t>
    </rPh>
    <phoneticPr fontId="7"/>
  </si>
  <si>
    <t>短期入所生活介護</t>
    <rPh sb="0" eb="8">
      <t>タンキニュウショセイカツカイゴ</t>
    </rPh>
    <phoneticPr fontId="7"/>
  </si>
  <si>
    <t>介護予防短期入所生活介護</t>
    <rPh sb="0" eb="4">
      <t>カイゴヨボウ</t>
    </rPh>
    <rPh sb="4" eb="12">
      <t>タンキニュウショセイカツカイゴ</t>
    </rPh>
    <phoneticPr fontId="7"/>
  </si>
  <si>
    <t>ヘルパーステーションならけん</t>
    <phoneticPr fontId="7"/>
  </si>
  <si>
    <t>特別養護老人ホームみどり</t>
    <rPh sb="0" eb="6">
      <t>トクベツヨウゴロウジン</t>
    </rPh>
    <phoneticPr fontId="7"/>
  </si>
  <si>
    <t>ｼｬｶｲﾌｸｼﾎｳｼﾞﾝﾅﾗｹﾝ</t>
    <phoneticPr fontId="7"/>
  </si>
  <si>
    <t>奈良県奈良市登大路町30</t>
    <rPh sb="0" eb="3">
      <t>ナラケン</t>
    </rPh>
    <rPh sb="3" eb="6">
      <t>ナラシ</t>
    </rPh>
    <rPh sb="6" eb="7">
      <t>ノボリ</t>
    </rPh>
    <rPh sb="7" eb="8">
      <t>ダイ</t>
    </rPh>
    <rPh sb="8" eb="9">
      <t>ジ</t>
    </rPh>
    <rPh sb="9" eb="10">
      <t>チョウ</t>
    </rPh>
    <phoneticPr fontId="7"/>
  </si>
  <si>
    <t>桜井市</t>
    <rPh sb="0" eb="3">
      <t>サクライシ</t>
    </rPh>
    <phoneticPr fontId="7"/>
  </si>
  <si>
    <t>奈良県奈良市登大路町31</t>
    <rPh sb="0" eb="3">
      <t>ナラケン</t>
    </rPh>
    <rPh sb="3" eb="6">
      <t>ナラシ</t>
    </rPh>
    <rPh sb="6" eb="7">
      <t>ノボリ</t>
    </rPh>
    <rPh sb="7" eb="8">
      <t>ダイ</t>
    </rPh>
    <rPh sb="8" eb="9">
      <t>ジ</t>
    </rPh>
    <rPh sb="9" eb="10">
      <t>チョウ</t>
    </rPh>
    <phoneticPr fontId="7"/>
  </si>
  <si>
    <t>奈良県奈良市登大路町32</t>
    <rPh sb="0" eb="3">
      <t>ナラケン</t>
    </rPh>
    <rPh sb="3" eb="6">
      <t>ナラシ</t>
    </rPh>
    <rPh sb="6" eb="7">
      <t>ノボリ</t>
    </rPh>
    <rPh sb="7" eb="8">
      <t>ダイ</t>
    </rPh>
    <rPh sb="8" eb="9">
      <t>ジ</t>
    </rPh>
    <rPh sb="9" eb="10">
      <t>チョウ</t>
    </rPh>
    <phoneticPr fontId="7"/>
  </si>
  <si>
    <t>奈良県奈良市登大路町33</t>
    <rPh sb="0" eb="3">
      <t>ナラケン</t>
    </rPh>
    <rPh sb="3" eb="6">
      <t>ナラシ</t>
    </rPh>
    <rPh sb="6" eb="7">
      <t>ノボリ</t>
    </rPh>
    <rPh sb="7" eb="8">
      <t>ダイ</t>
    </rPh>
    <rPh sb="8" eb="9">
      <t>ジ</t>
    </rPh>
    <rPh sb="9" eb="10">
      <t>チョウ</t>
    </rPh>
    <phoneticPr fontId="7"/>
  </si>
  <si>
    <t>奈良県奈良市登大路町34</t>
    <rPh sb="0" eb="3">
      <t>ナラケン</t>
    </rPh>
    <rPh sb="3" eb="6">
      <t>ナラシ</t>
    </rPh>
    <rPh sb="6" eb="7">
      <t>ノボリ</t>
    </rPh>
    <rPh sb="7" eb="8">
      <t>ダイ</t>
    </rPh>
    <rPh sb="8" eb="9">
      <t>ジ</t>
    </rPh>
    <rPh sb="9" eb="10">
      <t>チョウ</t>
    </rPh>
    <phoneticPr fontId="7"/>
  </si>
  <si>
    <t>奈良県葛城市</t>
    <rPh sb="0" eb="3">
      <t>ナラケン</t>
    </rPh>
    <phoneticPr fontId="7"/>
  </si>
  <si>
    <t>奈良県桜井市</t>
    <rPh sb="0" eb="3">
      <t>ナラケン</t>
    </rPh>
    <rPh sb="3" eb="6">
      <t>サクライシ</t>
    </rPh>
    <phoneticPr fontId="7"/>
  </si>
  <si>
    <t>奈良県</t>
    <rPh sb="0" eb="3">
      <t>ナラケン</t>
    </rPh>
    <phoneticPr fontId="7"/>
  </si>
  <si>
    <t>葛城市</t>
    <rPh sb="0" eb="3">
      <t>カツラギシ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</si>
</sst>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
    <numFmt numFmtId="179" formatCode="0.00_ "/>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1"/>
      <name val="ＭＳ Ｐ明朝"/>
      <family val="1"/>
      <charset val="128"/>
    </font>
    <font>
      <sz val="1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11"/>
      <color theme="1"/>
      <name val="ＭＳ Ｐゴシック"/>
      <family val="3"/>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name val="ＭＳ 明朝"/>
      <family val="1"/>
      <charset val="128"/>
    </font>
    <font>
      <sz val="10"/>
      <color theme="1"/>
      <name val="ＭＳ 明朝"/>
      <family val="1"/>
      <charset val="128"/>
    </font>
    <font>
      <sz val="14"/>
      <name val="ＭＳ 明朝"/>
      <family val="1"/>
      <charset val="128"/>
    </font>
    <font>
      <b/>
      <sz val="11"/>
      <name val="ＭＳ 明朝"/>
      <family val="1"/>
      <charset val="128"/>
    </font>
    <font>
      <sz val="10"/>
      <name val="ＭＳ 明朝"/>
      <family val="1"/>
      <charset val="128"/>
    </font>
    <font>
      <sz val="10"/>
      <color theme="0"/>
      <name val="ＭＳ 明朝"/>
      <family val="1"/>
      <charset val="128"/>
    </font>
    <font>
      <b/>
      <sz val="10"/>
      <name val="ＭＳ 明朝"/>
      <family val="1"/>
      <charset val="128"/>
    </font>
    <font>
      <sz val="8"/>
      <color theme="1"/>
      <name val="ＭＳ 明朝"/>
      <family val="1"/>
      <charset val="128"/>
    </font>
    <font>
      <b/>
      <sz val="11"/>
      <color theme="1"/>
      <name val="ＭＳ 明朝"/>
      <family val="1"/>
      <charset val="128"/>
    </font>
    <font>
      <u/>
      <sz val="8"/>
      <color theme="1"/>
      <name val="ＭＳ 明朝"/>
      <family val="1"/>
      <charset val="128"/>
    </font>
    <font>
      <sz val="6"/>
      <name val="ＭＳ 明朝"/>
      <family val="1"/>
      <charset val="128"/>
    </font>
    <font>
      <b/>
      <sz val="10"/>
      <color theme="1"/>
      <name val="ＭＳ 明朝"/>
      <family val="1"/>
      <charset val="128"/>
    </font>
    <font>
      <sz val="11"/>
      <color theme="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8"/>
      <name val="ＭＳ 明朝"/>
      <family val="1"/>
      <charset val="128"/>
    </font>
    <font>
      <sz val="9"/>
      <name val="ＭＳ 明朝"/>
      <family val="1"/>
      <charset val="128"/>
    </font>
    <font>
      <sz val="11"/>
      <color theme="0"/>
      <name val="ＭＳ 明朝"/>
      <family val="1"/>
      <charset val="128"/>
    </font>
    <font>
      <b/>
      <sz val="10.5"/>
      <name val="ＭＳ 明朝"/>
      <family val="1"/>
      <charset val="128"/>
    </font>
    <font>
      <b/>
      <sz val="10.5"/>
      <color indexed="60"/>
      <name val="ＭＳ 明朝"/>
      <family val="1"/>
      <charset val="128"/>
    </font>
    <font>
      <sz val="10.5"/>
      <name val="ＭＳ 明朝"/>
      <family val="1"/>
      <charset val="128"/>
    </font>
    <font>
      <b/>
      <sz val="10"/>
      <color indexed="81"/>
      <name val="MS P ゴシック"/>
      <family val="3"/>
      <charset val="128"/>
    </font>
    <font>
      <sz val="12"/>
      <name val="ＭＳ Ｐ明朝"/>
      <family val="1"/>
      <charset val="128"/>
    </font>
    <font>
      <sz val="11.5"/>
      <name val="ＭＳ Ｐ明朝"/>
      <family val="1"/>
      <charset val="128"/>
    </font>
    <font>
      <sz val="10"/>
      <name val="ＭＳ Ｐゴシック"/>
      <family val="3"/>
      <charset val="128"/>
      <scheme val="minor"/>
    </font>
    <font>
      <sz val="11"/>
      <color rgb="FF006100"/>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color rgb="FF333333"/>
      <name val="Arial"/>
      <family val="2"/>
    </font>
    <font>
      <sz val="9"/>
      <color indexed="81"/>
      <name val="MS P ゴシック"/>
      <family val="3"/>
      <charset val="128"/>
    </font>
    <font>
      <b/>
      <sz val="9"/>
      <color indexed="81"/>
      <name val="MS P ゴシック"/>
      <family val="3"/>
      <charset val="128"/>
    </font>
    <font>
      <b/>
      <sz val="11"/>
      <color indexed="81"/>
      <name val="MS P ゴシック"/>
      <family val="3"/>
      <charset val="128"/>
    </font>
    <font>
      <b/>
      <u/>
      <sz val="11"/>
      <color indexed="81"/>
      <name val="MS P ゴシック"/>
      <family val="3"/>
      <charset val="128"/>
    </font>
    <font>
      <u/>
      <sz val="9"/>
      <color theme="1"/>
      <name val="ＭＳ Ｐ明朝"/>
      <family val="1"/>
      <charset val="128"/>
    </font>
    <font>
      <sz val="11"/>
      <color rgb="FF333333"/>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s>
  <cellStyleXfs count="9">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5" fillId="0" borderId="0">
      <alignment vertical="center"/>
    </xf>
    <xf numFmtId="0" fontId="54" fillId="0" borderId="0">
      <alignment vertical="center"/>
    </xf>
    <xf numFmtId="0" fontId="4" fillId="0" borderId="0">
      <alignment vertical="center"/>
    </xf>
  </cellStyleXfs>
  <cellXfs count="453">
    <xf numFmtId="0" fontId="0" fillId="0" borderId="0" xfId="0">
      <alignment vertical="center"/>
    </xf>
    <xf numFmtId="0" fontId="0" fillId="0" borderId="0" xfId="0" applyFont="1" applyAlignment="1">
      <alignment horizontal="left" vertical="center"/>
    </xf>
    <xf numFmtId="0" fontId="8" fillId="0" borderId="27" xfId="0" applyFont="1" applyBorder="1" applyAlignment="1">
      <alignment horizontal="center" vertical="center"/>
    </xf>
    <xf numFmtId="0" fontId="0" fillId="0" borderId="28" xfId="0" applyFont="1" applyBorder="1">
      <alignment vertical="center"/>
    </xf>
    <xf numFmtId="0" fontId="0" fillId="0" borderId="29" xfId="0" applyFont="1" applyBorder="1">
      <alignment vertical="center"/>
    </xf>
    <xf numFmtId="0" fontId="8" fillId="0" borderId="29" xfId="0" applyFont="1" applyBorder="1">
      <alignment vertical="center"/>
    </xf>
    <xf numFmtId="10" fontId="0" fillId="0" borderId="0" xfId="2" applyNumberFormat="1"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0" fillId="0" borderId="0" xfId="0" applyAlignment="1">
      <alignment horizontal="right" vertical="top" wrapText="1"/>
    </xf>
    <xf numFmtId="0" fontId="0" fillId="0" borderId="0" xfId="0" applyBorder="1">
      <alignment vertical="center"/>
    </xf>
    <xf numFmtId="0" fontId="0" fillId="6" borderId="0" xfId="0" applyFill="1" applyBorder="1">
      <alignment vertical="center"/>
    </xf>
    <xf numFmtId="0" fontId="0" fillId="5" borderId="0" xfId="0" applyFill="1" applyBorder="1">
      <alignment vertical="center"/>
    </xf>
    <xf numFmtId="0" fontId="0" fillId="3" borderId="0" xfId="0" applyFill="1" applyBorder="1">
      <alignment vertical="center"/>
    </xf>
    <xf numFmtId="0" fontId="12" fillId="0" borderId="0" xfId="0" applyFont="1" applyFill="1" applyBorder="1" applyAlignment="1">
      <alignment horizontal="center" vertical="center" wrapText="1"/>
    </xf>
    <xf numFmtId="0" fontId="14" fillId="0" borderId="0" xfId="0" applyFont="1" applyFill="1">
      <alignment vertical="center"/>
    </xf>
    <xf numFmtId="0" fontId="14" fillId="0" borderId="0" xfId="0" applyFont="1" applyFill="1" applyBorder="1" applyAlignment="1">
      <alignment vertical="center"/>
    </xf>
    <xf numFmtId="0" fontId="15" fillId="0" borderId="0" xfId="0" applyFont="1" applyFill="1">
      <alignment vertical="center"/>
    </xf>
    <xf numFmtId="0" fontId="17" fillId="0" borderId="0" xfId="0" applyFont="1" applyFill="1">
      <alignment vertical="center"/>
    </xf>
    <xf numFmtId="0" fontId="19" fillId="8" borderId="20" xfId="0" applyFont="1" applyFill="1" applyBorder="1">
      <alignment vertical="center"/>
    </xf>
    <xf numFmtId="0" fontId="19" fillId="8" borderId="21" xfId="0" applyFont="1" applyFill="1" applyBorder="1">
      <alignment vertical="center"/>
    </xf>
    <xf numFmtId="0" fontId="20" fillId="8" borderId="43" xfId="0" applyFont="1" applyFill="1" applyBorder="1">
      <alignment vertical="center"/>
    </xf>
    <xf numFmtId="0" fontId="14" fillId="0" borderId="0" xfId="0" applyFo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4" fillId="0" borderId="0" xfId="0" applyFont="1" applyProtection="1">
      <alignment vertical="center"/>
      <protection locked="0"/>
    </xf>
    <xf numFmtId="0" fontId="16" fillId="0" borderId="0" xfId="0" applyFont="1">
      <alignment vertical="center"/>
    </xf>
    <xf numFmtId="0" fontId="15" fillId="0" borderId="0"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0" xfId="0" applyFont="1" applyBorder="1" applyAlignment="1" applyProtection="1">
      <alignment vertical="center"/>
      <protection locked="0"/>
    </xf>
    <xf numFmtId="176" fontId="16" fillId="0" borderId="0" xfId="0" applyNumberFormat="1" applyFont="1" applyFill="1" applyBorder="1" applyAlignment="1" applyProtection="1">
      <alignment vertical="center" shrinkToFit="1"/>
    </xf>
    <xf numFmtId="176" fontId="18" fillId="0" borderId="0" xfId="0" applyNumberFormat="1" applyFont="1" applyFill="1" applyBorder="1" applyAlignment="1" applyProtection="1">
      <alignment vertical="center" shrinkToFit="1"/>
    </xf>
    <xf numFmtId="0" fontId="14" fillId="0" borderId="0" xfId="0" applyFont="1" applyAlignment="1" applyProtection="1">
      <alignment vertical="center"/>
      <protection locked="0"/>
    </xf>
    <xf numFmtId="0" fontId="12" fillId="0" borderId="0" xfId="0" applyFont="1">
      <alignment vertical="center"/>
    </xf>
    <xf numFmtId="0" fontId="21" fillId="0" borderId="0" xfId="0" applyFont="1">
      <alignment vertical="center"/>
    </xf>
    <xf numFmtId="0" fontId="12" fillId="0" borderId="2"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20" xfId="0" applyFont="1" applyBorder="1" applyAlignment="1">
      <alignment vertical="center"/>
    </xf>
    <xf numFmtId="0" fontId="12" fillId="0" borderId="21" xfId="0" applyFont="1" applyBorder="1" applyAlignment="1">
      <alignment vertical="center"/>
    </xf>
    <xf numFmtId="0" fontId="12" fillId="0" borderId="39" xfId="0" applyFont="1" applyBorder="1">
      <alignment vertical="center"/>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7" xfId="0" applyFont="1" applyBorder="1">
      <alignment vertical="center"/>
    </xf>
    <xf numFmtId="176" fontId="12" fillId="0" borderId="15" xfId="0" applyNumberFormat="1" applyFont="1" applyFill="1" applyBorder="1">
      <alignment vertical="center"/>
    </xf>
    <xf numFmtId="179" fontId="12" fillId="0" borderId="0" xfId="0" applyNumberFormat="1" applyFont="1" applyFill="1" applyBorder="1">
      <alignment vertical="center"/>
    </xf>
    <xf numFmtId="0" fontId="15" fillId="0" borderId="0" xfId="0" applyFont="1">
      <alignment vertical="center"/>
    </xf>
    <xf numFmtId="0" fontId="23" fillId="0" borderId="0" xfId="0" applyFont="1" applyFill="1" applyBorder="1" applyAlignment="1">
      <alignment horizontal="left" vertical="center" wrapText="1"/>
    </xf>
    <xf numFmtId="0" fontId="25" fillId="0" borderId="0" xfId="0" applyFont="1" applyFill="1">
      <alignment vertical="center"/>
    </xf>
    <xf numFmtId="0" fontId="26" fillId="0" borderId="1" xfId="0" applyFont="1" applyFill="1" applyBorder="1" applyAlignment="1">
      <alignment vertical="center"/>
    </xf>
    <xf numFmtId="0" fontId="28"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29" fillId="0" borderId="0" xfId="0" applyFont="1" applyFill="1">
      <alignment vertical="center"/>
    </xf>
    <xf numFmtId="0" fontId="29" fillId="0" borderId="5" xfId="0" applyFont="1" applyFill="1" applyBorder="1">
      <alignment vertical="center"/>
    </xf>
    <xf numFmtId="0" fontId="29" fillId="0" borderId="2" xfId="0" applyFont="1" applyFill="1" applyBorder="1">
      <alignment vertical="center"/>
    </xf>
    <xf numFmtId="0" fontId="29" fillId="0" borderId="3" xfId="0" applyFont="1" applyFill="1" applyBorder="1">
      <alignment vertical="center"/>
    </xf>
    <xf numFmtId="0" fontId="29" fillId="0" borderId="4" xfId="0" applyFont="1" applyFill="1" applyBorder="1">
      <alignment vertical="center"/>
    </xf>
    <xf numFmtId="0" fontId="30" fillId="0" borderId="0" xfId="0" applyFont="1" applyFill="1">
      <alignment vertical="center"/>
    </xf>
    <xf numFmtId="0" fontId="29" fillId="0" borderId="0" xfId="0" applyFont="1" applyFill="1" applyBorder="1" applyAlignment="1">
      <alignment horizontal="center" vertical="center"/>
    </xf>
    <xf numFmtId="0" fontId="29" fillId="0" borderId="0" xfId="0" applyFont="1" applyFill="1" applyBorder="1" applyAlignment="1" applyProtection="1">
      <alignment vertical="center" shrinkToFit="1"/>
      <protection locked="0"/>
    </xf>
    <xf numFmtId="0" fontId="31" fillId="0" borderId="0" xfId="0" applyFont="1" applyFill="1" applyBorder="1" applyAlignment="1">
      <alignment horizontal="left" vertical="center"/>
    </xf>
    <xf numFmtId="0" fontId="32" fillId="0" borderId="0" xfId="0" applyFont="1" applyFill="1" applyBorder="1" applyAlignment="1">
      <alignment horizontal="left" vertical="center"/>
    </xf>
    <xf numFmtId="49" fontId="33" fillId="0" borderId="0" xfId="0" applyNumberFormat="1" applyFont="1" applyFill="1">
      <alignment vertical="center"/>
    </xf>
    <xf numFmtId="0" fontId="35" fillId="0" borderId="0" xfId="0" applyFont="1" applyFill="1" applyBorder="1" applyAlignment="1">
      <alignment textRotation="255"/>
    </xf>
    <xf numFmtId="0" fontId="32" fillId="0" borderId="0" xfId="0" applyFont="1" applyFill="1" applyAlignment="1">
      <alignment horizontal="left" vertical="center" wrapText="1"/>
    </xf>
    <xf numFmtId="0" fontId="29" fillId="0" borderId="0" xfId="0" applyFont="1">
      <alignment vertical="center"/>
    </xf>
    <xf numFmtId="0" fontId="25" fillId="0" borderId="0" xfId="0" applyFont="1">
      <alignment vertical="center"/>
    </xf>
    <xf numFmtId="0" fontId="28" fillId="7" borderId="27" xfId="0" applyFont="1" applyFill="1" applyBorder="1" applyAlignment="1">
      <alignment horizontal="center" vertical="center"/>
    </xf>
    <xf numFmtId="0" fontId="37" fillId="0" borderId="39" xfId="0" applyFont="1" applyFill="1" applyBorder="1">
      <alignment vertical="center"/>
    </xf>
    <xf numFmtId="0" fontId="26" fillId="0" borderId="13" xfId="0" applyFont="1" applyBorder="1" applyAlignment="1">
      <alignment horizontal="center" vertical="center"/>
    </xf>
    <xf numFmtId="0" fontId="38" fillId="0" borderId="15" xfId="0" applyFont="1" applyFill="1" applyBorder="1" applyAlignment="1">
      <alignment vertical="center" wrapText="1" shrinkToFit="1"/>
    </xf>
    <xf numFmtId="0" fontId="38" fillId="0" borderId="0" xfId="0" applyFont="1" applyFill="1" applyBorder="1" applyAlignment="1">
      <alignment vertical="center" wrapText="1" shrinkToFit="1"/>
    </xf>
    <xf numFmtId="0" fontId="38" fillId="0" borderId="14" xfId="0" applyFont="1" applyBorder="1" applyAlignment="1">
      <alignment vertical="center" shrinkToFit="1"/>
    </xf>
    <xf numFmtId="0" fontId="38" fillId="0" borderId="0" xfId="0" applyFont="1" applyBorder="1" applyAlignment="1">
      <alignment vertical="center" shrinkToFit="1"/>
    </xf>
    <xf numFmtId="0" fontId="38" fillId="0" borderId="0" xfId="0" applyFont="1" applyFill="1" applyBorder="1">
      <alignment vertical="center"/>
    </xf>
    <xf numFmtId="176" fontId="38" fillId="0" borderId="0" xfId="0" applyNumberFormat="1" applyFont="1" applyFill="1" applyBorder="1" applyAlignment="1" applyProtection="1">
      <alignment vertical="center"/>
      <protection locked="0"/>
    </xf>
    <xf numFmtId="0" fontId="26" fillId="0" borderId="0" xfId="0" applyFont="1" applyFill="1" applyBorder="1" applyAlignment="1">
      <alignment horizontal="center" vertical="center"/>
    </xf>
    <xf numFmtId="0" fontId="37" fillId="0" borderId="15" xfId="0" applyFont="1" applyBorder="1" applyAlignment="1">
      <alignment horizontal="center" vertical="center"/>
    </xf>
    <xf numFmtId="0" fontId="38" fillId="2" borderId="4" xfId="0" applyFont="1" applyFill="1" applyBorder="1" applyAlignment="1">
      <alignment vertical="center" shrinkToFit="1"/>
    </xf>
    <xf numFmtId="0" fontId="38" fillId="0" borderId="5" xfId="0" applyFont="1" applyBorder="1" applyAlignment="1">
      <alignment vertical="center" shrinkToFit="1"/>
    </xf>
    <xf numFmtId="2" fontId="38" fillId="0" borderId="6" xfId="0" applyNumberFormat="1" applyFont="1" applyBorder="1" applyAlignment="1">
      <alignment vertical="center" shrinkToFit="1"/>
    </xf>
    <xf numFmtId="0" fontId="38" fillId="0" borderId="6" xfId="0" applyFont="1" applyBorder="1" applyAlignment="1">
      <alignment vertical="center" shrinkToFit="1"/>
    </xf>
    <xf numFmtId="0" fontId="38" fillId="0" borderId="7" xfId="0" applyFont="1" applyBorder="1" applyAlignment="1">
      <alignment vertical="center" shrinkToFit="1"/>
    </xf>
    <xf numFmtId="0" fontId="38" fillId="2" borderId="58" xfId="0" applyFont="1" applyFill="1" applyBorder="1" applyAlignment="1">
      <alignment vertical="center" shrinkToFit="1"/>
    </xf>
    <xf numFmtId="0" fontId="38" fillId="0" borderId="15" xfId="0" applyFont="1" applyBorder="1" applyAlignment="1">
      <alignment horizontal="right" vertical="center" shrinkToFit="1"/>
    </xf>
    <xf numFmtId="0" fontId="38" fillId="0" borderId="16" xfId="0" applyFont="1" applyBorder="1" applyAlignment="1">
      <alignment vertical="center" shrinkToFit="1"/>
    </xf>
    <xf numFmtId="0" fontId="40" fillId="2" borderId="14" xfId="0" applyFont="1" applyFill="1" applyBorder="1" applyAlignment="1">
      <alignment vertical="center"/>
    </xf>
    <xf numFmtId="0" fontId="41" fillId="0" borderId="0" xfId="0" applyFont="1" applyBorder="1" applyAlignment="1">
      <alignment horizontal="left" vertical="center"/>
    </xf>
    <xf numFmtId="0" fontId="26" fillId="0" borderId="2" xfId="0" applyFont="1" applyFill="1" applyBorder="1">
      <alignment vertical="center"/>
    </xf>
    <xf numFmtId="0" fontId="26" fillId="0" borderId="3" xfId="0" applyFont="1" applyFill="1" applyBorder="1" applyAlignment="1">
      <alignment horizontal="center" vertical="center"/>
    </xf>
    <xf numFmtId="0" fontId="29" fillId="0" borderId="4" xfId="0" applyFont="1" applyBorder="1">
      <alignment vertical="center"/>
    </xf>
    <xf numFmtId="0" fontId="26" fillId="0" borderId="33" xfId="0" applyFont="1" applyFill="1" applyBorder="1" applyAlignment="1">
      <alignment horizontal="center" vertical="center"/>
    </xf>
    <xf numFmtId="0" fontId="29" fillId="0" borderId="0" xfId="0" applyFont="1" applyBorder="1">
      <alignment vertical="center"/>
    </xf>
    <xf numFmtId="0" fontId="26" fillId="0" borderId="0" xfId="0" applyFont="1" applyFill="1" applyBorder="1">
      <alignment vertical="center"/>
    </xf>
    <xf numFmtId="0" fontId="26" fillId="0" borderId="0" xfId="0" applyFont="1" applyFill="1" applyBorder="1" applyAlignment="1">
      <alignment horizontal="left" vertical="center"/>
    </xf>
    <xf numFmtId="0" fontId="26" fillId="0" borderId="0" xfId="0" applyFont="1" applyFill="1" applyBorder="1" applyAlignment="1">
      <alignment horizontal="right" vertical="center"/>
    </xf>
    <xf numFmtId="0" fontId="26" fillId="2" borderId="0" xfId="0" applyFont="1" applyFill="1" applyBorder="1" applyAlignment="1" applyProtection="1">
      <alignment horizontal="center" vertical="center"/>
      <protection locked="0"/>
    </xf>
    <xf numFmtId="0" fontId="42" fillId="0" borderId="0" xfId="0" applyFont="1" applyFill="1" applyBorder="1" applyAlignment="1">
      <alignment horizontal="center" vertical="center"/>
    </xf>
    <xf numFmtId="0" fontId="32" fillId="0" borderId="0" xfId="0" applyFont="1" applyFill="1" applyBorder="1" applyAlignment="1">
      <alignment horizontal="left" vertical="center" wrapText="1"/>
    </xf>
    <xf numFmtId="0" fontId="22" fillId="0" borderId="0" xfId="0" applyFont="1" applyAlignment="1" applyProtection="1">
      <alignment horizontal="center" vertical="center"/>
      <protection locked="0"/>
    </xf>
    <xf numFmtId="0" fontId="29" fillId="0" borderId="0" xfId="0" applyFont="1" applyFill="1" applyBorder="1" applyAlignment="1">
      <alignment vertical="center"/>
    </xf>
    <xf numFmtId="176" fontId="43" fillId="0" borderId="0" xfId="0" applyNumberFormat="1" applyFont="1" applyFill="1" applyBorder="1" applyAlignment="1" applyProtection="1">
      <alignment vertical="center"/>
      <protection locked="0"/>
    </xf>
    <xf numFmtId="0" fontId="43"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49" fontId="25" fillId="0" borderId="23" xfId="0" applyNumberFormat="1" applyFont="1" applyFill="1" applyBorder="1">
      <alignment vertical="center"/>
    </xf>
    <xf numFmtId="0" fontId="25" fillId="0" borderId="23" xfId="0" applyFont="1" applyFill="1" applyBorder="1">
      <alignment vertical="center"/>
    </xf>
    <xf numFmtId="0" fontId="25" fillId="0" borderId="23" xfId="0" applyFont="1" applyFill="1" applyBorder="1" applyAlignment="1">
      <alignment vertical="center"/>
    </xf>
    <xf numFmtId="0" fontId="44" fillId="0" borderId="0" xfId="0" applyFont="1" applyFill="1">
      <alignment vertical="center"/>
    </xf>
    <xf numFmtId="49" fontId="25" fillId="0" borderId="0" xfId="0" applyNumberFormat="1" applyFont="1" applyFill="1" applyBorder="1" applyAlignment="1">
      <alignment vertical="center" wrapText="1"/>
    </xf>
    <xf numFmtId="49" fontId="42" fillId="0" borderId="0" xfId="0" applyNumberFormat="1" applyFont="1" applyFill="1" applyBorder="1" applyAlignment="1">
      <alignment vertical="center" wrapText="1"/>
    </xf>
    <xf numFmtId="49" fontId="25" fillId="0" borderId="0" xfId="0" applyNumberFormat="1" applyFont="1" applyFill="1" applyBorder="1">
      <alignment vertical="center"/>
    </xf>
    <xf numFmtId="0" fontId="45" fillId="0" borderId="0" xfId="0" applyFont="1" applyFill="1" applyBorder="1" applyAlignment="1">
      <alignment vertical="center" wrapText="1"/>
    </xf>
    <xf numFmtId="0" fontId="43" fillId="0" borderId="33" xfId="0" applyFont="1" applyFill="1" applyBorder="1" applyAlignment="1">
      <alignment vertical="center"/>
    </xf>
    <xf numFmtId="0" fontId="45" fillId="0" borderId="30" xfId="0" applyFont="1" applyFill="1" applyBorder="1" applyAlignment="1">
      <alignment vertical="center" wrapText="1"/>
    </xf>
    <xf numFmtId="0" fontId="45" fillId="0" borderId="0" xfId="0" applyFont="1" applyFill="1" applyBorder="1">
      <alignment vertical="center"/>
    </xf>
    <xf numFmtId="0" fontId="45" fillId="0" borderId="33" xfId="0" applyFont="1" applyFill="1" applyBorder="1" applyAlignment="1">
      <alignment vertical="center" wrapText="1"/>
    </xf>
    <xf numFmtId="0" fontId="47" fillId="0" borderId="0" xfId="0" applyFont="1" applyFill="1" applyBorder="1">
      <alignment vertical="center"/>
    </xf>
    <xf numFmtId="0" fontId="46" fillId="0" borderId="30" xfId="0" applyFont="1" applyFill="1" applyBorder="1" applyAlignment="1">
      <alignment horizontal="left" vertical="center"/>
    </xf>
    <xf numFmtId="0" fontId="47" fillId="0" borderId="0" xfId="0" applyFont="1" applyFill="1">
      <alignment vertical="center"/>
    </xf>
    <xf numFmtId="0" fontId="47" fillId="0" borderId="33" xfId="0" applyFont="1" applyFill="1" applyBorder="1">
      <alignment vertical="center"/>
    </xf>
    <xf numFmtId="0" fontId="47" fillId="0" borderId="30" xfId="0" applyFont="1" applyFill="1" applyBorder="1" applyAlignment="1">
      <alignment horizontal="center" vertical="center"/>
    </xf>
    <xf numFmtId="0" fontId="25" fillId="0" borderId="30" xfId="0" applyFont="1" applyFill="1" applyBorder="1">
      <alignment vertical="center"/>
    </xf>
    <xf numFmtId="0" fontId="45" fillId="0" borderId="34" xfId="0" applyFont="1" applyFill="1" applyBorder="1">
      <alignment vertical="center"/>
    </xf>
    <xf numFmtId="0" fontId="25" fillId="0" borderId="19" xfId="0" applyFont="1" applyFill="1" applyBorder="1">
      <alignment vertical="center"/>
    </xf>
    <xf numFmtId="0" fontId="25" fillId="0" borderId="35" xfId="0" applyFont="1" applyFill="1" applyBorder="1">
      <alignment vertical="center"/>
    </xf>
    <xf numFmtId="0" fontId="25" fillId="0" borderId="33" xfId="0" applyFont="1" applyFill="1" applyBorder="1">
      <alignment vertical="center"/>
    </xf>
    <xf numFmtId="0" fontId="25" fillId="2" borderId="0" xfId="0" applyFont="1" applyFill="1" applyBorder="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14" fillId="0" borderId="0" xfId="0" applyFont="1" applyFill="1" applyProtection="1">
      <alignment vertical="center"/>
      <protection locked="0"/>
    </xf>
    <xf numFmtId="38" fontId="16" fillId="4" borderId="4" xfId="5" applyFont="1" applyFill="1" applyBorder="1">
      <alignment vertical="center"/>
    </xf>
    <xf numFmtId="176" fontId="16" fillId="4" borderId="4" xfId="0" applyNumberFormat="1" applyFont="1" applyFill="1" applyBorder="1" applyAlignment="1" applyProtection="1">
      <alignment vertical="center" shrinkToFit="1"/>
    </xf>
    <xf numFmtId="176" fontId="16" fillId="4" borderId="1" xfId="0" applyNumberFormat="1" applyFont="1" applyFill="1" applyBorder="1" applyAlignment="1" applyProtection="1">
      <alignment vertical="center" shrinkToFit="1"/>
    </xf>
    <xf numFmtId="0" fontId="16" fillId="2" borderId="1" xfId="0" applyNumberFormat="1" applyFont="1" applyFill="1" applyBorder="1" applyAlignment="1" applyProtection="1">
      <alignment vertical="center"/>
      <protection locked="0"/>
    </xf>
    <xf numFmtId="0" fontId="16" fillId="2" borderId="1" xfId="0" applyNumberFormat="1" applyFont="1" applyFill="1" applyBorder="1" applyAlignment="1" applyProtection="1">
      <alignment horizontal="center" vertical="center"/>
      <protection locked="0"/>
    </xf>
    <xf numFmtId="177" fontId="15" fillId="0" borderId="1" xfId="0" applyNumberFormat="1" applyFont="1" applyFill="1" applyBorder="1" applyAlignment="1" applyProtection="1">
      <alignment horizontal="center" vertical="center"/>
      <protection locked="0"/>
    </xf>
    <xf numFmtId="176" fontId="16" fillId="4" borderId="7" xfId="0" applyNumberFormat="1" applyFont="1" applyFill="1" applyBorder="1" applyAlignment="1" applyProtection="1">
      <alignment vertical="center" shrinkToFit="1"/>
    </xf>
    <xf numFmtId="176" fontId="16" fillId="4" borderId="12" xfId="0" applyNumberFormat="1" applyFont="1" applyFill="1" applyBorder="1" applyAlignment="1" applyProtection="1">
      <alignment vertical="center" shrinkToFit="1"/>
    </xf>
    <xf numFmtId="38" fontId="16" fillId="4" borderId="1" xfId="5" applyFont="1" applyFill="1" applyBorder="1">
      <alignment vertical="center"/>
    </xf>
    <xf numFmtId="0" fontId="16" fillId="2" borderId="12" xfId="0" applyNumberFormat="1" applyFont="1" applyFill="1" applyBorder="1" applyAlignment="1" applyProtection="1">
      <alignment vertical="center" shrinkToFit="1"/>
      <protection locked="0"/>
    </xf>
    <xf numFmtId="0" fontId="16" fillId="2" borderId="12" xfId="0" applyNumberFormat="1" applyFont="1" applyFill="1" applyBorder="1" applyAlignment="1" applyProtection="1">
      <alignment vertical="center"/>
      <protection locked="0"/>
    </xf>
    <xf numFmtId="0" fontId="16" fillId="2" borderId="38" xfId="0" applyNumberFormat="1" applyFont="1" applyFill="1" applyBorder="1" applyAlignment="1" applyProtection="1">
      <alignment vertical="center"/>
      <protection locked="0"/>
    </xf>
    <xf numFmtId="0" fontId="16" fillId="2" borderId="37" xfId="0" applyNumberFormat="1" applyFont="1" applyFill="1" applyBorder="1" applyAlignment="1" applyProtection="1">
      <alignment vertical="center"/>
      <protection locked="0"/>
    </xf>
    <xf numFmtId="0" fontId="16" fillId="2" borderId="36" xfId="0" applyNumberFormat="1" applyFont="1" applyFill="1" applyBorder="1" applyAlignment="1" applyProtection="1">
      <alignment vertical="center"/>
      <protection locked="0"/>
    </xf>
    <xf numFmtId="0" fontId="16" fillId="0" borderId="12" xfId="0" applyNumberFormat="1" applyFont="1" applyFill="1" applyBorder="1" applyAlignment="1" applyProtection="1">
      <alignment horizontal="center" vertical="center"/>
      <protection locked="0"/>
    </xf>
    <xf numFmtId="38" fontId="16" fillId="2" borderId="13" xfId="5" applyFont="1" applyFill="1" applyBorder="1">
      <alignment vertical="center"/>
    </xf>
    <xf numFmtId="38" fontId="16" fillId="2" borderId="18" xfId="5" applyFont="1" applyFill="1" applyBorder="1">
      <alignment vertical="center"/>
    </xf>
    <xf numFmtId="0" fontId="18" fillId="2" borderId="13" xfId="0" applyFont="1"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wrapText="1"/>
      <protection locked="0"/>
    </xf>
    <xf numFmtId="0" fontId="14" fillId="2" borderId="13" xfId="0" applyFont="1" applyFill="1" applyBorder="1" applyAlignment="1" applyProtection="1">
      <alignment vertical="center"/>
      <protection locked="0"/>
    </xf>
    <xf numFmtId="0" fontId="15" fillId="2" borderId="18"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15" fillId="2" borderId="17"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16" fillId="2" borderId="39" xfId="0" applyFont="1" applyFill="1" applyBorder="1" applyAlignment="1" applyProtection="1">
      <alignment vertical="center"/>
      <protection locked="0"/>
    </xf>
    <xf numFmtId="0" fontId="14" fillId="2" borderId="12" xfId="0" applyFont="1" applyFill="1" applyBorder="1" applyAlignment="1" applyProtection="1">
      <alignment vertical="center"/>
      <protection locked="0"/>
    </xf>
    <xf numFmtId="0" fontId="18" fillId="2" borderId="39" xfId="0" applyFont="1" applyFill="1" applyBorder="1" applyAlignment="1" applyProtection="1">
      <alignment horizontal="center" vertical="center" wrapText="1"/>
      <protection locked="0"/>
    </xf>
    <xf numFmtId="0" fontId="14" fillId="2" borderId="1" xfId="0" applyFont="1" applyFill="1" applyBorder="1" applyAlignment="1" applyProtection="1">
      <alignment vertical="center"/>
      <protection locked="0"/>
    </xf>
    <xf numFmtId="0" fontId="16" fillId="2" borderId="7" xfId="0" applyFont="1" applyFill="1" applyBorder="1" applyAlignment="1" applyProtection="1">
      <alignment horizontal="center" vertical="center"/>
      <protection locked="0"/>
    </xf>
    <xf numFmtId="0" fontId="16" fillId="2" borderId="12" xfId="0" applyFont="1" applyFill="1" applyBorder="1" applyAlignment="1" applyProtection="1">
      <alignment vertical="center"/>
      <protection locked="0"/>
    </xf>
    <xf numFmtId="0" fontId="16" fillId="2" borderId="7" xfId="0" applyFont="1" applyFill="1" applyBorder="1" applyAlignment="1" applyProtection="1">
      <alignment vertical="center" wrapText="1"/>
      <protection locked="0"/>
    </xf>
    <xf numFmtId="0" fontId="14" fillId="0" borderId="5" xfId="0" applyFont="1" applyBorder="1">
      <alignment vertical="center"/>
    </xf>
    <xf numFmtId="0" fontId="14" fillId="2" borderId="1" xfId="0" applyFont="1" applyFill="1" applyBorder="1" applyAlignment="1" applyProtection="1">
      <alignment horizontal="center" vertical="center"/>
      <protection locked="0"/>
    </xf>
    <xf numFmtId="0" fontId="14" fillId="0" borderId="0" xfId="0" applyFont="1" applyFill="1" applyBorder="1" applyAlignment="1" applyProtection="1">
      <alignment horizontal="right" vertical="center"/>
      <protection locked="0"/>
    </xf>
    <xf numFmtId="0" fontId="14" fillId="0" borderId="0" xfId="0" applyFont="1" applyFill="1" applyBorder="1" applyAlignment="1" applyProtection="1">
      <alignment horizontal="center" vertical="center"/>
      <protection locked="0"/>
    </xf>
    <xf numFmtId="0" fontId="15" fillId="0" borderId="0" xfId="0" applyFont="1" applyAlignment="1" applyProtection="1">
      <alignment vertical="center"/>
      <protection locked="0"/>
    </xf>
    <xf numFmtId="176" fontId="16" fillId="0" borderId="0" xfId="0" applyNumberFormat="1" applyFont="1" applyBorder="1" applyAlignment="1" applyProtection="1">
      <alignment vertical="center" shrinkToFit="1"/>
    </xf>
    <xf numFmtId="176" fontId="16" fillId="0" borderId="0" xfId="0" applyNumberFormat="1" applyFont="1" applyFill="1" applyBorder="1" applyProtection="1">
      <alignment vertical="center"/>
      <protection locked="0"/>
    </xf>
    <xf numFmtId="176" fontId="16" fillId="0" borderId="23" xfId="0" applyNumberFormat="1" applyFont="1" applyBorder="1" applyAlignment="1" applyProtection="1">
      <alignment vertical="center" shrinkToFit="1"/>
    </xf>
    <xf numFmtId="176" fontId="16" fillId="0" borderId="27" xfId="0" applyNumberFormat="1" applyFont="1" applyBorder="1" applyAlignment="1" applyProtection="1">
      <alignment vertical="center" shrinkToFit="1"/>
    </xf>
    <xf numFmtId="0" fontId="16" fillId="0" borderId="0" xfId="0" applyFont="1" applyFill="1" applyBorder="1" applyProtection="1">
      <alignment vertical="center"/>
      <protection locked="0"/>
    </xf>
    <xf numFmtId="0" fontId="16" fillId="0" borderId="0" xfId="0" applyFont="1" applyFill="1" applyBorder="1" applyAlignment="1" applyProtection="1">
      <alignment horizontal="center" vertical="center" wrapText="1"/>
      <protection locked="0"/>
    </xf>
    <xf numFmtId="0" fontId="15" fillId="0" borderId="18" xfId="0" applyFont="1" applyBorder="1" applyProtection="1">
      <alignment vertical="center"/>
      <protection locked="0"/>
    </xf>
    <xf numFmtId="0" fontId="15" fillId="0" borderId="14" xfId="0" applyFont="1" applyBorder="1" applyProtection="1">
      <alignment vertical="center"/>
      <protection locked="0"/>
    </xf>
    <xf numFmtId="0" fontId="15" fillId="0" borderId="17" xfId="0" applyFont="1" applyBorder="1" applyProtection="1">
      <alignment vertical="center"/>
      <protection locked="0"/>
    </xf>
    <xf numFmtId="0" fontId="16" fillId="0" borderId="0" xfId="0" applyFont="1" applyFill="1" applyBorder="1" applyAlignment="1">
      <alignment vertical="center" shrinkToFit="1"/>
    </xf>
    <xf numFmtId="0" fontId="15" fillId="0" borderId="7" xfId="0" applyFont="1" applyBorder="1" applyProtection="1">
      <alignment vertical="center"/>
      <protection locked="0"/>
    </xf>
    <xf numFmtId="0" fontId="15" fillId="0" borderId="6" xfId="0" applyFont="1" applyBorder="1" applyProtection="1">
      <alignment vertical="center"/>
      <protection locked="0"/>
    </xf>
    <xf numFmtId="0" fontId="15" fillId="0" borderId="5" xfId="0" applyFont="1" applyBorder="1" applyProtection="1">
      <alignment vertical="center"/>
      <protection locked="0"/>
    </xf>
    <xf numFmtId="0" fontId="49" fillId="0" borderId="0" xfId="0" applyFont="1" applyFill="1" applyBorder="1" applyAlignment="1">
      <alignment vertical="center"/>
    </xf>
    <xf numFmtId="0" fontId="49" fillId="0" borderId="0" xfId="0" applyFont="1" applyFill="1" applyBorder="1" applyAlignment="1">
      <alignment horizontal="center" vertical="center"/>
    </xf>
    <xf numFmtId="0" fontId="50" fillId="0" borderId="0" xfId="0" applyFont="1" applyProtection="1">
      <alignment vertical="center"/>
      <protection locked="0"/>
    </xf>
    <xf numFmtId="0" fontId="16" fillId="2" borderId="78" xfId="0" applyNumberFormat="1" applyFont="1" applyFill="1" applyBorder="1" applyAlignment="1" applyProtection="1">
      <alignment vertical="center"/>
      <protection locked="0"/>
    </xf>
    <xf numFmtId="0" fontId="16" fillId="2" borderId="25" xfId="0" applyNumberFormat="1" applyFont="1" applyFill="1" applyBorder="1" applyAlignment="1" applyProtection="1">
      <alignment vertical="center"/>
      <protection locked="0"/>
    </xf>
    <xf numFmtId="0" fontId="16" fillId="2" borderId="26" xfId="0" applyNumberFormat="1" applyFont="1" applyFill="1" applyBorder="1" applyAlignment="1" applyProtection="1">
      <alignment vertical="center"/>
      <protection locked="0"/>
    </xf>
    <xf numFmtId="0" fontId="24" fillId="2" borderId="4" xfId="0" applyFont="1" applyFill="1" applyBorder="1" applyAlignment="1">
      <alignment vertical="center" wrapText="1"/>
    </xf>
    <xf numFmtId="0" fontId="16" fillId="2" borderId="39" xfId="0" applyFont="1" applyFill="1" applyBorder="1" applyAlignment="1" applyProtection="1">
      <alignment horizontal="center" vertical="center"/>
      <protection locked="0"/>
    </xf>
    <xf numFmtId="0" fontId="12" fillId="4" borderId="50" xfId="0" applyFont="1" applyFill="1" applyBorder="1" applyAlignment="1">
      <alignment vertical="center"/>
    </xf>
    <xf numFmtId="0" fontId="12" fillId="4" borderId="25" xfId="0" applyFont="1" applyFill="1" applyBorder="1" applyAlignment="1">
      <alignment vertical="center"/>
    </xf>
    <xf numFmtId="0" fontId="12" fillId="4" borderId="11" xfId="0" applyFont="1" applyFill="1" applyBorder="1" applyAlignment="1">
      <alignment vertical="center"/>
    </xf>
    <xf numFmtId="0" fontId="12" fillId="4" borderId="62" xfId="0" applyFont="1" applyFill="1" applyBorder="1" applyAlignment="1">
      <alignment horizontal="center" vertical="center"/>
    </xf>
    <xf numFmtId="0" fontId="12" fillId="4" borderId="63" xfId="0" applyFont="1" applyFill="1" applyBorder="1" applyAlignment="1">
      <alignment horizontal="center" vertical="center"/>
    </xf>
    <xf numFmtId="0" fontId="12" fillId="4" borderId="64" xfId="0" applyFont="1" applyFill="1" applyBorder="1" applyAlignment="1">
      <alignment horizontal="center" vertical="center"/>
    </xf>
    <xf numFmtId="0" fontId="12" fillId="4" borderId="50"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26" xfId="0" applyFont="1" applyFill="1" applyBorder="1" applyAlignment="1">
      <alignment horizontal="center" vertical="center"/>
    </xf>
    <xf numFmtId="0" fontId="51" fillId="0" borderId="29" xfId="0" applyFont="1" applyBorder="1" applyAlignment="1">
      <alignment vertical="center"/>
    </xf>
    <xf numFmtId="0" fontId="51" fillId="0" borderId="79" xfId="0" applyFont="1" applyBorder="1" applyAlignment="1">
      <alignment vertical="center"/>
    </xf>
    <xf numFmtId="0" fontId="0" fillId="0" borderId="80" xfId="0" applyFont="1" applyBorder="1">
      <alignment vertical="center"/>
    </xf>
    <xf numFmtId="0" fontId="51" fillId="0" borderId="75" xfId="0" applyFont="1" applyBorder="1" applyAlignment="1">
      <alignment vertical="center"/>
    </xf>
    <xf numFmtId="0" fontId="0" fillId="0" borderId="79" xfId="0" applyFont="1" applyBorder="1">
      <alignment vertical="center"/>
    </xf>
    <xf numFmtId="0" fontId="0" fillId="0" borderId="1" xfId="0" applyBorder="1" applyAlignment="1">
      <alignment horizontal="center" vertical="center"/>
    </xf>
    <xf numFmtId="0" fontId="0" fillId="0" borderId="0" xfId="0" applyBorder="1" applyAlignment="1">
      <alignment vertical="center"/>
    </xf>
    <xf numFmtId="0" fontId="5" fillId="0" borderId="0" xfId="6">
      <alignment vertical="center"/>
    </xf>
    <xf numFmtId="0" fontId="54" fillId="0" borderId="0" xfId="7">
      <alignment vertical="center"/>
    </xf>
    <xf numFmtId="0" fontId="54" fillId="9" borderId="0" xfId="7" applyFill="1">
      <alignment vertical="center"/>
    </xf>
    <xf numFmtId="0" fontId="5" fillId="0" borderId="0" xfId="6" applyAlignment="1">
      <alignment horizontal="left" vertical="center"/>
    </xf>
    <xf numFmtId="0" fontId="12" fillId="0" borderId="0" xfId="0" applyFont="1" applyFill="1" applyBorder="1" applyAlignment="1">
      <alignment horizontal="left" vertical="center"/>
    </xf>
    <xf numFmtId="0" fontId="12" fillId="0" borderId="13" xfId="0" applyFont="1" applyFill="1" applyBorder="1" applyAlignment="1">
      <alignment vertical="center" wrapText="1"/>
    </xf>
    <xf numFmtId="0" fontId="4" fillId="0" borderId="0" xfId="8">
      <alignment vertical="center"/>
    </xf>
    <xf numFmtId="0" fontId="12" fillId="0" borderId="13" xfId="0" applyFont="1" applyFill="1" applyBorder="1" applyAlignment="1">
      <alignment vertical="center"/>
    </xf>
    <xf numFmtId="0" fontId="45" fillId="0" borderId="0" xfId="0" applyFont="1">
      <alignment vertical="center"/>
    </xf>
    <xf numFmtId="0" fontId="47" fillId="0" borderId="0" xfId="0" applyFont="1">
      <alignment vertical="center"/>
    </xf>
    <xf numFmtId="0" fontId="45" fillId="0" borderId="0" xfId="0" applyFont="1" applyAlignment="1" applyProtection="1">
      <alignment vertical="center" shrinkToFit="1"/>
      <protection locked="0"/>
    </xf>
    <xf numFmtId="0" fontId="16" fillId="2" borderId="1" xfId="0" applyNumberFormat="1" applyFont="1" applyFill="1" applyBorder="1" applyAlignment="1" applyProtection="1">
      <alignment vertical="center" shrinkToFit="1"/>
      <protection locked="0"/>
    </xf>
    <xf numFmtId="0" fontId="2" fillId="0" borderId="0" xfId="8" applyFont="1">
      <alignment vertical="center"/>
    </xf>
    <xf numFmtId="0" fontId="56" fillId="0" borderId="0" xfId="0" applyFont="1">
      <alignment vertical="center"/>
    </xf>
    <xf numFmtId="0" fontId="12" fillId="0" borderId="53" xfId="0" applyFont="1" applyBorder="1">
      <alignment vertical="center"/>
    </xf>
    <xf numFmtId="0" fontId="12" fillId="0" borderId="72" xfId="0" applyFont="1" applyBorder="1">
      <alignment vertical="center"/>
    </xf>
    <xf numFmtId="0" fontId="12" fillId="0" borderId="68" xfId="0" applyFont="1" applyBorder="1" applyAlignment="1">
      <alignment vertical="center" shrinkToFit="1"/>
    </xf>
    <xf numFmtId="0" fontId="16" fillId="0" borderId="17"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wrapText="1"/>
      <protection locked="0"/>
    </xf>
    <xf numFmtId="0" fontId="14" fillId="2" borderId="75" xfId="0" applyFont="1" applyFill="1" applyBorder="1">
      <alignment vertical="center"/>
    </xf>
    <xf numFmtId="38" fontId="16" fillId="0" borderId="29" xfId="5" applyFont="1" applyFill="1" applyBorder="1">
      <alignment vertical="center"/>
    </xf>
    <xf numFmtId="0" fontId="12" fillId="0" borderId="25" xfId="0" applyFont="1" applyBorder="1" applyAlignment="1">
      <alignment horizontal="center" vertical="center"/>
    </xf>
    <xf numFmtId="0" fontId="1" fillId="0" borderId="0" xfId="8" applyFont="1">
      <alignment vertical="center"/>
    </xf>
    <xf numFmtId="0" fontId="62" fillId="0" borderId="0" xfId="0" applyFont="1">
      <alignment vertical="center"/>
    </xf>
    <xf numFmtId="0" fontId="12" fillId="0" borderId="13"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68" xfId="4" applyFont="1" applyFill="1" applyBorder="1" applyAlignment="1">
      <alignment horizontal="center" vertical="center"/>
    </xf>
    <xf numFmtId="0" fontId="12" fillId="0" borderId="67" xfId="4" applyFont="1" applyFill="1" applyBorder="1" applyAlignment="1">
      <alignment horizontal="center" vertical="center"/>
    </xf>
    <xf numFmtId="0" fontId="12" fillId="4" borderId="67" xfId="0" applyFont="1" applyFill="1" applyBorder="1" applyAlignment="1">
      <alignment horizontal="center" vertical="center"/>
    </xf>
    <xf numFmtId="0" fontId="12" fillId="4" borderId="69" xfId="0" applyFont="1" applyFill="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4" borderId="48" xfId="0" applyFont="1" applyFill="1" applyBorder="1" applyAlignment="1">
      <alignment horizontal="left" vertical="center"/>
    </xf>
    <xf numFmtId="0" fontId="12" fillId="4" borderId="1" xfId="0" applyFont="1" applyFill="1" applyBorder="1" applyAlignment="1">
      <alignment horizontal="left" vertical="center"/>
    </xf>
    <xf numFmtId="0" fontId="12" fillId="4" borderId="13" xfId="0" applyFont="1" applyFill="1" applyBorder="1" applyAlignment="1">
      <alignment horizontal="left" vertical="center"/>
    </xf>
    <xf numFmtId="0" fontId="12" fillId="4" borderId="17" xfId="0" applyFont="1" applyFill="1" applyBorder="1" applyAlignment="1">
      <alignment horizontal="left" vertical="center"/>
    </xf>
    <xf numFmtId="0" fontId="12" fillId="4" borderId="51" xfId="0" applyFont="1" applyFill="1" applyBorder="1" applyAlignment="1">
      <alignment horizontal="left" vertical="center"/>
    </xf>
    <xf numFmtId="0" fontId="12" fillId="4" borderId="2" xfId="0" applyFont="1" applyFill="1" applyBorder="1" applyAlignment="1">
      <alignment horizontal="left" vertical="center"/>
    </xf>
    <xf numFmtId="0" fontId="12" fillId="4" borderId="52" xfId="0" applyFont="1" applyFill="1" applyBorder="1" applyAlignment="1">
      <alignment horizontal="left" vertical="center"/>
    </xf>
    <xf numFmtId="0" fontId="12" fillId="0" borderId="56" xfId="0" applyFont="1" applyBorder="1" applyAlignment="1">
      <alignment horizontal="left" vertical="center"/>
    </xf>
    <xf numFmtId="0" fontId="12" fillId="0" borderId="82" xfId="0" applyFont="1" applyBorder="1" applyAlignment="1">
      <alignment horizontal="left" vertical="center"/>
    </xf>
    <xf numFmtId="0" fontId="12" fillId="4" borderId="55" xfId="4" applyFont="1" applyFill="1" applyBorder="1" applyAlignment="1">
      <alignment horizontal="left" vertical="center"/>
    </xf>
    <xf numFmtId="0" fontId="12" fillId="4" borderId="56" xfId="0" applyFont="1" applyFill="1" applyBorder="1" applyAlignment="1">
      <alignment horizontal="left" vertical="center"/>
    </xf>
    <xf numFmtId="0" fontId="12" fillId="4" borderId="57" xfId="0" applyFont="1" applyFill="1" applyBorder="1" applyAlignment="1">
      <alignment horizontal="left" vertical="center"/>
    </xf>
    <xf numFmtId="0" fontId="12" fillId="0" borderId="81" xfId="0" applyFont="1" applyBorder="1" applyAlignment="1">
      <alignment vertical="center" wrapText="1" shrinkToFit="1"/>
    </xf>
    <xf numFmtId="0" fontId="12" fillId="0" borderId="54" xfId="0" applyFont="1" applyBorder="1" applyAlignment="1">
      <alignment vertical="center" wrapText="1" shrinkToFit="1"/>
    </xf>
    <xf numFmtId="0" fontId="12" fillId="0" borderId="44" xfId="0" applyFont="1" applyFill="1" applyBorder="1" applyAlignment="1">
      <alignment horizontal="left" vertical="center"/>
    </xf>
    <xf numFmtId="0" fontId="12" fillId="0" borderId="31" xfId="0" applyFont="1" applyFill="1" applyBorder="1" applyAlignment="1">
      <alignment horizontal="left" vertical="center"/>
    </xf>
    <xf numFmtId="0" fontId="12" fillId="0" borderId="32" xfId="0" applyFont="1" applyFill="1" applyBorder="1" applyAlignment="1">
      <alignment horizontal="left" vertical="center"/>
    </xf>
    <xf numFmtId="0" fontId="12" fillId="4" borderId="45" xfId="0" applyFont="1" applyFill="1" applyBorder="1" applyAlignment="1">
      <alignment horizontal="left" vertical="center"/>
    </xf>
    <xf numFmtId="0" fontId="12" fillId="4" borderId="46" xfId="0" applyFont="1" applyFill="1" applyBorder="1" applyAlignment="1">
      <alignment horizontal="left" vertical="center"/>
    </xf>
    <xf numFmtId="0" fontId="12" fillId="4" borderId="61"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12" xfId="0" applyFont="1" applyFill="1" applyBorder="1" applyAlignment="1">
      <alignment horizontal="left" vertical="center"/>
    </xf>
    <xf numFmtId="0" fontId="12" fillId="4" borderId="5" xfId="0" applyFont="1" applyFill="1" applyBorder="1" applyAlignment="1">
      <alignment horizontal="left" vertical="center"/>
    </xf>
    <xf numFmtId="0" fontId="12" fillId="4" borderId="49" xfId="0" applyFont="1" applyFill="1" applyBorder="1" applyAlignment="1">
      <alignment horizontal="left" vertical="center"/>
    </xf>
    <xf numFmtId="0" fontId="12" fillId="4" borderId="54" xfId="0" applyFont="1" applyFill="1" applyBorder="1" applyAlignment="1">
      <alignment horizontal="left" vertical="center"/>
    </xf>
    <xf numFmtId="0" fontId="12" fillId="0" borderId="12" xfId="0" applyFont="1" applyBorder="1" applyAlignment="1">
      <alignment horizontal="left" vertical="center"/>
    </xf>
    <xf numFmtId="0" fontId="12" fillId="0" borderId="5" xfId="0" applyFont="1" applyBorder="1" applyAlignment="1">
      <alignment horizontal="left" vertical="center"/>
    </xf>
    <xf numFmtId="0" fontId="12" fillId="4" borderId="53" xfId="0" applyFont="1" applyFill="1" applyBorder="1" applyAlignment="1">
      <alignment horizontal="left" vertical="center"/>
    </xf>
    <xf numFmtId="0" fontId="12" fillId="0" borderId="46" xfId="0" applyFont="1" applyBorder="1" applyAlignment="1">
      <alignment horizontal="left" vertical="center"/>
    </xf>
    <xf numFmtId="0" fontId="12" fillId="0" borderId="61" xfId="0" applyFont="1" applyBorder="1" applyAlignment="1">
      <alignment horizontal="left" vertical="center"/>
    </xf>
    <xf numFmtId="0" fontId="12" fillId="0" borderId="1" xfId="0" applyFont="1" applyBorder="1" applyAlignment="1">
      <alignment vertical="center"/>
    </xf>
    <xf numFmtId="0" fontId="12" fillId="4" borderId="1" xfId="0" applyFont="1" applyFill="1" applyBorder="1" applyAlignment="1">
      <alignment vertical="center" wrapText="1"/>
    </xf>
    <xf numFmtId="0" fontId="12" fillId="4" borderId="13" xfId="0" applyFont="1" applyFill="1" applyBorder="1" applyAlignment="1">
      <alignment vertical="center"/>
    </xf>
    <xf numFmtId="0" fontId="12" fillId="0" borderId="0" xfId="0" applyFont="1" applyAlignment="1">
      <alignment horizontal="left" vertical="top" wrapText="1"/>
    </xf>
    <xf numFmtId="0" fontId="12" fillId="4" borderId="13" xfId="0" applyFont="1" applyFill="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4" borderId="1" xfId="0" applyFont="1" applyFill="1" applyBorder="1" applyAlignment="1">
      <alignment vertical="center"/>
    </xf>
    <xf numFmtId="0" fontId="0" fillId="0" borderId="0" xfId="0" applyAlignment="1">
      <alignment horizontal="left" vertical="top" wrapText="1"/>
    </xf>
    <xf numFmtId="0" fontId="12" fillId="0" borderId="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6" fillId="2" borderId="6" xfId="0" applyFont="1" applyFill="1" applyBorder="1" applyAlignment="1" applyProtection="1">
      <alignment horizontal="left" vertical="center"/>
      <protection locked="0"/>
    </xf>
    <xf numFmtId="0" fontId="15" fillId="0" borderId="0" xfId="0" applyFont="1" applyAlignment="1" applyProtection="1">
      <alignment horizontal="left" vertical="center" wrapText="1"/>
      <protection locked="0"/>
    </xf>
    <xf numFmtId="0" fontId="23" fillId="2" borderId="6"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wrapText="1"/>
      <protection locked="0"/>
    </xf>
    <xf numFmtId="0" fontId="24" fillId="2" borderId="0"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12" xfId="0" applyFont="1" applyFill="1" applyBorder="1" applyAlignment="1" applyProtection="1">
      <alignment horizontal="center" vertical="center" wrapText="1"/>
      <protection locked="0"/>
    </xf>
    <xf numFmtId="0" fontId="24" fillId="2" borderId="39" xfId="0" applyFont="1" applyFill="1" applyBorder="1" applyAlignment="1" applyProtection="1">
      <alignment horizontal="center" vertical="center" wrapText="1"/>
      <protection locked="0"/>
    </xf>
    <xf numFmtId="0" fontId="16" fillId="0" borderId="12" xfId="0"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locked="0"/>
    </xf>
    <xf numFmtId="0" fontId="43" fillId="4" borderId="6"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4" xfId="0" applyFont="1" applyFill="1" applyBorder="1" applyAlignment="1">
      <alignment horizontal="center" vertical="center"/>
    </xf>
    <xf numFmtId="0" fontId="24" fillId="2" borderId="60"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39"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18" fillId="2" borderId="12" xfId="0" applyFont="1" applyFill="1" applyBorder="1" applyAlignment="1" applyProtection="1">
      <alignment horizontal="center" vertical="center" wrapText="1"/>
      <protection locked="0"/>
    </xf>
    <xf numFmtId="0" fontId="18" fillId="2" borderId="39"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16" fillId="2" borderId="15"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protection locked="0"/>
    </xf>
    <xf numFmtId="0" fontId="16" fillId="2" borderId="39" xfId="0"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top"/>
      <protection locked="0"/>
    </xf>
    <xf numFmtId="0" fontId="16" fillId="2" borderId="18" xfId="0" applyFont="1" applyFill="1" applyBorder="1" applyAlignment="1" applyProtection="1">
      <alignment horizontal="center" vertical="top"/>
      <protection locked="0"/>
    </xf>
    <xf numFmtId="0" fontId="49" fillId="0" borderId="1" xfId="0" applyFont="1" applyFill="1" applyBorder="1" applyAlignment="1">
      <alignment horizontal="center" vertical="center"/>
    </xf>
    <xf numFmtId="0" fontId="49" fillId="0" borderId="2" xfId="0" applyFont="1" applyFill="1" applyBorder="1" applyAlignment="1">
      <alignment horizontal="center" vertical="center"/>
    </xf>
    <xf numFmtId="0" fontId="49" fillId="0" borderId="20" xfId="0" applyFont="1" applyFill="1" applyBorder="1" applyAlignment="1">
      <alignment vertical="center"/>
    </xf>
    <xf numFmtId="0" fontId="49" fillId="0" borderId="21" xfId="0" applyFont="1" applyFill="1" applyBorder="1" applyAlignment="1">
      <alignment vertical="center"/>
    </xf>
    <xf numFmtId="0" fontId="49" fillId="0" borderId="43" xfId="0" applyFont="1" applyFill="1" applyBorder="1" applyAlignment="1">
      <alignment vertical="center"/>
    </xf>
    <xf numFmtId="0" fontId="16" fillId="0" borderId="12"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wrapText="1"/>
      <protection locked="0"/>
    </xf>
    <xf numFmtId="0" fontId="23" fillId="2" borderId="2" xfId="0" applyFont="1" applyFill="1" applyBorder="1" applyAlignment="1" applyProtection="1">
      <alignment horizontal="left" vertical="center"/>
      <protection locked="0"/>
    </xf>
    <xf numFmtId="0" fontId="23" fillId="2" borderId="3" xfId="0" applyFont="1" applyFill="1" applyBorder="1" applyAlignment="1" applyProtection="1">
      <alignment horizontal="left" vertical="center"/>
      <protection locked="0"/>
    </xf>
    <xf numFmtId="0" fontId="23" fillId="2" borderId="77" xfId="0" applyFont="1" applyFill="1" applyBorder="1" applyAlignment="1" applyProtection="1">
      <alignment horizontal="left" vertical="center"/>
      <protection locked="0"/>
    </xf>
    <xf numFmtId="0" fontId="23" fillId="2" borderId="2" xfId="0" applyFont="1" applyFill="1" applyBorder="1" applyAlignment="1" applyProtection="1">
      <alignment horizontal="left" vertical="center" wrapText="1"/>
      <protection locked="0"/>
    </xf>
    <xf numFmtId="38" fontId="26" fillId="0" borderId="2" xfId="1" applyFont="1" applyFill="1" applyBorder="1" applyAlignment="1">
      <alignment horizontal="center" vertical="center"/>
    </xf>
    <xf numFmtId="38" fontId="26" fillId="0" borderId="3" xfId="1" applyFont="1" applyFill="1" applyBorder="1" applyAlignment="1">
      <alignment horizontal="center" vertical="center"/>
    </xf>
    <xf numFmtId="38" fontId="26" fillId="0" borderId="4" xfId="1" applyFont="1" applyFill="1" applyBorder="1" applyAlignment="1">
      <alignment horizontal="center" vertical="center"/>
    </xf>
    <xf numFmtId="0" fontId="27" fillId="0" borderId="0" xfId="0" applyFont="1" applyFill="1" applyAlignment="1">
      <alignment horizontal="center" vertical="center" shrinkToFit="1"/>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2" borderId="40" xfId="0" applyFont="1" applyFill="1" applyBorder="1" applyAlignment="1" applyProtection="1">
      <alignment horizontal="left" vertical="center"/>
      <protection locked="0"/>
    </xf>
    <xf numFmtId="0" fontId="29" fillId="2" borderId="41" xfId="0" applyFont="1" applyFill="1" applyBorder="1" applyAlignment="1" applyProtection="1">
      <alignment horizontal="left" vertical="center"/>
      <protection locked="0"/>
    </xf>
    <xf numFmtId="0" fontId="29" fillId="2" borderId="58" xfId="0" applyFont="1" applyFill="1" applyBorder="1" applyAlignment="1" applyProtection="1">
      <alignment horizontal="left" vertical="center"/>
      <protection locked="0"/>
    </xf>
    <xf numFmtId="0" fontId="29" fillId="0" borderId="17" xfId="0" applyFont="1" applyFill="1" applyBorder="1" applyAlignment="1">
      <alignment horizontal="center" vertical="center"/>
    </xf>
    <xf numFmtId="0" fontId="29" fillId="0" borderId="14" xfId="0" applyFont="1" applyFill="1" applyBorder="1" applyAlignment="1">
      <alignment horizontal="center" vertical="center"/>
    </xf>
    <xf numFmtId="0" fontId="29" fillId="2" borderId="42" xfId="0" applyFont="1" applyFill="1" applyBorder="1" applyAlignment="1" applyProtection="1">
      <alignment horizontal="left" vertical="center" wrapText="1"/>
      <protection locked="0"/>
    </xf>
    <xf numFmtId="0" fontId="29" fillId="2" borderId="10" xfId="0" applyFont="1" applyFill="1" applyBorder="1" applyAlignment="1" applyProtection="1">
      <alignment horizontal="left" vertical="center" wrapText="1"/>
      <protection locked="0"/>
    </xf>
    <xf numFmtId="0" fontId="29" fillId="2" borderId="59" xfId="0" applyFont="1" applyFill="1" applyBorder="1" applyAlignment="1" applyProtection="1">
      <alignment horizontal="left" vertical="center" wrapText="1"/>
      <protection locked="0"/>
    </xf>
    <xf numFmtId="0" fontId="32" fillId="0" borderId="0" xfId="0" applyFont="1" applyFill="1" applyAlignment="1">
      <alignment horizontal="left" vertical="center" wrapText="1"/>
    </xf>
    <xf numFmtId="0" fontId="35" fillId="0" borderId="12" xfId="0" applyFont="1" applyFill="1" applyBorder="1" applyAlignment="1">
      <alignment horizontal="center" textRotation="255"/>
    </xf>
    <xf numFmtId="0" fontId="35" fillId="0" borderId="67" xfId="0" applyFont="1" applyFill="1" applyBorder="1" applyAlignment="1">
      <alignment horizontal="center" textRotation="255"/>
    </xf>
    <xf numFmtId="0" fontId="26" fillId="0" borderId="5" xfId="0" applyFont="1" applyFill="1" applyBorder="1" applyAlignment="1">
      <alignment horizontal="left" vertical="center"/>
    </xf>
    <xf numFmtId="0" fontId="26" fillId="0" borderId="3" xfId="0" applyFont="1" applyFill="1" applyBorder="1" applyAlignment="1">
      <alignment horizontal="left" vertical="center"/>
    </xf>
    <xf numFmtId="176" fontId="26" fillId="2" borderId="44" xfId="0" applyNumberFormat="1" applyFont="1" applyFill="1" applyBorder="1" applyAlignment="1" applyProtection="1">
      <alignment horizontal="right" vertical="center"/>
      <protection locked="0"/>
    </xf>
    <xf numFmtId="176" fontId="26" fillId="2" borderId="31" xfId="0" applyNumberFormat="1" applyFont="1" applyFill="1" applyBorder="1" applyAlignment="1" applyProtection="1">
      <alignment horizontal="right" vertical="center"/>
      <protection locked="0"/>
    </xf>
    <xf numFmtId="176" fontId="26" fillId="2" borderId="32" xfId="0" applyNumberFormat="1" applyFont="1" applyFill="1" applyBorder="1" applyAlignment="1" applyProtection="1">
      <alignment horizontal="right" vertical="center"/>
      <protection locked="0"/>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2" borderId="6" xfId="0" applyNumberFormat="1" applyFont="1" applyFill="1" applyBorder="1" applyAlignment="1" applyProtection="1">
      <alignment vertical="center"/>
      <protection locked="0"/>
    </xf>
    <xf numFmtId="0" fontId="29" fillId="2" borderId="15" xfId="0" applyFont="1" applyFill="1" applyBorder="1" applyAlignment="1" applyProtection="1">
      <alignment horizontal="left" vertical="center"/>
      <protection locked="0"/>
    </xf>
    <xf numFmtId="0" fontId="29" fillId="2" borderId="0" xfId="0" applyFont="1" applyFill="1" applyBorder="1" applyAlignment="1" applyProtection="1">
      <alignment horizontal="left" vertical="center"/>
      <protection locked="0"/>
    </xf>
    <xf numFmtId="0" fontId="29" fillId="2" borderId="16" xfId="0" applyFont="1" applyFill="1" applyBorder="1" applyAlignment="1" applyProtection="1">
      <alignment horizontal="left" vertical="center"/>
      <protection locked="0"/>
    </xf>
    <xf numFmtId="0" fontId="29" fillId="2" borderId="17" xfId="0" applyFont="1" applyFill="1" applyBorder="1" applyAlignment="1" applyProtection="1">
      <alignment horizontal="left" vertical="center"/>
      <protection locked="0"/>
    </xf>
    <xf numFmtId="0" fontId="29" fillId="2" borderId="14" xfId="0" applyFont="1" applyFill="1" applyBorder="1" applyAlignment="1" applyProtection="1">
      <alignment horizontal="left" vertical="center"/>
      <protection locked="0"/>
    </xf>
    <xf numFmtId="0" fontId="29" fillId="2" borderId="18" xfId="0" applyFont="1" applyFill="1" applyBorder="1" applyAlignment="1" applyProtection="1">
      <alignment horizontal="left" vertical="center"/>
      <protection locked="0"/>
    </xf>
    <xf numFmtId="0" fontId="29" fillId="0" borderId="40"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2" borderId="40" xfId="0" applyFont="1" applyFill="1" applyBorder="1" applyAlignment="1">
      <alignment horizontal="left" vertical="center"/>
    </xf>
    <xf numFmtId="0" fontId="29" fillId="2" borderId="41" xfId="0" applyFont="1" applyFill="1" applyBorder="1" applyAlignment="1">
      <alignment horizontal="left" vertical="center"/>
    </xf>
    <xf numFmtId="0" fontId="29" fillId="2" borderId="58"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14" xfId="0" applyFont="1" applyFill="1" applyBorder="1" applyAlignment="1">
      <alignment horizontal="left" vertical="center"/>
    </xf>
    <xf numFmtId="0" fontId="29" fillId="2" borderId="18" xfId="0" applyFont="1" applyFill="1" applyBorder="1" applyAlignment="1">
      <alignment horizontal="left" vertical="center"/>
    </xf>
    <xf numFmtId="0" fontId="29" fillId="0" borderId="1" xfId="0" applyFont="1" applyFill="1" applyBorder="1" applyAlignment="1" applyProtection="1">
      <alignment horizontal="center" vertical="center"/>
      <protection locked="0"/>
    </xf>
    <xf numFmtId="0" fontId="29" fillId="0" borderId="13" xfId="0" applyFont="1" applyFill="1" applyBorder="1" applyAlignment="1">
      <alignment horizontal="center" vertical="center"/>
    </xf>
    <xf numFmtId="0" fontId="29" fillId="2" borderId="1" xfId="0" applyFont="1" applyFill="1" applyBorder="1" applyAlignment="1" applyProtection="1">
      <alignment vertical="center"/>
      <protection locked="0"/>
    </xf>
    <xf numFmtId="0" fontId="29" fillId="0" borderId="18" xfId="0" applyFont="1" applyFill="1" applyBorder="1" applyAlignment="1">
      <alignment horizontal="center" vertical="center"/>
    </xf>
    <xf numFmtId="0" fontId="29" fillId="2" borderId="1" xfId="0" applyFont="1" applyFill="1" applyBorder="1" applyAlignment="1" applyProtection="1">
      <alignment horizontal="left" vertical="center" wrapText="1"/>
      <protection locked="0"/>
    </xf>
    <xf numFmtId="0" fontId="26" fillId="0" borderId="4" xfId="0" applyFont="1" applyFill="1" applyBorder="1" applyAlignment="1">
      <alignment horizontal="center" vertical="center"/>
    </xf>
    <xf numFmtId="0" fontId="26" fillId="0" borderId="1" xfId="0" applyFont="1" applyFill="1" applyBorder="1" applyAlignment="1">
      <alignment horizontal="center" vertical="center"/>
    </xf>
    <xf numFmtId="0" fontId="25" fillId="0" borderId="71" xfId="0" applyFont="1" applyBorder="1" applyAlignment="1">
      <alignment horizontal="center" vertical="center"/>
    </xf>
    <xf numFmtId="0" fontId="28" fillId="7" borderId="60" xfId="0" applyFont="1" applyFill="1" applyBorder="1" applyAlignment="1">
      <alignment horizontal="center" vertical="center"/>
    </xf>
    <xf numFmtId="0" fontId="28" fillId="7" borderId="66" xfId="0" applyFont="1" applyFill="1" applyBorder="1" applyAlignment="1">
      <alignment horizontal="center" vertical="center"/>
    </xf>
    <xf numFmtId="0" fontId="28" fillId="7" borderId="65" xfId="0" applyFont="1" applyFill="1" applyBorder="1" applyAlignment="1">
      <alignment horizontal="center" vertical="center"/>
    </xf>
    <xf numFmtId="0" fontId="38" fillId="0" borderId="40" xfId="0" applyFont="1" applyFill="1" applyBorder="1" applyAlignment="1">
      <alignment horizontal="left" vertical="center" wrapText="1"/>
    </xf>
    <xf numFmtId="0" fontId="38" fillId="0" borderId="41" xfId="0" applyFont="1" applyFill="1" applyBorder="1" applyAlignment="1">
      <alignment horizontal="left" vertical="center"/>
    </xf>
    <xf numFmtId="176" fontId="26" fillId="2" borderId="13" xfId="0" applyNumberFormat="1" applyFont="1" applyFill="1" applyBorder="1" applyAlignment="1" applyProtection="1">
      <alignment horizontal="right" vertical="center"/>
      <protection locked="0"/>
    </xf>
    <xf numFmtId="0" fontId="38" fillId="0" borderId="8" xfId="0" applyFont="1" applyFill="1" applyBorder="1" applyAlignment="1">
      <alignment horizontal="left" vertical="center" wrapText="1" shrinkToFit="1"/>
    </xf>
    <xf numFmtId="176" fontId="26" fillId="4" borderId="1" xfId="0" applyNumberFormat="1" applyFont="1" applyFill="1" applyBorder="1" applyAlignment="1" applyProtection="1">
      <alignment horizontal="right" vertical="center"/>
      <protection locked="0"/>
    </xf>
    <xf numFmtId="0" fontId="38" fillId="2" borderId="73" xfId="0" applyFont="1" applyFill="1" applyBorder="1" applyAlignment="1">
      <alignment horizontal="center" vertical="center" shrinkToFit="1"/>
    </xf>
    <xf numFmtId="0" fontId="38" fillId="2" borderId="14" xfId="0" applyFont="1" applyFill="1" applyBorder="1" applyAlignment="1">
      <alignment horizontal="center" vertical="center" shrinkToFit="1"/>
    </xf>
    <xf numFmtId="0" fontId="38" fillId="2" borderId="74" xfId="0" applyFont="1" applyFill="1" applyBorder="1" applyAlignment="1">
      <alignment horizontal="center" vertical="center" shrinkToFit="1"/>
    </xf>
    <xf numFmtId="2" fontId="38" fillId="0" borderId="9" xfId="0" applyNumberFormat="1" applyFont="1" applyBorder="1" applyAlignment="1">
      <alignment horizontal="center" vertical="center" shrinkToFit="1"/>
    </xf>
    <xf numFmtId="0" fontId="26" fillId="0" borderId="5" xfId="0" applyFont="1" applyBorder="1" applyAlignment="1">
      <alignment horizontal="left" vertical="center"/>
    </xf>
    <xf numFmtId="0" fontId="26" fillId="0" borderId="6" xfId="0" applyFont="1" applyBorder="1" applyAlignment="1">
      <alignment horizontal="left" vertical="center"/>
    </xf>
    <xf numFmtId="176" fontId="26" fillId="0" borderId="68" xfId="0" applyNumberFormat="1" applyFont="1" applyFill="1" applyBorder="1" applyAlignment="1">
      <alignment vertical="center"/>
    </xf>
    <xf numFmtId="176" fontId="26" fillId="0" borderId="67" xfId="0" applyNumberFormat="1" applyFont="1" applyFill="1" applyBorder="1" applyAlignment="1">
      <alignment vertical="center"/>
    </xf>
    <xf numFmtId="176" fontId="26" fillId="0" borderId="69" xfId="0" applyNumberFormat="1" applyFont="1" applyFill="1" applyBorder="1" applyAlignment="1">
      <alignment vertical="center"/>
    </xf>
    <xf numFmtId="0" fontId="26" fillId="0" borderId="5" xfId="0" applyFont="1" applyFill="1" applyBorder="1" applyAlignment="1">
      <alignment horizontal="left" vertical="center" wrapText="1" shrinkToFit="1"/>
    </xf>
    <xf numFmtId="0" fontId="26" fillId="0" borderId="6" xfId="0" applyFont="1" applyFill="1" applyBorder="1" applyAlignment="1">
      <alignment horizontal="left" vertical="center" wrapText="1" shrinkToFit="1"/>
    </xf>
    <xf numFmtId="0" fontId="26" fillId="0" borderId="7" xfId="0" applyFont="1" applyFill="1" applyBorder="1" applyAlignment="1">
      <alignment horizontal="left" vertical="center" wrapText="1"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xf>
    <xf numFmtId="0" fontId="38" fillId="0" borderId="70" xfId="0" applyFont="1" applyFill="1" applyBorder="1" applyAlignment="1">
      <alignment horizontal="center" vertical="center"/>
    </xf>
    <xf numFmtId="38" fontId="38" fillId="2" borderId="38" xfId="0" applyNumberFormat="1" applyFont="1" applyFill="1" applyBorder="1" applyAlignment="1">
      <alignment horizontal="center" vertical="center" shrinkToFit="1"/>
    </xf>
    <xf numFmtId="0" fontId="38" fillId="2" borderId="12" xfId="0" applyFont="1" applyFill="1" applyBorder="1" applyAlignment="1">
      <alignment horizontal="center" vertical="center" shrinkToFit="1"/>
    </xf>
    <xf numFmtId="0" fontId="38" fillId="2" borderId="36" xfId="0" applyFont="1" applyFill="1" applyBorder="1" applyAlignment="1">
      <alignment horizontal="center" vertical="center" shrinkToFit="1"/>
    </xf>
    <xf numFmtId="0" fontId="42" fillId="0" borderId="0" xfId="0" applyFont="1" applyFill="1" applyBorder="1" applyAlignment="1">
      <alignment horizontal="left" vertical="center" wrapText="1"/>
    </xf>
    <xf numFmtId="0" fontId="41" fillId="0" borderId="22" xfId="0" applyFont="1" applyBorder="1" applyAlignment="1">
      <alignment horizontal="left" vertical="center"/>
    </xf>
    <xf numFmtId="0" fontId="41" fillId="0" borderId="23" xfId="0" applyFont="1" applyBorder="1" applyAlignment="1">
      <alignment horizontal="left" vertical="center"/>
    </xf>
    <xf numFmtId="0" fontId="41" fillId="0" borderId="24" xfId="0" applyFont="1" applyBorder="1" applyAlignment="1">
      <alignment horizontal="left" vertical="center"/>
    </xf>
    <xf numFmtId="0" fontId="41" fillId="0" borderId="34" xfId="0" applyFont="1" applyBorder="1" applyAlignment="1">
      <alignment horizontal="left" vertical="center"/>
    </xf>
    <xf numFmtId="0" fontId="41" fillId="0" borderId="19" xfId="0" applyFont="1" applyBorder="1" applyAlignment="1">
      <alignment horizontal="left" vertical="center"/>
    </xf>
    <xf numFmtId="0" fontId="41" fillId="0" borderId="35" xfId="0" applyFont="1" applyBorder="1" applyAlignment="1">
      <alignment horizontal="left" vertical="center"/>
    </xf>
    <xf numFmtId="0" fontId="38" fillId="0" borderId="17"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25" fillId="0" borderId="51" xfId="0" applyFont="1" applyBorder="1" applyAlignment="1">
      <alignment horizontal="center" vertical="center"/>
    </xf>
    <xf numFmtId="0" fontId="28" fillId="7" borderId="75"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14" xfId="0" applyFont="1" applyFill="1" applyBorder="1" applyAlignment="1">
      <alignment horizontal="center" vertical="center"/>
    </xf>
    <xf numFmtId="0" fontId="38" fillId="0" borderId="18" xfId="0" applyFont="1" applyFill="1" applyBorder="1" applyAlignment="1">
      <alignment horizontal="center" vertical="center"/>
    </xf>
    <xf numFmtId="38" fontId="38" fillId="2" borderId="20" xfId="0" applyNumberFormat="1" applyFont="1" applyFill="1" applyBorder="1" applyAlignment="1">
      <alignment horizontal="center" vertical="center" shrinkToFit="1"/>
    </xf>
    <xf numFmtId="38" fontId="38" fillId="2" borderId="21" xfId="0" applyNumberFormat="1" applyFont="1" applyFill="1" applyBorder="1" applyAlignment="1">
      <alignment horizontal="center" vertical="center" shrinkToFit="1"/>
    </xf>
    <xf numFmtId="38" fontId="38" fillId="2" borderId="43" xfId="0" applyNumberFormat="1" applyFont="1" applyFill="1" applyBorder="1" applyAlignment="1">
      <alignment horizontal="center" vertical="center" shrinkToFit="1"/>
    </xf>
    <xf numFmtId="2" fontId="38" fillId="0" borderId="20" xfId="0" applyNumberFormat="1" applyFont="1" applyBorder="1" applyAlignment="1">
      <alignment horizontal="center" vertical="center" shrinkToFit="1"/>
    </xf>
    <xf numFmtId="2" fontId="38" fillId="0" borderId="43" xfId="0" applyNumberFormat="1" applyFont="1" applyBorder="1" applyAlignment="1">
      <alignment horizontal="center" vertical="center" shrinkToFit="1"/>
    </xf>
    <xf numFmtId="0" fontId="39" fillId="2" borderId="14" xfId="0" applyFont="1" applyFill="1" applyBorder="1" applyAlignment="1">
      <alignment horizontal="center" vertical="center" shrinkToFit="1"/>
    </xf>
    <xf numFmtId="0" fontId="38" fillId="0" borderId="53" xfId="0" applyFont="1" applyBorder="1" applyAlignment="1">
      <alignment horizontal="center" vertical="center" textRotation="255" shrinkToFit="1"/>
    </xf>
    <xf numFmtId="0" fontId="38" fillId="0" borderId="72" xfId="0" applyFont="1" applyBorder="1" applyAlignment="1">
      <alignment horizontal="center" vertical="center" textRotation="255" shrinkToFit="1"/>
    </xf>
    <xf numFmtId="0" fontId="38" fillId="0" borderId="54" xfId="0" applyFont="1" applyBorder="1" applyAlignment="1">
      <alignment horizontal="center" vertical="center" textRotation="255" shrinkToFit="1"/>
    </xf>
    <xf numFmtId="0" fontId="32" fillId="0" borderId="5" xfId="0" applyFont="1" applyFill="1" applyBorder="1" applyAlignment="1">
      <alignment horizontal="center" vertical="center" wrapText="1"/>
    </xf>
    <xf numFmtId="0" fontId="26" fillId="0" borderId="4" xfId="0" applyFont="1" applyFill="1" applyBorder="1" applyAlignment="1">
      <alignment horizontal="left" vertical="center"/>
    </xf>
    <xf numFmtId="0" fontId="26" fillId="0" borderId="2" xfId="0" applyFont="1" applyFill="1" applyBorder="1" applyAlignment="1">
      <alignment horizontal="right" vertical="center"/>
    </xf>
    <xf numFmtId="0" fontId="26" fillId="0" borderId="3" xfId="0" applyFont="1" applyFill="1" applyBorder="1" applyAlignment="1">
      <alignment horizontal="right" vertical="center"/>
    </xf>
    <xf numFmtId="0" fontId="26" fillId="4" borderId="17" xfId="0" applyFont="1" applyFill="1" applyBorder="1" applyAlignment="1" applyProtection="1">
      <alignment horizontal="center" vertical="center"/>
      <protection locked="0"/>
    </xf>
    <xf numFmtId="0" fontId="26" fillId="4" borderId="76" xfId="0" applyFont="1" applyFill="1" applyBorder="1" applyAlignment="1" applyProtection="1">
      <alignment horizontal="center" vertical="center"/>
      <protection locked="0"/>
    </xf>
    <xf numFmtId="0" fontId="26" fillId="0" borderId="3" xfId="0" applyFont="1" applyFill="1" applyBorder="1" applyAlignment="1">
      <alignment horizontal="center" vertical="center"/>
    </xf>
    <xf numFmtId="0" fontId="26" fillId="4" borderId="1" xfId="0" applyFont="1" applyFill="1" applyBorder="1" applyAlignment="1" applyProtection="1">
      <alignment horizontal="center" vertical="center"/>
      <protection locked="0"/>
    </xf>
    <xf numFmtId="0" fontId="45" fillId="0" borderId="0" xfId="0" applyFont="1" applyAlignment="1">
      <alignment horizontal="left" vertical="center"/>
    </xf>
    <xf numFmtId="49" fontId="25" fillId="0" borderId="0" xfId="0" applyNumberFormat="1" applyFont="1" applyFill="1" applyBorder="1" applyAlignment="1">
      <alignment horizontal="left" vertical="center" wrapText="1"/>
    </xf>
    <xf numFmtId="49" fontId="42" fillId="0" borderId="0" xfId="0" applyNumberFormat="1"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45" fillId="0" borderId="24" xfId="0" applyFont="1" applyFill="1" applyBorder="1" applyAlignment="1">
      <alignment horizontal="left" vertical="center" wrapText="1"/>
    </xf>
    <xf numFmtId="0" fontId="45" fillId="4" borderId="0" xfId="0" applyFont="1" applyFill="1" applyBorder="1" applyAlignment="1">
      <alignment horizontal="center" vertical="center"/>
    </xf>
    <xf numFmtId="0" fontId="45" fillId="4" borderId="0" xfId="0" applyFont="1" applyFill="1" applyBorder="1" applyAlignment="1" applyProtection="1">
      <alignment horizontal="center" vertical="center"/>
      <protection locked="0"/>
    </xf>
    <xf numFmtId="0" fontId="25" fillId="4" borderId="0" xfId="0" applyFont="1" applyFill="1" applyBorder="1" applyAlignment="1" applyProtection="1">
      <alignment horizontal="center" vertical="center"/>
      <protection locked="0"/>
    </xf>
    <xf numFmtId="0" fontId="32" fillId="0" borderId="0" xfId="0" applyFont="1" applyFill="1" applyBorder="1" applyAlignment="1">
      <alignment horizontal="left" vertical="center" wrapText="1"/>
    </xf>
    <xf numFmtId="0" fontId="45" fillId="0" borderId="0" xfId="0" applyFont="1" applyAlignment="1" applyProtection="1">
      <alignment horizontal="center" vertical="center" shrinkToFit="1"/>
      <protection locked="0"/>
    </xf>
    <xf numFmtId="0" fontId="45" fillId="0" borderId="0" xfId="0" applyFont="1" applyAlignment="1">
      <alignment horizontal="center" vertical="center"/>
    </xf>
  </cellXfs>
  <cellStyles count="9">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 name="標準 2 2" xfId="7" xr:uid="{2902C06C-8CC9-4ACC-A935-548C24F0DFDD}"/>
    <cellStyle name="標準 3" xfId="6" xr:uid="{3228A45C-EC0A-4972-BE22-79D8F87AC2A6}"/>
    <cellStyle name="標準 4" xfId="8" xr:uid="{F1A42DD3-3E73-4D63-BFAB-F872E67A6267}"/>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295274</xdr:colOff>
      <xdr:row>2</xdr:row>
      <xdr:rowOff>19050</xdr:rowOff>
    </xdr:from>
    <xdr:to>
      <xdr:col>25</xdr:col>
      <xdr:colOff>819150</xdr:colOff>
      <xdr:row>13</xdr:row>
      <xdr:rowOff>9525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067424" y="514350"/>
          <a:ext cx="5505451" cy="2552700"/>
        </a:xfrm>
        <a:prstGeom prst="rect">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anchorCtr="0" upright="1"/>
        <a:lstStyle/>
        <a:p>
          <a:pPr algn="l"/>
          <a:endParaRPr kumimoji="1" lang="en-US" altLang="ja-JP" sz="1800"/>
        </a:p>
        <a:p>
          <a:pPr algn="l"/>
          <a:r>
            <a:rPr kumimoji="1" lang="ja-JP" altLang="en-US" sz="1800"/>
            <a:t>本このシートから順番にすべてのシートの色つきセルに必要事項を入力してください。　</a:t>
          </a:r>
          <a:endParaRPr kumimoji="1" lang="en-US" altLang="ja-JP" sz="18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　　　補助金の取得に必要な情報　入力セル</a:t>
          </a:r>
          <a:endParaRPr kumimoji="1" lang="en-US" altLang="ja-JP" sz="18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effectLst/>
              <a:latin typeface="+mn-lt"/>
              <a:ea typeface="+mn-ea"/>
              <a:cs typeface="+mn-cs"/>
            </a:rPr>
            <a:t>※</a:t>
          </a:r>
          <a:r>
            <a:rPr kumimoji="1" lang="ja-JP" altLang="en-US" sz="1800">
              <a:solidFill>
                <a:schemeClr val="dk1"/>
              </a:solidFill>
              <a:effectLst/>
              <a:latin typeface="+mn-lt"/>
              <a:ea typeface="+mn-ea"/>
              <a:cs typeface="+mn-cs"/>
            </a:rPr>
            <a:t>指定権者が奈良県内の場合は、　　　に入力すると転記されます。転記されない場合は手動で入力をお願いします。</a:t>
          </a:r>
          <a:endParaRPr kumimoji="1" lang="en-US" altLang="ja-JP" sz="18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800">
            <a:effectLst/>
          </a:endParaRPr>
        </a:p>
      </xdr:txBody>
    </xdr:sp>
    <xdr:clientData/>
  </xdr:twoCellAnchor>
  <xdr:twoCellAnchor>
    <xdr:from>
      <xdr:col>20</xdr:col>
      <xdr:colOff>38099</xdr:colOff>
      <xdr:row>5</xdr:row>
      <xdr:rowOff>219075</xdr:rowOff>
    </xdr:from>
    <xdr:to>
      <xdr:col>20</xdr:col>
      <xdr:colOff>369112</xdr:colOff>
      <xdr:row>6</xdr:row>
      <xdr:rowOff>114300</xdr:rowOff>
    </xdr:to>
    <xdr:sp macro="" textlink="">
      <xdr:nvSpPr>
        <xdr:cNvPr id="20" name="正方形/長方形 19">
          <a:extLst>
            <a:ext uri="{FF2B5EF4-FFF2-40B4-BE49-F238E27FC236}">
              <a16:creationId xmlns:a16="http://schemas.microsoft.com/office/drawing/2014/main" id="{00000000-0008-0000-0100-000003000000}"/>
            </a:ext>
          </a:extLst>
        </xdr:cNvPr>
        <xdr:cNvSpPr/>
      </xdr:nvSpPr>
      <xdr:spPr bwMode="auto">
        <a:xfrm>
          <a:off x="6153149" y="1457325"/>
          <a:ext cx="331013"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400049</xdr:colOff>
      <xdr:row>8</xdr:row>
      <xdr:rowOff>161925</xdr:rowOff>
    </xdr:from>
    <xdr:to>
      <xdr:col>24</xdr:col>
      <xdr:colOff>731062</xdr:colOff>
      <xdr:row>9</xdr:row>
      <xdr:rowOff>57150</xdr:rowOff>
    </xdr:to>
    <xdr:sp macro="" textlink="">
      <xdr:nvSpPr>
        <xdr:cNvPr id="4" name="正方形/長方形 3">
          <a:extLst>
            <a:ext uri="{FF2B5EF4-FFF2-40B4-BE49-F238E27FC236}">
              <a16:creationId xmlns:a16="http://schemas.microsoft.com/office/drawing/2014/main" id="{51B4E9B7-EE08-4658-8E5B-305A6ED2699D}"/>
            </a:ext>
          </a:extLst>
        </xdr:cNvPr>
        <xdr:cNvSpPr/>
      </xdr:nvSpPr>
      <xdr:spPr bwMode="auto">
        <a:xfrm>
          <a:off x="9439274" y="2028825"/>
          <a:ext cx="331013"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2" name="正方形/長方形 1">
          <a:extLst>
            <a:ext uri="{FF2B5EF4-FFF2-40B4-BE49-F238E27FC236}">
              <a16:creationId xmlns:a16="http://schemas.microsoft.com/office/drawing/2014/main" id="{00000000-0008-0000-0200-00006C000000}"/>
            </a:ext>
          </a:extLst>
        </xdr:cNvPr>
        <xdr:cNvSpPr/>
      </xdr:nvSpPr>
      <xdr:spPr bwMode="auto">
        <a:xfrm>
          <a:off x="7136453" y="785421"/>
          <a:ext cx="5270441" cy="138727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補助金の取得に必要な情報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3" name="正方形/長方形 2">
          <a:extLst>
            <a:ext uri="{FF2B5EF4-FFF2-40B4-BE49-F238E27FC236}">
              <a16:creationId xmlns:a16="http://schemas.microsoft.com/office/drawing/2014/main" id="{00000000-0008-0000-0200-000019000000}"/>
            </a:ext>
          </a:extLst>
        </xdr:cNvPr>
        <xdr:cNvSpPr/>
      </xdr:nvSpPr>
      <xdr:spPr bwMode="auto">
        <a:xfrm>
          <a:off x="7320193" y="1639597"/>
          <a:ext cx="333212" cy="142558"/>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25</xdr:col>
      <xdr:colOff>168993</xdr:colOff>
      <xdr:row>21</xdr:row>
      <xdr:rowOff>76814</xdr:rowOff>
    </xdr:from>
    <xdr:to>
      <xdr:col>26</xdr:col>
      <xdr:colOff>69134</xdr:colOff>
      <xdr:row>21</xdr:row>
      <xdr:rowOff>176673</xdr:rowOff>
    </xdr:to>
    <xdr:sp macro="" textlink="">
      <xdr:nvSpPr>
        <xdr:cNvPr id="4" name="星: 5 pt 3">
          <a:extLst>
            <a:ext uri="{FF2B5EF4-FFF2-40B4-BE49-F238E27FC236}">
              <a16:creationId xmlns:a16="http://schemas.microsoft.com/office/drawing/2014/main" id="{A8A79132-1193-41A3-B91E-C07EA93B1E54}"/>
            </a:ext>
          </a:extLst>
        </xdr:cNvPr>
        <xdr:cNvSpPr/>
      </xdr:nvSpPr>
      <xdr:spPr>
        <a:xfrm>
          <a:off x="5046715" y="4025080"/>
          <a:ext cx="92177" cy="99859"/>
        </a:xfrm>
        <a:prstGeom prst="star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61452</xdr:colOff>
      <xdr:row>28</xdr:row>
      <xdr:rowOff>76814</xdr:rowOff>
    </xdr:from>
    <xdr:to>
      <xdr:col>12</xdr:col>
      <xdr:colOff>161312</xdr:colOff>
      <xdr:row>28</xdr:row>
      <xdr:rowOff>192036</xdr:rowOff>
    </xdr:to>
    <xdr:sp macro="" textlink="">
      <xdr:nvSpPr>
        <xdr:cNvPr id="6" name="フローチャート: 結合子 5">
          <a:extLst>
            <a:ext uri="{FF2B5EF4-FFF2-40B4-BE49-F238E27FC236}">
              <a16:creationId xmlns:a16="http://schemas.microsoft.com/office/drawing/2014/main" id="{1B585EE7-6AD1-44ED-9172-763B22A0EB44}"/>
            </a:ext>
          </a:extLst>
        </xdr:cNvPr>
        <xdr:cNvSpPr/>
      </xdr:nvSpPr>
      <xdr:spPr>
        <a:xfrm>
          <a:off x="2442702" y="5983850"/>
          <a:ext cx="99860" cy="115222"/>
        </a:xfrm>
        <a:prstGeom prst="flowChartConnector">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69134</xdr:colOff>
      <xdr:row>25</xdr:row>
      <xdr:rowOff>84497</xdr:rowOff>
    </xdr:from>
    <xdr:to>
      <xdr:col>12</xdr:col>
      <xdr:colOff>168994</xdr:colOff>
      <xdr:row>25</xdr:row>
      <xdr:rowOff>199719</xdr:rowOff>
    </xdr:to>
    <xdr:sp macro="" textlink="">
      <xdr:nvSpPr>
        <xdr:cNvPr id="7" name="フローチャート: 結合子 6">
          <a:extLst>
            <a:ext uri="{FF2B5EF4-FFF2-40B4-BE49-F238E27FC236}">
              <a16:creationId xmlns:a16="http://schemas.microsoft.com/office/drawing/2014/main" id="{F0F55232-1D4D-4286-A45E-A55AF0C8ADB5}"/>
            </a:ext>
          </a:extLst>
        </xdr:cNvPr>
        <xdr:cNvSpPr/>
      </xdr:nvSpPr>
      <xdr:spPr>
        <a:xfrm>
          <a:off x="2450384" y="5184981"/>
          <a:ext cx="99860" cy="115222"/>
        </a:xfrm>
        <a:prstGeom prst="flowChartConnector">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299%20&#29694;&#34892;&#36890;&#30693;&#12398;&#25913;&#27491;\&#27096;&#24335;\04%20&#65288;&#21442;&#32771;&#65289;&#21029;&#32025;&#27096;&#24335;&#65299;&#65288;&#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2"/>
  <sheetViews>
    <sheetView showGridLines="0" tabSelected="1" view="pageBreakPreview" zoomScaleNormal="100" zoomScaleSheetLayoutView="100" workbookViewId="0">
      <selection activeCell="M24" sqref="M24:X24"/>
    </sheetView>
  </sheetViews>
  <sheetFormatPr defaultRowHeight="20.100000000000001" customHeight="1"/>
  <cols>
    <col min="1" max="1" width="4.75" customWidth="1"/>
    <col min="2" max="2" width="11" customWidth="1"/>
    <col min="3" max="12" width="2.625" customWidth="1"/>
    <col min="13" max="15" width="4.5" customWidth="1"/>
    <col min="16" max="16" width="6.75" customWidth="1"/>
    <col min="17" max="20" width="4.5" customWidth="1"/>
    <col min="21" max="21" width="5" customWidth="1"/>
    <col min="22" max="22" width="2.625" customWidth="1"/>
    <col min="23" max="23" width="14.25" customWidth="1"/>
    <col min="24" max="24" width="16.5" customWidth="1"/>
    <col min="25" max="25" width="22.5" customWidth="1"/>
    <col min="26" max="26" width="20" bestFit="1" customWidth="1"/>
    <col min="27" max="27" width="14.75" bestFit="1" customWidth="1"/>
    <col min="29" max="29" width="21.25" customWidth="1"/>
    <col min="30" max="30" width="37.75" customWidth="1"/>
  </cols>
  <sheetData>
    <row r="1" spans="1:29" ht="20.100000000000001" customHeight="1">
      <c r="A1" s="7" t="s">
        <v>117</v>
      </c>
      <c r="AC1" t="s">
        <v>36</v>
      </c>
    </row>
    <row r="2" spans="1:29" ht="20.100000000000001" customHeight="1">
      <c r="A2" s="8" t="s">
        <v>37</v>
      </c>
    </row>
    <row r="4" spans="1:29" ht="20.100000000000001" customHeight="1">
      <c r="A4" s="33" t="s">
        <v>38</v>
      </c>
      <c r="B4" s="33"/>
      <c r="C4" s="33"/>
      <c r="D4" s="33"/>
      <c r="E4" s="33"/>
      <c r="F4" s="33"/>
      <c r="G4" s="33"/>
      <c r="H4" s="33"/>
      <c r="I4" s="33"/>
      <c r="J4" s="33"/>
      <c r="K4" s="33"/>
      <c r="L4" s="33"/>
      <c r="M4" s="33"/>
      <c r="N4" s="33"/>
      <c r="O4" s="33"/>
      <c r="P4" s="33"/>
      <c r="Q4" s="33"/>
      <c r="R4" s="33"/>
      <c r="S4" s="33"/>
      <c r="T4" s="33"/>
      <c r="U4" s="33"/>
      <c r="V4" s="33"/>
      <c r="W4" s="33"/>
      <c r="X4" s="33"/>
      <c r="Y4" s="33"/>
      <c r="Z4" s="33"/>
      <c r="AA4" s="33"/>
    </row>
    <row r="5" spans="1:29" ht="20.100000000000001" customHeight="1">
      <c r="A5" s="33" t="s">
        <v>56</v>
      </c>
      <c r="B5" s="33"/>
      <c r="C5" s="33"/>
      <c r="D5" s="33"/>
      <c r="E5" s="33"/>
      <c r="F5" s="33"/>
      <c r="G5" s="33"/>
      <c r="H5" s="33"/>
      <c r="I5" s="33"/>
      <c r="J5" s="33"/>
      <c r="K5" s="33"/>
      <c r="L5" s="33"/>
      <c r="M5" s="33"/>
      <c r="N5" s="33"/>
      <c r="O5" s="33"/>
      <c r="P5" s="33"/>
      <c r="Q5" s="33"/>
      <c r="R5" s="33"/>
      <c r="S5" s="33"/>
      <c r="T5" s="33"/>
      <c r="U5" s="33"/>
      <c r="V5" s="33"/>
      <c r="W5" s="33"/>
      <c r="X5" s="33"/>
      <c r="Y5" s="33"/>
      <c r="Z5" s="33"/>
      <c r="AA5" s="33"/>
    </row>
    <row r="6" spans="1:29" ht="20.100000000000001" customHeight="1">
      <c r="A6" s="33" t="s">
        <v>57</v>
      </c>
      <c r="B6" s="33"/>
      <c r="C6" s="33"/>
      <c r="D6" s="33"/>
      <c r="E6" s="33"/>
      <c r="F6" s="33"/>
      <c r="G6" s="33"/>
      <c r="H6" s="33"/>
      <c r="I6" s="33"/>
      <c r="J6" s="33"/>
      <c r="K6" s="33"/>
      <c r="L6" s="33"/>
      <c r="M6" s="33"/>
      <c r="N6" s="33"/>
      <c r="O6" s="33"/>
      <c r="P6" s="33"/>
      <c r="Q6" s="33"/>
      <c r="R6" s="33"/>
      <c r="S6" s="33"/>
      <c r="T6" s="33"/>
      <c r="U6" s="33"/>
      <c r="V6" s="33"/>
      <c r="W6" s="33"/>
      <c r="X6" s="33"/>
      <c r="Y6" s="33"/>
      <c r="Z6" s="33"/>
      <c r="AA6" s="33"/>
    </row>
    <row r="7" spans="1:29" ht="20.100000000000001" customHeight="1">
      <c r="A7" s="33" t="s">
        <v>118</v>
      </c>
      <c r="B7" s="33"/>
      <c r="C7" s="33"/>
      <c r="D7" s="33"/>
      <c r="E7" s="33"/>
      <c r="F7" s="33"/>
      <c r="G7" s="33"/>
      <c r="H7" s="33"/>
      <c r="I7" s="33"/>
      <c r="J7" s="33"/>
      <c r="K7" s="33"/>
      <c r="L7" s="33"/>
      <c r="M7" s="33"/>
      <c r="N7" s="33"/>
      <c r="O7" s="33"/>
      <c r="P7" s="33"/>
      <c r="Q7" s="33"/>
      <c r="R7" s="33"/>
      <c r="S7" s="33"/>
      <c r="T7" s="33"/>
      <c r="U7" s="33"/>
      <c r="V7" s="33"/>
      <c r="W7" s="33"/>
      <c r="X7" s="33"/>
      <c r="Y7" s="33"/>
      <c r="Z7" s="33"/>
      <c r="AA7" s="33"/>
    </row>
    <row r="8" spans="1:29" ht="10.5"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row>
    <row r="9" spans="1:29" ht="20.100000000000001" customHeight="1">
      <c r="A9" s="34" t="s">
        <v>58</v>
      </c>
      <c r="B9" s="33"/>
      <c r="C9" s="33"/>
      <c r="D9" s="33"/>
      <c r="E9" s="33"/>
      <c r="F9" s="33"/>
      <c r="G9" s="33"/>
      <c r="H9" s="33"/>
      <c r="I9" s="33"/>
      <c r="J9" s="33"/>
      <c r="K9" s="33"/>
      <c r="L9" s="33"/>
      <c r="M9" s="33"/>
      <c r="N9" s="33"/>
      <c r="O9" s="33"/>
      <c r="P9" s="33"/>
      <c r="Q9" s="33"/>
      <c r="R9" s="33"/>
      <c r="S9" s="33"/>
      <c r="T9" s="33"/>
      <c r="U9" s="33"/>
      <c r="V9" s="33"/>
      <c r="W9" s="33"/>
      <c r="X9" s="33"/>
      <c r="Y9" s="33"/>
      <c r="Z9" s="33"/>
      <c r="AA9" s="33"/>
    </row>
    <row r="10" spans="1:29" ht="20.100000000000001" customHeight="1" thickBot="1">
      <c r="A10" s="33"/>
      <c r="B10" s="33" t="s">
        <v>119</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row>
    <row r="11" spans="1:29" ht="20.100000000000001" customHeight="1" thickBot="1">
      <c r="A11" s="33"/>
      <c r="B11" s="35" t="s">
        <v>101</v>
      </c>
      <c r="C11" s="256" t="s">
        <v>196</v>
      </c>
      <c r="D11" s="257"/>
      <c r="E11" s="257"/>
      <c r="F11" s="257"/>
      <c r="G11" s="257"/>
      <c r="H11" s="257"/>
      <c r="I11" s="257"/>
      <c r="J11" s="257"/>
      <c r="K11" s="257"/>
      <c r="L11" s="258"/>
      <c r="M11" s="33"/>
      <c r="N11" s="33"/>
      <c r="O11" s="33"/>
      <c r="P11" s="33"/>
      <c r="Q11" s="33"/>
      <c r="R11" s="33"/>
      <c r="S11" s="33"/>
      <c r="T11" s="33"/>
      <c r="U11" s="33"/>
      <c r="V11" s="33"/>
      <c r="W11" s="33"/>
      <c r="X11" s="33"/>
      <c r="Y11" s="33"/>
      <c r="Z11" s="33"/>
      <c r="AA11" s="33"/>
    </row>
    <row r="12" spans="1:29" ht="14.25"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3" spans="1:29" ht="21" customHeight="1">
      <c r="A13" s="34" t="s">
        <v>59</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row>
    <row r="14" spans="1:29" ht="20.100000000000001" customHeight="1" thickBot="1">
      <c r="A14" s="33"/>
      <c r="B14" s="33" t="s">
        <v>39</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9" ht="20.100000000000001" customHeight="1">
      <c r="A15" s="33"/>
      <c r="B15" s="36" t="s">
        <v>35</v>
      </c>
      <c r="C15" s="240" t="s">
        <v>0</v>
      </c>
      <c r="D15" s="240"/>
      <c r="E15" s="240"/>
      <c r="F15" s="240"/>
      <c r="G15" s="240"/>
      <c r="H15" s="240"/>
      <c r="I15" s="240"/>
      <c r="J15" s="240"/>
      <c r="K15" s="240"/>
      <c r="L15" s="241"/>
      <c r="M15" s="259" t="s">
        <v>4960</v>
      </c>
      <c r="N15" s="260"/>
      <c r="O15" s="260"/>
      <c r="P15" s="260"/>
      <c r="Q15" s="260"/>
      <c r="R15" s="260"/>
      <c r="S15" s="260"/>
      <c r="T15" s="260"/>
      <c r="U15" s="260"/>
      <c r="V15" s="260"/>
      <c r="W15" s="261"/>
      <c r="X15" s="262"/>
      <c r="Y15" s="33"/>
      <c r="Z15" s="33"/>
      <c r="AA15" s="33"/>
    </row>
    <row r="16" spans="1:29" ht="20.100000000000001" customHeight="1" thickBot="1">
      <c r="A16" s="33"/>
      <c r="B16" s="37"/>
      <c r="C16" s="240" t="s">
        <v>40</v>
      </c>
      <c r="D16" s="240"/>
      <c r="E16" s="240"/>
      <c r="F16" s="240"/>
      <c r="G16" s="240"/>
      <c r="H16" s="240"/>
      <c r="I16" s="240"/>
      <c r="J16" s="240"/>
      <c r="K16" s="240"/>
      <c r="L16" s="241"/>
      <c r="M16" s="242" t="s">
        <v>4959</v>
      </c>
      <c r="N16" s="243"/>
      <c r="O16" s="243"/>
      <c r="P16" s="243"/>
      <c r="Q16" s="243"/>
      <c r="R16" s="243"/>
      <c r="S16" s="243"/>
      <c r="T16" s="243"/>
      <c r="U16" s="263"/>
      <c r="V16" s="263"/>
      <c r="W16" s="264"/>
      <c r="X16" s="265"/>
      <c r="Y16" s="33"/>
      <c r="Z16" s="33"/>
      <c r="AA16" s="33"/>
      <c r="AC16" t="s">
        <v>41</v>
      </c>
    </row>
    <row r="17" spans="1:29" ht="20.100000000000001" customHeight="1" thickBot="1">
      <c r="A17" s="33"/>
      <c r="B17" s="36" t="s">
        <v>42</v>
      </c>
      <c r="C17" s="240" t="s">
        <v>43</v>
      </c>
      <c r="D17" s="240"/>
      <c r="E17" s="240"/>
      <c r="F17" s="240"/>
      <c r="G17" s="240"/>
      <c r="H17" s="240"/>
      <c r="I17" s="240"/>
      <c r="J17" s="240"/>
      <c r="K17" s="240"/>
      <c r="L17" s="241"/>
      <c r="M17" s="193">
        <v>6</v>
      </c>
      <c r="N17" s="194">
        <v>3</v>
      </c>
      <c r="O17" s="194">
        <v>0</v>
      </c>
      <c r="P17" s="231" t="s">
        <v>4693</v>
      </c>
      <c r="Q17" s="194">
        <v>8</v>
      </c>
      <c r="R17" s="194">
        <v>5</v>
      </c>
      <c r="S17" s="194">
        <v>3</v>
      </c>
      <c r="T17" s="195">
        <v>2</v>
      </c>
      <c r="U17" s="38"/>
      <c r="V17" s="39"/>
      <c r="W17" s="39"/>
      <c r="X17" s="39"/>
      <c r="Y17" s="33"/>
      <c r="Z17" s="33"/>
      <c r="AA17" s="33"/>
      <c r="AC17" t="str">
        <f>CONCATENATE(M17,N17,O17,P17,Q17,R17,S17,T17)</f>
        <v>630-8532</v>
      </c>
    </row>
    <row r="18" spans="1:29" ht="20.100000000000001" customHeight="1">
      <c r="A18" s="33"/>
      <c r="B18" s="40"/>
      <c r="C18" s="240" t="s">
        <v>44</v>
      </c>
      <c r="D18" s="240"/>
      <c r="E18" s="240"/>
      <c r="F18" s="240"/>
      <c r="G18" s="240"/>
      <c r="H18" s="240"/>
      <c r="I18" s="240"/>
      <c r="J18" s="240"/>
      <c r="K18" s="240"/>
      <c r="L18" s="241"/>
      <c r="M18" s="242" t="s">
        <v>4961</v>
      </c>
      <c r="N18" s="243"/>
      <c r="O18" s="243"/>
      <c r="P18" s="243"/>
      <c r="Q18" s="243"/>
      <c r="R18" s="243"/>
      <c r="S18" s="243"/>
      <c r="T18" s="243"/>
      <c r="U18" s="244"/>
      <c r="V18" s="244"/>
      <c r="W18" s="245"/>
      <c r="X18" s="246"/>
      <c r="Y18" s="33"/>
      <c r="Z18" s="33"/>
      <c r="AA18" s="33"/>
    </row>
    <row r="19" spans="1:29" ht="20.100000000000001" customHeight="1">
      <c r="A19" s="33"/>
      <c r="B19" s="37"/>
      <c r="C19" s="240" t="s">
        <v>45</v>
      </c>
      <c r="D19" s="240"/>
      <c r="E19" s="240"/>
      <c r="F19" s="240"/>
      <c r="G19" s="240"/>
      <c r="H19" s="240"/>
      <c r="I19" s="240"/>
      <c r="J19" s="240"/>
      <c r="K19" s="240"/>
      <c r="L19" s="241"/>
      <c r="M19" s="242"/>
      <c r="N19" s="243"/>
      <c r="O19" s="243"/>
      <c r="P19" s="243"/>
      <c r="Q19" s="243"/>
      <c r="R19" s="243"/>
      <c r="S19" s="243"/>
      <c r="T19" s="243"/>
      <c r="U19" s="243"/>
      <c r="V19" s="243"/>
      <c r="W19" s="247"/>
      <c r="X19" s="248"/>
      <c r="Y19" s="33"/>
      <c r="Z19" s="33"/>
      <c r="AA19" s="33"/>
    </row>
    <row r="20" spans="1:29" ht="20.100000000000001" customHeight="1">
      <c r="A20" s="33"/>
      <c r="B20" s="36" t="s">
        <v>46</v>
      </c>
      <c r="C20" s="240" t="s">
        <v>47</v>
      </c>
      <c r="D20" s="240"/>
      <c r="E20" s="240"/>
      <c r="F20" s="240"/>
      <c r="G20" s="240"/>
      <c r="H20" s="240"/>
      <c r="I20" s="240"/>
      <c r="J20" s="240"/>
      <c r="K20" s="240"/>
      <c r="L20" s="241"/>
      <c r="M20" s="242" t="s">
        <v>4962</v>
      </c>
      <c r="N20" s="243"/>
      <c r="O20" s="243"/>
      <c r="P20" s="243"/>
      <c r="Q20" s="243"/>
      <c r="R20" s="243"/>
      <c r="S20" s="243"/>
      <c r="T20" s="243"/>
      <c r="U20" s="243"/>
      <c r="V20" s="243"/>
      <c r="W20" s="247"/>
      <c r="X20" s="248"/>
      <c r="Y20" s="33"/>
      <c r="Z20" s="33"/>
      <c r="AA20" s="33"/>
    </row>
    <row r="21" spans="1:29" ht="20.100000000000001" customHeight="1" thickBot="1">
      <c r="A21" s="33"/>
      <c r="B21" s="40"/>
      <c r="C21" s="267" t="s">
        <v>48</v>
      </c>
      <c r="D21" s="267"/>
      <c r="E21" s="267"/>
      <c r="F21" s="267"/>
      <c r="G21" s="267"/>
      <c r="H21" s="267"/>
      <c r="I21" s="267"/>
      <c r="J21" s="267"/>
      <c r="K21" s="267"/>
      <c r="L21" s="268"/>
      <c r="M21" s="269" t="s">
        <v>4963</v>
      </c>
      <c r="N21" s="263"/>
      <c r="O21" s="263"/>
      <c r="P21" s="263"/>
      <c r="Q21" s="263"/>
      <c r="R21" s="263"/>
      <c r="S21" s="263"/>
      <c r="T21" s="263"/>
      <c r="U21" s="263"/>
      <c r="V21" s="263"/>
      <c r="W21" s="264"/>
      <c r="X21" s="265"/>
      <c r="Y21" s="33"/>
      <c r="Z21" s="33"/>
      <c r="AA21" s="33"/>
    </row>
    <row r="22" spans="1:29" ht="20.100000000000001" customHeight="1">
      <c r="A22" s="33"/>
      <c r="B22" s="254" t="s">
        <v>49</v>
      </c>
      <c r="C22" s="270" t="s">
        <v>50</v>
      </c>
      <c r="D22" s="270"/>
      <c r="E22" s="270"/>
      <c r="F22" s="270"/>
      <c r="G22" s="270"/>
      <c r="H22" s="270"/>
      <c r="I22" s="270"/>
      <c r="J22" s="270"/>
      <c r="K22" s="270"/>
      <c r="L22" s="271"/>
      <c r="M22" s="259" t="s">
        <v>4965</v>
      </c>
      <c r="N22" s="260"/>
      <c r="O22" s="260"/>
      <c r="P22" s="260"/>
      <c r="Q22" s="260"/>
      <c r="R22" s="260"/>
      <c r="S22" s="260"/>
      <c r="T22" s="260"/>
      <c r="U22" s="260"/>
      <c r="V22" s="260"/>
      <c r="W22" s="261"/>
      <c r="X22" s="262"/>
      <c r="Y22" s="33"/>
      <c r="Z22" s="33"/>
      <c r="AA22" s="33"/>
    </row>
    <row r="23" spans="1:29" ht="20.100000000000001" customHeight="1">
      <c r="A23" s="33"/>
      <c r="B23" s="255"/>
      <c r="C23" s="272" t="s">
        <v>48</v>
      </c>
      <c r="D23" s="272"/>
      <c r="E23" s="272"/>
      <c r="F23" s="272"/>
      <c r="G23" s="272"/>
      <c r="H23" s="272"/>
      <c r="I23" s="272"/>
      <c r="J23" s="272"/>
      <c r="K23" s="272"/>
      <c r="L23" s="272"/>
      <c r="M23" s="242" t="s">
        <v>4964</v>
      </c>
      <c r="N23" s="243"/>
      <c r="O23" s="243"/>
      <c r="P23" s="243"/>
      <c r="Q23" s="243"/>
      <c r="R23" s="243"/>
      <c r="S23" s="243"/>
      <c r="T23" s="243"/>
      <c r="U23" s="243"/>
      <c r="V23" s="243"/>
      <c r="W23" s="247"/>
      <c r="X23" s="248"/>
      <c r="Y23" s="33"/>
      <c r="Z23" s="33"/>
      <c r="AA23" s="33"/>
    </row>
    <row r="24" spans="1:29" ht="20.100000000000001" customHeight="1">
      <c r="A24" s="33"/>
      <c r="B24" s="223" t="s">
        <v>33</v>
      </c>
      <c r="C24" s="240" t="s">
        <v>21</v>
      </c>
      <c r="D24" s="240"/>
      <c r="E24" s="240"/>
      <c r="F24" s="240"/>
      <c r="G24" s="240"/>
      <c r="H24" s="240"/>
      <c r="I24" s="240"/>
      <c r="J24" s="240"/>
      <c r="K24" s="240"/>
      <c r="L24" s="241"/>
      <c r="M24" s="266" t="s">
        <v>4966</v>
      </c>
      <c r="N24" s="244"/>
      <c r="O24" s="244"/>
      <c r="P24" s="244"/>
      <c r="Q24" s="244"/>
      <c r="R24" s="244"/>
      <c r="S24" s="244"/>
      <c r="T24" s="244"/>
      <c r="U24" s="244"/>
      <c r="V24" s="244"/>
      <c r="W24" s="245"/>
      <c r="X24" s="246"/>
      <c r="Y24" s="33"/>
      <c r="Z24" s="33"/>
      <c r="AA24" s="33"/>
    </row>
    <row r="25" spans="1:29" ht="20.100000000000001" customHeight="1">
      <c r="A25" s="33"/>
      <c r="B25" s="224"/>
      <c r="C25" s="240" t="s">
        <v>22</v>
      </c>
      <c r="D25" s="240"/>
      <c r="E25" s="240"/>
      <c r="F25" s="240"/>
      <c r="G25" s="240"/>
      <c r="H25" s="240"/>
      <c r="I25" s="240"/>
      <c r="J25" s="240"/>
      <c r="K25" s="240"/>
      <c r="L25" s="241"/>
      <c r="M25" s="242" t="s">
        <v>4967</v>
      </c>
      <c r="N25" s="243"/>
      <c r="O25" s="243"/>
      <c r="P25" s="243"/>
      <c r="Q25" s="243"/>
      <c r="R25" s="243"/>
      <c r="S25" s="243"/>
      <c r="T25" s="243"/>
      <c r="U25" s="243"/>
      <c r="V25" s="243"/>
      <c r="W25" s="247"/>
      <c r="X25" s="248"/>
      <c r="Y25" s="33"/>
      <c r="Z25" s="33"/>
      <c r="AA25" s="33"/>
    </row>
    <row r="26" spans="1:29" ht="20.100000000000001" customHeight="1" thickBot="1">
      <c r="A26" s="33"/>
      <c r="B26" s="225"/>
      <c r="C26" s="249" t="s">
        <v>51</v>
      </c>
      <c r="D26" s="249"/>
      <c r="E26" s="249"/>
      <c r="F26" s="249"/>
      <c r="G26" s="249"/>
      <c r="H26" s="249"/>
      <c r="I26" s="249"/>
      <c r="J26" s="249"/>
      <c r="K26" s="249"/>
      <c r="L26" s="250"/>
      <c r="M26" s="251" t="s">
        <v>4968</v>
      </c>
      <c r="N26" s="252"/>
      <c r="O26" s="252"/>
      <c r="P26" s="252"/>
      <c r="Q26" s="252"/>
      <c r="R26" s="252"/>
      <c r="S26" s="252"/>
      <c r="T26" s="252"/>
      <c r="U26" s="252"/>
      <c r="V26" s="252"/>
      <c r="W26" s="252"/>
      <c r="X26" s="253"/>
      <c r="Y26" s="33"/>
      <c r="Z26" s="33"/>
      <c r="AA26" s="33"/>
    </row>
    <row r="27" spans="1:29" ht="20.100000000000001" customHeight="1" thickBot="1">
      <c r="A27" s="33"/>
      <c r="B27" s="234" t="s">
        <v>194</v>
      </c>
      <c r="C27" s="234"/>
      <c r="D27" s="234"/>
      <c r="E27" s="234"/>
      <c r="F27" s="234"/>
      <c r="G27" s="234"/>
      <c r="H27" s="234"/>
      <c r="I27" s="234"/>
      <c r="J27" s="234"/>
      <c r="K27" s="234"/>
      <c r="L27" s="235"/>
      <c r="M27" s="236" t="s">
        <v>195</v>
      </c>
      <c r="N27" s="237"/>
      <c r="O27" s="237"/>
      <c r="P27" s="237"/>
      <c r="Q27" s="237"/>
      <c r="R27" s="238">
        <v>500</v>
      </c>
      <c r="S27" s="239"/>
      <c r="T27" s="213"/>
      <c r="U27" s="213"/>
      <c r="V27" s="213"/>
      <c r="W27" s="213"/>
      <c r="X27" s="213"/>
      <c r="Y27" s="33"/>
      <c r="Z27" s="33"/>
      <c r="AA27" s="33"/>
    </row>
    <row r="28" spans="1:29" ht="1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row>
    <row r="29" spans="1:29" ht="20.100000000000001" customHeight="1">
      <c r="A29" s="34" t="s">
        <v>120</v>
      </c>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row>
    <row r="30" spans="1:29" ht="20.100000000000001" customHeight="1">
      <c r="A30" s="33"/>
      <c r="B30" s="33" t="s">
        <v>70</v>
      </c>
      <c r="C30" s="33"/>
      <c r="D30" s="33"/>
      <c r="E30" s="33"/>
      <c r="F30" s="33"/>
      <c r="G30" s="33"/>
      <c r="H30" s="33"/>
      <c r="I30" s="33"/>
      <c r="J30" s="33"/>
      <c r="K30" s="33"/>
      <c r="L30" s="33"/>
      <c r="M30" s="33"/>
      <c r="N30" s="33"/>
      <c r="O30" s="33"/>
      <c r="P30" s="33"/>
      <c r="Q30" s="33"/>
      <c r="R30" s="33"/>
      <c r="S30" s="33"/>
      <c r="T30" s="33"/>
      <c r="U30" s="33"/>
      <c r="V30" s="33"/>
      <c r="W30" s="33"/>
      <c r="X30" s="41"/>
      <c r="Y30" s="33"/>
      <c r="Z30" s="33"/>
      <c r="AA30" s="33"/>
    </row>
    <row r="31" spans="1:29" ht="9.75" customHeight="1">
      <c r="A31" s="33"/>
      <c r="B31" s="42"/>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row>
    <row r="32" spans="1:29" ht="28.5" customHeight="1">
      <c r="A32" s="33"/>
      <c r="B32" s="282" t="s">
        <v>52</v>
      </c>
      <c r="C32" s="282" t="s">
        <v>53</v>
      </c>
      <c r="D32" s="282"/>
      <c r="E32" s="282"/>
      <c r="F32" s="282"/>
      <c r="G32" s="282"/>
      <c r="H32" s="282"/>
      <c r="I32" s="282"/>
      <c r="J32" s="282"/>
      <c r="K32" s="282"/>
      <c r="L32" s="282"/>
      <c r="M32" s="282" t="s">
        <v>7</v>
      </c>
      <c r="N32" s="282"/>
      <c r="O32" s="282"/>
      <c r="P32" s="282"/>
      <c r="Q32" s="282"/>
      <c r="R32" s="277" t="s">
        <v>54</v>
      </c>
      <c r="S32" s="277"/>
      <c r="T32" s="277"/>
      <c r="U32" s="277"/>
      <c r="V32" s="277"/>
      <c r="W32" s="278" t="s">
        <v>142</v>
      </c>
      <c r="X32" s="279"/>
      <c r="Y32" s="283" t="s">
        <v>55</v>
      </c>
      <c r="Z32" s="208"/>
      <c r="AA32" s="43"/>
    </row>
    <row r="33" spans="1:33" ht="28.5" customHeight="1">
      <c r="A33" s="33"/>
      <c r="B33" s="282"/>
      <c r="C33" s="282"/>
      <c r="D33" s="282"/>
      <c r="E33" s="282"/>
      <c r="F33" s="282"/>
      <c r="G33" s="282"/>
      <c r="H33" s="282"/>
      <c r="I33" s="282"/>
      <c r="J33" s="282"/>
      <c r="K33" s="282"/>
      <c r="L33" s="282"/>
      <c r="M33" s="282"/>
      <c r="N33" s="282"/>
      <c r="O33" s="282"/>
      <c r="P33" s="282"/>
      <c r="Q33" s="282"/>
      <c r="R33" s="277"/>
      <c r="S33" s="277"/>
      <c r="T33" s="277"/>
      <c r="U33" s="277"/>
      <c r="V33" s="277"/>
      <c r="W33" s="207" t="s">
        <v>63</v>
      </c>
      <c r="X33" s="207" t="s">
        <v>64</v>
      </c>
      <c r="Y33" s="284"/>
      <c r="Z33" s="208"/>
      <c r="AA33" s="14"/>
    </row>
    <row r="34" spans="1:33" ht="38.25" customHeight="1">
      <c r="A34" s="33"/>
      <c r="B34" s="44">
        <v>1</v>
      </c>
      <c r="C34" s="196">
        <v>2</v>
      </c>
      <c r="D34" s="197">
        <v>9</v>
      </c>
      <c r="E34" s="197">
        <v>1</v>
      </c>
      <c r="F34" s="197">
        <v>5</v>
      </c>
      <c r="G34" s="197">
        <v>0</v>
      </c>
      <c r="H34" s="197">
        <v>0</v>
      </c>
      <c r="I34" s="197">
        <v>4</v>
      </c>
      <c r="J34" s="197">
        <v>3</v>
      </c>
      <c r="K34" s="197">
        <v>2</v>
      </c>
      <c r="L34" s="198">
        <v>5</v>
      </c>
      <c r="M34" s="276" t="s">
        <v>10</v>
      </c>
      <c r="N34" s="276"/>
      <c r="O34" s="276"/>
      <c r="P34" s="276"/>
      <c r="Q34" s="276"/>
      <c r="R34" s="274" t="s">
        <v>4984</v>
      </c>
      <c r="S34" s="274"/>
      <c r="T34" s="274"/>
      <c r="U34" s="274"/>
      <c r="V34" s="274"/>
      <c r="W34" s="216" t="str">
        <f>IFERROR(LEFT(VLOOKUP(AD34,基本情報!A:Y,25,FALSE),3),"")&amp;""</f>
        <v>奈良県</v>
      </c>
      <c r="X34" s="214" t="str">
        <f>IFERROR(VLOOKUP(AD34,基本情報!A:AB,27,FALSE),"")&amp;""</f>
        <v>葛城市</v>
      </c>
      <c r="Y34" s="214" t="str">
        <f>IFERROR(VLOOKUP(AD34,基本情報!A:AB,21,FALSE),"")&amp;""</f>
        <v>ヘルパーステーションならけん</v>
      </c>
      <c r="Z34" s="45"/>
      <c r="AA34" s="46"/>
      <c r="AC34" t="str">
        <f>CONCATENATE(C34,D34,E34,F34,G34,H34,I34,J34,K34,L34)</f>
        <v>2915004325</v>
      </c>
      <c r="AD34" t="str">
        <f>AC34&amp;M34</f>
        <v>2915004325訪問介護</v>
      </c>
      <c r="AF34" t="str">
        <f>$R$27&amp;AD34</f>
        <v>5002915004325訪問介護</v>
      </c>
    </row>
    <row r="35" spans="1:33" ht="38.25" customHeight="1">
      <c r="A35" s="33"/>
      <c r="B35" s="35">
        <f>B34+1</f>
        <v>2</v>
      </c>
      <c r="C35" s="199">
        <v>2</v>
      </c>
      <c r="D35" s="200">
        <v>9</v>
      </c>
      <c r="E35" s="200">
        <v>0</v>
      </c>
      <c r="F35" s="200">
        <v>0</v>
      </c>
      <c r="G35" s="200">
        <v>0</v>
      </c>
      <c r="H35" s="200">
        <v>0</v>
      </c>
      <c r="I35" s="200">
        <v>0</v>
      </c>
      <c r="J35" s="200">
        <v>1</v>
      </c>
      <c r="K35" s="200">
        <v>5</v>
      </c>
      <c r="L35" s="201">
        <v>3</v>
      </c>
      <c r="M35" s="273" t="s">
        <v>154</v>
      </c>
      <c r="N35" s="273"/>
      <c r="O35" s="273"/>
      <c r="P35" s="273"/>
      <c r="Q35" s="273"/>
      <c r="R35" s="274" t="s">
        <v>4985</v>
      </c>
      <c r="S35" s="274"/>
      <c r="T35" s="274"/>
      <c r="U35" s="274"/>
      <c r="V35" s="274"/>
      <c r="W35" s="216" t="str">
        <f>IFERROR(LEFT(VLOOKUP(AD35,基本情報!A:Y,25,FALSE),3),"")&amp;""</f>
        <v>奈良県</v>
      </c>
      <c r="X35" s="214" t="str">
        <f>IFERROR(VLOOKUP(AD35,基本情報!A:AB,27,FALSE),"")&amp;""</f>
        <v>葛城市</v>
      </c>
      <c r="Y35" s="214" t="str">
        <f>IFERROR(VLOOKUP(AD35,基本情報!A:AB,21,FALSE),"")&amp;""</f>
        <v>ヘルパーステーションならけん</v>
      </c>
      <c r="Z35" s="45"/>
      <c r="AA35" s="46"/>
      <c r="AC35" t="str">
        <f t="shared" ref="AC35:AC98" si="0">CONCATENATE(C35,D35,E35,F35,G35,H35,I35,J35,K35,L35)</f>
        <v>2900000153</v>
      </c>
      <c r="AD35" t="str">
        <f t="shared" ref="AD35:AD98" si="1">AC35&amp;M35</f>
        <v>2900000153訪問型サービス（独自）</v>
      </c>
      <c r="AF35" t="str">
        <f t="shared" ref="AF35:AF98" si="2">$R$27&amp;AD35</f>
        <v>5002900000153訪問型サービス（独自）</v>
      </c>
      <c r="AG35" t="str">
        <f t="shared" ref="AG35:AG98" si="3">$R$27&amp;AE35</f>
        <v>500</v>
      </c>
    </row>
    <row r="36" spans="1:33" ht="38.25" customHeight="1">
      <c r="A36" s="33"/>
      <c r="B36" s="35">
        <f t="shared" ref="B36:B99" si="4">B35+1</f>
        <v>3</v>
      </c>
      <c r="C36" s="199">
        <v>2</v>
      </c>
      <c r="D36" s="200">
        <v>9</v>
      </c>
      <c r="E36" s="200">
        <v>7</v>
      </c>
      <c r="F36" s="200">
        <v>5</v>
      </c>
      <c r="G36" s="200">
        <v>0</v>
      </c>
      <c r="H36" s="200">
        <v>0</v>
      </c>
      <c r="I36" s="200">
        <v>0</v>
      </c>
      <c r="J36" s="200">
        <v>2</v>
      </c>
      <c r="K36" s="200">
        <v>1</v>
      </c>
      <c r="L36" s="201">
        <v>5</v>
      </c>
      <c r="M36" s="273" t="s">
        <v>172</v>
      </c>
      <c r="N36" s="273"/>
      <c r="O36" s="273"/>
      <c r="P36" s="273"/>
      <c r="Q36" s="273"/>
      <c r="R36" s="274" t="s">
        <v>4984</v>
      </c>
      <c r="S36" s="274"/>
      <c r="T36" s="274"/>
      <c r="U36" s="274"/>
      <c r="V36" s="274"/>
      <c r="W36" s="216" t="str">
        <f>IFERROR(LEFT(VLOOKUP(AD36,基本情報!A:Y,25,FALSE),3),"")&amp;""</f>
        <v>奈良県</v>
      </c>
      <c r="X36" s="214" t="str">
        <f>IFERROR(VLOOKUP(AD36,基本情報!A:AB,27,FALSE),"")&amp;""</f>
        <v>桜井市</v>
      </c>
      <c r="Y36" s="214" t="str">
        <f>IFERROR(VLOOKUP(AD36,基本情報!A:AB,21,FALSE),"")&amp;""</f>
        <v>特別養護老人ホームみどり</v>
      </c>
      <c r="Z36" s="45"/>
      <c r="AA36" s="46"/>
      <c r="AC36" t="str">
        <f t="shared" si="0"/>
        <v>2975000215</v>
      </c>
      <c r="AD36" t="str">
        <f t="shared" si="1"/>
        <v>2975000215介護老人福祉施設</v>
      </c>
      <c r="AF36" t="str">
        <f t="shared" si="2"/>
        <v>5002975000215介護老人福祉施設</v>
      </c>
      <c r="AG36" t="str">
        <f t="shared" si="3"/>
        <v>500</v>
      </c>
    </row>
    <row r="37" spans="1:33" ht="38.25" customHeight="1">
      <c r="A37" s="33"/>
      <c r="B37" s="35">
        <f t="shared" si="4"/>
        <v>4</v>
      </c>
      <c r="C37" s="199">
        <v>2</v>
      </c>
      <c r="D37" s="200">
        <v>9</v>
      </c>
      <c r="E37" s="200">
        <v>7</v>
      </c>
      <c r="F37" s="200">
        <v>5</v>
      </c>
      <c r="G37" s="200">
        <v>0</v>
      </c>
      <c r="H37" s="200">
        <v>0</v>
      </c>
      <c r="I37" s="200">
        <v>0</v>
      </c>
      <c r="J37" s="200">
        <v>2</v>
      </c>
      <c r="K37" s="200">
        <v>1</v>
      </c>
      <c r="L37" s="201">
        <v>5</v>
      </c>
      <c r="M37" s="273" t="s">
        <v>188</v>
      </c>
      <c r="N37" s="273"/>
      <c r="O37" s="273"/>
      <c r="P37" s="273"/>
      <c r="Q37" s="273"/>
      <c r="R37" s="274" t="s">
        <v>4984</v>
      </c>
      <c r="S37" s="274"/>
      <c r="T37" s="274"/>
      <c r="U37" s="274"/>
      <c r="V37" s="274"/>
      <c r="W37" s="216" t="str">
        <f>IFERROR(LEFT(VLOOKUP(AD37,基本情報!A:Y,25,FALSE),3),"")&amp;""</f>
        <v>奈良県</v>
      </c>
      <c r="X37" s="214" t="str">
        <f>IFERROR(VLOOKUP(AD37,基本情報!A:AB,27,FALSE),"")&amp;""</f>
        <v>桜井市</v>
      </c>
      <c r="Y37" s="214" t="str">
        <f>IFERROR(VLOOKUP(AD37,基本情報!A:AB,21,FALSE),"")&amp;""</f>
        <v>特別養護老人ホームみどり</v>
      </c>
      <c r="Z37" s="45"/>
      <c r="AA37" s="46"/>
      <c r="AC37" t="str">
        <f t="shared" si="0"/>
        <v>2975000215</v>
      </c>
      <c r="AD37" t="str">
        <f t="shared" si="1"/>
        <v>2975000215短期入所生活介護</v>
      </c>
      <c r="AF37" t="str">
        <f t="shared" si="2"/>
        <v>5002975000215短期入所生活介護</v>
      </c>
      <c r="AG37" t="str">
        <f t="shared" si="3"/>
        <v>500</v>
      </c>
    </row>
    <row r="38" spans="1:33" ht="38.25" customHeight="1">
      <c r="A38" s="33"/>
      <c r="B38" s="35">
        <f t="shared" si="4"/>
        <v>5</v>
      </c>
      <c r="C38" s="199">
        <v>2</v>
      </c>
      <c r="D38" s="200">
        <v>9</v>
      </c>
      <c r="E38" s="200">
        <v>7</v>
      </c>
      <c r="F38" s="200">
        <v>5</v>
      </c>
      <c r="G38" s="200">
        <v>0</v>
      </c>
      <c r="H38" s="200">
        <v>0</v>
      </c>
      <c r="I38" s="200">
        <v>0</v>
      </c>
      <c r="J38" s="200">
        <v>2</v>
      </c>
      <c r="K38" s="200">
        <v>1</v>
      </c>
      <c r="L38" s="201">
        <v>5</v>
      </c>
      <c r="M38" s="273" t="s">
        <v>187</v>
      </c>
      <c r="N38" s="273"/>
      <c r="O38" s="273"/>
      <c r="P38" s="273"/>
      <c r="Q38" s="273"/>
      <c r="R38" s="274" t="s">
        <v>4984</v>
      </c>
      <c r="S38" s="274"/>
      <c r="T38" s="274"/>
      <c r="U38" s="274"/>
      <c r="V38" s="274"/>
      <c r="W38" s="216" t="str">
        <f>IFERROR(LEFT(VLOOKUP(AD38,基本情報!A:Y,25,FALSE),3),"")&amp;""</f>
        <v>奈良県</v>
      </c>
      <c r="X38" s="214" t="str">
        <f>IFERROR(VLOOKUP(AD38,基本情報!A:AB,27,FALSE),"")&amp;""</f>
        <v>桜井市</v>
      </c>
      <c r="Y38" s="214" t="str">
        <f>IFERROR(VLOOKUP(AD38,基本情報!A:AB,21,FALSE),"")&amp;""</f>
        <v>特別養護老人ホームみどり</v>
      </c>
      <c r="Z38" s="45"/>
      <c r="AA38" s="46"/>
      <c r="AC38" t="str">
        <f t="shared" si="0"/>
        <v>2975000215</v>
      </c>
      <c r="AD38" t="str">
        <f t="shared" si="1"/>
        <v>2975000215介護予防短期入所生活介護</v>
      </c>
      <c r="AF38" t="str">
        <f t="shared" si="2"/>
        <v>5002975000215介護予防短期入所生活介護</v>
      </c>
      <c r="AG38" t="str">
        <f t="shared" si="3"/>
        <v>500</v>
      </c>
    </row>
    <row r="39" spans="1:33" ht="38.25" customHeight="1">
      <c r="A39" s="33"/>
      <c r="B39" s="35">
        <f t="shared" si="4"/>
        <v>6</v>
      </c>
      <c r="C39" s="199"/>
      <c r="D39" s="200"/>
      <c r="E39" s="200"/>
      <c r="F39" s="200"/>
      <c r="G39" s="200"/>
      <c r="H39" s="200"/>
      <c r="I39" s="200"/>
      <c r="J39" s="200"/>
      <c r="K39" s="200"/>
      <c r="L39" s="201"/>
      <c r="M39" s="273"/>
      <c r="N39" s="273"/>
      <c r="O39" s="273"/>
      <c r="P39" s="273"/>
      <c r="Q39" s="273"/>
      <c r="R39" s="274"/>
      <c r="S39" s="274"/>
      <c r="T39" s="274"/>
      <c r="U39" s="274"/>
      <c r="V39" s="274"/>
      <c r="W39" s="216" t="str">
        <f>IFERROR(LEFT(VLOOKUP(AD39,基本情報!A:Y,25,FALSE),3),"")&amp;""</f>
        <v/>
      </c>
      <c r="X39" s="214" t="str">
        <f>IFERROR(VLOOKUP(AD39,基本情報!A:AB,27,FALSE),"")&amp;""</f>
        <v/>
      </c>
      <c r="Y39" s="214" t="str">
        <f>IFERROR(VLOOKUP(AD39,基本情報!A:AB,21,FALSE),"")&amp;""</f>
        <v/>
      </c>
      <c r="Z39" s="45"/>
      <c r="AA39" s="46"/>
      <c r="AC39" t="str">
        <f t="shared" si="0"/>
        <v/>
      </c>
      <c r="AD39" t="str">
        <f t="shared" si="1"/>
        <v/>
      </c>
      <c r="AF39" t="str">
        <f t="shared" si="2"/>
        <v>500</v>
      </c>
      <c r="AG39" t="str">
        <f t="shared" si="3"/>
        <v>500</v>
      </c>
    </row>
    <row r="40" spans="1:33" ht="38.25" customHeight="1">
      <c r="A40" s="33"/>
      <c r="B40" s="35">
        <f t="shared" si="4"/>
        <v>7</v>
      </c>
      <c r="C40" s="199"/>
      <c r="D40" s="200"/>
      <c r="E40" s="200"/>
      <c r="F40" s="200"/>
      <c r="G40" s="200"/>
      <c r="H40" s="200"/>
      <c r="I40" s="200"/>
      <c r="J40" s="200"/>
      <c r="K40" s="200"/>
      <c r="L40" s="201"/>
      <c r="M40" s="273"/>
      <c r="N40" s="273"/>
      <c r="O40" s="273"/>
      <c r="P40" s="273"/>
      <c r="Q40" s="273"/>
      <c r="R40" s="274"/>
      <c r="S40" s="274"/>
      <c r="T40" s="274"/>
      <c r="U40" s="274"/>
      <c r="V40" s="274"/>
      <c r="W40" s="216" t="str">
        <f>IFERROR(LEFT(VLOOKUP(AD40,基本情報!A:Y,25,FALSE),3),"")&amp;""</f>
        <v/>
      </c>
      <c r="X40" s="214" t="str">
        <f>IFERROR(VLOOKUP(AD40,基本情報!A:AB,27,FALSE),"")&amp;""</f>
        <v/>
      </c>
      <c r="Y40" s="214" t="str">
        <f>IFERROR(VLOOKUP(AD40,基本情報!A:AB,21,FALSE),"")&amp;""</f>
        <v/>
      </c>
      <c r="Z40" s="45"/>
      <c r="AA40" s="46"/>
      <c r="AC40" t="str">
        <f t="shared" si="0"/>
        <v/>
      </c>
      <c r="AD40" t="str">
        <f t="shared" si="1"/>
        <v/>
      </c>
      <c r="AF40" t="str">
        <f t="shared" si="2"/>
        <v>500</v>
      </c>
      <c r="AG40" t="str">
        <f t="shared" si="3"/>
        <v>500</v>
      </c>
    </row>
    <row r="41" spans="1:33" ht="38.25" customHeight="1">
      <c r="A41" s="33"/>
      <c r="B41" s="35">
        <f t="shared" si="4"/>
        <v>8</v>
      </c>
      <c r="C41" s="199"/>
      <c r="D41" s="200"/>
      <c r="E41" s="200"/>
      <c r="F41" s="200"/>
      <c r="G41" s="200"/>
      <c r="H41" s="200"/>
      <c r="I41" s="200"/>
      <c r="J41" s="200"/>
      <c r="K41" s="200"/>
      <c r="L41" s="201"/>
      <c r="M41" s="273"/>
      <c r="N41" s="273"/>
      <c r="O41" s="273"/>
      <c r="P41" s="273"/>
      <c r="Q41" s="273"/>
      <c r="R41" s="274"/>
      <c r="S41" s="274"/>
      <c r="T41" s="274"/>
      <c r="U41" s="274"/>
      <c r="V41" s="274"/>
      <c r="W41" s="216" t="str">
        <f>IFERROR(LEFT(VLOOKUP(AD41,基本情報!A:Y,25,FALSE),3),"")&amp;""</f>
        <v/>
      </c>
      <c r="X41" s="214" t="str">
        <f>IFERROR(VLOOKUP(AD41,基本情報!A:AB,27,FALSE),"")&amp;""</f>
        <v/>
      </c>
      <c r="Y41" s="214" t="str">
        <f>IFERROR(VLOOKUP(AD41,基本情報!A:AB,21,FALSE),"")&amp;""</f>
        <v/>
      </c>
      <c r="Z41" s="45"/>
      <c r="AA41" s="46"/>
      <c r="AC41" t="str">
        <f t="shared" si="0"/>
        <v/>
      </c>
      <c r="AD41" t="str">
        <f t="shared" si="1"/>
        <v/>
      </c>
      <c r="AF41" t="str">
        <f t="shared" si="2"/>
        <v>500</v>
      </c>
      <c r="AG41" t="str">
        <f t="shared" si="3"/>
        <v>500</v>
      </c>
    </row>
    <row r="42" spans="1:33" ht="38.25" customHeight="1">
      <c r="A42" s="33"/>
      <c r="B42" s="35">
        <f t="shared" si="4"/>
        <v>9</v>
      </c>
      <c r="C42" s="199"/>
      <c r="D42" s="200"/>
      <c r="E42" s="200"/>
      <c r="F42" s="200"/>
      <c r="G42" s="200"/>
      <c r="H42" s="200"/>
      <c r="I42" s="200"/>
      <c r="J42" s="200"/>
      <c r="K42" s="200"/>
      <c r="L42" s="201"/>
      <c r="M42" s="273"/>
      <c r="N42" s="273"/>
      <c r="O42" s="273"/>
      <c r="P42" s="273"/>
      <c r="Q42" s="273"/>
      <c r="R42" s="274"/>
      <c r="S42" s="274"/>
      <c r="T42" s="274"/>
      <c r="U42" s="274"/>
      <c r="V42" s="274"/>
      <c r="W42" s="216" t="str">
        <f>IFERROR(LEFT(VLOOKUP(AD42,基本情報!A:Y,25,FALSE),3),"")&amp;""</f>
        <v/>
      </c>
      <c r="X42" s="214" t="str">
        <f>IFERROR(VLOOKUP(AD42,基本情報!A:AB,27,FALSE),"")&amp;""</f>
        <v/>
      </c>
      <c r="Y42" s="214" t="str">
        <f>IFERROR(VLOOKUP(AD42,基本情報!A:AB,21,FALSE),"")&amp;""</f>
        <v/>
      </c>
      <c r="Z42" s="45"/>
      <c r="AA42" s="46"/>
      <c r="AC42" t="str">
        <f t="shared" si="0"/>
        <v/>
      </c>
      <c r="AD42" t="str">
        <f t="shared" si="1"/>
        <v/>
      </c>
      <c r="AF42" t="str">
        <f t="shared" si="2"/>
        <v>500</v>
      </c>
      <c r="AG42" t="str">
        <f t="shared" si="3"/>
        <v>500</v>
      </c>
    </row>
    <row r="43" spans="1:33" ht="38.25" customHeight="1">
      <c r="A43" s="33"/>
      <c r="B43" s="35">
        <f t="shared" si="4"/>
        <v>10</v>
      </c>
      <c r="C43" s="199"/>
      <c r="D43" s="200"/>
      <c r="E43" s="200"/>
      <c r="F43" s="200"/>
      <c r="G43" s="200"/>
      <c r="H43" s="200"/>
      <c r="I43" s="200"/>
      <c r="J43" s="200"/>
      <c r="K43" s="200"/>
      <c r="L43" s="201"/>
      <c r="M43" s="273"/>
      <c r="N43" s="273"/>
      <c r="O43" s="273"/>
      <c r="P43" s="273"/>
      <c r="Q43" s="273"/>
      <c r="R43" s="274"/>
      <c r="S43" s="274"/>
      <c r="T43" s="274"/>
      <c r="U43" s="274"/>
      <c r="V43" s="274"/>
      <c r="W43" s="216" t="str">
        <f>IFERROR(LEFT(VLOOKUP(AD43,基本情報!A:Y,25,FALSE),3),"")&amp;""</f>
        <v/>
      </c>
      <c r="X43" s="214" t="str">
        <f>IFERROR(VLOOKUP(AD43,基本情報!A:AB,27,FALSE),"")&amp;""</f>
        <v/>
      </c>
      <c r="Y43" s="214" t="str">
        <f>IFERROR(VLOOKUP(AD43,基本情報!A:AB,21,FALSE),"")&amp;""</f>
        <v/>
      </c>
      <c r="Z43" s="45"/>
      <c r="AA43" s="46"/>
      <c r="AC43" t="str">
        <f t="shared" si="0"/>
        <v/>
      </c>
      <c r="AD43" t="str">
        <f t="shared" si="1"/>
        <v/>
      </c>
      <c r="AF43" t="str">
        <f t="shared" si="2"/>
        <v>500</v>
      </c>
      <c r="AG43" t="str">
        <f t="shared" si="3"/>
        <v>500</v>
      </c>
    </row>
    <row r="44" spans="1:33" ht="38.25" customHeight="1">
      <c r="A44" s="33"/>
      <c r="B44" s="35">
        <f t="shared" si="4"/>
        <v>11</v>
      </c>
      <c r="C44" s="199"/>
      <c r="D44" s="200"/>
      <c r="E44" s="200"/>
      <c r="F44" s="200"/>
      <c r="G44" s="200"/>
      <c r="H44" s="200"/>
      <c r="I44" s="200"/>
      <c r="J44" s="200"/>
      <c r="K44" s="200"/>
      <c r="L44" s="201"/>
      <c r="M44" s="273"/>
      <c r="N44" s="273"/>
      <c r="O44" s="273"/>
      <c r="P44" s="273"/>
      <c r="Q44" s="273"/>
      <c r="R44" s="274"/>
      <c r="S44" s="274"/>
      <c r="T44" s="274"/>
      <c r="U44" s="274"/>
      <c r="V44" s="274"/>
      <c r="W44" s="216" t="str">
        <f>IFERROR(LEFT(VLOOKUP(AD44,基本情報!A:Y,25,FALSE),3),"")&amp;""</f>
        <v/>
      </c>
      <c r="X44" s="214" t="str">
        <f>IFERROR(VLOOKUP(AD44,基本情報!A:AB,27,FALSE),"")&amp;""</f>
        <v/>
      </c>
      <c r="Y44" s="214" t="str">
        <f>IFERROR(VLOOKUP(AD44,基本情報!A:AB,21,FALSE),"")&amp;""</f>
        <v/>
      </c>
      <c r="Z44" s="45"/>
      <c r="AA44" s="46"/>
      <c r="AC44" t="str">
        <f t="shared" si="0"/>
        <v/>
      </c>
      <c r="AD44" t="str">
        <f t="shared" si="1"/>
        <v/>
      </c>
      <c r="AF44" t="str">
        <f t="shared" si="2"/>
        <v>500</v>
      </c>
      <c r="AG44" t="str">
        <f t="shared" si="3"/>
        <v>500</v>
      </c>
    </row>
    <row r="45" spans="1:33" ht="38.25" customHeight="1">
      <c r="A45" s="33"/>
      <c r="B45" s="35">
        <f t="shared" si="4"/>
        <v>12</v>
      </c>
      <c r="C45" s="199"/>
      <c r="D45" s="200"/>
      <c r="E45" s="200"/>
      <c r="F45" s="200"/>
      <c r="G45" s="200"/>
      <c r="H45" s="200"/>
      <c r="I45" s="200"/>
      <c r="J45" s="200"/>
      <c r="K45" s="200"/>
      <c r="L45" s="201"/>
      <c r="M45" s="273"/>
      <c r="N45" s="273"/>
      <c r="O45" s="273"/>
      <c r="P45" s="273"/>
      <c r="Q45" s="273"/>
      <c r="R45" s="274"/>
      <c r="S45" s="274"/>
      <c r="T45" s="274"/>
      <c r="U45" s="274"/>
      <c r="V45" s="274"/>
      <c r="W45" s="216" t="str">
        <f>IFERROR(LEFT(VLOOKUP(AD45,基本情報!A:Y,25,FALSE),3),"")&amp;""</f>
        <v/>
      </c>
      <c r="X45" s="214" t="str">
        <f>IFERROR(VLOOKUP(AD45,基本情報!A:AB,27,FALSE),"")&amp;""</f>
        <v/>
      </c>
      <c r="Y45" s="214" t="str">
        <f>IFERROR(VLOOKUP(AD45,基本情報!A:AB,21,FALSE),"")&amp;""</f>
        <v/>
      </c>
      <c r="Z45" s="45"/>
      <c r="AA45" s="46"/>
      <c r="AC45" t="str">
        <f t="shared" si="0"/>
        <v/>
      </c>
      <c r="AD45" t="str">
        <f t="shared" si="1"/>
        <v/>
      </c>
      <c r="AF45" t="str">
        <f t="shared" si="2"/>
        <v>500</v>
      </c>
      <c r="AG45" t="str">
        <f t="shared" si="3"/>
        <v>500</v>
      </c>
    </row>
    <row r="46" spans="1:33" ht="38.25" customHeight="1">
      <c r="A46" s="33"/>
      <c r="B46" s="35">
        <f t="shared" si="4"/>
        <v>13</v>
      </c>
      <c r="C46" s="199"/>
      <c r="D46" s="200"/>
      <c r="E46" s="200"/>
      <c r="F46" s="200"/>
      <c r="G46" s="200"/>
      <c r="H46" s="200"/>
      <c r="I46" s="200"/>
      <c r="J46" s="200"/>
      <c r="K46" s="200"/>
      <c r="L46" s="201"/>
      <c r="M46" s="273"/>
      <c r="N46" s="273"/>
      <c r="O46" s="273"/>
      <c r="P46" s="273"/>
      <c r="Q46" s="273"/>
      <c r="R46" s="274"/>
      <c r="S46" s="274"/>
      <c r="T46" s="274"/>
      <c r="U46" s="274"/>
      <c r="V46" s="274"/>
      <c r="W46" s="216" t="str">
        <f>IFERROR(LEFT(VLOOKUP(AD46,基本情報!A:Y,25,FALSE),3),"")&amp;""</f>
        <v/>
      </c>
      <c r="X46" s="214" t="str">
        <f>IFERROR(VLOOKUP(AD46,基本情報!A:AB,27,FALSE),"")&amp;""</f>
        <v/>
      </c>
      <c r="Y46" s="214" t="str">
        <f>IFERROR(VLOOKUP(AD46,基本情報!A:AB,21,FALSE),"")&amp;""</f>
        <v/>
      </c>
      <c r="Z46" s="45"/>
      <c r="AA46" s="46"/>
      <c r="AC46" t="str">
        <f t="shared" si="0"/>
        <v/>
      </c>
      <c r="AD46" t="str">
        <f t="shared" si="1"/>
        <v/>
      </c>
      <c r="AF46" t="str">
        <f t="shared" si="2"/>
        <v>500</v>
      </c>
      <c r="AG46" t="str">
        <f t="shared" si="3"/>
        <v>500</v>
      </c>
    </row>
    <row r="47" spans="1:33" ht="38.25" customHeight="1">
      <c r="A47" s="33"/>
      <c r="B47" s="35">
        <f t="shared" si="4"/>
        <v>14</v>
      </c>
      <c r="C47" s="199"/>
      <c r="D47" s="200"/>
      <c r="E47" s="200"/>
      <c r="F47" s="200"/>
      <c r="G47" s="200"/>
      <c r="H47" s="200"/>
      <c r="I47" s="200"/>
      <c r="J47" s="200"/>
      <c r="K47" s="200"/>
      <c r="L47" s="201"/>
      <c r="M47" s="273"/>
      <c r="N47" s="273"/>
      <c r="O47" s="273"/>
      <c r="P47" s="273"/>
      <c r="Q47" s="273"/>
      <c r="R47" s="274"/>
      <c r="S47" s="274"/>
      <c r="T47" s="274"/>
      <c r="U47" s="274"/>
      <c r="V47" s="274"/>
      <c r="W47" s="216" t="str">
        <f>IFERROR(LEFT(VLOOKUP(AD47,基本情報!A:Y,25,FALSE),3),"")&amp;""</f>
        <v/>
      </c>
      <c r="X47" s="214" t="str">
        <f>IFERROR(VLOOKUP(AD47,基本情報!A:AB,27,FALSE),"")&amp;""</f>
        <v/>
      </c>
      <c r="Y47" s="214" t="str">
        <f>IFERROR(VLOOKUP(AD47,基本情報!A:AB,21,FALSE),"")&amp;""</f>
        <v/>
      </c>
      <c r="Z47" s="45"/>
      <c r="AA47" s="46"/>
      <c r="AC47" t="str">
        <f t="shared" si="0"/>
        <v/>
      </c>
      <c r="AD47" t="str">
        <f t="shared" si="1"/>
        <v/>
      </c>
      <c r="AF47" t="str">
        <f t="shared" si="2"/>
        <v>500</v>
      </c>
      <c r="AG47" t="str">
        <f t="shared" si="3"/>
        <v>500</v>
      </c>
    </row>
    <row r="48" spans="1:33" ht="38.25" customHeight="1">
      <c r="A48" s="33"/>
      <c r="B48" s="35">
        <f t="shared" si="4"/>
        <v>15</v>
      </c>
      <c r="C48" s="199"/>
      <c r="D48" s="200"/>
      <c r="E48" s="200"/>
      <c r="F48" s="200"/>
      <c r="G48" s="200"/>
      <c r="H48" s="200"/>
      <c r="I48" s="200"/>
      <c r="J48" s="200"/>
      <c r="K48" s="200"/>
      <c r="L48" s="201"/>
      <c r="M48" s="273"/>
      <c r="N48" s="273"/>
      <c r="O48" s="273"/>
      <c r="P48" s="273"/>
      <c r="Q48" s="273"/>
      <c r="R48" s="274"/>
      <c r="S48" s="274"/>
      <c r="T48" s="274"/>
      <c r="U48" s="274"/>
      <c r="V48" s="274"/>
      <c r="W48" s="216" t="str">
        <f>IFERROR(LEFT(VLOOKUP(AD48,基本情報!A:Y,25,FALSE),3),"")&amp;""</f>
        <v/>
      </c>
      <c r="X48" s="214" t="str">
        <f>IFERROR(VLOOKUP(AD48,基本情報!A:AB,27,FALSE),"")&amp;""</f>
        <v/>
      </c>
      <c r="Y48" s="214" t="str">
        <f>IFERROR(VLOOKUP(AD48,基本情報!A:AB,21,FALSE),"")&amp;""</f>
        <v/>
      </c>
      <c r="Z48" s="45"/>
      <c r="AA48" s="46"/>
      <c r="AC48" t="str">
        <f t="shared" si="0"/>
        <v/>
      </c>
      <c r="AD48" t="str">
        <f t="shared" si="1"/>
        <v/>
      </c>
      <c r="AF48" t="str">
        <f t="shared" si="2"/>
        <v>500</v>
      </c>
      <c r="AG48" t="str">
        <f t="shared" si="3"/>
        <v>500</v>
      </c>
    </row>
    <row r="49" spans="1:33" ht="38.25" customHeight="1">
      <c r="A49" s="33"/>
      <c r="B49" s="35">
        <f t="shared" si="4"/>
        <v>16</v>
      </c>
      <c r="C49" s="199"/>
      <c r="D49" s="200"/>
      <c r="E49" s="200"/>
      <c r="F49" s="200"/>
      <c r="G49" s="200"/>
      <c r="H49" s="200"/>
      <c r="I49" s="200"/>
      <c r="J49" s="200"/>
      <c r="K49" s="200"/>
      <c r="L49" s="201"/>
      <c r="M49" s="273"/>
      <c r="N49" s="273"/>
      <c r="O49" s="273"/>
      <c r="P49" s="273"/>
      <c r="Q49" s="273"/>
      <c r="R49" s="274"/>
      <c r="S49" s="274"/>
      <c r="T49" s="274"/>
      <c r="U49" s="274"/>
      <c r="V49" s="274"/>
      <c r="W49" s="216" t="str">
        <f>IFERROR(LEFT(VLOOKUP(AD49,基本情報!A:Y,25,FALSE),3),"")&amp;""</f>
        <v/>
      </c>
      <c r="X49" s="214" t="str">
        <f>IFERROR(VLOOKUP(AD49,基本情報!A:AB,27,FALSE),"")&amp;""</f>
        <v/>
      </c>
      <c r="Y49" s="214" t="str">
        <f>IFERROR(VLOOKUP(AD49,基本情報!A:AB,21,FALSE),"")&amp;""</f>
        <v/>
      </c>
      <c r="Z49" s="45"/>
      <c r="AA49" s="46"/>
      <c r="AC49" t="str">
        <f t="shared" si="0"/>
        <v/>
      </c>
      <c r="AD49" t="str">
        <f t="shared" si="1"/>
        <v/>
      </c>
      <c r="AF49" t="str">
        <f t="shared" si="2"/>
        <v>500</v>
      </c>
      <c r="AG49" t="str">
        <f t="shared" si="3"/>
        <v>500</v>
      </c>
    </row>
    <row r="50" spans="1:33" ht="38.25" customHeight="1">
      <c r="A50" s="33"/>
      <c r="B50" s="35">
        <f t="shared" si="4"/>
        <v>17</v>
      </c>
      <c r="C50" s="199"/>
      <c r="D50" s="200"/>
      <c r="E50" s="200"/>
      <c r="F50" s="200"/>
      <c r="G50" s="200"/>
      <c r="H50" s="200"/>
      <c r="I50" s="200"/>
      <c r="J50" s="200"/>
      <c r="K50" s="200"/>
      <c r="L50" s="201"/>
      <c r="M50" s="273"/>
      <c r="N50" s="273"/>
      <c r="O50" s="273"/>
      <c r="P50" s="273"/>
      <c r="Q50" s="273"/>
      <c r="R50" s="274"/>
      <c r="S50" s="274"/>
      <c r="T50" s="274"/>
      <c r="U50" s="274"/>
      <c r="V50" s="274"/>
      <c r="W50" s="216" t="str">
        <f>IFERROR(LEFT(VLOOKUP(AD50,基本情報!A:Y,25,FALSE),3),"")&amp;""</f>
        <v/>
      </c>
      <c r="X50" s="214" t="str">
        <f>IFERROR(VLOOKUP(AD50,基本情報!A:AB,27,FALSE),"")&amp;""</f>
        <v/>
      </c>
      <c r="Y50" s="214" t="str">
        <f>IFERROR(VLOOKUP(AD50,基本情報!A:AB,21,FALSE),"")&amp;""</f>
        <v/>
      </c>
      <c r="Z50" s="45"/>
      <c r="AA50" s="46"/>
      <c r="AC50" t="str">
        <f t="shared" si="0"/>
        <v/>
      </c>
      <c r="AD50" t="str">
        <f t="shared" si="1"/>
        <v/>
      </c>
      <c r="AF50" t="str">
        <f t="shared" si="2"/>
        <v>500</v>
      </c>
      <c r="AG50" t="str">
        <f t="shared" si="3"/>
        <v>500</v>
      </c>
    </row>
    <row r="51" spans="1:33" ht="38.25" customHeight="1">
      <c r="A51" s="33"/>
      <c r="B51" s="35">
        <f t="shared" si="4"/>
        <v>18</v>
      </c>
      <c r="C51" s="199"/>
      <c r="D51" s="200"/>
      <c r="E51" s="200"/>
      <c r="F51" s="200"/>
      <c r="G51" s="200"/>
      <c r="H51" s="200"/>
      <c r="I51" s="200"/>
      <c r="J51" s="200"/>
      <c r="K51" s="200"/>
      <c r="L51" s="201"/>
      <c r="M51" s="273"/>
      <c r="N51" s="273"/>
      <c r="O51" s="273"/>
      <c r="P51" s="273"/>
      <c r="Q51" s="273"/>
      <c r="R51" s="274"/>
      <c r="S51" s="274"/>
      <c r="T51" s="274"/>
      <c r="U51" s="274"/>
      <c r="V51" s="274"/>
      <c r="W51" s="216" t="str">
        <f>IFERROR(LEFT(VLOOKUP(AD51,基本情報!A:Y,25,FALSE),3),"")&amp;""</f>
        <v/>
      </c>
      <c r="X51" s="214" t="str">
        <f>IFERROR(VLOOKUP(AD51,基本情報!A:AB,27,FALSE),"")&amp;""</f>
        <v/>
      </c>
      <c r="Y51" s="214" t="str">
        <f>IFERROR(VLOOKUP(AD51,基本情報!A:AB,21,FALSE),"")&amp;""</f>
        <v/>
      </c>
      <c r="Z51" s="45"/>
      <c r="AA51" s="46"/>
      <c r="AC51" t="str">
        <f t="shared" si="0"/>
        <v/>
      </c>
      <c r="AD51" t="str">
        <f t="shared" si="1"/>
        <v/>
      </c>
      <c r="AF51" t="str">
        <f t="shared" si="2"/>
        <v>500</v>
      </c>
      <c r="AG51" t="str">
        <f t="shared" si="3"/>
        <v>500</v>
      </c>
    </row>
    <row r="52" spans="1:33" ht="38.25" customHeight="1">
      <c r="A52" s="33"/>
      <c r="B52" s="35">
        <f t="shared" si="4"/>
        <v>19</v>
      </c>
      <c r="C52" s="199"/>
      <c r="D52" s="200"/>
      <c r="E52" s="200"/>
      <c r="F52" s="200"/>
      <c r="G52" s="200"/>
      <c r="H52" s="200"/>
      <c r="I52" s="200"/>
      <c r="J52" s="200"/>
      <c r="K52" s="200"/>
      <c r="L52" s="201"/>
      <c r="M52" s="273"/>
      <c r="N52" s="273"/>
      <c r="O52" s="273"/>
      <c r="P52" s="273"/>
      <c r="Q52" s="273"/>
      <c r="R52" s="274"/>
      <c r="S52" s="274"/>
      <c r="T52" s="274"/>
      <c r="U52" s="274"/>
      <c r="V52" s="274"/>
      <c r="W52" s="216" t="str">
        <f>IFERROR(LEFT(VLOOKUP(AD52,基本情報!A:Y,25,FALSE),3),"")&amp;""</f>
        <v/>
      </c>
      <c r="X52" s="214" t="str">
        <f>IFERROR(VLOOKUP(AD52,基本情報!A:AB,27,FALSE),"")&amp;""</f>
        <v/>
      </c>
      <c r="Y52" s="214" t="str">
        <f>IFERROR(VLOOKUP(AD52,基本情報!A:AB,21,FALSE),"")&amp;""</f>
        <v/>
      </c>
      <c r="Z52" s="45"/>
      <c r="AA52" s="46"/>
      <c r="AC52" t="str">
        <f t="shared" si="0"/>
        <v/>
      </c>
      <c r="AD52" t="str">
        <f t="shared" si="1"/>
        <v/>
      </c>
      <c r="AF52" t="str">
        <f t="shared" si="2"/>
        <v>500</v>
      </c>
      <c r="AG52" t="str">
        <f t="shared" si="3"/>
        <v>500</v>
      </c>
    </row>
    <row r="53" spans="1:33" ht="38.25" customHeight="1">
      <c r="A53" s="33"/>
      <c r="B53" s="35">
        <f t="shared" si="4"/>
        <v>20</v>
      </c>
      <c r="C53" s="199"/>
      <c r="D53" s="200"/>
      <c r="E53" s="200"/>
      <c r="F53" s="200"/>
      <c r="G53" s="200"/>
      <c r="H53" s="200"/>
      <c r="I53" s="200"/>
      <c r="J53" s="200"/>
      <c r="K53" s="200"/>
      <c r="L53" s="201"/>
      <c r="M53" s="273"/>
      <c r="N53" s="273"/>
      <c r="O53" s="273"/>
      <c r="P53" s="273"/>
      <c r="Q53" s="273"/>
      <c r="R53" s="274"/>
      <c r="S53" s="274"/>
      <c r="T53" s="274"/>
      <c r="U53" s="274"/>
      <c r="V53" s="274"/>
      <c r="W53" s="216" t="str">
        <f>IFERROR(LEFT(VLOOKUP(AD53,基本情報!A:Y,25,FALSE),3),"")&amp;""</f>
        <v/>
      </c>
      <c r="X53" s="214" t="str">
        <f>IFERROR(VLOOKUP(AD53,基本情報!A:AB,27,FALSE),"")&amp;""</f>
        <v/>
      </c>
      <c r="Y53" s="214" t="str">
        <f>IFERROR(VLOOKUP(AD53,基本情報!A:AB,21,FALSE),"")&amp;""</f>
        <v/>
      </c>
      <c r="Z53" s="45"/>
      <c r="AA53" s="46"/>
      <c r="AC53" t="str">
        <f t="shared" si="0"/>
        <v/>
      </c>
      <c r="AD53" t="str">
        <f t="shared" si="1"/>
        <v/>
      </c>
      <c r="AF53" t="str">
        <f t="shared" si="2"/>
        <v>500</v>
      </c>
      <c r="AG53" t="str">
        <f t="shared" si="3"/>
        <v>500</v>
      </c>
    </row>
    <row r="54" spans="1:33" ht="38.25" customHeight="1">
      <c r="A54" s="33"/>
      <c r="B54" s="35">
        <f t="shared" si="4"/>
        <v>21</v>
      </c>
      <c r="C54" s="199"/>
      <c r="D54" s="200"/>
      <c r="E54" s="200"/>
      <c r="F54" s="200"/>
      <c r="G54" s="200"/>
      <c r="H54" s="200"/>
      <c r="I54" s="200"/>
      <c r="J54" s="200"/>
      <c r="K54" s="200"/>
      <c r="L54" s="201"/>
      <c r="M54" s="273"/>
      <c r="N54" s="273"/>
      <c r="O54" s="273"/>
      <c r="P54" s="273"/>
      <c r="Q54" s="273"/>
      <c r="R54" s="280"/>
      <c r="S54" s="280"/>
      <c r="T54" s="280"/>
      <c r="U54" s="280"/>
      <c r="V54" s="280"/>
      <c r="W54" s="216" t="str">
        <f>IFERROR(LEFT(VLOOKUP(AD54,基本情報!A:Y,25,FALSE),3),"")&amp;""</f>
        <v/>
      </c>
      <c r="X54" s="214" t="str">
        <f>IFERROR(VLOOKUP(AD54,基本情報!A:AB,27,FALSE),"")&amp;""</f>
        <v/>
      </c>
      <c r="Y54" s="214" t="str">
        <f>IFERROR(VLOOKUP(AD54,基本情報!A:AB,21,FALSE),"")&amp;""</f>
        <v/>
      </c>
      <c r="Z54" s="45"/>
      <c r="AA54" s="46"/>
      <c r="AC54" t="str">
        <f t="shared" si="0"/>
        <v/>
      </c>
      <c r="AD54" t="str">
        <f t="shared" si="1"/>
        <v/>
      </c>
      <c r="AF54" t="str">
        <f t="shared" si="2"/>
        <v>500</v>
      </c>
      <c r="AG54" t="str">
        <f t="shared" si="3"/>
        <v>500</v>
      </c>
    </row>
    <row r="55" spans="1:33" ht="38.25" customHeight="1">
      <c r="A55" s="33"/>
      <c r="B55" s="35">
        <f t="shared" si="4"/>
        <v>22</v>
      </c>
      <c r="C55" s="199"/>
      <c r="D55" s="200"/>
      <c r="E55" s="200"/>
      <c r="F55" s="200"/>
      <c r="G55" s="200"/>
      <c r="H55" s="200"/>
      <c r="I55" s="200"/>
      <c r="J55" s="200"/>
      <c r="K55" s="200"/>
      <c r="L55" s="201"/>
      <c r="M55" s="273"/>
      <c r="N55" s="273"/>
      <c r="O55" s="273"/>
      <c r="P55" s="273"/>
      <c r="Q55" s="273"/>
      <c r="R55" s="280"/>
      <c r="S55" s="280"/>
      <c r="T55" s="280"/>
      <c r="U55" s="280"/>
      <c r="V55" s="280"/>
      <c r="W55" s="216" t="str">
        <f>IFERROR(LEFT(VLOOKUP(AD55,基本情報!A:Y,25,FALSE),3),"")&amp;""</f>
        <v/>
      </c>
      <c r="X55" s="214" t="str">
        <f>IFERROR(VLOOKUP(AD55,基本情報!A:AB,27,FALSE),"")&amp;""</f>
        <v/>
      </c>
      <c r="Y55" s="214" t="str">
        <f>IFERROR(VLOOKUP(AD55,基本情報!A:AB,21,FALSE),"")&amp;""</f>
        <v/>
      </c>
      <c r="Z55" s="45"/>
      <c r="AA55" s="46"/>
      <c r="AC55" t="str">
        <f t="shared" si="0"/>
        <v/>
      </c>
      <c r="AD55" t="str">
        <f t="shared" si="1"/>
        <v/>
      </c>
      <c r="AF55" t="str">
        <f t="shared" si="2"/>
        <v>500</v>
      </c>
      <c r="AG55" t="str">
        <f t="shared" si="3"/>
        <v>500</v>
      </c>
    </row>
    <row r="56" spans="1:33" ht="38.25" customHeight="1">
      <c r="A56" s="33"/>
      <c r="B56" s="35">
        <f t="shared" si="4"/>
        <v>23</v>
      </c>
      <c r="C56" s="199"/>
      <c r="D56" s="200"/>
      <c r="E56" s="200"/>
      <c r="F56" s="200"/>
      <c r="G56" s="200"/>
      <c r="H56" s="200"/>
      <c r="I56" s="200"/>
      <c r="J56" s="200"/>
      <c r="K56" s="200"/>
      <c r="L56" s="201"/>
      <c r="M56" s="273"/>
      <c r="N56" s="273"/>
      <c r="O56" s="273"/>
      <c r="P56" s="273"/>
      <c r="Q56" s="273"/>
      <c r="R56" s="280"/>
      <c r="S56" s="280"/>
      <c r="T56" s="280"/>
      <c r="U56" s="280"/>
      <c r="V56" s="280"/>
      <c r="W56" s="216" t="str">
        <f>IFERROR(LEFT(VLOOKUP(AD56,基本情報!A:Y,25,FALSE),3),"")&amp;""</f>
        <v/>
      </c>
      <c r="X56" s="214" t="str">
        <f>IFERROR(VLOOKUP(AD56,基本情報!A:AB,27,FALSE),"")&amp;""</f>
        <v/>
      </c>
      <c r="Y56" s="214" t="str">
        <f>IFERROR(VLOOKUP(AD56,基本情報!A:AB,21,FALSE),"")&amp;""</f>
        <v/>
      </c>
      <c r="Z56" s="45"/>
      <c r="AA56" s="46"/>
      <c r="AC56" t="str">
        <f t="shared" si="0"/>
        <v/>
      </c>
      <c r="AD56" t="str">
        <f t="shared" si="1"/>
        <v/>
      </c>
      <c r="AF56" t="str">
        <f t="shared" si="2"/>
        <v>500</v>
      </c>
      <c r="AG56" t="str">
        <f t="shared" si="3"/>
        <v>500</v>
      </c>
    </row>
    <row r="57" spans="1:33" ht="38.25" customHeight="1">
      <c r="A57" s="33"/>
      <c r="B57" s="35">
        <f t="shared" si="4"/>
        <v>24</v>
      </c>
      <c r="C57" s="199"/>
      <c r="D57" s="200"/>
      <c r="E57" s="200"/>
      <c r="F57" s="200"/>
      <c r="G57" s="200"/>
      <c r="H57" s="200"/>
      <c r="I57" s="200"/>
      <c r="J57" s="200"/>
      <c r="K57" s="200"/>
      <c r="L57" s="201"/>
      <c r="M57" s="273"/>
      <c r="N57" s="273"/>
      <c r="O57" s="273"/>
      <c r="P57" s="273"/>
      <c r="Q57" s="273"/>
      <c r="R57" s="280"/>
      <c r="S57" s="280"/>
      <c r="T57" s="280"/>
      <c r="U57" s="280"/>
      <c r="V57" s="280"/>
      <c r="W57" s="216" t="str">
        <f>IFERROR(LEFT(VLOOKUP(AD57,基本情報!A:Y,25,FALSE),3),"")&amp;""</f>
        <v/>
      </c>
      <c r="X57" s="214" t="str">
        <f>IFERROR(VLOOKUP(AD57,基本情報!A:AB,27,FALSE),"")&amp;""</f>
        <v/>
      </c>
      <c r="Y57" s="214" t="str">
        <f>IFERROR(VLOOKUP(AD57,基本情報!A:AB,21,FALSE),"")&amp;""</f>
        <v/>
      </c>
      <c r="Z57" s="45"/>
      <c r="AA57" s="46"/>
      <c r="AC57" t="str">
        <f t="shared" si="0"/>
        <v/>
      </c>
      <c r="AD57" t="str">
        <f t="shared" si="1"/>
        <v/>
      </c>
      <c r="AF57" t="str">
        <f t="shared" si="2"/>
        <v>500</v>
      </c>
      <c r="AG57" t="str">
        <f t="shared" si="3"/>
        <v>500</v>
      </c>
    </row>
    <row r="58" spans="1:33" ht="38.25" customHeight="1">
      <c r="A58" s="33"/>
      <c r="B58" s="35">
        <f t="shared" si="4"/>
        <v>25</v>
      </c>
      <c r="C58" s="199"/>
      <c r="D58" s="200"/>
      <c r="E58" s="200"/>
      <c r="F58" s="200"/>
      <c r="G58" s="200"/>
      <c r="H58" s="200"/>
      <c r="I58" s="200"/>
      <c r="J58" s="200"/>
      <c r="K58" s="200"/>
      <c r="L58" s="201"/>
      <c r="M58" s="273"/>
      <c r="N58" s="273"/>
      <c r="O58" s="273"/>
      <c r="P58" s="273"/>
      <c r="Q58" s="273"/>
      <c r="R58" s="280"/>
      <c r="S58" s="280"/>
      <c r="T58" s="280"/>
      <c r="U58" s="280"/>
      <c r="V58" s="280"/>
      <c r="W58" s="216" t="str">
        <f>IFERROR(LEFT(VLOOKUP(AD58,基本情報!A:Y,25,FALSE),3),"")&amp;""</f>
        <v/>
      </c>
      <c r="X58" s="214" t="str">
        <f>IFERROR(VLOOKUP(AD58,基本情報!A:AB,27,FALSE),"")&amp;""</f>
        <v/>
      </c>
      <c r="Y58" s="214" t="str">
        <f>IFERROR(VLOOKUP(AD58,基本情報!A:AB,21,FALSE),"")&amp;""</f>
        <v/>
      </c>
      <c r="Z58" s="45"/>
      <c r="AA58" s="46"/>
      <c r="AC58" t="str">
        <f t="shared" si="0"/>
        <v/>
      </c>
      <c r="AD58" t="str">
        <f t="shared" si="1"/>
        <v/>
      </c>
      <c r="AF58" t="str">
        <f t="shared" si="2"/>
        <v>500</v>
      </c>
      <c r="AG58" t="str">
        <f t="shared" si="3"/>
        <v>500</v>
      </c>
    </row>
    <row r="59" spans="1:33" ht="38.25" customHeight="1">
      <c r="A59" s="33"/>
      <c r="B59" s="35">
        <f t="shared" si="4"/>
        <v>26</v>
      </c>
      <c r="C59" s="199"/>
      <c r="D59" s="200"/>
      <c r="E59" s="200"/>
      <c r="F59" s="200"/>
      <c r="G59" s="200"/>
      <c r="H59" s="200"/>
      <c r="I59" s="200"/>
      <c r="J59" s="200"/>
      <c r="K59" s="200"/>
      <c r="L59" s="201"/>
      <c r="M59" s="273"/>
      <c r="N59" s="273"/>
      <c r="O59" s="273"/>
      <c r="P59" s="273"/>
      <c r="Q59" s="273"/>
      <c r="R59" s="280"/>
      <c r="S59" s="280"/>
      <c r="T59" s="280"/>
      <c r="U59" s="280"/>
      <c r="V59" s="280"/>
      <c r="W59" s="216" t="str">
        <f>IFERROR(LEFT(VLOOKUP(AD59,基本情報!A:Y,25,FALSE),3),"")&amp;""</f>
        <v/>
      </c>
      <c r="X59" s="214" t="str">
        <f>IFERROR(VLOOKUP(AD59,基本情報!A:AB,27,FALSE),"")&amp;""</f>
        <v/>
      </c>
      <c r="Y59" s="214" t="str">
        <f>IFERROR(VLOOKUP(AD59,基本情報!A:AB,21,FALSE),"")&amp;""</f>
        <v/>
      </c>
      <c r="Z59" s="45"/>
      <c r="AA59" s="46"/>
      <c r="AC59" t="str">
        <f t="shared" si="0"/>
        <v/>
      </c>
      <c r="AD59" t="str">
        <f t="shared" si="1"/>
        <v/>
      </c>
      <c r="AF59" t="str">
        <f t="shared" si="2"/>
        <v>500</v>
      </c>
      <c r="AG59" t="str">
        <f t="shared" si="3"/>
        <v>500</v>
      </c>
    </row>
    <row r="60" spans="1:33" ht="38.25" customHeight="1">
      <c r="A60" s="33"/>
      <c r="B60" s="35">
        <f t="shared" si="4"/>
        <v>27</v>
      </c>
      <c r="C60" s="199"/>
      <c r="D60" s="200"/>
      <c r="E60" s="200"/>
      <c r="F60" s="200"/>
      <c r="G60" s="200"/>
      <c r="H60" s="200"/>
      <c r="I60" s="200"/>
      <c r="J60" s="200"/>
      <c r="K60" s="200"/>
      <c r="L60" s="201"/>
      <c r="M60" s="273"/>
      <c r="N60" s="273"/>
      <c r="O60" s="273"/>
      <c r="P60" s="273"/>
      <c r="Q60" s="273"/>
      <c r="R60" s="280"/>
      <c r="S60" s="280"/>
      <c r="T60" s="280"/>
      <c r="U60" s="280"/>
      <c r="V60" s="280"/>
      <c r="W60" s="216" t="str">
        <f>IFERROR(LEFT(VLOOKUP(AD60,基本情報!A:Y,25,FALSE),3),"")&amp;""</f>
        <v/>
      </c>
      <c r="X60" s="214" t="str">
        <f>IFERROR(VLOOKUP(AD60,基本情報!A:AB,27,FALSE),"")&amp;""</f>
        <v/>
      </c>
      <c r="Y60" s="214" t="str">
        <f>IFERROR(VLOOKUP(AD60,基本情報!A:AB,21,FALSE),"")&amp;""</f>
        <v/>
      </c>
      <c r="Z60" s="45"/>
      <c r="AA60" s="46"/>
      <c r="AC60" t="str">
        <f t="shared" si="0"/>
        <v/>
      </c>
      <c r="AD60" t="str">
        <f t="shared" si="1"/>
        <v/>
      </c>
      <c r="AF60" t="str">
        <f t="shared" si="2"/>
        <v>500</v>
      </c>
      <c r="AG60" t="str">
        <f t="shared" si="3"/>
        <v>500</v>
      </c>
    </row>
    <row r="61" spans="1:33" ht="38.25" customHeight="1">
      <c r="A61" s="33"/>
      <c r="B61" s="35">
        <f t="shared" si="4"/>
        <v>28</v>
      </c>
      <c r="C61" s="199"/>
      <c r="D61" s="200"/>
      <c r="E61" s="200"/>
      <c r="F61" s="200"/>
      <c r="G61" s="200"/>
      <c r="H61" s="200"/>
      <c r="I61" s="200"/>
      <c r="J61" s="200"/>
      <c r="K61" s="200"/>
      <c r="L61" s="201"/>
      <c r="M61" s="273"/>
      <c r="N61" s="273"/>
      <c r="O61" s="273"/>
      <c r="P61" s="273"/>
      <c r="Q61" s="273"/>
      <c r="R61" s="280"/>
      <c r="S61" s="280"/>
      <c r="T61" s="280"/>
      <c r="U61" s="280"/>
      <c r="V61" s="280"/>
      <c r="W61" s="216" t="str">
        <f>IFERROR(LEFT(VLOOKUP(AD61,基本情報!A:Y,25,FALSE),3),"")&amp;""</f>
        <v/>
      </c>
      <c r="X61" s="214" t="str">
        <f>IFERROR(VLOOKUP(AD61,基本情報!A:AB,27,FALSE),"")&amp;""</f>
        <v/>
      </c>
      <c r="Y61" s="214" t="str">
        <f>IFERROR(VLOOKUP(AD61,基本情報!A:AB,21,FALSE),"")&amp;""</f>
        <v/>
      </c>
      <c r="Z61" s="45"/>
      <c r="AA61" s="46"/>
      <c r="AC61" t="str">
        <f t="shared" si="0"/>
        <v/>
      </c>
      <c r="AD61" t="str">
        <f t="shared" si="1"/>
        <v/>
      </c>
      <c r="AF61" t="str">
        <f t="shared" si="2"/>
        <v>500</v>
      </c>
      <c r="AG61" t="str">
        <f t="shared" si="3"/>
        <v>500</v>
      </c>
    </row>
    <row r="62" spans="1:33" ht="38.25" customHeight="1">
      <c r="A62" s="33"/>
      <c r="B62" s="35">
        <f t="shared" si="4"/>
        <v>29</v>
      </c>
      <c r="C62" s="199"/>
      <c r="D62" s="200"/>
      <c r="E62" s="200"/>
      <c r="F62" s="200"/>
      <c r="G62" s="200"/>
      <c r="H62" s="200"/>
      <c r="I62" s="200"/>
      <c r="J62" s="200"/>
      <c r="K62" s="200"/>
      <c r="L62" s="201"/>
      <c r="M62" s="273"/>
      <c r="N62" s="273"/>
      <c r="O62" s="273"/>
      <c r="P62" s="273"/>
      <c r="Q62" s="273"/>
      <c r="R62" s="280"/>
      <c r="S62" s="280"/>
      <c r="T62" s="280"/>
      <c r="U62" s="280"/>
      <c r="V62" s="280"/>
      <c r="W62" s="216" t="str">
        <f>IFERROR(LEFT(VLOOKUP(AD62,基本情報!A:Y,25,FALSE),3),"")&amp;""</f>
        <v/>
      </c>
      <c r="X62" s="214" t="str">
        <f>IFERROR(VLOOKUP(AD62,基本情報!A:AB,27,FALSE),"")&amp;""</f>
        <v/>
      </c>
      <c r="Y62" s="214" t="str">
        <f>IFERROR(VLOOKUP(AD62,基本情報!A:AB,21,FALSE),"")&amp;""</f>
        <v/>
      </c>
      <c r="Z62" s="45"/>
      <c r="AA62" s="46"/>
      <c r="AC62" t="str">
        <f t="shared" si="0"/>
        <v/>
      </c>
      <c r="AD62" t="str">
        <f t="shared" si="1"/>
        <v/>
      </c>
      <c r="AF62" t="str">
        <f t="shared" si="2"/>
        <v>500</v>
      </c>
      <c r="AG62" t="str">
        <f t="shared" si="3"/>
        <v>500</v>
      </c>
    </row>
    <row r="63" spans="1:33" ht="38.25" customHeight="1">
      <c r="A63" s="33"/>
      <c r="B63" s="35">
        <f t="shared" si="4"/>
        <v>30</v>
      </c>
      <c r="C63" s="199"/>
      <c r="D63" s="200"/>
      <c r="E63" s="200"/>
      <c r="F63" s="200"/>
      <c r="G63" s="200"/>
      <c r="H63" s="200"/>
      <c r="I63" s="200"/>
      <c r="J63" s="200"/>
      <c r="K63" s="200"/>
      <c r="L63" s="201"/>
      <c r="M63" s="273"/>
      <c r="N63" s="273"/>
      <c r="O63" s="273"/>
      <c r="P63" s="273"/>
      <c r="Q63" s="273"/>
      <c r="R63" s="280"/>
      <c r="S63" s="280"/>
      <c r="T63" s="280"/>
      <c r="U63" s="280"/>
      <c r="V63" s="280"/>
      <c r="W63" s="216" t="str">
        <f>IFERROR(LEFT(VLOOKUP(AD63,基本情報!A:Y,25,FALSE),3),"")&amp;""</f>
        <v/>
      </c>
      <c r="X63" s="214" t="str">
        <f>IFERROR(VLOOKUP(AD63,基本情報!A:AB,27,FALSE),"")&amp;""</f>
        <v/>
      </c>
      <c r="Y63" s="214" t="str">
        <f>IFERROR(VLOOKUP(AD63,基本情報!A:AB,21,FALSE),"")&amp;""</f>
        <v/>
      </c>
      <c r="Z63" s="45"/>
      <c r="AA63" s="46"/>
      <c r="AC63" t="str">
        <f t="shared" si="0"/>
        <v/>
      </c>
      <c r="AD63" t="str">
        <f t="shared" si="1"/>
        <v/>
      </c>
      <c r="AF63" t="str">
        <f t="shared" si="2"/>
        <v>500</v>
      </c>
      <c r="AG63" t="str">
        <f t="shared" si="3"/>
        <v>500</v>
      </c>
    </row>
    <row r="64" spans="1:33" ht="38.25" customHeight="1">
      <c r="A64" s="33"/>
      <c r="B64" s="35">
        <f t="shared" si="4"/>
        <v>31</v>
      </c>
      <c r="C64" s="199"/>
      <c r="D64" s="200"/>
      <c r="E64" s="200"/>
      <c r="F64" s="200"/>
      <c r="G64" s="200"/>
      <c r="H64" s="200"/>
      <c r="I64" s="200"/>
      <c r="J64" s="200"/>
      <c r="K64" s="200"/>
      <c r="L64" s="201"/>
      <c r="M64" s="273"/>
      <c r="N64" s="273"/>
      <c r="O64" s="273"/>
      <c r="P64" s="273"/>
      <c r="Q64" s="273"/>
      <c r="R64" s="280"/>
      <c r="S64" s="280"/>
      <c r="T64" s="280"/>
      <c r="U64" s="280"/>
      <c r="V64" s="280"/>
      <c r="W64" s="216" t="str">
        <f>IFERROR(LEFT(VLOOKUP(AD64,基本情報!A:Y,25,FALSE),3),"")&amp;""</f>
        <v/>
      </c>
      <c r="X64" s="214" t="str">
        <f>IFERROR(VLOOKUP(AD64,基本情報!A:AB,27,FALSE),"")&amp;""</f>
        <v/>
      </c>
      <c r="Y64" s="214" t="str">
        <f>IFERROR(VLOOKUP(AD64,基本情報!A:AB,21,FALSE),"")&amp;""</f>
        <v/>
      </c>
      <c r="Z64" s="45"/>
      <c r="AA64" s="46"/>
      <c r="AC64" t="str">
        <f t="shared" si="0"/>
        <v/>
      </c>
      <c r="AD64" t="str">
        <f t="shared" si="1"/>
        <v/>
      </c>
      <c r="AF64" t="str">
        <f t="shared" si="2"/>
        <v>500</v>
      </c>
      <c r="AG64" t="str">
        <f t="shared" si="3"/>
        <v>500</v>
      </c>
    </row>
    <row r="65" spans="1:33" ht="38.25" customHeight="1">
      <c r="A65" s="33"/>
      <c r="B65" s="35">
        <f t="shared" si="4"/>
        <v>32</v>
      </c>
      <c r="C65" s="199"/>
      <c r="D65" s="200"/>
      <c r="E65" s="200"/>
      <c r="F65" s="200"/>
      <c r="G65" s="200"/>
      <c r="H65" s="200"/>
      <c r="I65" s="200"/>
      <c r="J65" s="200"/>
      <c r="K65" s="200"/>
      <c r="L65" s="201"/>
      <c r="M65" s="273"/>
      <c r="N65" s="273"/>
      <c r="O65" s="273"/>
      <c r="P65" s="273"/>
      <c r="Q65" s="273"/>
      <c r="R65" s="280"/>
      <c r="S65" s="280"/>
      <c r="T65" s="280"/>
      <c r="U65" s="280"/>
      <c r="V65" s="280"/>
      <c r="W65" s="216" t="str">
        <f>IFERROR(LEFT(VLOOKUP(AD65,基本情報!A:Y,25,FALSE),3),"")&amp;""</f>
        <v/>
      </c>
      <c r="X65" s="214" t="str">
        <f>IFERROR(VLOOKUP(AD65,基本情報!A:AB,27,FALSE),"")&amp;""</f>
        <v/>
      </c>
      <c r="Y65" s="214" t="str">
        <f>IFERROR(VLOOKUP(AD65,基本情報!A:AB,21,FALSE),"")&amp;""</f>
        <v/>
      </c>
      <c r="Z65" s="45"/>
      <c r="AA65" s="46"/>
      <c r="AC65" t="str">
        <f t="shared" si="0"/>
        <v/>
      </c>
      <c r="AD65" t="str">
        <f t="shared" si="1"/>
        <v/>
      </c>
      <c r="AF65" t="str">
        <f t="shared" si="2"/>
        <v>500</v>
      </c>
      <c r="AG65" t="str">
        <f t="shared" si="3"/>
        <v>500</v>
      </c>
    </row>
    <row r="66" spans="1:33" ht="38.25" customHeight="1">
      <c r="A66" s="33"/>
      <c r="B66" s="35">
        <f t="shared" si="4"/>
        <v>33</v>
      </c>
      <c r="C66" s="199"/>
      <c r="D66" s="200"/>
      <c r="E66" s="200"/>
      <c r="F66" s="200"/>
      <c r="G66" s="200"/>
      <c r="H66" s="200"/>
      <c r="I66" s="200"/>
      <c r="J66" s="200"/>
      <c r="K66" s="200"/>
      <c r="L66" s="201"/>
      <c r="M66" s="273"/>
      <c r="N66" s="273"/>
      <c r="O66" s="273"/>
      <c r="P66" s="273"/>
      <c r="Q66" s="273"/>
      <c r="R66" s="280"/>
      <c r="S66" s="280"/>
      <c r="T66" s="280"/>
      <c r="U66" s="280"/>
      <c r="V66" s="280"/>
      <c r="W66" s="216" t="str">
        <f>IFERROR(LEFT(VLOOKUP(AD66,基本情報!A:Y,25,FALSE),3),"")&amp;""</f>
        <v/>
      </c>
      <c r="X66" s="214" t="str">
        <f>IFERROR(VLOOKUP(AD66,基本情報!A:AB,27,FALSE),"")&amp;""</f>
        <v/>
      </c>
      <c r="Y66" s="214" t="str">
        <f>IFERROR(VLOOKUP(AD66,基本情報!A:AB,21,FALSE),"")&amp;""</f>
        <v/>
      </c>
      <c r="Z66" s="45"/>
      <c r="AA66" s="46"/>
      <c r="AC66" t="str">
        <f t="shared" si="0"/>
        <v/>
      </c>
      <c r="AD66" t="str">
        <f t="shared" si="1"/>
        <v/>
      </c>
      <c r="AF66" t="str">
        <f t="shared" si="2"/>
        <v>500</v>
      </c>
      <c r="AG66" t="str">
        <f t="shared" si="3"/>
        <v>500</v>
      </c>
    </row>
    <row r="67" spans="1:33" ht="38.25" customHeight="1">
      <c r="A67" s="33"/>
      <c r="B67" s="35">
        <f t="shared" si="4"/>
        <v>34</v>
      </c>
      <c r="C67" s="199"/>
      <c r="D67" s="200"/>
      <c r="E67" s="200"/>
      <c r="F67" s="200"/>
      <c r="G67" s="200"/>
      <c r="H67" s="200"/>
      <c r="I67" s="200"/>
      <c r="J67" s="200"/>
      <c r="K67" s="200"/>
      <c r="L67" s="201"/>
      <c r="M67" s="273"/>
      <c r="N67" s="273"/>
      <c r="O67" s="273"/>
      <c r="P67" s="273"/>
      <c r="Q67" s="273"/>
      <c r="R67" s="280"/>
      <c r="S67" s="280"/>
      <c r="T67" s="280"/>
      <c r="U67" s="280"/>
      <c r="V67" s="280"/>
      <c r="W67" s="216" t="str">
        <f>IFERROR(LEFT(VLOOKUP(AD67,基本情報!A:Y,25,FALSE),3),"")&amp;""</f>
        <v/>
      </c>
      <c r="X67" s="214" t="str">
        <f>IFERROR(VLOOKUP(AD67,基本情報!A:AB,27,FALSE),"")&amp;""</f>
        <v/>
      </c>
      <c r="Y67" s="214" t="str">
        <f>IFERROR(VLOOKUP(AD67,基本情報!A:AB,21,FALSE),"")&amp;""</f>
        <v/>
      </c>
      <c r="Z67" s="45"/>
      <c r="AA67" s="46"/>
      <c r="AC67" t="str">
        <f t="shared" si="0"/>
        <v/>
      </c>
      <c r="AD67" t="str">
        <f t="shared" si="1"/>
        <v/>
      </c>
      <c r="AF67" t="str">
        <f t="shared" si="2"/>
        <v>500</v>
      </c>
      <c r="AG67" t="str">
        <f t="shared" si="3"/>
        <v>500</v>
      </c>
    </row>
    <row r="68" spans="1:33" ht="38.25" customHeight="1">
      <c r="A68" s="33"/>
      <c r="B68" s="35">
        <f t="shared" si="4"/>
        <v>35</v>
      </c>
      <c r="C68" s="199"/>
      <c r="D68" s="200"/>
      <c r="E68" s="200"/>
      <c r="F68" s="200"/>
      <c r="G68" s="200"/>
      <c r="H68" s="200"/>
      <c r="I68" s="200"/>
      <c r="J68" s="200"/>
      <c r="K68" s="200"/>
      <c r="L68" s="201"/>
      <c r="M68" s="273"/>
      <c r="N68" s="273"/>
      <c r="O68" s="273"/>
      <c r="P68" s="273"/>
      <c r="Q68" s="273"/>
      <c r="R68" s="280"/>
      <c r="S68" s="280"/>
      <c r="T68" s="280"/>
      <c r="U68" s="280"/>
      <c r="V68" s="280"/>
      <c r="W68" s="216" t="str">
        <f>IFERROR(LEFT(VLOOKUP(AD68,基本情報!A:Y,25,FALSE),3),"")&amp;""</f>
        <v/>
      </c>
      <c r="X68" s="214" t="str">
        <f>IFERROR(VLOOKUP(AD68,基本情報!A:AB,27,FALSE),"")&amp;""</f>
        <v/>
      </c>
      <c r="Y68" s="214" t="str">
        <f>IFERROR(VLOOKUP(AD68,基本情報!A:AB,21,FALSE),"")&amp;""</f>
        <v/>
      </c>
      <c r="Z68" s="45"/>
      <c r="AA68" s="46"/>
      <c r="AC68" t="str">
        <f t="shared" si="0"/>
        <v/>
      </c>
      <c r="AD68" t="str">
        <f t="shared" si="1"/>
        <v/>
      </c>
      <c r="AF68" t="str">
        <f t="shared" si="2"/>
        <v>500</v>
      </c>
      <c r="AG68" t="str">
        <f t="shared" si="3"/>
        <v>500</v>
      </c>
    </row>
    <row r="69" spans="1:33" ht="38.25" customHeight="1">
      <c r="A69" s="33"/>
      <c r="B69" s="35">
        <f t="shared" si="4"/>
        <v>36</v>
      </c>
      <c r="C69" s="199"/>
      <c r="D69" s="200"/>
      <c r="E69" s="200"/>
      <c r="F69" s="200"/>
      <c r="G69" s="200"/>
      <c r="H69" s="200"/>
      <c r="I69" s="200"/>
      <c r="J69" s="200"/>
      <c r="K69" s="200"/>
      <c r="L69" s="201"/>
      <c r="M69" s="273"/>
      <c r="N69" s="273"/>
      <c r="O69" s="273"/>
      <c r="P69" s="273"/>
      <c r="Q69" s="273"/>
      <c r="R69" s="280"/>
      <c r="S69" s="280"/>
      <c r="T69" s="280"/>
      <c r="U69" s="280"/>
      <c r="V69" s="280"/>
      <c r="W69" s="216" t="str">
        <f>IFERROR(LEFT(VLOOKUP(AD69,基本情報!A:Y,25,FALSE),3),"")&amp;""</f>
        <v/>
      </c>
      <c r="X69" s="214" t="str">
        <f>IFERROR(VLOOKUP(AD69,基本情報!A:AB,27,FALSE),"")&amp;""</f>
        <v/>
      </c>
      <c r="Y69" s="214" t="str">
        <f>IFERROR(VLOOKUP(AD69,基本情報!A:AB,21,FALSE),"")&amp;""</f>
        <v/>
      </c>
      <c r="Z69" s="45"/>
      <c r="AA69" s="46"/>
      <c r="AC69" t="str">
        <f t="shared" si="0"/>
        <v/>
      </c>
      <c r="AD69" t="str">
        <f t="shared" si="1"/>
        <v/>
      </c>
      <c r="AF69" t="str">
        <f t="shared" si="2"/>
        <v>500</v>
      </c>
      <c r="AG69" t="str">
        <f t="shared" si="3"/>
        <v>500</v>
      </c>
    </row>
    <row r="70" spans="1:33" ht="38.25" customHeight="1">
      <c r="A70" s="33"/>
      <c r="B70" s="35">
        <f t="shared" si="4"/>
        <v>37</v>
      </c>
      <c r="C70" s="199"/>
      <c r="D70" s="200"/>
      <c r="E70" s="200"/>
      <c r="F70" s="200"/>
      <c r="G70" s="200"/>
      <c r="H70" s="200"/>
      <c r="I70" s="200"/>
      <c r="J70" s="200"/>
      <c r="K70" s="200"/>
      <c r="L70" s="201"/>
      <c r="M70" s="273"/>
      <c r="N70" s="273"/>
      <c r="O70" s="273"/>
      <c r="P70" s="273"/>
      <c r="Q70" s="273"/>
      <c r="R70" s="280"/>
      <c r="S70" s="280"/>
      <c r="T70" s="280"/>
      <c r="U70" s="280"/>
      <c r="V70" s="280"/>
      <c r="W70" s="216" t="str">
        <f>IFERROR(LEFT(VLOOKUP(AD70,基本情報!A:Y,25,FALSE),3),"")&amp;""</f>
        <v/>
      </c>
      <c r="X70" s="214" t="str">
        <f>IFERROR(VLOOKUP(AD70,基本情報!A:AB,27,FALSE),"")&amp;""</f>
        <v/>
      </c>
      <c r="Y70" s="214" t="str">
        <f>IFERROR(VLOOKUP(AD70,基本情報!A:AB,21,FALSE),"")&amp;""</f>
        <v/>
      </c>
      <c r="Z70" s="45"/>
      <c r="AA70" s="46"/>
      <c r="AC70" t="str">
        <f t="shared" si="0"/>
        <v/>
      </c>
      <c r="AD70" t="str">
        <f t="shared" si="1"/>
        <v/>
      </c>
      <c r="AF70" t="str">
        <f t="shared" si="2"/>
        <v>500</v>
      </c>
      <c r="AG70" t="str">
        <f t="shared" si="3"/>
        <v>500</v>
      </c>
    </row>
    <row r="71" spans="1:33" ht="38.25" customHeight="1">
      <c r="A71" s="33"/>
      <c r="B71" s="35">
        <f t="shared" si="4"/>
        <v>38</v>
      </c>
      <c r="C71" s="199"/>
      <c r="D71" s="200"/>
      <c r="E71" s="200"/>
      <c r="F71" s="200"/>
      <c r="G71" s="200"/>
      <c r="H71" s="200"/>
      <c r="I71" s="200"/>
      <c r="J71" s="200"/>
      <c r="K71" s="200"/>
      <c r="L71" s="201"/>
      <c r="M71" s="273"/>
      <c r="N71" s="273"/>
      <c r="O71" s="273"/>
      <c r="P71" s="273"/>
      <c r="Q71" s="273"/>
      <c r="R71" s="280"/>
      <c r="S71" s="280"/>
      <c r="T71" s="280"/>
      <c r="U71" s="280"/>
      <c r="V71" s="280"/>
      <c r="W71" s="216" t="str">
        <f>IFERROR(LEFT(VLOOKUP(AD71,基本情報!A:Y,25,FALSE),3),"")&amp;""</f>
        <v/>
      </c>
      <c r="X71" s="214" t="str">
        <f>IFERROR(VLOOKUP(AD71,基本情報!A:AB,27,FALSE),"")&amp;""</f>
        <v/>
      </c>
      <c r="Y71" s="214" t="str">
        <f>IFERROR(VLOOKUP(AD71,基本情報!A:AB,21,FALSE),"")&amp;""</f>
        <v/>
      </c>
      <c r="Z71" s="45"/>
      <c r="AA71" s="46"/>
      <c r="AC71" t="str">
        <f t="shared" si="0"/>
        <v/>
      </c>
      <c r="AD71" t="str">
        <f t="shared" si="1"/>
        <v/>
      </c>
      <c r="AF71" t="str">
        <f t="shared" si="2"/>
        <v>500</v>
      </c>
      <c r="AG71" t="str">
        <f t="shared" si="3"/>
        <v>500</v>
      </c>
    </row>
    <row r="72" spans="1:33" ht="38.25" customHeight="1">
      <c r="A72" s="33"/>
      <c r="B72" s="35">
        <f t="shared" si="4"/>
        <v>39</v>
      </c>
      <c r="C72" s="199"/>
      <c r="D72" s="200"/>
      <c r="E72" s="200"/>
      <c r="F72" s="200"/>
      <c r="G72" s="200"/>
      <c r="H72" s="200"/>
      <c r="I72" s="200"/>
      <c r="J72" s="200"/>
      <c r="K72" s="200"/>
      <c r="L72" s="201"/>
      <c r="M72" s="273"/>
      <c r="N72" s="273"/>
      <c r="O72" s="273"/>
      <c r="P72" s="273"/>
      <c r="Q72" s="273"/>
      <c r="R72" s="280"/>
      <c r="S72" s="280"/>
      <c r="T72" s="280"/>
      <c r="U72" s="280"/>
      <c r="V72" s="280"/>
      <c r="W72" s="216" t="str">
        <f>IFERROR(LEFT(VLOOKUP(AD72,基本情報!A:Y,25,FALSE),3),"")&amp;""</f>
        <v/>
      </c>
      <c r="X72" s="214" t="str">
        <f>IFERROR(VLOOKUP(AD72,基本情報!A:AB,27,FALSE),"")&amp;""</f>
        <v/>
      </c>
      <c r="Y72" s="214" t="str">
        <f>IFERROR(VLOOKUP(AD72,基本情報!A:AB,21,FALSE),"")&amp;""</f>
        <v/>
      </c>
      <c r="Z72" s="45"/>
      <c r="AA72" s="46"/>
      <c r="AC72" t="str">
        <f t="shared" si="0"/>
        <v/>
      </c>
      <c r="AD72" t="str">
        <f t="shared" si="1"/>
        <v/>
      </c>
      <c r="AF72" t="str">
        <f t="shared" si="2"/>
        <v>500</v>
      </c>
      <c r="AG72" t="str">
        <f t="shared" si="3"/>
        <v>500</v>
      </c>
    </row>
    <row r="73" spans="1:33" ht="38.25" customHeight="1">
      <c r="A73" s="33"/>
      <c r="B73" s="35">
        <f t="shared" si="4"/>
        <v>40</v>
      </c>
      <c r="C73" s="199"/>
      <c r="D73" s="200"/>
      <c r="E73" s="200"/>
      <c r="F73" s="200"/>
      <c r="G73" s="200"/>
      <c r="H73" s="200"/>
      <c r="I73" s="200"/>
      <c r="J73" s="200"/>
      <c r="K73" s="200"/>
      <c r="L73" s="201"/>
      <c r="M73" s="273"/>
      <c r="N73" s="273"/>
      <c r="O73" s="273"/>
      <c r="P73" s="273"/>
      <c r="Q73" s="273"/>
      <c r="R73" s="280"/>
      <c r="S73" s="280"/>
      <c r="T73" s="280"/>
      <c r="U73" s="280"/>
      <c r="V73" s="280"/>
      <c r="W73" s="216" t="str">
        <f>IFERROR(LEFT(VLOOKUP(AD73,基本情報!A:Y,25,FALSE),3),"")&amp;""</f>
        <v/>
      </c>
      <c r="X73" s="214" t="str">
        <f>IFERROR(VLOOKUP(AD73,基本情報!A:AB,27,FALSE),"")&amp;""</f>
        <v/>
      </c>
      <c r="Y73" s="214" t="str">
        <f>IFERROR(VLOOKUP(AD73,基本情報!A:AB,21,FALSE),"")&amp;""</f>
        <v/>
      </c>
      <c r="Z73" s="45"/>
      <c r="AA73" s="46"/>
      <c r="AC73" t="str">
        <f t="shared" si="0"/>
        <v/>
      </c>
      <c r="AD73" t="str">
        <f t="shared" si="1"/>
        <v/>
      </c>
      <c r="AF73" t="str">
        <f t="shared" si="2"/>
        <v>500</v>
      </c>
      <c r="AG73" t="str">
        <f t="shared" si="3"/>
        <v>500</v>
      </c>
    </row>
    <row r="74" spans="1:33" ht="38.25" customHeight="1">
      <c r="A74" s="33"/>
      <c r="B74" s="35">
        <f t="shared" si="4"/>
        <v>41</v>
      </c>
      <c r="C74" s="199"/>
      <c r="D74" s="200"/>
      <c r="E74" s="200"/>
      <c r="F74" s="200"/>
      <c r="G74" s="200"/>
      <c r="H74" s="200"/>
      <c r="I74" s="200"/>
      <c r="J74" s="200"/>
      <c r="K74" s="200"/>
      <c r="L74" s="201"/>
      <c r="M74" s="273"/>
      <c r="N74" s="273"/>
      <c r="O74" s="273"/>
      <c r="P74" s="273"/>
      <c r="Q74" s="273"/>
      <c r="R74" s="280"/>
      <c r="S74" s="280"/>
      <c r="T74" s="280"/>
      <c r="U74" s="280"/>
      <c r="V74" s="280"/>
      <c r="W74" s="216" t="str">
        <f>IFERROR(LEFT(VLOOKUP(AD74,基本情報!A:Y,25,FALSE),3),"")&amp;""</f>
        <v/>
      </c>
      <c r="X74" s="214" t="str">
        <f>IFERROR(VLOOKUP(AD74,基本情報!A:AB,27,FALSE),"")&amp;""</f>
        <v/>
      </c>
      <c r="Y74" s="214" t="str">
        <f>IFERROR(VLOOKUP(AD74,基本情報!A:AB,21,FALSE),"")&amp;""</f>
        <v/>
      </c>
      <c r="Z74" s="45"/>
      <c r="AA74" s="46"/>
      <c r="AC74" t="str">
        <f t="shared" si="0"/>
        <v/>
      </c>
      <c r="AD74" t="str">
        <f t="shared" si="1"/>
        <v/>
      </c>
      <c r="AF74" t="str">
        <f t="shared" si="2"/>
        <v>500</v>
      </c>
      <c r="AG74" t="str">
        <f t="shared" si="3"/>
        <v>500</v>
      </c>
    </row>
    <row r="75" spans="1:33" ht="38.25" customHeight="1">
      <c r="A75" s="33"/>
      <c r="B75" s="35">
        <f t="shared" si="4"/>
        <v>42</v>
      </c>
      <c r="C75" s="199"/>
      <c r="D75" s="200"/>
      <c r="E75" s="200"/>
      <c r="F75" s="200"/>
      <c r="G75" s="200"/>
      <c r="H75" s="200"/>
      <c r="I75" s="200"/>
      <c r="J75" s="200"/>
      <c r="K75" s="200"/>
      <c r="L75" s="201"/>
      <c r="M75" s="273"/>
      <c r="N75" s="273"/>
      <c r="O75" s="273"/>
      <c r="P75" s="273"/>
      <c r="Q75" s="273"/>
      <c r="R75" s="280"/>
      <c r="S75" s="280"/>
      <c r="T75" s="280"/>
      <c r="U75" s="280"/>
      <c r="V75" s="280"/>
      <c r="W75" s="216" t="str">
        <f>IFERROR(LEFT(VLOOKUP(AD75,基本情報!A:Y,25,FALSE),3),"")&amp;""</f>
        <v/>
      </c>
      <c r="X75" s="214" t="str">
        <f>IFERROR(VLOOKUP(AD75,基本情報!A:AB,27,FALSE),"")&amp;""</f>
        <v/>
      </c>
      <c r="Y75" s="214" t="str">
        <f>IFERROR(VLOOKUP(AD75,基本情報!A:AB,21,FALSE),"")&amp;""</f>
        <v/>
      </c>
      <c r="Z75" s="45"/>
      <c r="AA75" s="46"/>
      <c r="AC75" t="str">
        <f t="shared" si="0"/>
        <v/>
      </c>
      <c r="AD75" t="str">
        <f t="shared" si="1"/>
        <v/>
      </c>
      <c r="AF75" t="str">
        <f t="shared" si="2"/>
        <v>500</v>
      </c>
      <c r="AG75" t="str">
        <f t="shared" si="3"/>
        <v>500</v>
      </c>
    </row>
    <row r="76" spans="1:33" ht="38.25" customHeight="1">
      <c r="A76" s="33"/>
      <c r="B76" s="35">
        <f t="shared" si="4"/>
        <v>43</v>
      </c>
      <c r="C76" s="199"/>
      <c r="D76" s="200"/>
      <c r="E76" s="200"/>
      <c r="F76" s="200"/>
      <c r="G76" s="200"/>
      <c r="H76" s="200"/>
      <c r="I76" s="200"/>
      <c r="J76" s="200"/>
      <c r="K76" s="200"/>
      <c r="L76" s="201"/>
      <c r="M76" s="273"/>
      <c r="N76" s="273"/>
      <c r="O76" s="273"/>
      <c r="P76" s="273"/>
      <c r="Q76" s="273"/>
      <c r="R76" s="280"/>
      <c r="S76" s="280"/>
      <c r="T76" s="280"/>
      <c r="U76" s="280"/>
      <c r="V76" s="280"/>
      <c r="W76" s="216" t="str">
        <f>IFERROR(LEFT(VLOOKUP(AD76,基本情報!A:Y,25,FALSE),3),"")&amp;""</f>
        <v/>
      </c>
      <c r="X76" s="214" t="str">
        <f>IFERROR(VLOOKUP(AD76,基本情報!A:AB,27,FALSE),"")&amp;""</f>
        <v/>
      </c>
      <c r="Y76" s="214" t="str">
        <f>IFERROR(VLOOKUP(AD76,基本情報!A:AB,21,FALSE),"")&amp;""</f>
        <v/>
      </c>
      <c r="Z76" s="45"/>
      <c r="AA76" s="46"/>
      <c r="AC76" t="str">
        <f t="shared" si="0"/>
        <v/>
      </c>
      <c r="AD76" t="str">
        <f t="shared" si="1"/>
        <v/>
      </c>
      <c r="AF76" t="str">
        <f t="shared" si="2"/>
        <v>500</v>
      </c>
      <c r="AG76" t="str">
        <f t="shared" si="3"/>
        <v>500</v>
      </c>
    </row>
    <row r="77" spans="1:33" ht="38.25" customHeight="1">
      <c r="A77" s="33"/>
      <c r="B77" s="35">
        <f t="shared" si="4"/>
        <v>44</v>
      </c>
      <c r="C77" s="199"/>
      <c r="D77" s="200"/>
      <c r="E77" s="200"/>
      <c r="F77" s="200"/>
      <c r="G77" s="200"/>
      <c r="H77" s="200"/>
      <c r="I77" s="200"/>
      <c r="J77" s="200"/>
      <c r="K77" s="200"/>
      <c r="L77" s="201"/>
      <c r="M77" s="273"/>
      <c r="N77" s="273"/>
      <c r="O77" s="273"/>
      <c r="P77" s="273"/>
      <c r="Q77" s="273"/>
      <c r="R77" s="280"/>
      <c r="S77" s="280"/>
      <c r="T77" s="280"/>
      <c r="U77" s="280"/>
      <c r="V77" s="280"/>
      <c r="W77" s="216" t="str">
        <f>IFERROR(LEFT(VLOOKUP(AD77,基本情報!A:Y,25,FALSE),3),"")&amp;""</f>
        <v/>
      </c>
      <c r="X77" s="214" t="str">
        <f>IFERROR(VLOOKUP(AD77,基本情報!A:AB,27,FALSE),"")&amp;""</f>
        <v/>
      </c>
      <c r="Y77" s="214" t="str">
        <f>IFERROR(VLOOKUP(AD77,基本情報!A:AB,21,FALSE),"")&amp;""</f>
        <v/>
      </c>
      <c r="Z77" s="45"/>
      <c r="AA77" s="46"/>
      <c r="AC77" t="str">
        <f t="shared" si="0"/>
        <v/>
      </c>
      <c r="AD77" t="str">
        <f t="shared" si="1"/>
        <v/>
      </c>
      <c r="AF77" t="str">
        <f t="shared" si="2"/>
        <v>500</v>
      </c>
      <c r="AG77" t="str">
        <f t="shared" si="3"/>
        <v>500</v>
      </c>
    </row>
    <row r="78" spans="1:33" ht="38.25" customHeight="1">
      <c r="A78" s="33"/>
      <c r="B78" s="35">
        <f t="shared" si="4"/>
        <v>45</v>
      </c>
      <c r="C78" s="199"/>
      <c r="D78" s="200"/>
      <c r="E78" s="200"/>
      <c r="F78" s="200"/>
      <c r="G78" s="200"/>
      <c r="H78" s="200"/>
      <c r="I78" s="200"/>
      <c r="J78" s="200"/>
      <c r="K78" s="200"/>
      <c r="L78" s="201"/>
      <c r="M78" s="273"/>
      <c r="N78" s="273"/>
      <c r="O78" s="273"/>
      <c r="P78" s="273"/>
      <c r="Q78" s="273"/>
      <c r="R78" s="280"/>
      <c r="S78" s="280"/>
      <c r="T78" s="280"/>
      <c r="U78" s="280"/>
      <c r="V78" s="280"/>
      <c r="W78" s="216" t="str">
        <f>IFERROR(LEFT(VLOOKUP(AD78,基本情報!A:Y,25,FALSE),3),"")&amp;""</f>
        <v/>
      </c>
      <c r="X78" s="214" t="str">
        <f>IFERROR(VLOOKUP(AD78,基本情報!A:AB,27,FALSE),"")&amp;""</f>
        <v/>
      </c>
      <c r="Y78" s="214" t="str">
        <f>IFERROR(VLOOKUP(AD78,基本情報!A:AB,21,FALSE),"")&amp;""</f>
        <v/>
      </c>
      <c r="Z78" s="45"/>
      <c r="AA78" s="46"/>
      <c r="AC78" t="str">
        <f t="shared" si="0"/>
        <v/>
      </c>
      <c r="AD78" t="str">
        <f t="shared" si="1"/>
        <v/>
      </c>
      <c r="AF78" t="str">
        <f t="shared" si="2"/>
        <v>500</v>
      </c>
      <c r="AG78" t="str">
        <f t="shared" si="3"/>
        <v>500</v>
      </c>
    </row>
    <row r="79" spans="1:33" ht="38.25" customHeight="1">
      <c r="A79" s="33"/>
      <c r="B79" s="35">
        <f t="shared" si="4"/>
        <v>46</v>
      </c>
      <c r="C79" s="199"/>
      <c r="D79" s="200"/>
      <c r="E79" s="200"/>
      <c r="F79" s="200"/>
      <c r="G79" s="200"/>
      <c r="H79" s="200"/>
      <c r="I79" s="200"/>
      <c r="J79" s="200"/>
      <c r="K79" s="200"/>
      <c r="L79" s="201"/>
      <c r="M79" s="273"/>
      <c r="N79" s="273"/>
      <c r="O79" s="273"/>
      <c r="P79" s="273"/>
      <c r="Q79" s="273"/>
      <c r="R79" s="280"/>
      <c r="S79" s="280"/>
      <c r="T79" s="280"/>
      <c r="U79" s="280"/>
      <c r="V79" s="280"/>
      <c r="W79" s="216" t="str">
        <f>IFERROR(LEFT(VLOOKUP(AD79,基本情報!A:Y,25,FALSE),3),"")&amp;""</f>
        <v/>
      </c>
      <c r="X79" s="214" t="str">
        <f>IFERROR(VLOOKUP(AD79,基本情報!A:AB,27,FALSE),"")&amp;""</f>
        <v/>
      </c>
      <c r="Y79" s="214" t="str">
        <f>IFERROR(VLOOKUP(AD79,基本情報!A:AB,21,FALSE),"")&amp;""</f>
        <v/>
      </c>
      <c r="Z79" s="45"/>
      <c r="AA79" s="46"/>
      <c r="AC79" t="str">
        <f t="shared" si="0"/>
        <v/>
      </c>
      <c r="AD79" t="str">
        <f t="shared" si="1"/>
        <v/>
      </c>
      <c r="AF79" t="str">
        <f t="shared" si="2"/>
        <v>500</v>
      </c>
      <c r="AG79" t="str">
        <f t="shared" si="3"/>
        <v>500</v>
      </c>
    </row>
    <row r="80" spans="1:33" ht="38.25" customHeight="1">
      <c r="A80" s="33"/>
      <c r="B80" s="35">
        <f t="shared" si="4"/>
        <v>47</v>
      </c>
      <c r="C80" s="199"/>
      <c r="D80" s="200"/>
      <c r="E80" s="200"/>
      <c r="F80" s="200"/>
      <c r="G80" s="200"/>
      <c r="H80" s="200"/>
      <c r="I80" s="200"/>
      <c r="J80" s="200"/>
      <c r="K80" s="200"/>
      <c r="L80" s="201"/>
      <c r="M80" s="273"/>
      <c r="N80" s="273"/>
      <c r="O80" s="273"/>
      <c r="P80" s="273"/>
      <c r="Q80" s="273"/>
      <c r="R80" s="280"/>
      <c r="S80" s="280"/>
      <c r="T80" s="280"/>
      <c r="U80" s="280"/>
      <c r="V80" s="280"/>
      <c r="W80" s="216" t="str">
        <f>IFERROR(LEFT(VLOOKUP(AD80,基本情報!A:Y,25,FALSE),3),"")&amp;""</f>
        <v/>
      </c>
      <c r="X80" s="214" t="str">
        <f>IFERROR(VLOOKUP(AD80,基本情報!A:AB,27,FALSE),"")&amp;""</f>
        <v/>
      </c>
      <c r="Y80" s="214" t="str">
        <f>IFERROR(VLOOKUP(AD80,基本情報!A:AB,21,FALSE),"")&amp;""</f>
        <v/>
      </c>
      <c r="Z80" s="45"/>
      <c r="AA80" s="46"/>
      <c r="AC80" t="str">
        <f t="shared" si="0"/>
        <v/>
      </c>
      <c r="AD80" t="str">
        <f t="shared" si="1"/>
        <v/>
      </c>
      <c r="AF80" t="str">
        <f t="shared" si="2"/>
        <v>500</v>
      </c>
      <c r="AG80" t="str">
        <f t="shared" si="3"/>
        <v>500</v>
      </c>
    </row>
    <row r="81" spans="1:33" ht="38.25" customHeight="1">
      <c r="A81" s="33"/>
      <c r="B81" s="35">
        <f t="shared" si="4"/>
        <v>48</v>
      </c>
      <c r="C81" s="199"/>
      <c r="D81" s="200"/>
      <c r="E81" s="200"/>
      <c r="F81" s="200"/>
      <c r="G81" s="200"/>
      <c r="H81" s="200"/>
      <c r="I81" s="200"/>
      <c r="J81" s="200"/>
      <c r="K81" s="200"/>
      <c r="L81" s="201"/>
      <c r="M81" s="273"/>
      <c r="N81" s="273"/>
      <c r="O81" s="273"/>
      <c r="P81" s="273"/>
      <c r="Q81" s="273"/>
      <c r="R81" s="280"/>
      <c r="S81" s="280"/>
      <c r="T81" s="280"/>
      <c r="U81" s="280"/>
      <c r="V81" s="280"/>
      <c r="W81" s="216" t="str">
        <f>IFERROR(LEFT(VLOOKUP(AD81,基本情報!A:Y,25,FALSE),3),"")&amp;""</f>
        <v/>
      </c>
      <c r="X81" s="214" t="str">
        <f>IFERROR(VLOOKUP(AD81,基本情報!A:AB,27,FALSE),"")&amp;""</f>
        <v/>
      </c>
      <c r="Y81" s="214" t="str">
        <f>IFERROR(VLOOKUP(AD81,基本情報!A:AB,21,FALSE),"")&amp;""</f>
        <v/>
      </c>
      <c r="Z81" s="45"/>
      <c r="AA81" s="46"/>
      <c r="AC81" t="str">
        <f t="shared" si="0"/>
        <v/>
      </c>
      <c r="AD81" t="str">
        <f t="shared" si="1"/>
        <v/>
      </c>
      <c r="AF81" t="str">
        <f t="shared" si="2"/>
        <v>500</v>
      </c>
      <c r="AG81" t="str">
        <f t="shared" si="3"/>
        <v>500</v>
      </c>
    </row>
    <row r="82" spans="1:33" ht="38.25" customHeight="1">
      <c r="A82" s="33"/>
      <c r="B82" s="35">
        <f t="shared" si="4"/>
        <v>49</v>
      </c>
      <c r="C82" s="199"/>
      <c r="D82" s="200"/>
      <c r="E82" s="200"/>
      <c r="F82" s="200"/>
      <c r="G82" s="200"/>
      <c r="H82" s="200"/>
      <c r="I82" s="200"/>
      <c r="J82" s="200"/>
      <c r="K82" s="200"/>
      <c r="L82" s="201"/>
      <c r="M82" s="273"/>
      <c r="N82" s="273"/>
      <c r="O82" s="273"/>
      <c r="P82" s="273"/>
      <c r="Q82" s="273"/>
      <c r="R82" s="280"/>
      <c r="S82" s="280"/>
      <c r="T82" s="280"/>
      <c r="U82" s="280"/>
      <c r="V82" s="280"/>
      <c r="W82" s="216" t="str">
        <f>IFERROR(LEFT(VLOOKUP(AD82,基本情報!A:Y,25,FALSE),3),"")&amp;""</f>
        <v/>
      </c>
      <c r="X82" s="214" t="str">
        <f>IFERROR(VLOOKUP(AD82,基本情報!A:AB,27,FALSE),"")&amp;""</f>
        <v/>
      </c>
      <c r="Y82" s="214" t="str">
        <f>IFERROR(VLOOKUP(AD82,基本情報!A:AB,21,FALSE),"")&amp;""</f>
        <v/>
      </c>
      <c r="Z82" s="45"/>
      <c r="AA82" s="46"/>
      <c r="AC82" t="str">
        <f t="shared" si="0"/>
        <v/>
      </c>
      <c r="AD82" t="str">
        <f t="shared" si="1"/>
        <v/>
      </c>
      <c r="AF82" t="str">
        <f t="shared" si="2"/>
        <v>500</v>
      </c>
      <c r="AG82" t="str">
        <f t="shared" si="3"/>
        <v>500</v>
      </c>
    </row>
    <row r="83" spans="1:33" ht="38.25" customHeight="1">
      <c r="A83" s="33"/>
      <c r="B83" s="35">
        <f t="shared" si="4"/>
        <v>50</v>
      </c>
      <c r="C83" s="199"/>
      <c r="D83" s="200"/>
      <c r="E83" s="200"/>
      <c r="F83" s="200"/>
      <c r="G83" s="200"/>
      <c r="H83" s="200"/>
      <c r="I83" s="200"/>
      <c r="J83" s="200"/>
      <c r="K83" s="200"/>
      <c r="L83" s="201"/>
      <c r="M83" s="273"/>
      <c r="N83" s="273"/>
      <c r="O83" s="273"/>
      <c r="P83" s="273"/>
      <c r="Q83" s="273"/>
      <c r="R83" s="280"/>
      <c r="S83" s="280"/>
      <c r="T83" s="280"/>
      <c r="U83" s="280"/>
      <c r="V83" s="280"/>
      <c r="W83" s="216" t="str">
        <f>IFERROR(LEFT(VLOOKUP(AD83,基本情報!A:Y,25,FALSE),3),"")&amp;""</f>
        <v/>
      </c>
      <c r="X83" s="214" t="str">
        <f>IFERROR(VLOOKUP(AD83,基本情報!A:AB,27,FALSE),"")&amp;""</f>
        <v/>
      </c>
      <c r="Y83" s="214" t="str">
        <f>IFERROR(VLOOKUP(AD83,基本情報!A:AB,21,FALSE),"")&amp;""</f>
        <v/>
      </c>
      <c r="Z83" s="45"/>
      <c r="AA83" s="46"/>
      <c r="AC83" t="str">
        <f t="shared" si="0"/>
        <v/>
      </c>
      <c r="AD83" t="str">
        <f t="shared" si="1"/>
        <v/>
      </c>
      <c r="AF83" t="str">
        <f t="shared" si="2"/>
        <v>500</v>
      </c>
      <c r="AG83" t="str">
        <f t="shared" si="3"/>
        <v>500</v>
      </c>
    </row>
    <row r="84" spans="1:33" ht="38.25" customHeight="1">
      <c r="A84" s="33"/>
      <c r="B84" s="35">
        <f t="shared" si="4"/>
        <v>51</v>
      </c>
      <c r="C84" s="199"/>
      <c r="D84" s="200"/>
      <c r="E84" s="200"/>
      <c r="F84" s="200"/>
      <c r="G84" s="200"/>
      <c r="H84" s="200"/>
      <c r="I84" s="200"/>
      <c r="J84" s="200"/>
      <c r="K84" s="200"/>
      <c r="L84" s="201"/>
      <c r="M84" s="273"/>
      <c r="N84" s="273"/>
      <c r="O84" s="273"/>
      <c r="P84" s="273"/>
      <c r="Q84" s="273"/>
      <c r="R84" s="280"/>
      <c r="S84" s="280"/>
      <c r="T84" s="280"/>
      <c r="U84" s="280"/>
      <c r="V84" s="280"/>
      <c r="W84" s="216" t="str">
        <f>IFERROR(LEFT(VLOOKUP(AD84,基本情報!A:Y,25,FALSE),3),"")&amp;""</f>
        <v/>
      </c>
      <c r="X84" s="214" t="str">
        <f>IFERROR(VLOOKUP(AD84,基本情報!A:AB,27,FALSE),"")&amp;""</f>
        <v/>
      </c>
      <c r="Y84" s="214" t="str">
        <f>IFERROR(VLOOKUP(AD84,基本情報!A:AB,21,FALSE),"")&amp;""</f>
        <v/>
      </c>
      <c r="Z84" s="45"/>
      <c r="AA84" s="46"/>
      <c r="AC84" t="str">
        <f t="shared" si="0"/>
        <v/>
      </c>
      <c r="AD84" t="str">
        <f t="shared" si="1"/>
        <v/>
      </c>
      <c r="AF84" t="str">
        <f t="shared" si="2"/>
        <v>500</v>
      </c>
      <c r="AG84" t="str">
        <f t="shared" si="3"/>
        <v>500</v>
      </c>
    </row>
    <row r="85" spans="1:33" ht="38.25" customHeight="1">
      <c r="A85" s="33"/>
      <c r="B85" s="35">
        <f t="shared" si="4"/>
        <v>52</v>
      </c>
      <c r="C85" s="199"/>
      <c r="D85" s="200"/>
      <c r="E85" s="200"/>
      <c r="F85" s="200"/>
      <c r="G85" s="200"/>
      <c r="H85" s="200"/>
      <c r="I85" s="200"/>
      <c r="J85" s="200"/>
      <c r="K85" s="200"/>
      <c r="L85" s="201"/>
      <c r="M85" s="273"/>
      <c r="N85" s="273"/>
      <c r="O85" s="273"/>
      <c r="P85" s="273"/>
      <c r="Q85" s="273"/>
      <c r="R85" s="280"/>
      <c r="S85" s="280"/>
      <c r="T85" s="280"/>
      <c r="U85" s="280"/>
      <c r="V85" s="280"/>
      <c r="W85" s="216" t="str">
        <f>IFERROR(LEFT(VLOOKUP(AD85,基本情報!A:Y,25,FALSE),3),"")&amp;""</f>
        <v/>
      </c>
      <c r="X85" s="214" t="str">
        <f>IFERROR(VLOOKUP(AD85,基本情報!A:AB,27,FALSE),"")&amp;""</f>
        <v/>
      </c>
      <c r="Y85" s="214" t="str">
        <f>IFERROR(VLOOKUP(AD85,基本情報!A:AB,21,FALSE),"")&amp;""</f>
        <v/>
      </c>
      <c r="Z85" s="45"/>
      <c r="AA85" s="46"/>
      <c r="AC85" t="str">
        <f t="shared" si="0"/>
        <v/>
      </c>
      <c r="AD85" t="str">
        <f t="shared" si="1"/>
        <v/>
      </c>
      <c r="AF85" t="str">
        <f t="shared" si="2"/>
        <v>500</v>
      </c>
      <c r="AG85" t="str">
        <f t="shared" si="3"/>
        <v>500</v>
      </c>
    </row>
    <row r="86" spans="1:33" ht="38.25" customHeight="1">
      <c r="A86" s="33"/>
      <c r="B86" s="35">
        <f t="shared" si="4"/>
        <v>53</v>
      </c>
      <c r="C86" s="199"/>
      <c r="D86" s="200"/>
      <c r="E86" s="200"/>
      <c r="F86" s="200"/>
      <c r="G86" s="200"/>
      <c r="H86" s="200"/>
      <c r="I86" s="200"/>
      <c r="J86" s="200"/>
      <c r="K86" s="200"/>
      <c r="L86" s="201"/>
      <c r="M86" s="273"/>
      <c r="N86" s="273"/>
      <c r="O86" s="273"/>
      <c r="P86" s="273"/>
      <c r="Q86" s="273"/>
      <c r="R86" s="280"/>
      <c r="S86" s="280"/>
      <c r="T86" s="280"/>
      <c r="U86" s="280"/>
      <c r="V86" s="280"/>
      <c r="W86" s="216" t="str">
        <f>IFERROR(LEFT(VLOOKUP(AD86,基本情報!A:Y,25,FALSE),3),"")&amp;""</f>
        <v/>
      </c>
      <c r="X86" s="214" t="str">
        <f>IFERROR(VLOOKUP(AD86,基本情報!A:AB,27,FALSE),"")&amp;""</f>
        <v/>
      </c>
      <c r="Y86" s="214" t="str">
        <f>IFERROR(VLOOKUP(AD86,基本情報!A:AB,21,FALSE),"")&amp;""</f>
        <v/>
      </c>
      <c r="Z86" s="45"/>
      <c r="AA86" s="46"/>
      <c r="AC86" t="str">
        <f t="shared" si="0"/>
        <v/>
      </c>
      <c r="AD86" t="str">
        <f t="shared" si="1"/>
        <v/>
      </c>
      <c r="AF86" t="str">
        <f t="shared" si="2"/>
        <v>500</v>
      </c>
      <c r="AG86" t="str">
        <f t="shared" si="3"/>
        <v>500</v>
      </c>
    </row>
    <row r="87" spans="1:33" ht="38.25" customHeight="1">
      <c r="A87" s="33"/>
      <c r="B87" s="35">
        <f t="shared" si="4"/>
        <v>54</v>
      </c>
      <c r="C87" s="199"/>
      <c r="D87" s="200"/>
      <c r="E87" s="200"/>
      <c r="F87" s="200"/>
      <c r="G87" s="200"/>
      <c r="H87" s="200"/>
      <c r="I87" s="200"/>
      <c r="J87" s="200"/>
      <c r="K87" s="200"/>
      <c r="L87" s="201"/>
      <c r="M87" s="273"/>
      <c r="N87" s="273"/>
      <c r="O87" s="273"/>
      <c r="P87" s="273"/>
      <c r="Q87" s="273"/>
      <c r="R87" s="280"/>
      <c r="S87" s="280"/>
      <c r="T87" s="280"/>
      <c r="U87" s="280"/>
      <c r="V87" s="280"/>
      <c r="W87" s="216" t="str">
        <f>IFERROR(LEFT(VLOOKUP(AD87,基本情報!A:Y,25,FALSE),3),"")&amp;""</f>
        <v/>
      </c>
      <c r="X87" s="214" t="str">
        <f>IFERROR(VLOOKUP(AD87,基本情報!A:AB,27,FALSE),"")&amp;""</f>
        <v/>
      </c>
      <c r="Y87" s="214" t="str">
        <f>IFERROR(VLOOKUP(AD87,基本情報!A:AB,21,FALSE),"")&amp;""</f>
        <v/>
      </c>
      <c r="Z87" s="45"/>
      <c r="AA87" s="46"/>
      <c r="AC87" t="str">
        <f t="shared" si="0"/>
        <v/>
      </c>
      <c r="AD87" t="str">
        <f t="shared" si="1"/>
        <v/>
      </c>
      <c r="AF87" t="str">
        <f t="shared" si="2"/>
        <v>500</v>
      </c>
      <c r="AG87" t="str">
        <f t="shared" si="3"/>
        <v>500</v>
      </c>
    </row>
    <row r="88" spans="1:33" ht="38.25" customHeight="1">
      <c r="A88" s="33"/>
      <c r="B88" s="35">
        <f t="shared" si="4"/>
        <v>55</v>
      </c>
      <c r="C88" s="199"/>
      <c r="D88" s="200"/>
      <c r="E88" s="200"/>
      <c r="F88" s="200"/>
      <c r="G88" s="200"/>
      <c r="H88" s="200"/>
      <c r="I88" s="200"/>
      <c r="J88" s="200"/>
      <c r="K88" s="200"/>
      <c r="L88" s="201"/>
      <c r="M88" s="273"/>
      <c r="N88" s="273"/>
      <c r="O88" s="273"/>
      <c r="P88" s="273"/>
      <c r="Q88" s="273"/>
      <c r="R88" s="280"/>
      <c r="S88" s="280"/>
      <c r="T88" s="280"/>
      <c r="U88" s="280"/>
      <c r="V88" s="280"/>
      <c r="W88" s="216" t="str">
        <f>IFERROR(LEFT(VLOOKUP(AD88,基本情報!A:Y,25,FALSE),3),"")&amp;""</f>
        <v/>
      </c>
      <c r="X88" s="214" t="str">
        <f>IFERROR(VLOOKUP(AD88,基本情報!A:AB,27,FALSE),"")&amp;""</f>
        <v/>
      </c>
      <c r="Y88" s="214" t="str">
        <f>IFERROR(VLOOKUP(AD88,基本情報!A:AB,21,FALSE),"")&amp;""</f>
        <v/>
      </c>
      <c r="Z88" s="45"/>
      <c r="AA88" s="46"/>
      <c r="AC88" t="str">
        <f t="shared" si="0"/>
        <v/>
      </c>
      <c r="AD88" t="str">
        <f t="shared" si="1"/>
        <v/>
      </c>
      <c r="AF88" t="str">
        <f t="shared" si="2"/>
        <v>500</v>
      </c>
      <c r="AG88" t="str">
        <f t="shared" si="3"/>
        <v>500</v>
      </c>
    </row>
    <row r="89" spans="1:33" ht="38.25" customHeight="1">
      <c r="A89" s="33"/>
      <c r="B89" s="35">
        <f t="shared" si="4"/>
        <v>56</v>
      </c>
      <c r="C89" s="199"/>
      <c r="D89" s="200"/>
      <c r="E89" s="200"/>
      <c r="F89" s="200"/>
      <c r="G89" s="200"/>
      <c r="H89" s="200"/>
      <c r="I89" s="200"/>
      <c r="J89" s="200"/>
      <c r="K89" s="200"/>
      <c r="L89" s="201"/>
      <c r="M89" s="273"/>
      <c r="N89" s="273"/>
      <c r="O89" s="273"/>
      <c r="P89" s="273"/>
      <c r="Q89" s="273"/>
      <c r="R89" s="280"/>
      <c r="S89" s="280"/>
      <c r="T89" s="280"/>
      <c r="U89" s="280"/>
      <c r="V89" s="280"/>
      <c r="W89" s="216" t="str">
        <f>IFERROR(LEFT(VLOOKUP(AD89,基本情報!A:Y,25,FALSE),3),"")&amp;""</f>
        <v/>
      </c>
      <c r="X89" s="214" t="str">
        <f>IFERROR(VLOOKUP(AD89,基本情報!A:AB,27,FALSE),"")&amp;""</f>
        <v/>
      </c>
      <c r="Y89" s="214" t="str">
        <f>IFERROR(VLOOKUP(AD89,基本情報!A:AB,21,FALSE),"")&amp;""</f>
        <v/>
      </c>
      <c r="Z89" s="45"/>
      <c r="AA89" s="46"/>
      <c r="AC89" t="str">
        <f t="shared" si="0"/>
        <v/>
      </c>
      <c r="AD89" t="str">
        <f t="shared" si="1"/>
        <v/>
      </c>
      <c r="AF89" t="str">
        <f t="shared" si="2"/>
        <v>500</v>
      </c>
      <c r="AG89" t="str">
        <f t="shared" si="3"/>
        <v>500</v>
      </c>
    </row>
    <row r="90" spans="1:33" ht="38.25" customHeight="1">
      <c r="A90" s="33"/>
      <c r="B90" s="35">
        <f t="shared" si="4"/>
        <v>57</v>
      </c>
      <c r="C90" s="199"/>
      <c r="D90" s="200"/>
      <c r="E90" s="200"/>
      <c r="F90" s="200"/>
      <c r="G90" s="200"/>
      <c r="H90" s="200"/>
      <c r="I90" s="200"/>
      <c r="J90" s="200"/>
      <c r="K90" s="200"/>
      <c r="L90" s="201"/>
      <c r="M90" s="273"/>
      <c r="N90" s="273"/>
      <c r="O90" s="273"/>
      <c r="P90" s="273"/>
      <c r="Q90" s="273"/>
      <c r="R90" s="280"/>
      <c r="S90" s="280"/>
      <c r="T90" s="280"/>
      <c r="U90" s="280"/>
      <c r="V90" s="280"/>
      <c r="W90" s="216" t="str">
        <f>IFERROR(LEFT(VLOOKUP(AD90,基本情報!A:Y,25,FALSE),3),"")&amp;""</f>
        <v/>
      </c>
      <c r="X90" s="214" t="str">
        <f>IFERROR(VLOOKUP(AD90,基本情報!A:AB,27,FALSE),"")&amp;""</f>
        <v/>
      </c>
      <c r="Y90" s="214" t="str">
        <f>IFERROR(VLOOKUP(AD90,基本情報!A:AB,21,FALSE),"")&amp;""</f>
        <v/>
      </c>
      <c r="Z90" s="45"/>
      <c r="AA90" s="46"/>
      <c r="AC90" t="str">
        <f t="shared" si="0"/>
        <v/>
      </c>
      <c r="AD90" t="str">
        <f t="shared" si="1"/>
        <v/>
      </c>
      <c r="AF90" t="str">
        <f t="shared" si="2"/>
        <v>500</v>
      </c>
      <c r="AG90" t="str">
        <f t="shared" si="3"/>
        <v>500</v>
      </c>
    </row>
    <row r="91" spans="1:33" ht="38.25" customHeight="1">
      <c r="A91" s="33"/>
      <c r="B91" s="35">
        <f t="shared" si="4"/>
        <v>58</v>
      </c>
      <c r="C91" s="199"/>
      <c r="D91" s="200"/>
      <c r="E91" s="200"/>
      <c r="F91" s="200"/>
      <c r="G91" s="200"/>
      <c r="H91" s="200"/>
      <c r="I91" s="200"/>
      <c r="J91" s="200"/>
      <c r="K91" s="200"/>
      <c r="L91" s="201"/>
      <c r="M91" s="273"/>
      <c r="N91" s="273"/>
      <c r="O91" s="273"/>
      <c r="P91" s="273"/>
      <c r="Q91" s="273"/>
      <c r="R91" s="280"/>
      <c r="S91" s="280"/>
      <c r="T91" s="280"/>
      <c r="U91" s="280"/>
      <c r="V91" s="280"/>
      <c r="W91" s="216" t="str">
        <f>IFERROR(LEFT(VLOOKUP(AD91,基本情報!A:Y,25,FALSE),3),"")&amp;""</f>
        <v/>
      </c>
      <c r="X91" s="214" t="str">
        <f>IFERROR(VLOOKUP(AD91,基本情報!A:AB,27,FALSE),"")&amp;""</f>
        <v/>
      </c>
      <c r="Y91" s="214" t="str">
        <f>IFERROR(VLOOKUP(AD91,基本情報!A:AB,21,FALSE),"")&amp;""</f>
        <v/>
      </c>
      <c r="Z91" s="45"/>
      <c r="AA91" s="46"/>
      <c r="AC91" t="str">
        <f t="shared" si="0"/>
        <v/>
      </c>
      <c r="AD91" t="str">
        <f t="shared" si="1"/>
        <v/>
      </c>
      <c r="AF91" t="str">
        <f t="shared" si="2"/>
        <v>500</v>
      </c>
      <c r="AG91" t="str">
        <f t="shared" si="3"/>
        <v>500</v>
      </c>
    </row>
    <row r="92" spans="1:33" ht="38.25" customHeight="1">
      <c r="A92" s="33"/>
      <c r="B92" s="35">
        <f t="shared" si="4"/>
        <v>59</v>
      </c>
      <c r="C92" s="199"/>
      <c r="D92" s="200"/>
      <c r="E92" s="200"/>
      <c r="F92" s="200"/>
      <c r="G92" s="200"/>
      <c r="H92" s="200"/>
      <c r="I92" s="200"/>
      <c r="J92" s="200"/>
      <c r="K92" s="200"/>
      <c r="L92" s="201"/>
      <c r="M92" s="273"/>
      <c r="N92" s="273"/>
      <c r="O92" s="273"/>
      <c r="P92" s="273"/>
      <c r="Q92" s="273"/>
      <c r="R92" s="280"/>
      <c r="S92" s="280"/>
      <c r="T92" s="280"/>
      <c r="U92" s="280"/>
      <c r="V92" s="280"/>
      <c r="W92" s="216" t="str">
        <f>IFERROR(LEFT(VLOOKUP(AD92,基本情報!A:Y,25,FALSE),3),"")&amp;""</f>
        <v/>
      </c>
      <c r="X92" s="214" t="str">
        <f>IFERROR(VLOOKUP(AD92,基本情報!A:AB,27,FALSE),"")&amp;""</f>
        <v/>
      </c>
      <c r="Y92" s="214" t="str">
        <f>IFERROR(VLOOKUP(AD92,基本情報!A:AB,21,FALSE),"")&amp;""</f>
        <v/>
      </c>
      <c r="Z92" s="45"/>
      <c r="AA92" s="46"/>
      <c r="AC92" t="str">
        <f t="shared" si="0"/>
        <v/>
      </c>
      <c r="AD92" t="str">
        <f t="shared" si="1"/>
        <v/>
      </c>
      <c r="AF92" t="str">
        <f t="shared" si="2"/>
        <v>500</v>
      </c>
      <c r="AG92" t="str">
        <f t="shared" si="3"/>
        <v>500</v>
      </c>
    </row>
    <row r="93" spans="1:33" ht="38.25" customHeight="1">
      <c r="A93" s="33"/>
      <c r="B93" s="35">
        <f t="shared" si="4"/>
        <v>60</v>
      </c>
      <c r="C93" s="199"/>
      <c r="D93" s="200"/>
      <c r="E93" s="200"/>
      <c r="F93" s="200"/>
      <c r="G93" s="200"/>
      <c r="H93" s="200"/>
      <c r="I93" s="200"/>
      <c r="J93" s="200"/>
      <c r="K93" s="200"/>
      <c r="L93" s="201"/>
      <c r="M93" s="273"/>
      <c r="N93" s="273"/>
      <c r="O93" s="273"/>
      <c r="P93" s="273"/>
      <c r="Q93" s="273"/>
      <c r="R93" s="280"/>
      <c r="S93" s="280"/>
      <c r="T93" s="280"/>
      <c r="U93" s="280"/>
      <c r="V93" s="280"/>
      <c r="W93" s="216" t="str">
        <f>IFERROR(LEFT(VLOOKUP(AD93,基本情報!A:Y,25,FALSE),3),"")&amp;""</f>
        <v/>
      </c>
      <c r="X93" s="214" t="str">
        <f>IFERROR(VLOOKUP(AD93,基本情報!A:AB,27,FALSE),"")&amp;""</f>
        <v/>
      </c>
      <c r="Y93" s="214" t="str">
        <f>IFERROR(VLOOKUP(AD93,基本情報!A:AB,21,FALSE),"")&amp;""</f>
        <v/>
      </c>
      <c r="Z93" s="45"/>
      <c r="AA93" s="46"/>
      <c r="AC93" t="str">
        <f t="shared" si="0"/>
        <v/>
      </c>
      <c r="AD93" t="str">
        <f t="shared" si="1"/>
        <v/>
      </c>
      <c r="AF93" t="str">
        <f t="shared" si="2"/>
        <v>500</v>
      </c>
      <c r="AG93" t="str">
        <f t="shared" si="3"/>
        <v>500</v>
      </c>
    </row>
    <row r="94" spans="1:33" ht="38.25" customHeight="1">
      <c r="A94" s="33"/>
      <c r="B94" s="35">
        <f t="shared" si="4"/>
        <v>61</v>
      </c>
      <c r="C94" s="199"/>
      <c r="D94" s="200"/>
      <c r="E94" s="200"/>
      <c r="F94" s="200"/>
      <c r="G94" s="200"/>
      <c r="H94" s="200"/>
      <c r="I94" s="200"/>
      <c r="J94" s="200"/>
      <c r="K94" s="200"/>
      <c r="L94" s="201"/>
      <c r="M94" s="273"/>
      <c r="N94" s="273"/>
      <c r="O94" s="273"/>
      <c r="P94" s="273"/>
      <c r="Q94" s="273"/>
      <c r="R94" s="280"/>
      <c r="S94" s="280"/>
      <c r="T94" s="280"/>
      <c r="U94" s="280"/>
      <c r="V94" s="280"/>
      <c r="W94" s="216" t="str">
        <f>IFERROR(LEFT(VLOOKUP(AD94,基本情報!A:Y,25,FALSE),3),"")&amp;""</f>
        <v/>
      </c>
      <c r="X94" s="214" t="str">
        <f>IFERROR(VLOOKUP(AD94,基本情報!A:AB,27,FALSE),"")&amp;""</f>
        <v/>
      </c>
      <c r="Y94" s="214" t="str">
        <f>IFERROR(VLOOKUP(AD94,基本情報!A:AB,21,FALSE),"")&amp;""</f>
        <v/>
      </c>
      <c r="Z94" s="45"/>
      <c r="AA94" s="46"/>
      <c r="AC94" t="str">
        <f t="shared" si="0"/>
        <v/>
      </c>
      <c r="AD94" t="str">
        <f t="shared" si="1"/>
        <v/>
      </c>
      <c r="AF94" t="str">
        <f t="shared" si="2"/>
        <v>500</v>
      </c>
      <c r="AG94" t="str">
        <f t="shared" si="3"/>
        <v>500</v>
      </c>
    </row>
    <row r="95" spans="1:33" ht="38.25" customHeight="1">
      <c r="A95" s="33"/>
      <c r="B95" s="35">
        <f t="shared" si="4"/>
        <v>62</v>
      </c>
      <c r="C95" s="199"/>
      <c r="D95" s="200"/>
      <c r="E95" s="200"/>
      <c r="F95" s="200"/>
      <c r="G95" s="200"/>
      <c r="H95" s="200"/>
      <c r="I95" s="200"/>
      <c r="J95" s="200"/>
      <c r="K95" s="200"/>
      <c r="L95" s="201"/>
      <c r="M95" s="273"/>
      <c r="N95" s="273"/>
      <c r="O95" s="273"/>
      <c r="P95" s="273"/>
      <c r="Q95" s="273"/>
      <c r="R95" s="280"/>
      <c r="S95" s="280"/>
      <c r="T95" s="280"/>
      <c r="U95" s="280"/>
      <c r="V95" s="280"/>
      <c r="W95" s="216" t="str">
        <f>IFERROR(LEFT(VLOOKUP(AD95,基本情報!A:Y,25,FALSE),3),"")&amp;""</f>
        <v/>
      </c>
      <c r="X95" s="214" t="str">
        <f>IFERROR(VLOOKUP(AD95,基本情報!A:AB,27,FALSE),"")&amp;""</f>
        <v/>
      </c>
      <c r="Y95" s="214" t="str">
        <f>IFERROR(VLOOKUP(AD95,基本情報!A:AB,21,FALSE),"")&amp;""</f>
        <v/>
      </c>
      <c r="Z95" s="45"/>
      <c r="AA95" s="46"/>
      <c r="AC95" t="str">
        <f t="shared" si="0"/>
        <v/>
      </c>
      <c r="AD95" t="str">
        <f t="shared" si="1"/>
        <v/>
      </c>
      <c r="AF95" t="str">
        <f t="shared" si="2"/>
        <v>500</v>
      </c>
      <c r="AG95" t="str">
        <f t="shared" si="3"/>
        <v>500</v>
      </c>
    </row>
    <row r="96" spans="1:33" ht="38.25" customHeight="1">
      <c r="A96" s="33"/>
      <c r="B96" s="35">
        <f t="shared" si="4"/>
        <v>63</v>
      </c>
      <c r="C96" s="199"/>
      <c r="D96" s="200"/>
      <c r="E96" s="200"/>
      <c r="F96" s="200"/>
      <c r="G96" s="200"/>
      <c r="H96" s="200"/>
      <c r="I96" s="200"/>
      <c r="J96" s="200"/>
      <c r="K96" s="200"/>
      <c r="L96" s="201"/>
      <c r="M96" s="273"/>
      <c r="N96" s="273"/>
      <c r="O96" s="273"/>
      <c r="P96" s="273"/>
      <c r="Q96" s="273"/>
      <c r="R96" s="280"/>
      <c r="S96" s="280"/>
      <c r="T96" s="280"/>
      <c r="U96" s="280"/>
      <c r="V96" s="280"/>
      <c r="W96" s="216" t="str">
        <f>IFERROR(LEFT(VLOOKUP(AD96,基本情報!A:Y,25,FALSE),3),"")&amp;""</f>
        <v/>
      </c>
      <c r="X96" s="214" t="str">
        <f>IFERROR(VLOOKUP(AD96,基本情報!A:AB,27,FALSE),"")&amp;""</f>
        <v/>
      </c>
      <c r="Y96" s="214" t="str">
        <f>IFERROR(VLOOKUP(AD96,基本情報!A:AB,21,FALSE),"")&amp;""</f>
        <v/>
      </c>
      <c r="Z96" s="45"/>
      <c r="AA96" s="46"/>
      <c r="AC96" t="str">
        <f t="shared" si="0"/>
        <v/>
      </c>
      <c r="AD96" t="str">
        <f t="shared" si="1"/>
        <v/>
      </c>
      <c r="AF96" t="str">
        <f t="shared" si="2"/>
        <v>500</v>
      </c>
      <c r="AG96" t="str">
        <f t="shared" si="3"/>
        <v>500</v>
      </c>
    </row>
    <row r="97" spans="1:33" ht="38.25" customHeight="1">
      <c r="A97" s="33"/>
      <c r="B97" s="35">
        <f t="shared" si="4"/>
        <v>64</v>
      </c>
      <c r="C97" s="199"/>
      <c r="D97" s="200"/>
      <c r="E97" s="200"/>
      <c r="F97" s="200"/>
      <c r="G97" s="200"/>
      <c r="H97" s="200"/>
      <c r="I97" s="200"/>
      <c r="J97" s="200"/>
      <c r="K97" s="200"/>
      <c r="L97" s="201"/>
      <c r="M97" s="273"/>
      <c r="N97" s="273"/>
      <c r="O97" s="273"/>
      <c r="P97" s="273"/>
      <c r="Q97" s="273"/>
      <c r="R97" s="280"/>
      <c r="S97" s="280"/>
      <c r="T97" s="280"/>
      <c r="U97" s="280"/>
      <c r="V97" s="280"/>
      <c r="W97" s="216" t="str">
        <f>IFERROR(LEFT(VLOOKUP(AD97,基本情報!A:Y,25,FALSE),3),"")&amp;""</f>
        <v/>
      </c>
      <c r="X97" s="214" t="str">
        <f>IFERROR(VLOOKUP(AD97,基本情報!A:AB,27,FALSE),"")&amp;""</f>
        <v/>
      </c>
      <c r="Y97" s="214" t="str">
        <f>IFERROR(VLOOKUP(AD97,基本情報!A:AB,21,FALSE),"")&amp;""</f>
        <v/>
      </c>
      <c r="Z97" s="45"/>
      <c r="AA97" s="46"/>
      <c r="AC97" t="str">
        <f t="shared" si="0"/>
        <v/>
      </c>
      <c r="AD97" t="str">
        <f t="shared" si="1"/>
        <v/>
      </c>
      <c r="AF97" t="str">
        <f t="shared" si="2"/>
        <v>500</v>
      </c>
      <c r="AG97" t="str">
        <f t="shared" si="3"/>
        <v>500</v>
      </c>
    </row>
    <row r="98" spans="1:33" ht="38.25" customHeight="1">
      <c r="A98" s="33"/>
      <c r="B98" s="35">
        <f t="shared" si="4"/>
        <v>65</v>
      </c>
      <c r="C98" s="199"/>
      <c r="D98" s="200"/>
      <c r="E98" s="200"/>
      <c r="F98" s="200"/>
      <c r="G98" s="200"/>
      <c r="H98" s="200"/>
      <c r="I98" s="200"/>
      <c r="J98" s="200"/>
      <c r="K98" s="200"/>
      <c r="L98" s="201"/>
      <c r="M98" s="273"/>
      <c r="N98" s="273"/>
      <c r="O98" s="273"/>
      <c r="P98" s="273"/>
      <c r="Q98" s="273"/>
      <c r="R98" s="280"/>
      <c r="S98" s="280"/>
      <c r="T98" s="280"/>
      <c r="U98" s="280"/>
      <c r="V98" s="280"/>
      <c r="W98" s="216" t="str">
        <f>IFERROR(LEFT(VLOOKUP(AD98,基本情報!A:Y,25,FALSE),3),"")&amp;""</f>
        <v/>
      </c>
      <c r="X98" s="214" t="str">
        <f>IFERROR(VLOOKUP(AD98,基本情報!A:AB,27,FALSE),"")&amp;""</f>
        <v/>
      </c>
      <c r="Y98" s="214" t="str">
        <f>IFERROR(VLOOKUP(AD98,基本情報!A:AB,21,FALSE),"")&amp;""</f>
        <v/>
      </c>
      <c r="Z98" s="45"/>
      <c r="AA98" s="46"/>
      <c r="AC98" t="str">
        <f t="shared" si="0"/>
        <v/>
      </c>
      <c r="AD98" t="str">
        <f t="shared" si="1"/>
        <v/>
      </c>
      <c r="AF98" t="str">
        <f t="shared" si="2"/>
        <v>500</v>
      </c>
      <c r="AG98" t="str">
        <f t="shared" si="3"/>
        <v>500</v>
      </c>
    </row>
    <row r="99" spans="1:33" ht="38.25" customHeight="1">
      <c r="A99" s="33"/>
      <c r="B99" s="35">
        <f t="shared" si="4"/>
        <v>66</v>
      </c>
      <c r="C99" s="199"/>
      <c r="D99" s="200"/>
      <c r="E99" s="200"/>
      <c r="F99" s="200"/>
      <c r="G99" s="200"/>
      <c r="H99" s="200"/>
      <c r="I99" s="200"/>
      <c r="J99" s="200"/>
      <c r="K99" s="200"/>
      <c r="L99" s="201"/>
      <c r="M99" s="273"/>
      <c r="N99" s="273"/>
      <c r="O99" s="273"/>
      <c r="P99" s="273"/>
      <c r="Q99" s="273"/>
      <c r="R99" s="280"/>
      <c r="S99" s="280"/>
      <c r="T99" s="280"/>
      <c r="U99" s="280"/>
      <c r="V99" s="280"/>
      <c r="W99" s="216" t="str">
        <f>IFERROR(LEFT(VLOOKUP(AD99,基本情報!A:Y,25,FALSE),3),"")&amp;""</f>
        <v/>
      </c>
      <c r="X99" s="214" t="str">
        <f>IFERROR(VLOOKUP(AD99,基本情報!A:AB,27,FALSE),"")&amp;""</f>
        <v/>
      </c>
      <c r="Y99" s="214" t="str">
        <f>IFERROR(VLOOKUP(AD99,基本情報!A:AB,21,FALSE),"")&amp;""</f>
        <v/>
      </c>
      <c r="Z99" s="45"/>
      <c r="AA99" s="46"/>
      <c r="AC99" t="str">
        <f t="shared" ref="AC99:AC133" si="5">CONCATENATE(C99,D99,E99,F99,G99,H99,I99,J99,K99,L99)</f>
        <v/>
      </c>
      <c r="AD99" t="str">
        <f t="shared" ref="AD99:AD133" si="6">AC99&amp;M99</f>
        <v/>
      </c>
      <c r="AF99" t="str">
        <f t="shared" ref="AF99:AF133" si="7">$R$27&amp;AD99</f>
        <v>500</v>
      </c>
      <c r="AG99" t="str">
        <f t="shared" ref="AG99:AG133" si="8">$R$27&amp;AE99</f>
        <v>500</v>
      </c>
    </row>
    <row r="100" spans="1:33" ht="38.25" customHeight="1">
      <c r="A100" s="33"/>
      <c r="B100" s="35">
        <f t="shared" ref="B100:B133" si="9">B99+1</f>
        <v>67</v>
      </c>
      <c r="C100" s="199"/>
      <c r="D100" s="200"/>
      <c r="E100" s="200"/>
      <c r="F100" s="200"/>
      <c r="G100" s="200"/>
      <c r="H100" s="200"/>
      <c r="I100" s="200"/>
      <c r="J100" s="200"/>
      <c r="K100" s="200"/>
      <c r="L100" s="201"/>
      <c r="M100" s="273"/>
      <c r="N100" s="273"/>
      <c r="O100" s="273"/>
      <c r="P100" s="273"/>
      <c r="Q100" s="273"/>
      <c r="R100" s="280"/>
      <c r="S100" s="280"/>
      <c r="T100" s="280"/>
      <c r="U100" s="280"/>
      <c r="V100" s="280"/>
      <c r="W100" s="216" t="str">
        <f>IFERROR(LEFT(VLOOKUP(AD100,基本情報!A:Y,25,FALSE),3),"")&amp;""</f>
        <v/>
      </c>
      <c r="X100" s="214" t="str">
        <f>IFERROR(VLOOKUP(AD100,基本情報!A:AB,27,FALSE),"")&amp;""</f>
        <v/>
      </c>
      <c r="Y100" s="214" t="str">
        <f>IFERROR(VLOOKUP(AD100,基本情報!A:AB,21,FALSE),"")&amp;""</f>
        <v/>
      </c>
      <c r="Z100" s="45"/>
      <c r="AA100" s="46"/>
      <c r="AC100" t="str">
        <f t="shared" si="5"/>
        <v/>
      </c>
      <c r="AD100" t="str">
        <f t="shared" si="6"/>
        <v/>
      </c>
      <c r="AF100" t="str">
        <f t="shared" si="7"/>
        <v>500</v>
      </c>
      <c r="AG100" t="str">
        <f t="shared" si="8"/>
        <v>500</v>
      </c>
    </row>
    <row r="101" spans="1:33" ht="38.25" customHeight="1">
      <c r="A101" s="33"/>
      <c r="B101" s="35">
        <f t="shared" si="9"/>
        <v>68</v>
      </c>
      <c r="C101" s="199"/>
      <c r="D101" s="200"/>
      <c r="E101" s="200"/>
      <c r="F101" s="200"/>
      <c r="G101" s="200"/>
      <c r="H101" s="200"/>
      <c r="I101" s="200"/>
      <c r="J101" s="200"/>
      <c r="K101" s="200"/>
      <c r="L101" s="201"/>
      <c r="M101" s="273"/>
      <c r="N101" s="273"/>
      <c r="O101" s="273"/>
      <c r="P101" s="273"/>
      <c r="Q101" s="273"/>
      <c r="R101" s="280"/>
      <c r="S101" s="280"/>
      <c r="T101" s="280"/>
      <c r="U101" s="280"/>
      <c r="V101" s="280"/>
      <c r="W101" s="216" t="str">
        <f>IFERROR(LEFT(VLOOKUP(AD101,基本情報!A:Y,25,FALSE),3),"")&amp;""</f>
        <v/>
      </c>
      <c r="X101" s="214" t="str">
        <f>IFERROR(VLOOKUP(AD101,基本情報!A:AB,27,FALSE),"")&amp;""</f>
        <v/>
      </c>
      <c r="Y101" s="214" t="str">
        <f>IFERROR(VLOOKUP(AD101,基本情報!A:AB,21,FALSE),"")&amp;""</f>
        <v/>
      </c>
      <c r="Z101" s="45"/>
      <c r="AA101" s="46"/>
      <c r="AC101" t="str">
        <f t="shared" si="5"/>
        <v/>
      </c>
      <c r="AD101" t="str">
        <f t="shared" si="6"/>
        <v/>
      </c>
      <c r="AF101" t="str">
        <f t="shared" si="7"/>
        <v>500</v>
      </c>
      <c r="AG101" t="str">
        <f t="shared" si="8"/>
        <v>500</v>
      </c>
    </row>
    <row r="102" spans="1:33" ht="38.25" customHeight="1">
      <c r="A102" s="33"/>
      <c r="B102" s="35">
        <f t="shared" si="9"/>
        <v>69</v>
      </c>
      <c r="C102" s="199"/>
      <c r="D102" s="200"/>
      <c r="E102" s="200"/>
      <c r="F102" s="200"/>
      <c r="G102" s="200"/>
      <c r="H102" s="200"/>
      <c r="I102" s="200"/>
      <c r="J102" s="200"/>
      <c r="K102" s="200"/>
      <c r="L102" s="201"/>
      <c r="M102" s="273"/>
      <c r="N102" s="273"/>
      <c r="O102" s="273"/>
      <c r="P102" s="273"/>
      <c r="Q102" s="273"/>
      <c r="R102" s="280"/>
      <c r="S102" s="280"/>
      <c r="T102" s="280"/>
      <c r="U102" s="280"/>
      <c r="V102" s="280"/>
      <c r="W102" s="216" t="str">
        <f>IFERROR(LEFT(VLOOKUP(AD102,基本情報!A:Y,25,FALSE),3),"")&amp;""</f>
        <v/>
      </c>
      <c r="X102" s="214" t="str">
        <f>IFERROR(VLOOKUP(AD102,基本情報!A:AB,27,FALSE),"")&amp;""</f>
        <v/>
      </c>
      <c r="Y102" s="214" t="str">
        <f>IFERROR(VLOOKUP(AD102,基本情報!A:AB,21,FALSE),"")&amp;""</f>
        <v/>
      </c>
      <c r="Z102" s="45"/>
      <c r="AA102" s="46"/>
      <c r="AC102" t="str">
        <f t="shared" si="5"/>
        <v/>
      </c>
      <c r="AD102" t="str">
        <f t="shared" si="6"/>
        <v/>
      </c>
      <c r="AF102" t="str">
        <f t="shared" si="7"/>
        <v>500</v>
      </c>
      <c r="AG102" t="str">
        <f t="shared" si="8"/>
        <v>500</v>
      </c>
    </row>
    <row r="103" spans="1:33" ht="38.25" customHeight="1">
      <c r="A103" s="33"/>
      <c r="B103" s="35">
        <f t="shared" si="9"/>
        <v>70</v>
      </c>
      <c r="C103" s="199"/>
      <c r="D103" s="200"/>
      <c r="E103" s="200"/>
      <c r="F103" s="200"/>
      <c r="G103" s="200"/>
      <c r="H103" s="200"/>
      <c r="I103" s="200"/>
      <c r="J103" s="200"/>
      <c r="K103" s="200"/>
      <c r="L103" s="201"/>
      <c r="M103" s="273"/>
      <c r="N103" s="273"/>
      <c r="O103" s="273"/>
      <c r="P103" s="273"/>
      <c r="Q103" s="273"/>
      <c r="R103" s="280"/>
      <c r="S103" s="280"/>
      <c r="T103" s="280"/>
      <c r="U103" s="280"/>
      <c r="V103" s="280"/>
      <c r="W103" s="216" t="str">
        <f>IFERROR(LEFT(VLOOKUP(AD103,基本情報!A:Y,25,FALSE),3),"")&amp;""</f>
        <v/>
      </c>
      <c r="X103" s="214" t="str">
        <f>IFERROR(VLOOKUP(AD103,基本情報!A:AB,27,FALSE),"")&amp;""</f>
        <v/>
      </c>
      <c r="Y103" s="214" t="str">
        <f>IFERROR(VLOOKUP(AD103,基本情報!A:AB,21,FALSE),"")&amp;""</f>
        <v/>
      </c>
      <c r="Z103" s="45"/>
      <c r="AA103" s="46"/>
      <c r="AC103" t="str">
        <f t="shared" si="5"/>
        <v/>
      </c>
      <c r="AD103" t="str">
        <f t="shared" si="6"/>
        <v/>
      </c>
      <c r="AF103" t="str">
        <f t="shared" si="7"/>
        <v>500</v>
      </c>
      <c r="AG103" t="str">
        <f t="shared" si="8"/>
        <v>500</v>
      </c>
    </row>
    <row r="104" spans="1:33" ht="38.25" customHeight="1">
      <c r="A104" s="33"/>
      <c r="B104" s="35">
        <f t="shared" si="9"/>
        <v>71</v>
      </c>
      <c r="C104" s="199"/>
      <c r="D104" s="200"/>
      <c r="E104" s="200"/>
      <c r="F104" s="200"/>
      <c r="G104" s="200"/>
      <c r="H104" s="200"/>
      <c r="I104" s="200"/>
      <c r="J104" s="200"/>
      <c r="K104" s="200"/>
      <c r="L104" s="201"/>
      <c r="M104" s="273"/>
      <c r="N104" s="273"/>
      <c r="O104" s="273"/>
      <c r="P104" s="273"/>
      <c r="Q104" s="273"/>
      <c r="R104" s="280"/>
      <c r="S104" s="280"/>
      <c r="T104" s="280"/>
      <c r="U104" s="280"/>
      <c r="V104" s="280"/>
      <c r="W104" s="216" t="str">
        <f>IFERROR(LEFT(VLOOKUP(AD104,基本情報!A:Y,25,FALSE),3),"")&amp;""</f>
        <v/>
      </c>
      <c r="X104" s="214" t="str">
        <f>IFERROR(VLOOKUP(AD104,基本情報!A:AB,27,FALSE),"")&amp;""</f>
        <v/>
      </c>
      <c r="Y104" s="214" t="str">
        <f>IFERROR(VLOOKUP(AD104,基本情報!A:AB,21,FALSE),"")&amp;""</f>
        <v/>
      </c>
      <c r="Z104" s="45"/>
      <c r="AA104" s="46"/>
      <c r="AC104" t="str">
        <f t="shared" si="5"/>
        <v/>
      </c>
      <c r="AD104" t="str">
        <f t="shared" si="6"/>
        <v/>
      </c>
      <c r="AF104" t="str">
        <f t="shared" si="7"/>
        <v>500</v>
      </c>
      <c r="AG104" t="str">
        <f t="shared" si="8"/>
        <v>500</v>
      </c>
    </row>
    <row r="105" spans="1:33" ht="38.25" customHeight="1">
      <c r="A105" s="33"/>
      <c r="B105" s="35">
        <f t="shared" si="9"/>
        <v>72</v>
      </c>
      <c r="C105" s="199"/>
      <c r="D105" s="200"/>
      <c r="E105" s="200"/>
      <c r="F105" s="200"/>
      <c r="G105" s="200"/>
      <c r="H105" s="200"/>
      <c r="I105" s="200"/>
      <c r="J105" s="200"/>
      <c r="K105" s="200"/>
      <c r="L105" s="201"/>
      <c r="M105" s="273"/>
      <c r="N105" s="273"/>
      <c r="O105" s="273"/>
      <c r="P105" s="273"/>
      <c r="Q105" s="273"/>
      <c r="R105" s="280"/>
      <c r="S105" s="280"/>
      <c r="T105" s="280"/>
      <c r="U105" s="280"/>
      <c r="V105" s="280"/>
      <c r="W105" s="216" t="str">
        <f>IFERROR(LEFT(VLOOKUP(AD105,基本情報!A:Y,25,FALSE),3),"")&amp;""</f>
        <v/>
      </c>
      <c r="X105" s="214" t="str">
        <f>IFERROR(VLOOKUP(AD105,基本情報!A:AB,27,FALSE),"")&amp;""</f>
        <v/>
      </c>
      <c r="Y105" s="214" t="str">
        <f>IFERROR(VLOOKUP(AD105,基本情報!A:AB,21,FALSE),"")&amp;""</f>
        <v/>
      </c>
      <c r="Z105" s="45"/>
      <c r="AA105" s="46"/>
      <c r="AC105" t="str">
        <f t="shared" si="5"/>
        <v/>
      </c>
      <c r="AD105" t="str">
        <f t="shared" si="6"/>
        <v/>
      </c>
      <c r="AF105" t="str">
        <f t="shared" si="7"/>
        <v>500</v>
      </c>
      <c r="AG105" t="str">
        <f t="shared" si="8"/>
        <v>500</v>
      </c>
    </row>
    <row r="106" spans="1:33" ht="38.25" customHeight="1">
      <c r="A106" s="33"/>
      <c r="B106" s="35">
        <f t="shared" si="9"/>
        <v>73</v>
      </c>
      <c r="C106" s="199"/>
      <c r="D106" s="200"/>
      <c r="E106" s="200"/>
      <c r="F106" s="200"/>
      <c r="G106" s="200"/>
      <c r="H106" s="200"/>
      <c r="I106" s="200"/>
      <c r="J106" s="200"/>
      <c r="K106" s="200"/>
      <c r="L106" s="201"/>
      <c r="M106" s="273"/>
      <c r="N106" s="273"/>
      <c r="O106" s="273"/>
      <c r="P106" s="273"/>
      <c r="Q106" s="273"/>
      <c r="R106" s="280"/>
      <c r="S106" s="280"/>
      <c r="T106" s="280"/>
      <c r="U106" s="280"/>
      <c r="V106" s="280"/>
      <c r="W106" s="216" t="str">
        <f>IFERROR(LEFT(VLOOKUP(AD106,基本情報!A:Y,25,FALSE),3),"")&amp;""</f>
        <v/>
      </c>
      <c r="X106" s="214" t="str">
        <f>IFERROR(VLOOKUP(AD106,基本情報!A:AB,27,FALSE),"")&amp;""</f>
        <v/>
      </c>
      <c r="Y106" s="214" t="str">
        <f>IFERROR(VLOOKUP(AD106,基本情報!A:AB,21,FALSE),"")&amp;""</f>
        <v/>
      </c>
      <c r="Z106" s="45"/>
      <c r="AA106" s="46"/>
      <c r="AC106" t="str">
        <f t="shared" si="5"/>
        <v/>
      </c>
      <c r="AD106" t="str">
        <f t="shared" si="6"/>
        <v/>
      </c>
      <c r="AF106" t="str">
        <f t="shared" si="7"/>
        <v>500</v>
      </c>
      <c r="AG106" t="str">
        <f t="shared" si="8"/>
        <v>500</v>
      </c>
    </row>
    <row r="107" spans="1:33" ht="38.25" customHeight="1">
      <c r="A107" s="33"/>
      <c r="B107" s="35">
        <f t="shared" si="9"/>
        <v>74</v>
      </c>
      <c r="C107" s="199"/>
      <c r="D107" s="200"/>
      <c r="E107" s="200"/>
      <c r="F107" s="200"/>
      <c r="G107" s="200"/>
      <c r="H107" s="200"/>
      <c r="I107" s="200"/>
      <c r="J107" s="200"/>
      <c r="K107" s="200"/>
      <c r="L107" s="201"/>
      <c r="M107" s="273"/>
      <c r="N107" s="273"/>
      <c r="O107" s="273"/>
      <c r="P107" s="273"/>
      <c r="Q107" s="273"/>
      <c r="R107" s="280"/>
      <c r="S107" s="280"/>
      <c r="T107" s="280"/>
      <c r="U107" s="280"/>
      <c r="V107" s="280"/>
      <c r="W107" s="216" t="str">
        <f>IFERROR(LEFT(VLOOKUP(AD107,基本情報!A:Y,25,FALSE),3),"")&amp;""</f>
        <v/>
      </c>
      <c r="X107" s="214" t="str">
        <f>IFERROR(VLOOKUP(AD107,基本情報!A:AB,27,FALSE),"")&amp;""</f>
        <v/>
      </c>
      <c r="Y107" s="214" t="str">
        <f>IFERROR(VLOOKUP(AD107,基本情報!A:AB,21,FALSE),"")&amp;""</f>
        <v/>
      </c>
      <c r="Z107" s="45"/>
      <c r="AA107" s="46"/>
      <c r="AC107" t="str">
        <f t="shared" si="5"/>
        <v/>
      </c>
      <c r="AD107" t="str">
        <f t="shared" si="6"/>
        <v/>
      </c>
      <c r="AF107" t="str">
        <f t="shared" si="7"/>
        <v>500</v>
      </c>
      <c r="AG107" t="str">
        <f t="shared" si="8"/>
        <v>500</v>
      </c>
    </row>
    <row r="108" spans="1:33" ht="38.25" customHeight="1">
      <c r="A108" s="33"/>
      <c r="B108" s="35">
        <f t="shared" si="9"/>
        <v>75</v>
      </c>
      <c r="C108" s="199"/>
      <c r="D108" s="200"/>
      <c r="E108" s="200"/>
      <c r="F108" s="200"/>
      <c r="G108" s="200"/>
      <c r="H108" s="200"/>
      <c r="I108" s="200"/>
      <c r="J108" s="200"/>
      <c r="K108" s="200"/>
      <c r="L108" s="201"/>
      <c r="M108" s="273"/>
      <c r="N108" s="273"/>
      <c r="O108" s="273"/>
      <c r="P108" s="273"/>
      <c r="Q108" s="273"/>
      <c r="R108" s="280"/>
      <c r="S108" s="280"/>
      <c r="T108" s="280"/>
      <c r="U108" s="280"/>
      <c r="V108" s="280"/>
      <c r="W108" s="216" t="str">
        <f>IFERROR(LEFT(VLOOKUP(AD108,基本情報!A:Y,25,FALSE),3),"")&amp;""</f>
        <v/>
      </c>
      <c r="X108" s="214" t="str">
        <f>IFERROR(VLOOKUP(AD108,基本情報!A:AB,27,FALSE),"")&amp;""</f>
        <v/>
      </c>
      <c r="Y108" s="214" t="str">
        <f>IFERROR(VLOOKUP(AD108,基本情報!A:AB,21,FALSE),"")&amp;""</f>
        <v/>
      </c>
      <c r="Z108" s="45"/>
      <c r="AA108" s="46"/>
      <c r="AC108" t="str">
        <f t="shared" si="5"/>
        <v/>
      </c>
      <c r="AD108" t="str">
        <f t="shared" si="6"/>
        <v/>
      </c>
      <c r="AF108" t="str">
        <f t="shared" si="7"/>
        <v>500</v>
      </c>
      <c r="AG108" t="str">
        <f t="shared" si="8"/>
        <v>500</v>
      </c>
    </row>
    <row r="109" spans="1:33" ht="38.25" customHeight="1">
      <c r="A109" s="33"/>
      <c r="B109" s="35">
        <f t="shared" si="9"/>
        <v>76</v>
      </c>
      <c r="C109" s="199"/>
      <c r="D109" s="200"/>
      <c r="E109" s="200"/>
      <c r="F109" s="200"/>
      <c r="G109" s="200"/>
      <c r="H109" s="200"/>
      <c r="I109" s="200"/>
      <c r="J109" s="200"/>
      <c r="K109" s="200"/>
      <c r="L109" s="201"/>
      <c r="M109" s="273"/>
      <c r="N109" s="273"/>
      <c r="O109" s="273"/>
      <c r="P109" s="273"/>
      <c r="Q109" s="273"/>
      <c r="R109" s="280"/>
      <c r="S109" s="280"/>
      <c r="T109" s="280"/>
      <c r="U109" s="280"/>
      <c r="V109" s="280"/>
      <c r="W109" s="216" t="str">
        <f>IFERROR(LEFT(VLOOKUP(AD109,基本情報!A:Y,25,FALSE),3),"")&amp;""</f>
        <v/>
      </c>
      <c r="X109" s="214" t="str">
        <f>IFERROR(VLOOKUP(AD109,基本情報!A:AB,27,FALSE),"")&amp;""</f>
        <v/>
      </c>
      <c r="Y109" s="214" t="str">
        <f>IFERROR(VLOOKUP(AD109,基本情報!A:AB,21,FALSE),"")&amp;""</f>
        <v/>
      </c>
      <c r="Z109" s="45"/>
      <c r="AA109" s="46"/>
      <c r="AC109" t="str">
        <f t="shared" si="5"/>
        <v/>
      </c>
      <c r="AD109" t="str">
        <f t="shared" si="6"/>
        <v/>
      </c>
      <c r="AF109" t="str">
        <f t="shared" si="7"/>
        <v>500</v>
      </c>
      <c r="AG109" t="str">
        <f t="shared" si="8"/>
        <v>500</v>
      </c>
    </row>
    <row r="110" spans="1:33" ht="38.25" customHeight="1">
      <c r="A110" s="33"/>
      <c r="B110" s="35">
        <f t="shared" si="9"/>
        <v>77</v>
      </c>
      <c r="C110" s="199"/>
      <c r="D110" s="200"/>
      <c r="E110" s="200"/>
      <c r="F110" s="200"/>
      <c r="G110" s="200"/>
      <c r="H110" s="200"/>
      <c r="I110" s="200"/>
      <c r="J110" s="200"/>
      <c r="K110" s="200"/>
      <c r="L110" s="201"/>
      <c r="M110" s="273"/>
      <c r="N110" s="273"/>
      <c r="O110" s="273"/>
      <c r="P110" s="273"/>
      <c r="Q110" s="273"/>
      <c r="R110" s="280"/>
      <c r="S110" s="280"/>
      <c r="T110" s="280"/>
      <c r="U110" s="280"/>
      <c r="V110" s="280"/>
      <c r="W110" s="216" t="str">
        <f>IFERROR(LEFT(VLOOKUP(AD110,基本情報!A:Y,25,FALSE),3),"")&amp;""</f>
        <v/>
      </c>
      <c r="X110" s="214" t="str">
        <f>IFERROR(VLOOKUP(AD110,基本情報!A:AB,27,FALSE),"")&amp;""</f>
        <v/>
      </c>
      <c r="Y110" s="214" t="str">
        <f>IFERROR(VLOOKUP(AD110,基本情報!A:AB,21,FALSE),"")&amp;""</f>
        <v/>
      </c>
      <c r="Z110" s="45"/>
      <c r="AA110" s="46"/>
      <c r="AC110" t="str">
        <f t="shared" si="5"/>
        <v/>
      </c>
      <c r="AD110" t="str">
        <f t="shared" si="6"/>
        <v/>
      </c>
      <c r="AF110" t="str">
        <f t="shared" si="7"/>
        <v>500</v>
      </c>
      <c r="AG110" t="str">
        <f t="shared" si="8"/>
        <v>500</v>
      </c>
    </row>
    <row r="111" spans="1:33" ht="38.25" customHeight="1">
      <c r="A111" s="33"/>
      <c r="B111" s="35">
        <f t="shared" si="9"/>
        <v>78</v>
      </c>
      <c r="C111" s="199"/>
      <c r="D111" s="200"/>
      <c r="E111" s="200"/>
      <c r="F111" s="200"/>
      <c r="G111" s="200"/>
      <c r="H111" s="200"/>
      <c r="I111" s="200"/>
      <c r="J111" s="200"/>
      <c r="K111" s="200"/>
      <c r="L111" s="201"/>
      <c r="M111" s="273"/>
      <c r="N111" s="273"/>
      <c r="O111" s="273"/>
      <c r="P111" s="273"/>
      <c r="Q111" s="273"/>
      <c r="R111" s="280"/>
      <c r="S111" s="280"/>
      <c r="T111" s="280"/>
      <c r="U111" s="280"/>
      <c r="V111" s="280"/>
      <c r="W111" s="216" t="str">
        <f>IFERROR(LEFT(VLOOKUP(AD111,基本情報!A:Y,25,FALSE),3),"")&amp;""</f>
        <v/>
      </c>
      <c r="X111" s="214" t="str">
        <f>IFERROR(VLOOKUP(AD111,基本情報!A:AB,27,FALSE),"")&amp;""</f>
        <v/>
      </c>
      <c r="Y111" s="214" t="str">
        <f>IFERROR(VLOOKUP(AD111,基本情報!A:AB,21,FALSE),"")&amp;""</f>
        <v/>
      </c>
      <c r="Z111" s="45"/>
      <c r="AA111" s="46"/>
      <c r="AC111" t="str">
        <f t="shared" si="5"/>
        <v/>
      </c>
      <c r="AD111" t="str">
        <f t="shared" si="6"/>
        <v/>
      </c>
      <c r="AF111" t="str">
        <f t="shared" si="7"/>
        <v>500</v>
      </c>
      <c r="AG111" t="str">
        <f t="shared" si="8"/>
        <v>500</v>
      </c>
    </row>
    <row r="112" spans="1:33" ht="38.25" customHeight="1">
      <c r="A112" s="33"/>
      <c r="B112" s="35">
        <f t="shared" si="9"/>
        <v>79</v>
      </c>
      <c r="C112" s="199"/>
      <c r="D112" s="200"/>
      <c r="E112" s="200"/>
      <c r="F112" s="200"/>
      <c r="G112" s="200"/>
      <c r="H112" s="200"/>
      <c r="I112" s="200"/>
      <c r="J112" s="200"/>
      <c r="K112" s="200"/>
      <c r="L112" s="201"/>
      <c r="M112" s="273"/>
      <c r="N112" s="273"/>
      <c r="O112" s="273"/>
      <c r="P112" s="273"/>
      <c r="Q112" s="273"/>
      <c r="R112" s="280"/>
      <c r="S112" s="280"/>
      <c r="T112" s="280"/>
      <c r="U112" s="280"/>
      <c r="V112" s="280"/>
      <c r="W112" s="216" t="str">
        <f>IFERROR(LEFT(VLOOKUP(AD112,基本情報!A:Y,25,FALSE),3),"")&amp;""</f>
        <v/>
      </c>
      <c r="X112" s="214" t="str">
        <f>IFERROR(VLOOKUP(AD112,基本情報!A:AB,27,FALSE),"")&amp;""</f>
        <v/>
      </c>
      <c r="Y112" s="214" t="str">
        <f>IFERROR(VLOOKUP(AD112,基本情報!A:AB,21,FALSE),"")&amp;""</f>
        <v/>
      </c>
      <c r="Z112" s="45"/>
      <c r="AA112" s="46"/>
      <c r="AC112" t="str">
        <f t="shared" si="5"/>
        <v/>
      </c>
      <c r="AD112" t="str">
        <f t="shared" si="6"/>
        <v/>
      </c>
      <c r="AF112" t="str">
        <f t="shared" si="7"/>
        <v>500</v>
      </c>
      <c r="AG112" t="str">
        <f t="shared" si="8"/>
        <v>500</v>
      </c>
    </row>
    <row r="113" spans="1:33" ht="38.25" customHeight="1">
      <c r="A113" s="33"/>
      <c r="B113" s="35">
        <f t="shared" si="9"/>
        <v>80</v>
      </c>
      <c r="C113" s="199"/>
      <c r="D113" s="200"/>
      <c r="E113" s="200"/>
      <c r="F113" s="200"/>
      <c r="G113" s="200"/>
      <c r="H113" s="200"/>
      <c r="I113" s="200"/>
      <c r="J113" s="200"/>
      <c r="K113" s="200"/>
      <c r="L113" s="201"/>
      <c r="M113" s="273"/>
      <c r="N113" s="273"/>
      <c r="O113" s="273"/>
      <c r="P113" s="273"/>
      <c r="Q113" s="273"/>
      <c r="R113" s="280"/>
      <c r="S113" s="280"/>
      <c r="T113" s="280"/>
      <c r="U113" s="280"/>
      <c r="V113" s="280"/>
      <c r="W113" s="216" t="str">
        <f>IFERROR(LEFT(VLOOKUP(AD113,基本情報!A:Y,25,FALSE),3),"")&amp;""</f>
        <v/>
      </c>
      <c r="X113" s="214" t="str">
        <f>IFERROR(VLOOKUP(AD113,基本情報!A:AB,27,FALSE),"")&amp;""</f>
        <v/>
      </c>
      <c r="Y113" s="214" t="str">
        <f>IFERROR(VLOOKUP(AD113,基本情報!A:AB,21,FALSE),"")&amp;""</f>
        <v/>
      </c>
      <c r="Z113" s="45"/>
      <c r="AA113" s="46"/>
      <c r="AC113" t="str">
        <f t="shared" si="5"/>
        <v/>
      </c>
      <c r="AD113" t="str">
        <f t="shared" si="6"/>
        <v/>
      </c>
      <c r="AF113" t="str">
        <f t="shared" si="7"/>
        <v>500</v>
      </c>
      <c r="AG113" t="str">
        <f t="shared" si="8"/>
        <v>500</v>
      </c>
    </row>
    <row r="114" spans="1:33" ht="38.25" customHeight="1">
      <c r="A114" s="33"/>
      <c r="B114" s="35">
        <f t="shared" si="9"/>
        <v>81</v>
      </c>
      <c r="C114" s="199"/>
      <c r="D114" s="200"/>
      <c r="E114" s="200"/>
      <c r="F114" s="200"/>
      <c r="G114" s="200"/>
      <c r="H114" s="200"/>
      <c r="I114" s="200"/>
      <c r="J114" s="200"/>
      <c r="K114" s="200"/>
      <c r="L114" s="201"/>
      <c r="M114" s="273"/>
      <c r="N114" s="273"/>
      <c r="O114" s="273"/>
      <c r="P114" s="273"/>
      <c r="Q114" s="273"/>
      <c r="R114" s="280"/>
      <c r="S114" s="280"/>
      <c r="T114" s="280"/>
      <c r="U114" s="280"/>
      <c r="V114" s="280"/>
      <c r="W114" s="216" t="str">
        <f>IFERROR(LEFT(VLOOKUP(AD114,基本情報!A:Y,25,FALSE),3),"")&amp;""</f>
        <v/>
      </c>
      <c r="X114" s="214" t="str">
        <f>IFERROR(VLOOKUP(AD114,基本情報!A:AB,27,FALSE),"")&amp;""</f>
        <v/>
      </c>
      <c r="Y114" s="214" t="str">
        <f>IFERROR(VLOOKUP(AD114,基本情報!A:AB,21,FALSE),"")&amp;""</f>
        <v/>
      </c>
      <c r="Z114" s="45"/>
      <c r="AA114" s="46"/>
      <c r="AC114" t="str">
        <f t="shared" si="5"/>
        <v/>
      </c>
      <c r="AD114" t="str">
        <f t="shared" si="6"/>
        <v/>
      </c>
      <c r="AF114" t="str">
        <f t="shared" si="7"/>
        <v>500</v>
      </c>
      <c r="AG114" t="str">
        <f t="shared" si="8"/>
        <v>500</v>
      </c>
    </row>
    <row r="115" spans="1:33" ht="38.25" customHeight="1">
      <c r="A115" s="33"/>
      <c r="B115" s="35">
        <f t="shared" si="9"/>
        <v>82</v>
      </c>
      <c r="C115" s="199"/>
      <c r="D115" s="200"/>
      <c r="E115" s="200"/>
      <c r="F115" s="200"/>
      <c r="G115" s="200"/>
      <c r="H115" s="200"/>
      <c r="I115" s="200"/>
      <c r="J115" s="200"/>
      <c r="K115" s="200"/>
      <c r="L115" s="201"/>
      <c r="M115" s="273"/>
      <c r="N115" s="273"/>
      <c r="O115" s="273"/>
      <c r="P115" s="273"/>
      <c r="Q115" s="273"/>
      <c r="R115" s="280"/>
      <c r="S115" s="280"/>
      <c r="T115" s="280"/>
      <c r="U115" s="280"/>
      <c r="V115" s="280"/>
      <c r="W115" s="216" t="str">
        <f>IFERROR(LEFT(VLOOKUP(AD115,基本情報!A:Y,25,FALSE),3),"")&amp;""</f>
        <v/>
      </c>
      <c r="X115" s="214" t="str">
        <f>IFERROR(VLOOKUP(AD115,基本情報!A:AB,27,FALSE),"")&amp;""</f>
        <v/>
      </c>
      <c r="Y115" s="214" t="str">
        <f>IFERROR(VLOOKUP(AD115,基本情報!A:AB,21,FALSE),"")&amp;""</f>
        <v/>
      </c>
      <c r="Z115" s="45"/>
      <c r="AA115" s="46"/>
      <c r="AC115" t="str">
        <f t="shared" si="5"/>
        <v/>
      </c>
      <c r="AD115" t="str">
        <f t="shared" si="6"/>
        <v/>
      </c>
      <c r="AF115" t="str">
        <f t="shared" si="7"/>
        <v>500</v>
      </c>
      <c r="AG115" t="str">
        <f t="shared" si="8"/>
        <v>500</v>
      </c>
    </row>
    <row r="116" spans="1:33" ht="38.25" customHeight="1">
      <c r="A116" s="33"/>
      <c r="B116" s="35">
        <f t="shared" si="9"/>
        <v>83</v>
      </c>
      <c r="C116" s="199"/>
      <c r="D116" s="200"/>
      <c r="E116" s="200"/>
      <c r="F116" s="200"/>
      <c r="G116" s="200"/>
      <c r="H116" s="200"/>
      <c r="I116" s="200"/>
      <c r="J116" s="200"/>
      <c r="K116" s="200"/>
      <c r="L116" s="201"/>
      <c r="M116" s="273"/>
      <c r="N116" s="273"/>
      <c r="O116" s="273"/>
      <c r="P116" s="273"/>
      <c r="Q116" s="273"/>
      <c r="R116" s="280"/>
      <c r="S116" s="280"/>
      <c r="T116" s="280"/>
      <c r="U116" s="280"/>
      <c r="V116" s="280"/>
      <c r="W116" s="216" t="str">
        <f>IFERROR(LEFT(VLOOKUP(AD116,基本情報!A:Y,25,FALSE),3),"")&amp;""</f>
        <v/>
      </c>
      <c r="X116" s="214" t="str">
        <f>IFERROR(VLOOKUP(AD116,基本情報!A:AB,27,FALSE),"")&amp;""</f>
        <v/>
      </c>
      <c r="Y116" s="214" t="str">
        <f>IFERROR(VLOOKUP(AD116,基本情報!A:AB,21,FALSE),"")&amp;""</f>
        <v/>
      </c>
      <c r="Z116" s="45"/>
      <c r="AA116" s="46"/>
      <c r="AC116" t="str">
        <f t="shared" si="5"/>
        <v/>
      </c>
      <c r="AD116" t="str">
        <f t="shared" si="6"/>
        <v/>
      </c>
      <c r="AF116" t="str">
        <f t="shared" si="7"/>
        <v>500</v>
      </c>
      <c r="AG116" t="str">
        <f t="shared" si="8"/>
        <v>500</v>
      </c>
    </row>
    <row r="117" spans="1:33" ht="38.25" customHeight="1">
      <c r="A117" s="33"/>
      <c r="B117" s="35">
        <f t="shared" si="9"/>
        <v>84</v>
      </c>
      <c r="C117" s="199"/>
      <c r="D117" s="200"/>
      <c r="E117" s="200"/>
      <c r="F117" s="200"/>
      <c r="G117" s="200"/>
      <c r="H117" s="200"/>
      <c r="I117" s="200"/>
      <c r="J117" s="200"/>
      <c r="K117" s="200"/>
      <c r="L117" s="201"/>
      <c r="M117" s="273"/>
      <c r="N117" s="273"/>
      <c r="O117" s="273"/>
      <c r="P117" s="273"/>
      <c r="Q117" s="273"/>
      <c r="R117" s="280"/>
      <c r="S117" s="280"/>
      <c r="T117" s="280"/>
      <c r="U117" s="280"/>
      <c r="V117" s="280"/>
      <c r="W117" s="216" t="str">
        <f>IFERROR(LEFT(VLOOKUP(AD117,基本情報!A:Y,25,FALSE),3),"")&amp;""</f>
        <v/>
      </c>
      <c r="X117" s="214" t="str">
        <f>IFERROR(VLOOKUP(AD117,基本情報!A:AB,27,FALSE),"")&amp;""</f>
        <v/>
      </c>
      <c r="Y117" s="214" t="str">
        <f>IFERROR(VLOOKUP(AD117,基本情報!A:AB,21,FALSE),"")&amp;""</f>
        <v/>
      </c>
      <c r="Z117" s="45"/>
      <c r="AA117" s="46"/>
      <c r="AC117" t="str">
        <f t="shared" si="5"/>
        <v/>
      </c>
      <c r="AD117" t="str">
        <f t="shared" si="6"/>
        <v/>
      </c>
      <c r="AF117" t="str">
        <f t="shared" si="7"/>
        <v>500</v>
      </c>
      <c r="AG117" t="str">
        <f t="shared" si="8"/>
        <v>500</v>
      </c>
    </row>
    <row r="118" spans="1:33" ht="38.25" customHeight="1">
      <c r="A118" s="33"/>
      <c r="B118" s="35">
        <f t="shared" si="9"/>
        <v>85</v>
      </c>
      <c r="C118" s="199"/>
      <c r="D118" s="200"/>
      <c r="E118" s="200"/>
      <c r="F118" s="200"/>
      <c r="G118" s="200"/>
      <c r="H118" s="200"/>
      <c r="I118" s="200"/>
      <c r="J118" s="200"/>
      <c r="K118" s="200"/>
      <c r="L118" s="201"/>
      <c r="M118" s="273"/>
      <c r="N118" s="273"/>
      <c r="O118" s="273"/>
      <c r="P118" s="273"/>
      <c r="Q118" s="273"/>
      <c r="R118" s="280"/>
      <c r="S118" s="280"/>
      <c r="T118" s="280"/>
      <c r="U118" s="280"/>
      <c r="V118" s="280"/>
      <c r="W118" s="216" t="str">
        <f>IFERROR(LEFT(VLOOKUP(AD118,基本情報!A:Y,25,FALSE),3),"")&amp;""</f>
        <v/>
      </c>
      <c r="X118" s="214" t="str">
        <f>IFERROR(VLOOKUP(AD118,基本情報!A:AB,27,FALSE),"")&amp;""</f>
        <v/>
      </c>
      <c r="Y118" s="214" t="str">
        <f>IFERROR(VLOOKUP(AD118,基本情報!A:AB,21,FALSE),"")&amp;""</f>
        <v/>
      </c>
      <c r="Z118" s="45"/>
      <c r="AA118" s="46"/>
      <c r="AC118" t="str">
        <f t="shared" si="5"/>
        <v/>
      </c>
      <c r="AD118" t="str">
        <f t="shared" si="6"/>
        <v/>
      </c>
      <c r="AF118" t="str">
        <f t="shared" si="7"/>
        <v>500</v>
      </c>
      <c r="AG118" t="str">
        <f t="shared" si="8"/>
        <v>500</v>
      </c>
    </row>
    <row r="119" spans="1:33" ht="38.25" customHeight="1">
      <c r="A119" s="33"/>
      <c r="B119" s="35">
        <f t="shared" si="9"/>
        <v>86</v>
      </c>
      <c r="C119" s="199"/>
      <c r="D119" s="200"/>
      <c r="E119" s="200"/>
      <c r="F119" s="200"/>
      <c r="G119" s="200"/>
      <c r="H119" s="200"/>
      <c r="I119" s="200"/>
      <c r="J119" s="200"/>
      <c r="K119" s="200"/>
      <c r="L119" s="201"/>
      <c r="M119" s="273"/>
      <c r="N119" s="273"/>
      <c r="O119" s="273"/>
      <c r="P119" s="273"/>
      <c r="Q119" s="273"/>
      <c r="R119" s="280"/>
      <c r="S119" s="280"/>
      <c r="T119" s="280"/>
      <c r="U119" s="280"/>
      <c r="V119" s="280"/>
      <c r="W119" s="216" t="str">
        <f>IFERROR(LEFT(VLOOKUP(AD119,基本情報!A:Y,25,FALSE),3),"")&amp;""</f>
        <v/>
      </c>
      <c r="X119" s="214" t="str">
        <f>IFERROR(VLOOKUP(AD119,基本情報!A:AB,27,FALSE),"")&amp;""</f>
        <v/>
      </c>
      <c r="Y119" s="214" t="str">
        <f>IFERROR(VLOOKUP(AD119,基本情報!A:AB,21,FALSE),"")&amp;""</f>
        <v/>
      </c>
      <c r="Z119" s="45"/>
      <c r="AA119" s="46"/>
      <c r="AC119" t="str">
        <f t="shared" si="5"/>
        <v/>
      </c>
      <c r="AD119" t="str">
        <f t="shared" si="6"/>
        <v/>
      </c>
      <c r="AF119" t="str">
        <f t="shared" si="7"/>
        <v>500</v>
      </c>
      <c r="AG119" t="str">
        <f t="shared" si="8"/>
        <v>500</v>
      </c>
    </row>
    <row r="120" spans="1:33" ht="38.25" customHeight="1">
      <c r="A120" s="33"/>
      <c r="B120" s="35">
        <f t="shared" si="9"/>
        <v>87</v>
      </c>
      <c r="C120" s="199"/>
      <c r="D120" s="200"/>
      <c r="E120" s="200"/>
      <c r="F120" s="200"/>
      <c r="G120" s="200"/>
      <c r="H120" s="200"/>
      <c r="I120" s="200"/>
      <c r="J120" s="200"/>
      <c r="K120" s="200"/>
      <c r="L120" s="201"/>
      <c r="M120" s="273"/>
      <c r="N120" s="273"/>
      <c r="O120" s="273"/>
      <c r="P120" s="273"/>
      <c r="Q120" s="273"/>
      <c r="R120" s="280"/>
      <c r="S120" s="280"/>
      <c r="T120" s="280"/>
      <c r="U120" s="280"/>
      <c r="V120" s="280"/>
      <c r="W120" s="216" t="str">
        <f>IFERROR(LEFT(VLOOKUP(AD120,基本情報!A:Y,25,FALSE),3),"")&amp;""</f>
        <v/>
      </c>
      <c r="X120" s="214" t="str">
        <f>IFERROR(VLOOKUP(AD120,基本情報!A:AB,27,FALSE),"")&amp;""</f>
        <v/>
      </c>
      <c r="Y120" s="214" t="str">
        <f>IFERROR(VLOOKUP(AD120,基本情報!A:AB,21,FALSE),"")&amp;""</f>
        <v/>
      </c>
      <c r="Z120" s="45"/>
      <c r="AA120" s="46"/>
      <c r="AC120" t="str">
        <f t="shared" si="5"/>
        <v/>
      </c>
      <c r="AD120" t="str">
        <f t="shared" si="6"/>
        <v/>
      </c>
      <c r="AF120" t="str">
        <f t="shared" si="7"/>
        <v>500</v>
      </c>
      <c r="AG120" t="str">
        <f t="shared" si="8"/>
        <v>500</v>
      </c>
    </row>
    <row r="121" spans="1:33" ht="38.25" customHeight="1">
      <c r="A121" s="33"/>
      <c r="B121" s="35">
        <f t="shared" si="9"/>
        <v>88</v>
      </c>
      <c r="C121" s="199"/>
      <c r="D121" s="200"/>
      <c r="E121" s="200"/>
      <c r="F121" s="200"/>
      <c r="G121" s="200"/>
      <c r="H121" s="200"/>
      <c r="I121" s="200"/>
      <c r="J121" s="200"/>
      <c r="K121" s="200"/>
      <c r="L121" s="201"/>
      <c r="M121" s="273"/>
      <c r="N121" s="273"/>
      <c r="O121" s="273"/>
      <c r="P121" s="273"/>
      <c r="Q121" s="273"/>
      <c r="R121" s="280"/>
      <c r="S121" s="280"/>
      <c r="T121" s="280"/>
      <c r="U121" s="280"/>
      <c r="V121" s="280"/>
      <c r="W121" s="216" t="str">
        <f>IFERROR(LEFT(VLOOKUP(AD121,基本情報!A:Y,25,FALSE),3),"")&amp;""</f>
        <v/>
      </c>
      <c r="X121" s="214" t="str">
        <f>IFERROR(VLOOKUP(AD121,基本情報!A:AB,27,FALSE),"")&amp;""</f>
        <v/>
      </c>
      <c r="Y121" s="214" t="str">
        <f>IFERROR(VLOOKUP(AD121,基本情報!A:AB,21,FALSE),"")&amp;""</f>
        <v/>
      </c>
      <c r="Z121" s="45"/>
      <c r="AA121" s="46"/>
      <c r="AC121" t="str">
        <f t="shared" si="5"/>
        <v/>
      </c>
      <c r="AD121" t="str">
        <f t="shared" si="6"/>
        <v/>
      </c>
      <c r="AF121" t="str">
        <f t="shared" si="7"/>
        <v>500</v>
      </c>
      <c r="AG121" t="str">
        <f t="shared" si="8"/>
        <v>500</v>
      </c>
    </row>
    <row r="122" spans="1:33" ht="38.25" customHeight="1">
      <c r="A122" s="33"/>
      <c r="B122" s="35">
        <f t="shared" si="9"/>
        <v>89</v>
      </c>
      <c r="C122" s="199"/>
      <c r="D122" s="200"/>
      <c r="E122" s="200"/>
      <c r="F122" s="200"/>
      <c r="G122" s="200"/>
      <c r="H122" s="200"/>
      <c r="I122" s="200"/>
      <c r="J122" s="200"/>
      <c r="K122" s="200"/>
      <c r="L122" s="201"/>
      <c r="M122" s="273"/>
      <c r="N122" s="273"/>
      <c r="O122" s="273"/>
      <c r="P122" s="273"/>
      <c r="Q122" s="273"/>
      <c r="R122" s="280"/>
      <c r="S122" s="280"/>
      <c r="T122" s="280"/>
      <c r="U122" s="280"/>
      <c r="V122" s="280"/>
      <c r="W122" s="216" t="str">
        <f>IFERROR(LEFT(VLOOKUP(AD122,基本情報!A:Y,25,FALSE),3),"")&amp;""</f>
        <v/>
      </c>
      <c r="X122" s="214" t="str">
        <f>IFERROR(VLOOKUP(AD122,基本情報!A:AB,27,FALSE),"")&amp;""</f>
        <v/>
      </c>
      <c r="Y122" s="214" t="str">
        <f>IFERROR(VLOOKUP(AD122,基本情報!A:AB,21,FALSE),"")&amp;""</f>
        <v/>
      </c>
      <c r="Z122" s="45"/>
      <c r="AA122" s="46"/>
      <c r="AC122" t="str">
        <f t="shared" si="5"/>
        <v/>
      </c>
      <c r="AD122" t="str">
        <f t="shared" si="6"/>
        <v/>
      </c>
      <c r="AF122" t="str">
        <f t="shared" si="7"/>
        <v>500</v>
      </c>
      <c r="AG122" t="str">
        <f t="shared" si="8"/>
        <v>500</v>
      </c>
    </row>
    <row r="123" spans="1:33" ht="38.25" customHeight="1">
      <c r="A123" s="33"/>
      <c r="B123" s="35">
        <f t="shared" si="9"/>
        <v>90</v>
      </c>
      <c r="C123" s="199"/>
      <c r="D123" s="200"/>
      <c r="E123" s="200"/>
      <c r="F123" s="200"/>
      <c r="G123" s="200"/>
      <c r="H123" s="200"/>
      <c r="I123" s="200"/>
      <c r="J123" s="200"/>
      <c r="K123" s="200"/>
      <c r="L123" s="201"/>
      <c r="M123" s="273"/>
      <c r="N123" s="273"/>
      <c r="O123" s="273"/>
      <c r="P123" s="273"/>
      <c r="Q123" s="273"/>
      <c r="R123" s="280"/>
      <c r="S123" s="280"/>
      <c r="T123" s="280"/>
      <c r="U123" s="280"/>
      <c r="V123" s="280"/>
      <c r="W123" s="216" t="str">
        <f>IFERROR(LEFT(VLOOKUP(AD123,基本情報!A:Y,25,FALSE),3),"")&amp;""</f>
        <v/>
      </c>
      <c r="X123" s="214" t="str">
        <f>IFERROR(VLOOKUP(AD123,基本情報!A:AB,27,FALSE),"")&amp;""</f>
        <v/>
      </c>
      <c r="Y123" s="214" t="str">
        <f>IFERROR(VLOOKUP(AD123,基本情報!A:AB,21,FALSE),"")&amp;""</f>
        <v/>
      </c>
      <c r="Z123" s="45"/>
      <c r="AA123" s="46"/>
      <c r="AC123" t="str">
        <f t="shared" si="5"/>
        <v/>
      </c>
      <c r="AD123" t="str">
        <f t="shared" si="6"/>
        <v/>
      </c>
      <c r="AF123" t="str">
        <f t="shared" si="7"/>
        <v>500</v>
      </c>
      <c r="AG123" t="str">
        <f t="shared" si="8"/>
        <v>500</v>
      </c>
    </row>
    <row r="124" spans="1:33" ht="38.25" customHeight="1">
      <c r="A124" s="33"/>
      <c r="B124" s="35">
        <f t="shared" si="9"/>
        <v>91</v>
      </c>
      <c r="C124" s="199"/>
      <c r="D124" s="200"/>
      <c r="E124" s="200"/>
      <c r="F124" s="200"/>
      <c r="G124" s="200"/>
      <c r="H124" s="200"/>
      <c r="I124" s="200"/>
      <c r="J124" s="200"/>
      <c r="K124" s="200"/>
      <c r="L124" s="201"/>
      <c r="M124" s="273"/>
      <c r="N124" s="273"/>
      <c r="O124" s="273"/>
      <c r="P124" s="273"/>
      <c r="Q124" s="273"/>
      <c r="R124" s="280"/>
      <c r="S124" s="280"/>
      <c r="T124" s="280"/>
      <c r="U124" s="280"/>
      <c r="V124" s="280"/>
      <c r="W124" s="216" t="str">
        <f>IFERROR(LEFT(VLOOKUP(AD124,基本情報!A:Y,25,FALSE),3),"")&amp;""</f>
        <v/>
      </c>
      <c r="X124" s="214" t="str">
        <f>IFERROR(VLOOKUP(AD124,基本情報!A:AB,27,FALSE),"")&amp;""</f>
        <v/>
      </c>
      <c r="Y124" s="214" t="str">
        <f>IFERROR(VLOOKUP(AD124,基本情報!A:AB,21,FALSE),"")&amp;""</f>
        <v/>
      </c>
      <c r="Z124" s="45"/>
      <c r="AA124" s="46"/>
      <c r="AC124" t="str">
        <f t="shared" si="5"/>
        <v/>
      </c>
      <c r="AD124" t="str">
        <f t="shared" si="6"/>
        <v/>
      </c>
      <c r="AF124" t="str">
        <f t="shared" si="7"/>
        <v>500</v>
      </c>
      <c r="AG124" t="str">
        <f t="shared" si="8"/>
        <v>500</v>
      </c>
    </row>
    <row r="125" spans="1:33" ht="38.25" customHeight="1">
      <c r="A125" s="33"/>
      <c r="B125" s="35">
        <f t="shared" si="9"/>
        <v>92</v>
      </c>
      <c r="C125" s="199"/>
      <c r="D125" s="200"/>
      <c r="E125" s="200"/>
      <c r="F125" s="200"/>
      <c r="G125" s="200"/>
      <c r="H125" s="200"/>
      <c r="I125" s="200"/>
      <c r="J125" s="200"/>
      <c r="K125" s="200"/>
      <c r="L125" s="201"/>
      <c r="M125" s="273"/>
      <c r="N125" s="273"/>
      <c r="O125" s="273"/>
      <c r="P125" s="273"/>
      <c r="Q125" s="273"/>
      <c r="R125" s="280"/>
      <c r="S125" s="280"/>
      <c r="T125" s="280"/>
      <c r="U125" s="280"/>
      <c r="V125" s="280"/>
      <c r="W125" s="216" t="str">
        <f>IFERROR(LEFT(VLOOKUP(AD125,基本情報!A:Y,25,FALSE),3),"")&amp;""</f>
        <v/>
      </c>
      <c r="X125" s="214" t="str">
        <f>IFERROR(VLOOKUP(AD125,基本情報!A:AB,27,FALSE),"")&amp;""</f>
        <v/>
      </c>
      <c r="Y125" s="214" t="str">
        <f>IFERROR(VLOOKUP(AD125,基本情報!A:AB,21,FALSE),"")&amp;""</f>
        <v/>
      </c>
      <c r="Z125" s="45"/>
      <c r="AA125" s="46"/>
      <c r="AC125" t="str">
        <f t="shared" si="5"/>
        <v/>
      </c>
      <c r="AD125" t="str">
        <f t="shared" si="6"/>
        <v/>
      </c>
      <c r="AF125" t="str">
        <f t="shared" si="7"/>
        <v>500</v>
      </c>
      <c r="AG125" t="str">
        <f t="shared" si="8"/>
        <v>500</v>
      </c>
    </row>
    <row r="126" spans="1:33" ht="38.25" customHeight="1">
      <c r="A126" s="33"/>
      <c r="B126" s="35">
        <f t="shared" si="9"/>
        <v>93</v>
      </c>
      <c r="C126" s="199"/>
      <c r="D126" s="200"/>
      <c r="E126" s="200"/>
      <c r="F126" s="200"/>
      <c r="G126" s="200"/>
      <c r="H126" s="200"/>
      <c r="I126" s="200"/>
      <c r="J126" s="200"/>
      <c r="K126" s="200"/>
      <c r="L126" s="201"/>
      <c r="M126" s="273"/>
      <c r="N126" s="273"/>
      <c r="O126" s="273"/>
      <c r="P126" s="273"/>
      <c r="Q126" s="273"/>
      <c r="R126" s="280"/>
      <c r="S126" s="280"/>
      <c r="T126" s="280"/>
      <c r="U126" s="280"/>
      <c r="V126" s="280"/>
      <c r="W126" s="216" t="str">
        <f>IFERROR(LEFT(VLOOKUP(AD126,基本情報!A:Y,25,FALSE),3),"")&amp;""</f>
        <v/>
      </c>
      <c r="X126" s="214" t="str">
        <f>IFERROR(VLOOKUP(AD126,基本情報!A:AB,27,FALSE),"")&amp;""</f>
        <v/>
      </c>
      <c r="Y126" s="214" t="str">
        <f>IFERROR(VLOOKUP(AD126,基本情報!A:AB,21,FALSE),"")&amp;""</f>
        <v/>
      </c>
      <c r="Z126" s="45"/>
      <c r="AA126" s="46"/>
      <c r="AC126" t="str">
        <f t="shared" si="5"/>
        <v/>
      </c>
      <c r="AD126" t="str">
        <f t="shared" si="6"/>
        <v/>
      </c>
      <c r="AF126" t="str">
        <f t="shared" si="7"/>
        <v>500</v>
      </c>
      <c r="AG126" t="str">
        <f t="shared" si="8"/>
        <v>500</v>
      </c>
    </row>
    <row r="127" spans="1:33" ht="38.25" customHeight="1">
      <c r="A127" s="33"/>
      <c r="B127" s="35">
        <f t="shared" si="9"/>
        <v>94</v>
      </c>
      <c r="C127" s="199"/>
      <c r="D127" s="200"/>
      <c r="E127" s="200"/>
      <c r="F127" s="200"/>
      <c r="G127" s="200"/>
      <c r="H127" s="200"/>
      <c r="I127" s="200"/>
      <c r="J127" s="200"/>
      <c r="K127" s="200"/>
      <c r="L127" s="201"/>
      <c r="M127" s="273"/>
      <c r="N127" s="273"/>
      <c r="O127" s="273"/>
      <c r="P127" s="273"/>
      <c r="Q127" s="273"/>
      <c r="R127" s="280"/>
      <c r="S127" s="280"/>
      <c r="T127" s="280"/>
      <c r="U127" s="280"/>
      <c r="V127" s="280"/>
      <c r="W127" s="216" t="str">
        <f>IFERROR(LEFT(VLOOKUP(AD127,基本情報!A:Y,25,FALSE),3),"")&amp;""</f>
        <v/>
      </c>
      <c r="X127" s="214" t="str">
        <f>IFERROR(VLOOKUP(AD127,基本情報!A:AB,27,FALSE),"")&amp;""</f>
        <v/>
      </c>
      <c r="Y127" s="214" t="str">
        <f>IFERROR(VLOOKUP(AD127,基本情報!A:AB,21,FALSE),"")&amp;""</f>
        <v/>
      </c>
      <c r="Z127" s="45"/>
      <c r="AA127" s="46"/>
      <c r="AC127" t="str">
        <f t="shared" si="5"/>
        <v/>
      </c>
      <c r="AD127" t="str">
        <f t="shared" si="6"/>
        <v/>
      </c>
      <c r="AF127" t="str">
        <f t="shared" si="7"/>
        <v>500</v>
      </c>
      <c r="AG127" t="str">
        <f t="shared" si="8"/>
        <v>500</v>
      </c>
    </row>
    <row r="128" spans="1:33" ht="38.25" customHeight="1">
      <c r="A128" s="33"/>
      <c r="B128" s="35">
        <f t="shared" si="9"/>
        <v>95</v>
      </c>
      <c r="C128" s="199"/>
      <c r="D128" s="200"/>
      <c r="E128" s="200"/>
      <c r="F128" s="200"/>
      <c r="G128" s="200"/>
      <c r="H128" s="200"/>
      <c r="I128" s="200"/>
      <c r="J128" s="200"/>
      <c r="K128" s="200"/>
      <c r="L128" s="201"/>
      <c r="M128" s="273"/>
      <c r="N128" s="273"/>
      <c r="O128" s="273"/>
      <c r="P128" s="273"/>
      <c r="Q128" s="273"/>
      <c r="R128" s="280"/>
      <c r="S128" s="280"/>
      <c r="T128" s="280"/>
      <c r="U128" s="280"/>
      <c r="V128" s="280"/>
      <c r="W128" s="216" t="str">
        <f>IFERROR(LEFT(VLOOKUP(AD128,基本情報!A:Y,25,FALSE),3),"")&amp;""</f>
        <v/>
      </c>
      <c r="X128" s="214" t="str">
        <f>IFERROR(VLOOKUP(AD128,基本情報!A:AB,27,FALSE),"")&amp;""</f>
        <v/>
      </c>
      <c r="Y128" s="214" t="str">
        <f>IFERROR(VLOOKUP(AD128,基本情報!A:AB,21,FALSE),"")&amp;""</f>
        <v/>
      </c>
      <c r="Z128" s="45"/>
      <c r="AA128" s="46"/>
      <c r="AC128" t="str">
        <f t="shared" si="5"/>
        <v/>
      </c>
      <c r="AD128" t="str">
        <f t="shared" si="6"/>
        <v/>
      </c>
      <c r="AF128" t="str">
        <f t="shared" si="7"/>
        <v>500</v>
      </c>
      <c r="AG128" t="str">
        <f t="shared" si="8"/>
        <v>500</v>
      </c>
    </row>
    <row r="129" spans="1:33" ht="38.25" customHeight="1">
      <c r="A129" s="33"/>
      <c r="B129" s="35">
        <f t="shared" si="9"/>
        <v>96</v>
      </c>
      <c r="C129" s="199"/>
      <c r="D129" s="200"/>
      <c r="E129" s="200"/>
      <c r="F129" s="200"/>
      <c r="G129" s="200"/>
      <c r="H129" s="200"/>
      <c r="I129" s="200"/>
      <c r="J129" s="200"/>
      <c r="K129" s="200"/>
      <c r="L129" s="201"/>
      <c r="M129" s="273"/>
      <c r="N129" s="273"/>
      <c r="O129" s="273"/>
      <c r="P129" s="273"/>
      <c r="Q129" s="273"/>
      <c r="R129" s="280"/>
      <c r="S129" s="280"/>
      <c r="T129" s="280"/>
      <c r="U129" s="280"/>
      <c r="V129" s="280"/>
      <c r="W129" s="216" t="str">
        <f>IFERROR(LEFT(VLOOKUP(AD129,基本情報!A:Y,25,FALSE),3),"")&amp;""</f>
        <v/>
      </c>
      <c r="X129" s="214" t="str">
        <f>IFERROR(VLOOKUP(AD129,基本情報!A:AB,27,FALSE),"")&amp;""</f>
        <v/>
      </c>
      <c r="Y129" s="214" t="str">
        <f>IFERROR(VLOOKUP(AD129,基本情報!A:AB,21,FALSE),"")&amp;""</f>
        <v/>
      </c>
      <c r="Z129" s="45"/>
      <c r="AA129" s="46"/>
      <c r="AC129" t="str">
        <f t="shared" si="5"/>
        <v/>
      </c>
      <c r="AD129" t="str">
        <f t="shared" si="6"/>
        <v/>
      </c>
      <c r="AF129" t="str">
        <f t="shared" si="7"/>
        <v>500</v>
      </c>
      <c r="AG129" t="str">
        <f t="shared" si="8"/>
        <v>500</v>
      </c>
    </row>
    <row r="130" spans="1:33" ht="38.25" customHeight="1">
      <c r="A130" s="33"/>
      <c r="B130" s="35">
        <f t="shared" si="9"/>
        <v>97</v>
      </c>
      <c r="C130" s="199"/>
      <c r="D130" s="200"/>
      <c r="E130" s="200"/>
      <c r="F130" s="200"/>
      <c r="G130" s="200"/>
      <c r="H130" s="200"/>
      <c r="I130" s="200"/>
      <c r="J130" s="200"/>
      <c r="K130" s="200"/>
      <c r="L130" s="201"/>
      <c r="M130" s="273"/>
      <c r="N130" s="273"/>
      <c r="O130" s="273"/>
      <c r="P130" s="273"/>
      <c r="Q130" s="273"/>
      <c r="R130" s="280"/>
      <c r="S130" s="280"/>
      <c r="T130" s="280"/>
      <c r="U130" s="280"/>
      <c r="V130" s="280"/>
      <c r="W130" s="216" t="str">
        <f>IFERROR(LEFT(VLOOKUP(AD130,基本情報!A:Y,25,FALSE),3),"")&amp;""</f>
        <v/>
      </c>
      <c r="X130" s="214" t="str">
        <f>IFERROR(VLOOKUP(AD130,基本情報!A:AB,27,FALSE),"")&amp;""</f>
        <v/>
      </c>
      <c r="Y130" s="214" t="str">
        <f>IFERROR(VLOOKUP(AD130,基本情報!A:AB,21,FALSE),"")&amp;""</f>
        <v/>
      </c>
      <c r="Z130" s="45"/>
      <c r="AA130" s="46"/>
      <c r="AC130" t="str">
        <f t="shared" si="5"/>
        <v/>
      </c>
      <c r="AD130" t="str">
        <f t="shared" si="6"/>
        <v/>
      </c>
      <c r="AF130" t="str">
        <f t="shared" si="7"/>
        <v>500</v>
      </c>
      <c r="AG130" t="str">
        <f t="shared" si="8"/>
        <v>500</v>
      </c>
    </row>
    <row r="131" spans="1:33" ht="38.25" customHeight="1">
      <c r="A131" s="33"/>
      <c r="B131" s="35">
        <f t="shared" si="9"/>
        <v>98</v>
      </c>
      <c r="C131" s="199"/>
      <c r="D131" s="200"/>
      <c r="E131" s="200"/>
      <c r="F131" s="200"/>
      <c r="G131" s="200"/>
      <c r="H131" s="200"/>
      <c r="I131" s="200"/>
      <c r="J131" s="200"/>
      <c r="K131" s="200"/>
      <c r="L131" s="201"/>
      <c r="M131" s="273"/>
      <c r="N131" s="273"/>
      <c r="O131" s="273"/>
      <c r="P131" s="273"/>
      <c r="Q131" s="273"/>
      <c r="R131" s="280"/>
      <c r="S131" s="280"/>
      <c r="T131" s="280"/>
      <c r="U131" s="280"/>
      <c r="V131" s="280"/>
      <c r="W131" s="216" t="str">
        <f>IFERROR(LEFT(VLOOKUP(AD131,基本情報!A:Y,25,FALSE),3),"")&amp;""</f>
        <v/>
      </c>
      <c r="X131" s="214" t="str">
        <f>IFERROR(VLOOKUP(AD131,基本情報!A:AB,27,FALSE),"")&amp;""</f>
        <v/>
      </c>
      <c r="Y131" s="214" t="str">
        <f>IFERROR(VLOOKUP(AD131,基本情報!A:AB,21,FALSE),"")&amp;""</f>
        <v/>
      </c>
      <c r="Z131" s="45"/>
      <c r="AA131" s="46"/>
      <c r="AC131" t="str">
        <f t="shared" si="5"/>
        <v/>
      </c>
      <c r="AD131" t="str">
        <f t="shared" si="6"/>
        <v/>
      </c>
      <c r="AF131" t="str">
        <f t="shared" si="7"/>
        <v>500</v>
      </c>
      <c r="AG131" t="str">
        <f t="shared" si="8"/>
        <v>500</v>
      </c>
    </row>
    <row r="132" spans="1:33" ht="38.25" customHeight="1">
      <c r="A132" s="33"/>
      <c r="B132" s="35">
        <f t="shared" si="9"/>
        <v>99</v>
      </c>
      <c r="C132" s="199"/>
      <c r="D132" s="200"/>
      <c r="E132" s="200"/>
      <c r="F132" s="200"/>
      <c r="G132" s="200"/>
      <c r="H132" s="200"/>
      <c r="I132" s="200"/>
      <c r="J132" s="200"/>
      <c r="K132" s="200"/>
      <c r="L132" s="201"/>
      <c r="M132" s="273"/>
      <c r="N132" s="273"/>
      <c r="O132" s="273"/>
      <c r="P132" s="273"/>
      <c r="Q132" s="273"/>
      <c r="R132" s="280"/>
      <c r="S132" s="280"/>
      <c r="T132" s="280"/>
      <c r="U132" s="280"/>
      <c r="V132" s="280"/>
      <c r="W132" s="216" t="str">
        <f>IFERROR(LEFT(VLOOKUP(AD132,基本情報!A:Y,25,FALSE),3),"")&amp;""</f>
        <v/>
      </c>
      <c r="X132" s="214" t="str">
        <f>IFERROR(VLOOKUP(AD132,基本情報!A:AB,27,FALSE),"")&amp;""</f>
        <v/>
      </c>
      <c r="Y132" s="214" t="str">
        <f>IFERROR(VLOOKUP(AD132,基本情報!A:AB,21,FALSE),"")&amp;""</f>
        <v/>
      </c>
      <c r="Z132" s="45"/>
      <c r="AA132" s="46"/>
      <c r="AC132" t="str">
        <f t="shared" si="5"/>
        <v/>
      </c>
      <c r="AD132" t="str">
        <f t="shared" si="6"/>
        <v/>
      </c>
      <c r="AF132" t="str">
        <f t="shared" si="7"/>
        <v>500</v>
      </c>
      <c r="AG132" t="str">
        <f t="shared" si="8"/>
        <v>500</v>
      </c>
    </row>
    <row r="133" spans="1:33" ht="38.25" customHeight="1">
      <c r="A133" s="33"/>
      <c r="B133" s="35">
        <f t="shared" si="9"/>
        <v>100</v>
      </c>
      <c r="C133" s="199"/>
      <c r="D133" s="200"/>
      <c r="E133" s="200"/>
      <c r="F133" s="200"/>
      <c r="G133" s="200"/>
      <c r="H133" s="200"/>
      <c r="I133" s="200"/>
      <c r="J133" s="200"/>
      <c r="K133" s="200"/>
      <c r="L133" s="201"/>
      <c r="M133" s="273"/>
      <c r="N133" s="273"/>
      <c r="O133" s="273"/>
      <c r="P133" s="273"/>
      <c r="Q133" s="273"/>
      <c r="R133" s="280"/>
      <c r="S133" s="280"/>
      <c r="T133" s="280"/>
      <c r="U133" s="280"/>
      <c r="V133" s="280"/>
      <c r="W133" s="216" t="str">
        <f>IFERROR(LEFT(VLOOKUP(AD133,基本情報!A:Y,25,FALSE),3),"")&amp;""</f>
        <v/>
      </c>
      <c r="X133" s="214" t="str">
        <f>IFERROR(VLOOKUP(AD133,基本情報!A:AB,27,FALSE),"")&amp;""</f>
        <v/>
      </c>
      <c r="Y133" s="214" t="str">
        <f>IFERROR(VLOOKUP(AD133,基本情報!A:AB,21,FALSE),"")&amp;""</f>
        <v/>
      </c>
      <c r="Z133" s="45"/>
      <c r="AA133" s="46"/>
      <c r="AC133" t="str">
        <f t="shared" si="5"/>
        <v/>
      </c>
      <c r="AD133" t="str">
        <f t="shared" si="6"/>
        <v/>
      </c>
      <c r="AF133" t="str">
        <f t="shared" si="7"/>
        <v>500</v>
      </c>
      <c r="AG133" t="str">
        <f t="shared" si="8"/>
        <v>500</v>
      </c>
    </row>
    <row r="134" spans="1:33" ht="4.5" customHeight="1">
      <c r="A134" s="8"/>
    </row>
    <row r="135" spans="1:33" ht="28.5" customHeight="1">
      <c r="B135" s="9"/>
      <c r="C135" s="281"/>
      <c r="D135" s="281"/>
      <c r="E135" s="281"/>
      <c r="F135" s="281"/>
      <c r="G135" s="281"/>
      <c r="H135" s="281"/>
      <c r="I135" s="281"/>
      <c r="J135" s="281"/>
      <c r="K135" s="281"/>
      <c r="L135" s="281"/>
      <c r="M135" s="281"/>
      <c r="N135" s="281"/>
      <c r="O135" s="281"/>
      <c r="P135" s="281"/>
      <c r="Q135" s="281"/>
      <c r="R135" s="281"/>
      <c r="S135" s="281"/>
      <c r="T135" s="281"/>
      <c r="U135" s="281"/>
      <c r="V135" s="281"/>
      <c r="W135" s="281"/>
      <c r="X135" s="281"/>
      <c r="Y135" s="281"/>
      <c r="Z135" s="281"/>
      <c r="AA135" s="281"/>
    </row>
    <row r="136" spans="1:33" ht="20.100000000000001" customHeight="1">
      <c r="T136" s="10"/>
      <c r="U136" s="10"/>
      <c r="V136" s="10"/>
      <c r="W136" s="10"/>
      <c r="X136" s="10"/>
      <c r="Y136" s="10"/>
    </row>
    <row r="137" spans="1:33" ht="20.100000000000001" customHeight="1">
      <c r="T137" s="10"/>
      <c r="U137" s="10"/>
      <c r="V137" s="10"/>
      <c r="W137" s="10"/>
      <c r="X137" s="10"/>
      <c r="Y137" s="10"/>
    </row>
    <row r="138" spans="1:33" ht="20.100000000000001" customHeight="1">
      <c r="T138" s="10"/>
      <c r="U138" s="10"/>
      <c r="V138" s="10"/>
      <c r="W138" s="10"/>
      <c r="X138" s="10"/>
      <c r="Y138" s="10"/>
    </row>
    <row r="139" spans="1:33" ht="20.100000000000001" customHeight="1">
      <c r="T139" s="10"/>
      <c r="U139" s="10"/>
      <c r="V139" s="11"/>
      <c r="W139" s="11"/>
      <c r="X139" s="10"/>
      <c r="Y139" s="10"/>
    </row>
    <row r="140" spans="1:33" ht="20.100000000000001" customHeight="1">
      <c r="T140" s="10"/>
      <c r="U140" s="10"/>
      <c r="V140" s="12"/>
      <c r="W140" s="12"/>
      <c r="X140" s="10"/>
      <c r="Y140" s="10"/>
    </row>
    <row r="141" spans="1:33" ht="20.100000000000001" customHeight="1">
      <c r="T141" s="10"/>
      <c r="U141" s="10"/>
      <c r="V141" s="13"/>
      <c r="W141" s="13"/>
      <c r="X141" s="10"/>
      <c r="Y141" s="10"/>
    </row>
    <row r="142" spans="1:33" ht="20.100000000000001" customHeight="1">
      <c r="T142" s="10"/>
      <c r="U142" s="10"/>
      <c r="V142" s="10"/>
      <c r="W142" s="10"/>
      <c r="X142" s="10"/>
      <c r="Y142" s="10"/>
    </row>
  </sheetData>
  <mergeCells count="236">
    <mergeCell ref="B32:B33"/>
    <mergeCell ref="C32:L33"/>
    <mergeCell ref="M32:Q33"/>
    <mergeCell ref="Y32:Y33"/>
    <mergeCell ref="M128:Q128"/>
    <mergeCell ref="R128:V128"/>
    <mergeCell ref="M129:Q129"/>
    <mergeCell ref="R129:V129"/>
    <mergeCell ref="M118:Q118"/>
    <mergeCell ref="R118:V118"/>
    <mergeCell ref="M119:Q119"/>
    <mergeCell ref="R119:V119"/>
    <mergeCell ref="M120:Q120"/>
    <mergeCell ref="R120:V120"/>
    <mergeCell ref="M121:Q121"/>
    <mergeCell ref="R121:V121"/>
    <mergeCell ref="M122:Q122"/>
    <mergeCell ref="R122:V122"/>
    <mergeCell ref="M113:Q113"/>
    <mergeCell ref="R113:V113"/>
    <mergeCell ref="M114:Q114"/>
    <mergeCell ref="R114:V114"/>
    <mergeCell ref="M115:Q115"/>
    <mergeCell ref="R115:V115"/>
    <mergeCell ref="M130:Q130"/>
    <mergeCell ref="R130:V130"/>
    <mergeCell ref="M131:Q131"/>
    <mergeCell ref="R131:V131"/>
    <mergeCell ref="M132:Q132"/>
    <mergeCell ref="R132:V132"/>
    <mergeCell ref="M123:Q123"/>
    <mergeCell ref="R123:V123"/>
    <mergeCell ref="M124:Q124"/>
    <mergeCell ref="R124:V124"/>
    <mergeCell ref="M125:Q125"/>
    <mergeCell ref="R125:V125"/>
    <mergeCell ref="M126:Q126"/>
    <mergeCell ref="R126:V126"/>
    <mergeCell ref="M127:Q127"/>
    <mergeCell ref="R127:V127"/>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3:Q93"/>
    <mergeCell ref="R93:V93"/>
    <mergeCell ref="M94:Q94"/>
    <mergeCell ref="R94:V94"/>
    <mergeCell ref="M95:Q95"/>
    <mergeCell ref="R95:V95"/>
    <mergeCell ref="M96:Q96"/>
    <mergeCell ref="R96:V96"/>
    <mergeCell ref="M97:Q97"/>
    <mergeCell ref="R97:V97"/>
    <mergeCell ref="M88:Q88"/>
    <mergeCell ref="R88:V88"/>
    <mergeCell ref="M89:Q89"/>
    <mergeCell ref="R89:V89"/>
    <mergeCell ref="M90:Q90"/>
    <mergeCell ref="R90:V90"/>
    <mergeCell ref="M91:Q91"/>
    <mergeCell ref="R91:V91"/>
    <mergeCell ref="M92:Q92"/>
    <mergeCell ref="R92:V92"/>
    <mergeCell ref="M83:Q83"/>
    <mergeCell ref="R83:V83"/>
    <mergeCell ref="M84:Q84"/>
    <mergeCell ref="R84:V84"/>
    <mergeCell ref="M85:Q85"/>
    <mergeCell ref="R85:V85"/>
    <mergeCell ref="M86:Q86"/>
    <mergeCell ref="R86:V86"/>
    <mergeCell ref="M87:Q87"/>
    <mergeCell ref="R87:V87"/>
    <mergeCell ref="R78:V78"/>
    <mergeCell ref="M79:Q79"/>
    <mergeCell ref="R79:V79"/>
    <mergeCell ref="M80:Q80"/>
    <mergeCell ref="R80:V80"/>
    <mergeCell ref="M81:Q81"/>
    <mergeCell ref="R81:V81"/>
    <mergeCell ref="M82:Q82"/>
    <mergeCell ref="R82:V82"/>
    <mergeCell ref="C135:AA135"/>
    <mergeCell ref="M71:Q71"/>
    <mergeCell ref="R71:V71"/>
    <mergeCell ref="M72:Q72"/>
    <mergeCell ref="R72:V72"/>
    <mergeCell ref="M133:Q133"/>
    <mergeCell ref="R133:V133"/>
    <mergeCell ref="M68:Q68"/>
    <mergeCell ref="R68:V68"/>
    <mergeCell ref="M69:Q69"/>
    <mergeCell ref="R69:V69"/>
    <mergeCell ref="M70:Q70"/>
    <mergeCell ref="R70:V70"/>
    <mergeCell ref="M73:Q73"/>
    <mergeCell ref="R73:V73"/>
    <mergeCell ref="M74:Q74"/>
    <mergeCell ref="R74:V74"/>
    <mergeCell ref="M75:Q75"/>
    <mergeCell ref="R75:V75"/>
    <mergeCell ref="M76:Q76"/>
    <mergeCell ref="R76:V76"/>
    <mergeCell ref="M77:Q77"/>
    <mergeCell ref="R77:V77"/>
    <mergeCell ref="M78:Q78"/>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M47:Q47"/>
    <mergeCell ref="R47:V47"/>
    <mergeCell ref="M48:Q48"/>
    <mergeCell ref="R48:V48"/>
    <mergeCell ref="M49:Q49"/>
    <mergeCell ref="R49:V49"/>
    <mergeCell ref="M44:Q44"/>
    <mergeCell ref="R44:V44"/>
    <mergeCell ref="M45:Q45"/>
    <mergeCell ref="R45:V45"/>
    <mergeCell ref="M46:Q46"/>
    <mergeCell ref="R46:V46"/>
    <mergeCell ref="M41:Q41"/>
    <mergeCell ref="R41:V41"/>
    <mergeCell ref="M42:Q42"/>
    <mergeCell ref="R42:V42"/>
    <mergeCell ref="M43:Q43"/>
    <mergeCell ref="R43:V43"/>
    <mergeCell ref="M38:Q38"/>
    <mergeCell ref="R38:V38"/>
    <mergeCell ref="M39:Q39"/>
    <mergeCell ref="R39:V39"/>
    <mergeCell ref="M40:Q40"/>
    <mergeCell ref="R40:V40"/>
    <mergeCell ref="M35:Q35"/>
    <mergeCell ref="R35:V35"/>
    <mergeCell ref="M36:Q36"/>
    <mergeCell ref="R36:V36"/>
    <mergeCell ref="M37:Q37"/>
    <mergeCell ref="R37:V37"/>
    <mergeCell ref="C31:AA31"/>
    <mergeCell ref="M34:Q34"/>
    <mergeCell ref="R34:V34"/>
    <mergeCell ref="R32:V33"/>
    <mergeCell ref="W32:X32"/>
    <mergeCell ref="C11:L11"/>
    <mergeCell ref="C15:L15"/>
    <mergeCell ref="M15:X15"/>
    <mergeCell ref="C16:L16"/>
    <mergeCell ref="M16:X16"/>
    <mergeCell ref="C17:L17"/>
    <mergeCell ref="C24:L24"/>
    <mergeCell ref="M24:X24"/>
    <mergeCell ref="C25:L25"/>
    <mergeCell ref="M25:X25"/>
    <mergeCell ref="C21:L21"/>
    <mergeCell ref="M21:X21"/>
    <mergeCell ref="C22:L22"/>
    <mergeCell ref="M22:X22"/>
    <mergeCell ref="C23:L23"/>
    <mergeCell ref="M23:X23"/>
    <mergeCell ref="B27:L27"/>
    <mergeCell ref="M27:Q27"/>
    <mergeCell ref="R27:S27"/>
    <mergeCell ref="C18:L18"/>
    <mergeCell ref="M18:X18"/>
    <mergeCell ref="C19:L19"/>
    <mergeCell ref="M19:X19"/>
    <mergeCell ref="C20:L20"/>
    <mergeCell ref="M20:X20"/>
    <mergeCell ref="C26:L26"/>
    <mergeCell ref="M26:X26"/>
    <mergeCell ref="B22:B23"/>
  </mergeCells>
  <phoneticPr fontId="7"/>
  <pageMargins left="0.70866141732283472" right="0.70866141732283472" top="0.74803149606299213" bottom="0.74803149606299213" header="0.31496062992125984" footer="0.31496062992125984"/>
  <pageSetup paperSize="9" scale="55"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0FF56DC-C0E4-4416-98F5-F67E00593415}">
          <x14:formula1>
            <xm:f>サービス種類コード!$A$1:$A$45</xm:f>
          </x14:formula1>
          <xm:sqref>M34:Q133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5"/>
  <sheetViews>
    <sheetView view="pageBreakPreview" zoomScaleNormal="120" zoomScaleSheetLayoutView="100" workbookViewId="0">
      <selection activeCell="W24" sqref="W24"/>
    </sheetView>
  </sheetViews>
  <sheetFormatPr defaultColWidth="9" defaultRowHeight="13.5"/>
  <cols>
    <col min="1" max="1" width="4" style="22" customWidth="1"/>
    <col min="2" max="11" width="2.75" style="22" customWidth="1"/>
    <col min="12" max="12" width="1.375" style="22" hidden="1" customWidth="1"/>
    <col min="13" max="13" width="7.5" style="22" bestFit="1" customWidth="1"/>
    <col min="14" max="14" width="8.125" style="22" customWidth="1"/>
    <col min="15" max="15" width="8.75" style="22" customWidth="1"/>
    <col min="16" max="16" width="17.125" style="22" customWidth="1"/>
    <col min="17" max="17" width="17" style="22" customWidth="1"/>
    <col min="18" max="18" width="15.875" style="15" customWidth="1"/>
    <col min="19" max="19" width="10.875" style="15" customWidth="1"/>
    <col min="20" max="20" width="13.75" style="22" customWidth="1"/>
    <col min="21" max="21" width="15.125" style="15" customWidth="1"/>
    <col min="22" max="22" width="10.625" style="15" customWidth="1"/>
    <col min="23" max="23" width="10.625" style="22" customWidth="1"/>
    <col min="24" max="24" width="10.625" style="15" customWidth="1"/>
    <col min="25" max="25" width="10.625" style="22" customWidth="1"/>
    <col min="26" max="26" width="3.25" style="15" customWidth="1"/>
    <col min="27" max="27" width="9.375" style="22" customWidth="1"/>
    <col min="28" max="28" width="9.875" style="22" customWidth="1"/>
    <col min="29" max="29" width="9.375" style="22" customWidth="1"/>
    <col min="30" max="30" width="10.125" style="22" customWidth="1"/>
    <col min="31" max="31" width="9.375" style="22" customWidth="1"/>
    <col min="32" max="16384" width="9" style="22"/>
  </cols>
  <sheetData>
    <row r="1" spans="1:26">
      <c r="A1" s="187" t="s">
        <v>4958</v>
      </c>
      <c r="B1" s="187"/>
      <c r="C1" s="25"/>
      <c r="D1" s="25"/>
      <c r="E1" s="25"/>
      <c r="F1" s="25"/>
      <c r="G1" s="25"/>
      <c r="H1" s="25"/>
      <c r="I1" s="25"/>
      <c r="J1" s="25"/>
      <c r="K1" s="25"/>
      <c r="L1" s="25"/>
      <c r="M1" s="25"/>
      <c r="N1" s="25" t="s">
        <v>100</v>
      </c>
      <c r="O1" s="25"/>
      <c r="P1" s="25"/>
      <c r="Q1" s="25"/>
      <c r="R1" s="133"/>
      <c r="S1" s="133"/>
      <c r="T1" s="25"/>
      <c r="U1" s="133"/>
      <c r="V1" s="133"/>
      <c r="W1" s="25"/>
      <c r="X1" s="133"/>
      <c r="Y1" s="25"/>
      <c r="Z1" s="133"/>
    </row>
    <row r="2" spans="1:26" ht="10.5" customHeight="1" thickBot="1">
      <c r="A2" s="25"/>
      <c r="B2" s="25"/>
      <c r="C2" s="25"/>
      <c r="D2" s="25"/>
      <c r="E2" s="25"/>
      <c r="F2" s="25"/>
      <c r="G2" s="25"/>
      <c r="H2" s="25"/>
      <c r="I2" s="25"/>
      <c r="J2" s="25"/>
      <c r="K2" s="25"/>
      <c r="L2" s="25"/>
      <c r="M2" s="25"/>
      <c r="N2" s="25"/>
      <c r="O2" s="25"/>
      <c r="P2" s="25"/>
      <c r="Q2" s="25"/>
      <c r="R2" s="133"/>
      <c r="S2" s="133"/>
      <c r="T2" s="25"/>
      <c r="U2" s="133"/>
      <c r="V2" s="133"/>
      <c r="W2" s="25"/>
      <c r="X2" s="133"/>
      <c r="Y2" s="25"/>
      <c r="Z2" s="133"/>
    </row>
    <row r="3" spans="1:26" ht="15" thickBot="1">
      <c r="A3" s="319" t="s">
        <v>35</v>
      </c>
      <c r="B3" s="319"/>
      <c r="C3" s="320"/>
      <c r="D3" s="321" t="str">
        <f>IF(基本情報入力シート!$M$16=0,"",基本情報入力シート!$M$16)</f>
        <v>社会福祉法人ならけん</v>
      </c>
      <c r="E3" s="322"/>
      <c r="F3" s="322"/>
      <c r="G3" s="322"/>
      <c r="H3" s="322"/>
      <c r="I3" s="322"/>
      <c r="J3" s="322"/>
      <c r="K3" s="322"/>
      <c r="L3" s="322"/>
      <c r="M3" s="322"/>
      <c r="N3" s="322"/>
      <c r="O3" s="322"/>
      <c r="P3" s="323"/>
      <c r="Q3" s="25"/>
      <c r="R3" s="133"/>
      <c r="S3" s="133"/>
      <c r="T3" s="25"/>
      <c r="U3" s="133"/>
      <c r="V3" s="133"/>
      <c r="W3" s="25"/>
      <c r="X3" s="133"/>
      <c r="Y3" s="25"/>
      <c r="Z3" s="133"/>
    </row>
    <row r="4" spans="1:26" ht="14.25">
      <c r="A4" s="186"/>
      <c r="B4" s="186"/>
      <c r="C4" s="186"/>
      <c r="D4" s="185"/>
      <c r="E4" s="185"/>
      <c r="F4" s="185"/>
      <c r="G4" s="185"/>
      <c r="H4" s="185"/>
      <c r="I4" s="185"/>
      <c r="J4" s="185"/>
      <c r="K4" s="185"/>
      <c r="L4" s="185"/>
      <c r="M4" s="185"/>
      <c r="N4" s="185"/>
      <c r="O4" s="185"/>
      <c r="P4" s="25"/>
      <c r="Q4" s="25"/>
      <c r="R4" s="133"/>
      <c r="S4" s="133"/>
      <c r="T4" s="25"/>
      <c r="U4" s="133"/>
      <c r="V4" s="133"/>
      <c r="W4" s="25"/>
      <c r="X4" s="133"/>
      <c r="Y4" s="25"/>
      <c r="Z4" s="133"/>
    </row>
    <row r="5" spans="1:26" ht="0.75" customHeight="1">
      <c r="A5" s="25"/>
      <c r="B5" s="184"/>
      <c r="C5" s="183"/>
      <c r="D5" s="183"/>
      <c r="E5" s="183"/>
      <c r="F5" s="183"/>
      <c r="G5" s="183"/>
      <c r="H5" s="183"/>
      <c r="I5" s="183"/>
      <c r="J5" s="183"/>
      <c r="K5" s="183"/>
      <c r="L5" s="183"/>
      <c r="M5" s="183"/>
      <c r="N5" s="183"/>
      <c r="O5" s="183"/>
      <c r="P5" s="182"/>
      <c r="Q5" s="324" t="s">
        <v>96</v>
      </c>
      <c r="R5" s="181"/>
      <c r="S5" s="22"/>
      <c r="T5" s="15"/>
      <c r="U5" s="22"/>
      <c r="V5" s="22"/>
      <c r="X5" s="22"/>
      <c r="Z5" s="22"/>
    </row>
    <row r="6" spans="1:26" ht="12.75" customHeight="1" thickBot="1">
      <c r="A6" s="25"/>
      <c r="B6" s="180"/>
      <c r="C6" s="179"/>
      <c r="D6" s="179"/>
      <c r="E6" s="179"/>
      <c r="F6" s="179"/>
      <c r="G6" s="179"/>
      <c r="H6" s="179"/>
      <c r="I6" s="179"/>
      <c r="J6" s="179"/>
      <c r="K6" s="179"/>
      <c r="L6" s="179"/>
      <c r="M6" s="179"/>
      <c r="N6" s="179"/>
      <c r="O6" s="179"/>
      <c r="P6" s="178"/>
      <c r="Q6" s="325"/>
      <c r="R6" s="177"/>
      <c r="S6" s="22"/>
      <c r="T6" s="15"/>
      <c r="U6" s="22"/>
      <c r="V6" s="22"/>
      <c r="X6" s="22"/>
      <c r="Z6" s="22"/>
    </row>
    <row r="7" spans="1:26" ht="18" customHeight="1" thickBot="1">
      <c r="B7" s="326" t="s">
        <v>106</v>
      </c>
      <c r="C7" s="327"/>
      <c r="D7" s="327"/>
      <c r="E7" s="327"/>
      <c r="F7" s="327"/>
      <c r="G7" s="327"/>
      <c r="H7" s="327"/>
      <c r="I7" s="327"/>
      <c r="J7" s="327"/>
      <c r="K7" s="327"/>
      <c r="L7" s="327"/>
      <c r="M7" s="327"/>
      <c r="N7" s="327"/>
      <c r="O7" s="327"/>
      <c r="P7" s="328"/>
      <c r="Q7" s="175">
        <f>IF(SUM(S21:S120)=0,"",SUM(S21:S120))</f>
        <v>1060000</v>
      </c>
      <c r="R7" s="176"/>
      <c r="S7" s="22"/>
      <c r="T7" s="15"/>
      <c r="U7" s="22"/>
      <c r="V7" s="22"/>
      <c r="X7" s="22"/>
      <c r="Z7" s="22"/>
    </row>
    <row r="8" spans="1:26" ht="23.25" customHeight="1" thickBot="1">
      <c r="B8" s="329" t="s">
        <v>121</v>
      </c>
      <c r="C8" s="327"/>
      <c r="D8" s="327"/>
      <c r="E8" s="327"/>
      <c r="F8" s="327"/>
      <c r="G8" s="327"/>
      <c r="H8" s="327"/>
      <c r="I8" s="327"/>
      <c r="J8" s="327"/>
      <c r="K8" s="327"/>
      <c r="L8" s="327"/>
      <c r="M8" s="327"/>
      <c r="N8" s="327"/>
      <c r="O8" s="327"/>
      <c r="P8" s="328"/>
      <c r="Q8" s="175">
        <f>IF((SUM(T21:T120)+SUM(U21:U120))=0,"",SUM(T21:T120)+SUM(U21:U120))</f>
        <v>21100000</v>
      </c>
      <c r="R8" s="30"/>
      <c r="S8" s="22"/>
      <c r="T8" s="15"/>
      <c r="U8" s="22"/>
      <c r="V8" s="22"/>
      <c r="X8" s="22"/>
      <c r="Z8" s="22"/>
    </row>
    <row r="9" spans="1:26" ht="4.5" customHeight="1">
      <c r="B9" s="285"/>
      <c r="C9" s="285"/>
      <c r="D9" s="285"/>
      <c r="E9" s="285"/>
      <c r="F9" s="285"/>
      <c r="G9" s="285"/>
      <c r="H9" s="285"/>
      <c r="I9" s="285"/>
      <c r="J9" s="285"/>
      <c r="K9" s="285"/>
      <c r="L9" s="285"/>
      <c r="M9" s="285"/>
      <c r="N9" s="285"/>
      <c r="O9" s="285"/>
      <c r="P9" s="285"/>
      <c r="Q9" s="174"/>
      <c r="R9" s="30"/>
      <c r="S9" s="30"/>
      <c r="T9" s="172"/>
      <c r="U9" s="30"/>
      <c r="V9" s="173"/>
      <c r="W9" s="172"/>
      <c r="X9" s="30"/>
      <c r="Y9" s="172"/>
      <c r="Z9" s="30"/>
    </row>
    <row r="10" spans="1:26" ht="9" customHeight="1">
      <c r="A10" s="25"/>
      <c r="B10" s="133"/>
      <c r="C10" s="133"/>
      <c r="D10" s="25"/>
      <c r="E10" s="133"/>
      <c r="F10" s="133"/>
      <c r="G10" s="25"/>
      <c r="H10" s="133"/>
      <c r="I10" s="25"/>
      <c r="J10" s="133"/>
      <c r="K10" s="133"/>
      <c r="L10" s="25"/>
      <c r="M10" s="133"/>
      <c r="N10" s="133"/>
      <c r="O10" s="25"/>
      <c r="P10" s="133"/>
      <c r="Q10" s="25"/>
      <c r="R10" s="133"/>
      <c r="S10" s="133"/>
      <c r="T10" s="25"/>
      <c r="U10" s="133"/>
      <c r="V10" s="133"/>
      <c r="X10" s="133"/>
      <c r="Y10" s="25"/>
      <c r="Z10" s="133"/>
    </row>
    <row r="11" spans="1:26">
      <c r="A11" s="25"/>
      <c r="B11" s="47" t="s">
        <v>103</v>
      </c>
      <c r="C11" s="25"/>
      <c r="D11" s="25"/>
      <c r="E11" s="25"/>
      <c r="F11" s="25"/>
      <c r="G11" s="25"/>
      <c r="H11" s="25"/>
      <c r="I11" s="25"/>
      <c r="J11" s="25"/>
      <c r="K11" s="25"/>
      <c r="L11" s="25"/>
      <c r="M11" s="25"/>
      <c r="N11" s="25"/>
      <c r="O11" s="25"/>
      <c r="P11" s="25"/>
      <c r="Q11" s="25"/>
      <c r="R11" s="133"/>
      <c r="S11" s="133"/>
      <c r="T11" s="25"/>
      <c r="U11" s="133"/>
      <c r="V11" s="133"/>
      <c r="W11" s="25"/>
      <c r="X11" s="133"/>
      <c r="Y11" s="25"/>
      <c r="Z11" s="133"/>
    </row>
    <row r="12" spans="1:26">
      <c r="A12" s="25"/>
      <c r="B12" s="171" t="s">
        <v>65</v>
      </c>
      <c r="C12" s="25"/>
      <c r="D12" s="25"/>
      <c r="E12" s="25"/>
      <c r="F12" s="25"/>
      <c r="G12" s="25"/>
      <c r="H12" s="25"/>
      <c r="I12" s="25"/>
      <c r="J12" s="25"/>
      <c r="K12" s="25"/>
      <c r="L12" s="25"/>
      <c r="M12" s="25"/>
      <c r="N12" s="25"/>
      <c r="O12" s="25"/>
      <c r="P12" s="25"/>
      <c r="Q12" s="25"/>
      <c r="R12" s="133"/>
      <c r="S12" s="133"/>
      <c r="T12" s="25"/>
      <c r="U12" s="133"/>
      <c r="V12" s="133"/>
      <c r="W12" s="25"/>
      <c r="X12" s="133"/>
      <c r="Y12" s="25"/>
      <c r="Z12" s="133"/>
    </row>
    <row r="13" spans="1:26" ht="12.75" customHeight="1">
      <c r="A13" s="25"/>
      <c r="B13" s="286"/>
      <c r="C13" s="286"/>
      <c r="D13" s="286"/>
      <c r="E13" s="286"/>
      <c r="F13" s="286"/>
      <c r="G13" s="286"/>
      <c r="H13" s="286"/>
      <c r="I13" s="286"/>
      <c r="J13" s="286"/>
      <c r="K13" s="286"/>
      <c r="L13" s="286"/>
      <c r="M13" s="286"/>
      <c r="N13" s="286"/>
      <c r="O13" s="286"/>
      <c r="P13" s="286"/>
      <c r="Q13" s="286"/>
      <c r="R13" s="133"/>
      <c r="S13" s="133"/>
      <c r="T13" s="25"/>
      <c r="U13" s="133"/>
      <c r="V13" s="133"/>
      <c r="W13" s="25"/>
      <c r="X13" s="133"/>
      <c r="Y13" s="25"/>
      <c r="Z13" s="133"/>
    </row>
    <row r="14" spans="1:26" ht="1.5" customHeight="1">
      <c r="A14" s="170"/>
      <c r="B14" s="170"/>
      <c r="C14" s="170"/>
      <c r="D14" s="170"/>
      <c r="E14" s="170"/>
      <c r="F14" s="170"/>
      <c r="G14" s="170"/>
      <c r="H14" s="170"/>
      <c r="I14" s="170"/>
      <c r="J14" s="170"/>
      <c r="K14" s="170"/>
      <c r="L14" s="170"/>
      <c r="M14" s="170"/>
      <c r="N14" s="170"/>
      <c r="O14" s="170"/>
      <c r="P14" s="169"/>
      <c r="Q14" s="25"/>
      <c r="R14" s="133"/>
      <c r="S14" s="133"/>
      <c r="T14" s="25"/>
      <c r="U14" s="133"/>
      <c r="V14" s="133"/>
      <c r="W14" s="25"/>
      <c r="X14" s="133"/>
      <c r="Y14" s="25"/>
      <c r="Z14" s="133"/>
    </row>
    <row r="15" spans="1:26" ht="13.5" customHeight="1" thickBot="1">
      <c r="A15" s="305"/>
      <c r="B15" s="307" t="s">
        <v>6</v>
      </c>
      <c r="C15" s="308"/>
      <c r="D15" s="308"/>
      <c r="E15" s="308"/>
      <c r="F15" s="308"/>
      <c r="G15" s="308"/>
      <c r="H15" s="308"/>
      <c r="I15" s="308"/>
      <c r="J15" s="308"/>
      <c r="K15" s="309"/>
      <c r="L15" s="168"/>
      <c r="M15" s="313" t="s">
        <v>60</v>
      </c>
      <c r="N15" s="167"/>
      <c r="O15" s="166"/>
      <c r="P15" s="309" t="s">
        <v>61</v>
      </c>
      <c r="Q15" s="315" t="s">
        <v>7</v>
      </c>
      <c r="R15" s="294" t="s">
        <v>95</v>
      </c>
      <c r="S15" s="296" t="s">
        <v>94</v>
      </c>
      <c r="T15" s="297"/>
      <c r="U15" s="297"/>
      <c r="V15" s="297"/>
      <c r="W15" s="297"/>
      <c r="X15" s="297"/>
      <c r="Y15" s="298"/>
      <c r="Z15" s="22"/>
    </row>
    <row r="16" spans="1:26" ht="13.5" customHeight="1">
      <c r="A16" s="306"/>
      <c r="B16" s="310"/>
      <c r="C16" s="311"/>
      <c r="D16" s="311"/>
      <c r="E16" s="311"/>
      <c r="F16" s="311"/>
      <c r="G16" s="311"/>
      <c r="H16" s="311"/>
      <c r="I16" s="311"/>
      <c r="J16" s="311"/>
      <c r="K16" s="312"/>
      <c r="L16" s="163"/>
      <c r="M16" s="314"/>
      <c r="N16" s="317" t="s">
        <v>62</v>
      </c>
      <c r="O16" s="318"/>
      <c r="P16" s="312"/>
      <c r="Q16" s="316"/>
      <c r="R16" s="295"/>
      <c r="S16" s="299" t="s">
        <v>108</v>
      </c>
      <c r="T16" s="287" t="s">
        <v>4692</v>
      </c>
      <c r="U16" s="288"/>
      <c r="V16" s="304" t="s">
        <v>107</v>
      </c>
      <c r="W16" s="304"/>
      <c r="X16" s="304"/>
      <c r="Y16" s="304"/>
      <c r="Z16" s="22"/>
    </row>
    <row r="17" spans="1:26" ht="13.5" customHeight="1">
      <c r="A17" s="306"/>
      <c r="B17" s="310"/>
      <c r="C17" s="311"/>
      <c r="D17" s="311"/>
      <c r="E17" s="311"/>
      <c r="F17" s="311"/>
      <c r="G17" s="311"/>
      <c r="H17" s="311"/>
      <c r="I17" s="311"/>
      <c r="J17" s="311"/>
      <c r="K17" s="312"/>
      <c r="L17" s="163"/>
      <c r="M17" s="314"/>
      <c r="N17" s="165"/>
      <c r="O17" s="164"/>
      <c r="P17" s="312"/>
      <c r="Q17" s="316"/>
      <c r="R17" s="295"/>
      <c r="S17" s="300"/>
      <c r="T17" s="289"/>
      <c r="U17" s="290"/>
      <c r="V17" s="301" t="s">
        <v>109</v>
      </c>
      <c r="W17" s="191"/>
      <c r="X17" s="301" t="s">
        <v>110</v>
      </c>
      <c r="Y17" s="191"/>
      <c r="Z17" s="22"/>
    </row>
    <row r="18" spans="1:26" ht="27.75" customHeight="1">
      <c r="A18" s="306"/>
      <c r="B18" s="310"/>
      <c r="C18" s="311"/>
      <c r="D18" s="311"/>
      <c r="E18" s="311"/>
      <c r="F18" s="311"/>
      <c r="G18" s="311"/>
      <c r="H18" s="311"/>
      <c r="I18" s="311"/>
      <c r="J18" s="311"/>
      <c r="K18" s="312"/>
      <c r="L18" s="163"/>
      <c r="M18" s="314"/>
      <c r="N18" s="192" t="s">
        <v>63</v>
      </c>
      <c r="O18" s="159" t="s">
        <v>64</v>
      </c>
      <c r="P18" s="312"/>
      <c r="Q18" s="316"/>
      <c r="R18" s="295"/>
      <c r="S18" s="300"/>
      <c r="T18" s="291" t="s">
        <v>111</v>
      </c>
      <c r="U18" s="292" t="s">
        <v>112</v>
      </c>
      <c r="V18" s="302"/>
      <c r="W18" s="303" t="s">
        <v>113</v>
      </c>
      <c r="X18" s="302"/>
      <c r="Y18" s="303" t="s">
        <v>114</v>
      </c>
      <c r="Z18" s="22"/>
    </row>
    <row r="19" spans="1:26" ht="36" customHeight="1">
      <c r="A19" s="162"/>
      <c r="B19" s="310"/>
      <c r="C19" s="311"/>
      <c r="D19" s="311"/>
      <c r="E19" s="311"/>
      <c r="F19" s="311"/>
      <c r="G19" s="311"/>
      <c r="H19" s="311"/>
      <c r="I19" s="311"/>
      <c r="J19" s="311"/>
      <c r="K19" s="312"/>
      <c r="L19" s="161"/>
      <c r="M19" s="314"/>
      <c r="N19" s="160"/>
      <c r="O19" s="159"/>
      <c r="P19" s="312"/>
      <c r="Q19" s="316"/>
      <c r="R19" s="295"/>
      <c r="S19" s="300"/>
      <c r="T19" s="289"/>
      <c r="U19" s="293"/>
      <c r="V19" s="302"/>
      <c r="W19" s="302"/>
      <c r="X19" s="302"/>
      <c r="Y19" s="302"/>
      <c r="Z19" s="22"/>
    </row>
    <row r="20" spans="1:26" ht="11.25" customHeight="1">
      <c r="A20" s="151"/>
      <c r="B20" s="158"/>
      <c r="C20" s="157"/>
      <c r="D20" s="157"/>
      <c r="E20" s="157"/>
      <c r="F20" s="157"/>
      <c r="G20" s="157"/>
      <c r="H20" s="157"/>
      <c r="I20" s="157"/>
      <c r="J20" s="157"/>
      <c r="K20" s="156"/>
      <c r="L20" s="155"/>
      <c r="M20" s="154"/>
      <c r="N20" s="152"/>
      <c r="O20" s="153"/>
      <c r="P20" s="153"/>
      <c r="Q20" s="152"/>
      <c r="R20" s="226"/>
      <c r="S20" s="229"/>
      <c r="T20" s="228"/>
      <c r="U20" s="151"/>
      <c r="V20" s="150"/>
      <c r="W20" s="150"/>
      <c r="X20" s="149"/>
      <c r="Y20" s="149"/>
      <c r="Z20" s="22"/>
    </row>
    <row r="21" spans="1:26" s="26" customFormat="1" ht="27.75" customHeight="1">
      <c r="A21" s="148" t="s">
        <v>8</v>
      </c>
      <c r="B21" s="147">
        <f>IF(基本情報入力シート!C34="","",基本情報入力シート!C34)</f>
        <v>2</v>
      </c>
      <c r="C21" s="146">
        <f>IF(基本情報入力シート!D34="","",基本情報入力シート!D34)</f>
        <v>9</v>
      </c>
      <c r="D21" s="146">
        <f>IF(基本情報入力シート!E34="","",基本情報入力シート!E34)</f>
        <v>1</v>
      </c>
      <c r="E21" s="146">
        <f>IF(基本情報入力シート!F34="","",基本情報入力シート!F34)</f>
        <v>5</v>
      </c>
      <c r="F21" s="146">
        <f>IF(基本情報入力シート!G34="","",基本情報入力シート!G34)</f>
        <v>0</v>
      </c>
      <c r="G21" s="146">
        <f>IF(基本情報入力シート!H34="","",基本情報入力シート!H34)</f>
        <v>0</v>
      </c>
      <c r="H21" s="146">
        <f>IF(基本情報入力シート!I34="","",基本情報入力シート!I34)</f>
        <v>4</v>
      </c>
      <c r="I21" s="146">
        <f>IF(基本情報入力シート!J34="","",基本情報入力シート!J34)</f>
        <v>3</v>
      </c>
      <c r="J21" s="146">
        <f>IF(基本情報入力シート!K34="","",基本情報入力シート!K34)</f>
        <v>2</v>
      </c>
      <c r="K21" s="145">
        <f>IF(基本情報入力シート!L34="","",基本情報入力シート!L34)</f>
        <v>5</v>
      </c>
      <c r="L21" s="138" t="str">
        <f t="shared" ref="L21" si="0">B21&amp;C21</f>
        <v>29</v>
      </c>
      <c r="M21" s="144" t="str">
        <f>IF(基本情報入力シート!R34="","",基本情報入力シート!R34)</f>
        <v>奈良県</v>
      </c>
      <c r="N21" s="137" t="str">
        <f>IF(基本情報入力シート!W34="","",基本情報入力シート!W34)</f>
        <v>奈良県</v>
      </c>
      <c r="O21" s="137" t="str">
        <f>IF(基本情報入力シート!X34="","",基本情報入力シート!X34)</f>
        <v>葛城市</v>
      </c>
      <c r="P21" s="143" t="str">
        <f>IF(基本情報入力シート!Y34="","",基本情報入力シート!Y34)</f>
        <v>ヘルパーステーションならけん</v>
      </c>
      <c r="Q21" s="143" t="str">
        <f>IF(基本情報入力シート!M34="","",基本情報入力シート!M34)</f>
        <v>訪問介護</v>
      </c>
      <c r="R21" s="227" t="str">
        <f>IFERROR(VLOOKUP(基本情報入力シート!AF34,交付金額!$H$1:$J$3243,2,FALSE),"")</f>
        <v>Ⅰ</v>
      </c>
      <c r="S21" s="230">
        <f>IFERROR(VLOOKUP(基本情報入力シート!AF34,交付金額!$H$1:$J$3243,3,FALSE),"")</f>
        <v>50000</v>
      </c>
      <c r="T21" s="140">
        <v>60000</v>
      </c>
      <c r="U21" s="141">
        <v>40000</v>
      </c>
      <c r="V21" s="134">
        <v>40000</v>
      </c>
      <c r="W21" s="134">
        <v>35000</v>
      </c>
      <c r="X21" s="142">
        <v>10000</v>
      </c>
      <c r="Y21" s="134">
        <v>8000</v>
      </c>
    </row>
    <row r="22" spans="1:26" ht="27.75" customHeight="1">
      <c r="A22" s="139">
        <f t="shared" ref="A22:A53" si="1">A21+1</f>
        <v>2</v>
      </c>
      <c r="B22" s="147">
        <f>IF(基本情報入力シート!C35="","",基本情報入力シート!C35)</f>
        <v>2</v>
      </c>
      <c r="C22" s="146">
        <f>IF(基本情報入力シート!D35="","",基本情報入力シート!D35)</f>
        <v>9</v>
      </c>
      <c r="D22" s="146">
        <f>IF(基本情報入力シート!E35="","",基本情報入力シート!E35)</f>
        <v>0</v>
      </c>
      <c r="E22" s="146">
        <f>IF(基本情報入力シート!F35="","",基本情報入力シート!F35)</f>
        <v>0</v>
      </c>
      <c r="F22" s="146">
        <f>IF(基本情報入力シート!G35="","",基本情報入力シート!G35)</f>
        <v>0</v>
      </c>
      <c r="G22" s="146">
        <f>IF(基本情報入力シート!H35="","",基本情報入力シート!H35)</f>
        <v>0</v>
      </c>
      <c r="H22" s="146">
        <f>IF(基本情報入力シート!I35="","",基本情報入力シート!I35)</f>
        <v>0</v>
      </c>
      <c r="I22" s="146">
        <f>IF(基本情報入力シート!J35="","",基本情報入力シート!J35)</f>
        <v>1</v>
      </c>
      <c r="J22" s="146">
        <f>IF(基本情報入力シート!K35="","",基本情報入力シート!K35)</f>
        <v>5</v>
      </c>
      <c r="K22" s="145">
        <f>IF(基本情報入力シート!L35="","",基本情報入力シート!L35)</f>
        <v>3</v>
      </c>
      <c r="L22" s="138" t="str">
        <f t="shared" ref="L22:L85" si="2">B22&amp;C22</f>
        <v>29</v>
      </c>
      <c r="M22" s="144" t="str">
        <f>IF(基本情報入力シート!R35="","",基本情報入力シート!R35)</f>
        <v>葛城市</v>
      </c>
      <c r="N22" s="137" t="str">
        <f>IF(基本情報入力シート!W35="","",基本情報入力シート!W35)</f>
        <v>奈良県</v>
      </c>
      <c r="O22" s="137" t="str">
        <f>IF(基本情報入力シート!X35="","",基本情報入力シート!X35)</f>
        <v>葛城市</v>
      </c>
      <c r="P22" s="143" t="str">
        <f>IF(基本情報入力シート!Y35="","",基本情報入力シート!Y35)</f>
        <v>ヘルパーステーションならけん</v>
      </c>
      <c r="Q22" s="143" t="str">
        <f>IF(基本情報入力シート!M35="","",基本情報入力シート!M35)</f>
        <v>訪問型サービス（独自）</v>
      </c>
      <c r="R22" s="227" t="str">
        <f>IFERROR(VLOOKUP(基本情報入力シート!AF35,交付金額!$H$1:$J$3243,2,FALSE),"")</f>
        <v>Ⅰ</v>
      </c>
      <c r="S22" s="230">
        <f>IFERROR(VLOOKUP(基本情報入力シート!AF35,交付金額!$H$1:$J$3243,3,FALSE),"")</f>
        <v>10000</v>
      </c>
      <c r="T22" s="135">
        <v>800000</v>
      </c>
      <c r="U22" s="135">
        <v>200000</v>
      </c>
      <c r="V22" s="134">
        <v>8000</v>
      </c>
      <c r="W22" s="134">
        <v>6400</v>
      </c>
      <c r="X22" s="134">
        <v>2000</v>
      </c>
      <c r="Y22" s="134">
        <v>1600</v>
      </c>
      <c r="Z22" s="22"/>
    </row>
    <row r="23" spans="1:26" ht="27.75" customHeight="1">
      <c r="A23" s="139">
        <f t="shared" si="1"/>
        <v>3</v>
      </c>
      <c r="B23" s="147">
        <f>IF(基本情報入力シート!C36="","",基本情報入力シート!C36)</f>
        <v>2</v>
      </c>
      <c r="C23" s="146">
        <f>IF(基本情報入力シート!D36="","",基本情報入力シート!D36)</f>
        <v>9</v>
      </c>
      <c r="D23" s="146">
        <f>IF(基本情報入力シート!E36="","",基本情報入力シート!E36)</f>
        <v>7</v>
      </c>
      <c r="E23" s="146">
        <f>IF(基本情報入力シート!F36="","",基本情報入力シート!F36)</f>
        <v>5</v>
      </c>
      <c r="F23" s="146">
        <f>IF(基本情報入力シート!G36="","",基本情報入力シート!G36)</f>
        <v>0</v>
      </c>
      <c r="G23" s="146">
        <f>IF(基本情報入力シート!H36="","",基本情報入力シート!H36)</f>
        <v>0</v>
      </c>
      <c r="H23" s="146">
        <f>IF(基本情報入力シート!I36="","",基本情報入力シート!I36)</f>
        <v>0</v>
      </c>
      <c r="I23" s="146">
        <f>IF(基本情報入力シート!J36="","",基本情報入力シート!J36)</f>
        <v>2</v>
      </c>
      <c r="J23" s="146">
        <f>IF(基本情報入力シート!K36="","",基本情報入力シート!K36)</f>
        <v>1</v>
      </c>
      <c r="K23" s="145">
        <f>IF(基本情報入力シート!L36="","",基本情報入力シート!L36)</f>
        <v>5</v>
      </c>
      <c r="L23" s="138" t="str">
        <f t="shared" si="2"/>
        <v>29</v>
      </c>
      <c r="M23" s="144" t="str">
        <f>IF(基本情報入力シート!R36="","",基本情報入力シート!R36)</f>
        <v>奈良県</v>
      </c>
      <c r="N23" s="137" t="str">
        <f>IF(基本情報入力シート!W36="","",基本情報入力シート!W36)</f>
        <v>奈良県</v>
      </c>
      <c r="O23" s="137" t="str">
        <f>IF(基本情報入力シート!X36="","",基本情報入力シート!X36)</f>
        <v>桜井市</v>
      </c>
      <c r="P23" s="143" t="str">
        <f>IF(基本情報入力シート!Y36="","",基本情報入力シート!Y36)</f>
        <v>特別養護老人ホームみどり</v>
      </c>
      <c r="Q23" s="143" t="str">
        <f>IF(基本情報入力シート!M36="","",基本情報入力シート!M36)</f>
        <v>介護老人福祉施設</v>
      </c>
      <c r="R23" s="227" t="str">
        <f>IFERROR(VLOOKUP(基本情報入力シート!AF36,交付金額!$H$1:$J$3243,2,FALSE),"")</f>
        <v>Ⅰ</v>
      </c>
      <c r="S23" s="230">
        <f>IFERROR(VLOOKUP(基本情報入力シート!AF36,交付金額!$H$1:$J$3243,3,FALSE),"")</f>
        <v>800000</v>
      </c>
      <c r="T23" s="140">
        <v>12000000</v>
      </c>
      <c r="U23" s="140">
        <v>4500000</v>
      </c>
      <c r="V23" s="134">
        <v>700000</v>
      </c>
      <c r="W23" s="134">
        <v>650000</v>
      </c>
      <c r="X23" s="134">
        <v>70000</v>
      </c>
      <c r="Y23" s="134">
        <v>50000</v>
      </c>
      <c r="Z23" s="22"/>
    </row>
    <row r="24" spans="1:26" ht="27.75" customHeight="1">
      <c r="A24" s="139">
        <f t="shared" si="1"/>
        <v>4</v>
      </c>
      <c r="B24" s="147">
        <f>IF(基本情報入力シート!C37="","",基本情報入力シート!C37)</f>
        <v>2</v>
      </c>
      <c r="C24" s="146">
        <f>IF(基本情報入力シート!D37="","",基本情報入力シート!D37)</f>
        <v>9</v>
      </c>
      <c r="D24" s="146">
        <f>IF(基本情報入力シート!E37="","",基本情報入力シート!E37)</f>
        <v>7</v>
      </c>
      <c r="E24" s="146">
        <f>IF(基本情報入力シート!F37="","",基本情報入力シート!F37)</f>
        <v>5</v>
      </c>
      <c r="F24" s="146">
        <f>IF(基本情報入力シート!G37="","",基本情報入力シート!G37)</f>
        <v>0</v>
      </c>
      <c r="G24" s="146">
        <f>IF(基本情報入力シート!H37="","",基本情報入力シート!H37)</f>
        <v>0</v>
      </c>
      <c r="H24" s="146">
        <f>IF(基本情報入力シート!I37="","",基本情報入力シート!I37)</f>
        <v>0</v>
      </c>
      <c r="I24" s="146">
        <f>IF(基本情報入力シート!J37="","",基本情報入力シート!J37)</f>
        <v>2</v>
      </c>
      <c r="J24" s="146">
        <f>IF(基本情報入力シート!K37="","",基本情報入力シート!K37)</f>
        <v>1</v>
      </c>
      <c r="K24" s="145">
        <f>IF(基本情報入力シート!L37="","",基本情報入力シート!L37)</f>
        <v>5</v>
      </c>
      <c r="L24" s="138" t="str">
        <f t="shared" si="2"/>
        <v>29</v>
      </c>
      <c r="M24" s="144" t="str">
        <f>IF(基本情報入力シート!R37="","",基本情報入力シート!R37)</f>
        <v>奈良県</v>
      </c>
      <c r="N24" s="137" t="str">
        <f>IF(基本情報入力シート!W37="","",基本情報入力シート!W37)</f>
        <v>奈良県</v>
      </c>
      <c r="O24" s="137" t="str">
        <f>IF(基本情報入力シート!X37="","",基本情報入力シート!X37)</f>
        <v>桜井市</v>
      </c>
      <c r="P24" s="143" t="str">
        <f>IF(基本情報入力シート!Y37="","",基本情報入力シート!Y37)</f>
        <v>特別養護老人ホームみどり</v>
      </c>
      <c r="Q24" s="143" t="str">
        <f>IF(基本情報入力シート!M37="","",基本情報入力シート!M37)</f>
        <v>短期入所生活介護</v>
      </c>
      <c r="R24" s="227" t="str">
        <f>IFERROR(VLOOKUP(基本情報入力シート!AF37,交付金額!$H$1:$J$3243,2,FALSE),"")</f>
        <v>Ⅰ</v>
      </c>
      <c r="S24" s="230">
        <f>IFERROR(VLOOKUP(基本情報入力シート!AF37,交付金額!$H$1:$J$3243,3,FALSE),"")</f>
        <v>200000</v>
      </c>
      <c r="T24" s="140">
        <v>3000000</v>
      </c>
      <c r="U24" s="140">
        <v>500000</v>
      </c>
      <c r="V24" s="134">
        <v>200000</v>
      </c>
      <c r="W24" s="134">
        <v>17000</v>
      </c>
      <c r="X24" s="134">
        <v>50000</v>
      </c>
      <c r="Y24" s="134">
        <v>35000</v>
      </c>
      <c r="Z24" s="22"/>
    </row>
    <row r="25" spans="1:26" ht="27.75" customHeight="1">
      <c r="A25" s="139">
        <f t="shared" si="1"/>
        <v>5</v>
      </c>
      <c r="B25" s="147">
        <f>IF(基本情報入力シート!C38="","",基本情報入力シート!C38)</f>
        <v>2</v>
      </c>
      <c r="C25" s="146">
        <f>IF(基本情報入力シート!D38="","",基本情報入力シート!D38)</f>
        <v>9</v>
      </c>
      <c r="D25" s="146">
        <f>IF(基本情報入力シート!E38="","",基本情報入力シート!E38)</f>
        <v>7</v>
      </c>
      <c r="E25" s="146">
        <f>IF(基本情報入力シート!F38="","",基本情報入力シート!F38)</f>
        <v>5</v>
      </c>
      <c r="F25" s="146">
        <f>IF(基本情報入力シート!G38="","",基本情報入力シート!G38)</f>
        <v>0</v>
      </c>
      <c r="G25" s="146">
        <f>IF(基本情報入力シート!H38="","",基本情報入力シート!H38)</f>
        <v>0</v>
      </c>
      <c r="H25" s="146">
        <f>IF(基本情報入力シート!I38="","",基本情報入力シート!I38)</f>
        <v>0</v>
      </c>
      <c r="I25" s="146">
        <f>IF(基本情報入力シート!J38="","",基本情報入力シート!J38)</f>
        <v>2</v>
      </c>
      <c r="J25" s="146">
        <f>IF(基本情報入力シート!K38="","",基本情報入力シート!K38)</f>
        <v>1</v>
      </c>
      <c r="K25" s="145">
        <f>IF(基本情報入力シート!L38="","",基本情報入力シート!L38)</f>
        <v>5</v>
      </c>
      <c r="L25" s="138" t="str">
        <f t="shared" si="2"/>
        <v>29</v>
      </c>
      <c r="M25" s="144" t="str">
        <f>IF(基本情報入力シート!R38="","",基本情報入力シート!R38)</f>
        <v>奈良県</v>
      </c>
      <c r="N25" s="137" t="str">
        <f>IF(基本情報入力シート!W38="","",基本情報入力シート!W38)</f>
        <v>奈良県</v>
      </c>
      <c r="O25" s="137" t="str">
        <f>IF(基本情報入力シート!X38="","",基本情報入力シート!X38)</f>
        <v>桜井市</v>
      </c>
      <c r="P25" s="143" t="str">
        <f>IF(基本情報入力シート!Y38="","",基本情報入力シート!Y38)</f>
        <v>特別養護老人ホームみどり</v>
      </c>
      <c r="Q25" s="143" t="str">
        <f>IF(基本情報入力シート!M38="","",基本情報入力シート!M38)</f>
        <v>介護予防短期入所生活介護</v>
      </c>
      <c r="R25" s="227" t="str">
        <f>IFERROR(VLOOKUP(基本情報入力シート!AF38,交付金額!$H$1:$J$3243,2,FALSE),"")</f>
        <v>Ⅰ</v>
      </c>
      <c r="S25" s="230">
        <f>IFERROR(VLOOKUP(基本情報入力シート!AF38,交付金額!$H$1:$J$3243,3,FALSE),"")</f>
        <v>0</v>
      </c>
      <c r="T25" s="140">
        <v>0</v>
      </c>
      <c r="U25" s="140">
        <v>0</v>
      </c>
      <c r="V25" s="134">
        <v>0</v>
      </c>
      <c r="W25" s="134">
        <v>0</v>
      </c>
      <c r="X25" s="134">
        <v>0</v>
      </c>
      <c r="Y25" s="134">
        <v>0</v>
      </c>
      <c r="Z25" s="22"/>
    </row>
    <row r="26" spans="1:26" ht="27.75" customHeight="1">
      <c r="A26" s="139">
        <f t="shared" si="1"/>
        <v>6</v>
      </c>
      <c r="B26" s="147" t="str">
        <f>IF(基本情報入力シート!C39="","",基本情報入力シート!C39)</f>
        <v/>
      </c>
      <c r="C26" s="146" t="str">
        <f>IF(基本情報入力シート!D39="","",基本情報入力シート!D39)</f>
        <v/>
      </c>
      <c r="D26" s="146" t="str">
        <f>IF(基本情報入力シート!E39="","",基本情報入力シート!E39)</f>
        <v/>
      </c>
      <c r="E26" s="146" t="str">
        <f>IF(基本情報入力シート!F39="","",基本情報入力シート!F39)</f>
        <v/>
      </c>
      <c r="F26" s="146" t="str">
        <f>IF(基本情報入力シート!G39="","",基本情報入力シート!G39)</f>
        <v/>
      </c>
      <c r="G26" s="146" t="str">
        <f>IF(基本情報入力シート!H39="","",基本情報入力シート!H39)</f>
        <v/>
      </c>
      <c r="H26" s="146" t="str">
        <f>IF(基本情報入力シート!I39="","",基本情報入力シート!I39)</f>
        <v/>
      </c>
      <c r="I26" s="146" t="str">
        <f>IF(基本情報入力シート!J39="","",基本情報入力シート!J39)</f>
        <v/>
      </c>
      <c r="J26" s="146" t="str">
        <f>IF(基本情報入力シート!K39="","",基本情報入力シート!K39)</f>
        <v/>
      </c>
      <c r="K26" s="145" t="str">
        <f>IF(基本情報入力シート!L39="","",基本情報入力シート!L39)</f>
        <v/>
      </c>
      <c r="L26" s="138" t="str">
        <f t="shared" si="2"/>
        <v/>
      </c>
      <c r="M26" s="144" t="str">
        <f>IF(基本情報入力シート!R39="","",基本情報入力シート!R39)</f>
        <v/>
      </c>
      <c r="N26" s="137" t="str">
        <f>IF(基本情報入力シート!W39="","",基本情報入力シート!W39)</f>
        <v/>
      </c>
      <c r="O26" s="137" t="str">
        <f>IF(基本情報入力シート!X39="","",基本情報入力シート!X39)</f>
        <v/>
      </c>
      <c r="P26" s="143" t="str">
        <f>IF(基本情報入力シート!Y39="","",基本情報入力シート!Y39)</f>
        <v/>
      </c>
      <c r="Q26" s="143" t="str">
        <f>IF(基本情報入力シート!M39="","",基本情報入力シート!M39)</f>
        <v/>
      </c>
      <c r="R26" s="227" t="str">
        <f>IFERROR(VLOOKUP(基本情報入力シート!AF39,交付金額!$H$1:$J$3243,2,FALSE),"")</f>
        <v/>
      </c>
      <c r="S26" s="230" t="str">
        <f>IFERROR(VLOOKUP(基本情報入力シート!AF39,交付金額!$H$1:$J$3243,3,FALSE),"")</f>
        <v/>
      </c>
      <c r="T26" s="140"/>
      <c r="U26" s="140"/>
      <c r="V26" s="134"/>
      <c r="W26" s="134"/>
      <c r="X26" s="134"/>
      <c r="Y26" s="134"/>
      <c r="Z26" s="22"/>
    </row>
    <row r="27" spans="1:26" ht="27.75" customHeight="1">
      <c r="A27" s="139">
        <f t="shared" si="1"/>
        <v>7</v>
      </c>
      <c r="B27" s="147" t="str">
        <f>IF(基本情報入力シート!C40="","",基本情報入力シート!C40)</f>
        <v/>
      </c>
      <c r="C27" s="146" t="str">
        <f>IF(基本情報入力シート!D40="","",基本情報入力シート!D40)</f>
        <v/>
      </c>
      <c r="D27" s="146" t="str">
        <f>IF(基本情報入力シート!E40="","",基本情報入力シート!E40)</f>
        <v/>
      </c>
      <c r="E27" s="146" t="str">
        <f>IF(基本情報入力シート!F40="","",基本情報入力シート!F40)</f>
        <v/>
      </c>
      <c r="F27" s="146" t="str">
        <f>IF(基本情報入力シート!G40="","",基本情報入力シート!G40)</f>
        <v/>
      </c>
      <c r="G27" s="146" t="str">
        <f>IF(基本情報入力シート!H40="","",基本情報入力シート!H40)</f>
        <v/>
      </c>
      <c r="H27" s="146" t="str">
        <f>IF(基本情報入力シート!I40="","",基本情報入力シート!I40)</f>
        <v/>
      </c>
      <c r="I27" s="146" t="str">
        <f>IF(基本情報入力シート!J40="","",基本情報入力シート!J40)</f>
        <v/>
      </c>
      <c r="J27" s="146" t="str">
        <f>IF(基本情報入力シート!K40="","",基本情報入力シート!K40)</f>
        <v/>
      </c>
      <c r="K27" s="145" t="str">
        <f>IF(基本情報入力シート!L40="","",基本情報入力シート!L40)</f>
        <v/>
      </c>
      <c r="L27" s="138" t="str">
        <f t="shared" si="2"/>
        <v/>
      </c>
      <c r="M27" s="144" t="str">
        <f>IF(基本情報入力シート!R40="","",基本情報入力シート!R40)</f>
        <v/>
      </c>
      <c r="N27" s="137" t="str">
        <f>IF(基本情報入力シート!W40="","",基本情報入力シート!W40)</f>
        <v/>
      </c>
      <c r="O27" s="137" t="str">
        <f>IF(基本情報入力シート!X40="","",基本情報入力シート!X40)</f>
        <v/>
      </c>
      <c r="P27" s="143" t="str">
        <f>IF(基本情報入力シート!Y40="","",基本情報入力シート!Y40)</f>
        <v/>
      </c>
      <c r="Q27" s="143" t="str">
        <f>IF(基本情報入力シート!M40="","",基本情報入力シート!M40)</f>
        <v/>
      </c>
      <c r="R27" s="227" t="str">
        <f>IFERROR(VLOOKUP(基本情報入力シート!AF40,交付金額!$H$1:$J$3243,2,FALSE),"")</f>
        <v/>
      </c>
      <c r="S27" s="230" t="str">
        <f>IFERROR(VLOOKUP(基本情報入力シート!AF40,交付金額!$H$1:$J$3243,3,FALSE),"")</f>
        <v/>
      </c>
      <c r="T27" s="140"/>
      <c r="U27" s="140"/>
      <c r="V27" s="134"/>
      <c r="W27" s="134"/>
      <c r="X27" s="134"/>
      <c r="Y27" s="134"/>
      <c r="Z27" s="22"/>
    </row>
    <row r="28" spans="1:26" ht="27.75" customHeight="1">
      <c r="A28" s="139">
        <f t="shared" si="1"/>
        <v>8</v>
      </c>
      <c r="B28" s="147" t="str">
        <f>IF(基本情報入力シート!C41="","",基本情報入力シート!C41)</f>
        <v/>
      </c>
      <c r="C28" s="146" t="str">
        <f>IF(基本情報入力シート!D41="","",基本情報入力シート!D41)</f>
        <v/>
      </c>
      <c r="D28" s="146" t="str">
        <f>IF(基本情報入力シート!E41="","",基本情報入力シート!E41)</f>
        <v/>
      </c>
      <c r="E28" s="146" t="str">
        <f>IF(基本情報入力シート!F41="","",基本情報入力シート!F41)</f>
        <v/>
      </c>
      <c r="F28" s="146" t="str">
        <f>IF(基本情報入力シート!G41="","",基本情報入力シート!G41)</f>
        <v/>
      </c>
      <c r="G28" s="146" t="str">
        <f>IF(基本情報入力シート!H41="","",基本情報入力シート!H41)</f>
        <v/>
      </c>
      <c r="H28" s="146" t="str">
        <f>IF(基本情報入力シート!I41="","",基本情報入力シート!I41)</f>
        <v/>
      </c>
      <c r="I28" s="146" t="str">
        <f>IF(基本情報入力シート!J41="","",基本情報入力シート!J41)</f>
        <v/>
      </c>
      <c r="J28" s="146" t="str">
        <f>IF(基本情報入力シート!K41="","",基本情報入力シート!K41)</f>
        <v/>
      </c>
      <c r="K28" s="145" t="str">
        <f>IF(基本情報入力シート!L41="","",基本情報入力シート!L41)</f>
        <v/>
      </c>
      <c r="L28" s="138" t="str">
        <f t="shared" si="2"/>
        <v/>
      </c>
      <c r="M28" s="144" t="str">
        <f>IF(基本情報入力シート!R41="","",基本情報入力シート!R41)</f>
        <v/>
      </c>
      <c r="N28" s="137" t="str">
        <f>IF(基本情報入力シート!W41="","",基本情報入力シート!W41)</f>
        <v/>
      </c>
      <c r="O28" s="137" t="str">
        <f>IF(基本情報入力シート!X41="","",基本情報入力シート!X41)</f>
        <v/>
      </c>
      <c r="P28" s="143" t="str">
        <f>IF(基本情報入力シート!Y41="","",基本情報入力シート!Y41)</f>
        <v/>
      </c>
      <c r="Q28" s="143" t="str">
        <f>IF(基本情報入力シート!M41="","",基本情報入力シート!M41)</f>
        <v/>
      </c>
      <c r="R28" s="227" t="str">
        <f>IFERROR(VLOOKUP(基本情報入力シート!AF41,交付金額!$H$1:$J$3243,2,FALSE),"")</f>
        <v/>
      </c>
      <c r="S28" s="230" t="str">
        <f>IFERROR(VLOOKUP(基本情報入力シート!AF41,交付金額!$H$1:$J$3243,3,FALSE),"")</f>
        <v/>
      </c>
      <c r="T28" s="140"/>
      <c r="U28" s="140"/>
      <c r="V28" s="134"/>
      <c r="W28" s="142"/>
      <c r="X28" s="134"/>
      <c r="Y28" s="142"/>
      <c r="Z28" s="22"/>
    </row>
    <row r="29" spans="1:26" ht="27.75" customHeight="1">
      <c r="A29" s="139">
        <f t="shared" si="1"/>
        <v>9</v>
      </c>
      <c r="B29" s="147" t="str">
        <f>IF(基本情報入力シート!C42="","",基本情報入力シート!C42)</f>
        <v/>
      </c>
      <c r="C29" s="146" t="str">
        <f>IF(基本情報入力シート!D42="","",基本情報入力シート!D42)</f>
        <v/>
      </c>
      <c r="D29" s="146" t="str">
        <f>IF(基本情報入力シート!E42="","",基本情報入力シート!E42)</f>
        <v/>
      </c>
      <c r="E29" s="146" t="str">
        <f>IF(基本情報入力シート!F42="","",基本情報入力シート!F42)</f>
        <v/>
      </c>
      <c r="F29" s="146" t="str">
        <f>IF(基本情報入力シート!G42="","",基本情報入力シート!G42)</f>
        <v/>
      </c>
      <c r="G29" s="146" t="str">
        <f>IF(基本情報入力シート!H42="","",基本情報入力シート!H42)</f>
        <v/>
      </c>
      <c r="H29" s="146" t="str">
        <f>IF(基本情報入力シート!I42="","",基本情報入力シート!I42)</f>
        <v/>
      </c>
      <c r="I29" s="146" t="str">
        <f>IF(基本情報入力シート!J42="","",基本情報入力シート!J42)</f>
        <v/>
      </c>
      <c r="J29" s="146" t="str">
        <f>IF(基本情報入力シート!K42="","",基本情報入力シート!K42)</f>
        <v/>
      </c>
      <c r="K29" s="145" t="str">
        <f>IF(基本情報入力シート!L42="","",基本情報入力シート!L42)</f>
        <v/>
      </c>
      <c r="L29" s="138" t="str">
        <f t="shared" si="2"/>
        <v/>
      </c>
      <c r="M29" s="144" t="str">
        <f>IF(基本情報入力シート!R42="","",基本情報入力シート!R42)</f>
        <v/>
      </c>
      <c r="N29" s="137" t="str">
        <f>IF(基本情報入力シート!W42="","",基本情報入力シート!W42)</f>
        <v/>
      </c>
      <c r="O29" s="137" t="str">
        <f>IF(基本情報入力シート!X42="","",基本情報入力シート!X42)</f>
        <v/>
      </c>
      <c r="P29" s="143" t="str">
        <f>IF(基本情報入力シート!Y42="","",基本情報入力シート!Y42)</f>
        <v/>
      </c>
      <c r="Q29" s="143" t="str">
        <f>IF(基本情報入力シート!M42="","",基本情報入力シート!M42)</f>
        <v/>
      </c>
      <c r="R29" s="227" t="str">
        <f>IFERROR(VLOOKUP(基本情報入力シート!AF42,交付金額!$H$1:$J$3243,2,FALSE),"")</f>
        <v/>
      </c>
      <c r="S29" s="230" t="str">
        <f>IFERROR(VLOOKUP(基本情報入力シート!AF42,交付金額!$H$1:$J$3243,3,FALSE),"")</f>
        <v/>
      </c>
      <c r="T29" s="140"/>
      <c r="U29" s="140"/>
      <c r="V29" s="134"/>
      <c r="W29" s="142"/>
      <c r="X29" s="134"/>
      <c r="Y29" s="142"/>
      <c r="Z29" s="22"/>
    </row>
    <row r="30" spans="1:26" ht="27.75" customHeight="1">
      <c r="A30" s="139">
        <f t="shared" si="1"/>
        <v>10</v>
      </c>
      <c r="B30" s="147" t="str">
        <f>IF(基本情報入力シート!C43="","",基本情報入力シート!C43)</f>
        <v/>
      </c>
      <c r="C30" s="146" t="str">
        <f>IF(基本情報入力シート!D43="","",基本情報入力シート!D43)</f>
        <v/>
      </c>
      <c r="D30" s="146" t="str">
        <f>IF(基本情報入力シート!E43="","",基本情報入力シート!E43)</f>
        <v/>
      </c>
      <c r="E30" s="146" t="str">
        <f>IF(基本情報入力シート!F43="","",基本情報入力シート!F43)</f>
        <v/>
      </c>
      <c r="F30" s="146" t="str">
        <f>IF(基本情報入力シート!G43="","",基本情報入力シート!G43)</f>
        <v/>
      </c>
      <c r="G30" s="146" t="str">
        <f>IF(基本情報入力シート!H43="","",基本情報入力シート!H43)</f>
        <v/>
      </c>
      <c r="H30" s="146" t="str">
        <f>IF(基本情報入力シート!I43="","",基本情報入力シート!I43)</f>
        <v/>
      </c>
      <c r="I30" s="146" t="str">
        <f>IF(基本情報入力シート!J43="","",基本情報入力シート!J43)</f>
        <v/>
      </c>
      <c r="J30" s="146" t="str">
        <f>IF(基本情報入力シート!K43="","",基本情報入力シート!K43)</f>
        <v/>
      </c>
      <c r="K30" s="145" t="str">
        <f>IF(基本情報入力シート!L43="","",基本情報入力シート!L43)</f>
        <v/>
      </c>
      <c r="L30" s="138" t="str">
        <f t="shared" si="2"/>
        <v/>
      </c>
      <c r="M30" s="144" t="str">
        <f>IF(基本情報入力シート!R43="","",基本情報入力シート!R43)</f>
        <v/>
      </c>
      <c r="N30" s="137" t="str">
        <f>IF(基本情報入力シート!W43="","",基本情報入力シート!W43)</f>
        <v/>
      </c>
      <c r="O30" s="137" t="str">
        <f>IF(基本情報入力シート!X43="","",基本情報入力シート!X43)</f>
        <v/>
      </c>
      <c r="P30" s="143" t="str">
        <f>IF(基本情報入力シート!Y43="","",基本情報入力シート!Y43)</f>
        <v/>
      </c>
      <c r="Q30" s="143" t="str">
        <f>IF(基本情報入力シート!M43="","",基本情報入力シート!M43)</f>
        <v/>
      </c>
      <c r="R30" s="227" t="str">
        <f>IFERROR(VLOOKUP(基本情報入力シート!AF43,交付金額!$H$1:$J$3243,2,FALSE),"")</f>
        <v/>
      </c>
      <c r="S30" s="230" t="str">
        <f>IFERROR(VLOOKUP(基本情報入力シート!AF43,交付金額!$H$1:$J$3243,3,FALSE),"")</f>
        <v/>
      </c>
      <c r="T30" s="140"/>
      <c r="U30" s="136"/>
      <c r="V30" s="134"/>
      <c r="W30" s="142"/>
      <c r="X30" s="134"/>
      <c r="Y30" s="142"/>
      <c r="Z30" s="22"/>
    </row>
    <row r="31" spans="1:26" ht="27.75" customHeight="1">
      <c r="A31" s="139">
        <f t="shared" si="1"/>
        <v>11</v>
      </c>
      <c r="B31" s="147" t="str">
        <f>IF(基本情報入力シート!C44="","",基本情報入力シート!C44)</f>
        <v/>
      </c>
      <c r="C31" s="146" t="str">
        <f>IF(基本情報入力シート!D44="","",基本情報入力シート!D44)</f>
        <v/>
      </c>
      <c r="D31" s="146" t="str">
        <f>IF(基本情報入力シート!E44="","",基本情報入力シート!E44)</f>
        <v/>
      </c>
      <c r="E31" s="146" t="str">
        <f>IF(基本情報入力シート!F44="","",基本情報入力シート!F44)</f>
        <v/>
      </c>
      <c r="F31" s="146" t="str">
        <f>IF(基本情報入力シート!G44="","",基本情報入力シート!G44)</f>
        <v/>
      </c>
      <c r="G31" s="146" t="str">
        <f>IF(基本情報入力シート!H44="","",基本情報入力シート!H44)</f>
        <v/>
      </c>
      <c r="H31" s="146" t="str">
        <f>IF(基本情報入力シート!I44="","",基本情報入力シート!I44)</f>
        <v/>
      </c>
      <c r="I31" s="146" t="str">
        <f>IF(基本情報入力シート!J44="","",基本情報入力シート!J44)</f>
        <v/>
      </c>
      <c r="J31" s="146" t="str">
        <f>IF(基本情報入力シート!K44="","",基本情報入力シート!K44)</f>
        <v/>
      </c>
      <c r="K31" s="145" t="str">
        <f>IF(基本情報入力シート!L44="","",基本情報入力シート!L44)</f>
        <v/>
      </c>
      <c r="L31" s="138" t="str">
        <f t="shared" si="2"/>
        <v/>
      </c>
      <c r="M31" s="144" t="str">
        <f>IF(基本情報入力シート!R44="","",基本情報入力シート!R44)</f>
        <v/>
      </c>
      <c r="N31" s="137" t="str">
        <f>IF(基本情報入力シート!W44="","",基本情報入力シート!W44)</f>
        <v/>
      </c>
      <c r="O31" s="137" t="str">
        <f>IF(基本情報入力シート!X44="","",基本情報入力シート!X44)</f>
        <v/>
      </c>
      <c r="P31" s="143" t="str">
        <f>IF(基本情報入力シート!Y44="","",基本情報入力シート!Y44)</f>
        <v/>
      </c>
      <c r="Q31" s="143" t="str">
        <f>IF(基本情報入力シート!M44="","",基本情報入力シート!M44)</f>
        <v/>
      </c>
      <c r="R31" s="227" t="str">
        <f>IFERROR(VLOOKUP(基本情報入力シート!AF44,交付金額!$H$1:$J$3243,2,FALSE),"")</f>
        <v/>
      </c>
      <c r="S31" s="230" t="str">
        <f>IFERROR(VLOOKUP(基本情報入力シート!AF44,交付金額!$H$1:$J$3243,3,FALSE),"")</f>
        <v/>
      </c>
      <c r="T31" s="140"/>
      <c r="U31" s="136"/>
      <c r="V31" s="134"/>
      <c r="W31" s="142"/>
      <c r="X31" s="134"/>
      <c r="Y31" s="142"/>
      <c r="Z31" s="22"/>
    </row>
    <row r="32" spans="1:26" ht="27.75" customHeight="1">
      <c r="A32" s="139">
        <f t="shared" si="1"/>
        <v>12</v>
      </c>
      <c r="B32" s="147" t="str">
        <f>IF(基本情報入力シート!C45="","",基本情報入力シート!C45)</f>
        <v/>
      </c>
      <c r="C32" s="146" t="str">
        <f>IF(基本情報入力シート!D45="","",基本情報入力シート!D45)</f>
        <v/>
      </c>
      <c r="D32" s="146" t="str">
        <f>IF(基本情報入力シート!E45="","",基本情報入力シート!E45)</f>
        <v/>
      </c>
      <c r="E32" s="146" t="str">
        <f>IF(基本情報入力シート!F45="","",基本情報入力シート!F45)</f>
        <v/>
      </c>
      <c r="F32" s="146" t="str">
        <f>IF(基本情報入力シート!G45="","",基本情報入力シート!G45)</f>
        <v/>
      </c>
      <c r="G32" s="146" t="str">
        <f>IF(基本情報入力シート!H45="","",基本情報入力シート!H45)</f>
        <v/>
      </c>
      <c r="H32" s="146" t="str">
        <f>IF(基本情報入力シート!I45="","",基本情報入力シート!I45)</f>
        <v/>
      </c>
      <c r="I32" s="146" t="str">
        <f>IF(基本情報入力シート!J45="","",基本情報入力シート!J45)</f>
        <v/>
      </c>
      <c r="J32" s="146" t="str">
        <f>IF(基本情報入力シート!K45="","",基本情報入力シート!K45)</f>
        <v/>
      </c>
      <c r="K32" s="145" t="str">
        <f>IF(基本情報入力シート!L45="","",基本情報入力シート!L45)</f>
        <v/>
      </c>
      <c r="L32" s="138" t="str">
        <f t="shared" si="2"/>
        <v/>
      </c>
      <c r="M32" s="144" t="str">
        <f>IF(基本情報入力シート!R45="","",基本情報入力シート!R45)</f>
        <v/>
      </c>
      <c r="N32" s="137" t="str">
        <f>IF(基本情報入力シート!W45="","",基本情報入力シート!W45)</f>
        <v/>
      </c>
      <c r="O32" s="137" t="str">
        <f>IF(基本情報入力シート!X45="","",基本情報入力シート!X45)</f>
        <v/>
      </c>
      <c r="P32" s="143" t="str">
        <f>IF(基本情報入力シート!Y45="","",基本情報入力シート!Y45)</f>
        <v/>
      </c>
      <c r="Q32" s="143" t="str">
        <f>IF(基本情報入力シート!M45="","",基本情報入力シート!M45)</f>
        <v/>
      </c>
      <c r="R32" s="227" t="str">
        <f>IFERROR(VLOOKUP(基本情報入力シート!AF45,交付金額!$H$1:$J$3243,2,FALSE),"")</f>
        <v/>
      </c>
      <c r="S32" s="230" t="str">
        <f>IFERROR(VLOOKUP(基本情報入力シート!AF45,交付金額!$H$1:$J$3243,3,FALSE),"")</f>
        <v/>
      </c>
      <c r="T32" s="135"/>
      <c r="U32" s="136"/>
      <c r="V32" s="134"/>
      <c r="W32" s="142"/>
      <c r="X32" s="134"/>
      <c r="Y32" s="142"/>
      <c r="Z32" s="22"/>
    </row>
    <row r="33" spans="1:26" ht="27.75" customHeight="1">
      <c r="A33" s="139">
        <f t="shared" si="1"/>
        <v>13</v>
      </c>
      <c r="B33" s="147" t="str">
        <f>IF(基本情報入力シート!C46="","",基本情報入力シート!C46)</f>
        <v/>
      </c>
      <c r="C33" s="146" t="str">
        <f>IF(基本情報入力シート!D46="","",基本情報入力シート!D46)</f>
        <v/>
      </c>
      <c r="D33" s="146" t="str">
        <f>IF(基本情報入力シート!E46="","",基本情報入力シート!E46)</f>
        <v/>
      </c>
      <c r="E33" s="146" t="str">
        <f>IF(基本情報入力シート!F46="","",基本情報入力シート!F46)</f>
        <v/>
      </c>
      <c r="F33" s="146" t="str">
        <f>IF(基本情報入力シート!G46="","",基本情報入力シート!G46)</f>
        <v/>
      </c>
      <c r="G33" s="146" t="str">
        <f>IF(基本情報入力シート!H46="","",基本情報入力シート!H46)</f>
        <v/>
      </c>
      <c r="H33" s="146" t="str">
        <f>IF(基本情報入力シート!I46="","",基本情報入力シート!I46)</f>
        <v/>
      </c>
      <c r="I33" s="146" t="str">
        <f>IF(基本情報入力シート!J46="","",基本情報入力シート!J46)</f>
        <v/>
      </c>
      <c r="J33" s="146" t="str">
        <f>IF(基本情報入力シート!K46="","",基本情報入力シート!K46)</f>
        <v/>
      </c>
      <c r="K33" s="145" t="str">
        <f>IF(基本情報入力シート!L46="","",基本情報入力シート!L46)</f>
        <v/>
      </c>
      <c r="L33" s="138" t="str">
        <f t="shared" si="2"/>
        <v/>
      </c>
      <c r="M33" s="144" t="str">
        <f>IF(基本情報入力シート!R46="","",基本情報入力シート!R46)</f>
        <v/>
      </c>
      <c r="N33" s="137" t="str">
        <f>IF(基本情報入力シート!W46="","",基本情報入力シート!W46)</f>
        <v/>
      </c>
      <c r="O33" s="137" t="str">
        <f>IF(基本情報入力シート!X46="","",基本情報入力シート!X46)</f>
        <v/>
      </c>
      <c r="P33" s="143" t="str">
        <f>IF(基本情報入力シート!Y46="","",基本情報入力シート!Y46)</f>
        <v/>
      </c>
      <c r="Q33" s="143" t="str">
        <f>IF(基本情報入力シート!M46="","",基本情報入力シート!M46)</f>
        <v/>
      </c>
      <c r="R33" s="227" t="str">
        <f>IFERROR(VLOOKUP(基本情報入力シート!AF46,交付金額!$H$1:$J$3243,2,FALSE),"")</f>
        <v/>
      </c>
      <c r="S33" s="230" t="str">
        <f>IFERROR(VLOOKUP(基本情報入力シート!AF46,交付金額!$H$1:$J$3243,3,FALSE),"")</f>
        <v/>
      </c>
      <c r="T33" s="140"/>
      <c r="U33" s="136"/>
      <c r="V33" s="134"/>
      <c r="W33" s="142"/>
      <c r="X33" s="134"/>
      <c r="Y33" s="142"/>
      <c r="Z33" s="22"/>
    </row>
    <row r="34" spans="1:26" ht="27.75" customHeight="1">
      <c r="A34" s="139">
        <f t="shared" si="1"/>
        <v>14</v>
      </c>
      <c r="B34" s="147" t="str">
        <f>IF(基本情報入力シート!C47="","",基本情報入力シート!C47)</f>
        <v/>
      </c>
      <c r="C34" s="146" t="str">
        <f>IF(基本情報入力シート!D47="","",基本情報入力シート!D47)</f>
        <v/>
      </c>
      <c r="D34" s="146" t="str">
        <f>IF(基本情報入力シート!E47="","",基本情報入力シート!E47)</f>
        <v/>
      </c>
      <c r="E34" s="146" t="str">
        <f>IF(基本情報入力シート!F47="","",基本情報入力シート!F47)</f>
        <v/>
      </c>
      <c r="F34" s="146" t="str">
        <f>IF(基本情報入力シート!G47="","",基本情報入力シート!G47)</f>
        <v/>
      </c>
      <c r="G34" s="146" t="str">
        <f>IF(基本情報入力シート!H47="","",基本情報入力シート!H47)</f>
        <v/>
      </c>
      <c r="H34" s="146" t="str">
        <f>IF(基本情報入力シート!I47="","",基本情報入力シート!I47)</f>
        <v/>
      </c>
      <c r="I34" s="146" t="str">
        <f>IF(基本情報入力シート!J47="","",基本情報入力シート!J47)</f>
        <v/>
      </c>
      <c r="J34" s="146" t="str">
        <f>IF(基本情報入力シート!K47="","",基本情報入力シート!K47)</f>
        <v/>
      </c>
      <c r="K34" s="145" t="str">
        <f>IF(基本情報入力シート!L47="","",基本情報入力シート!L47)</f>
        <v/>
      </c>
      <c r="L34" s="138" t="str">
        <f t="shared" si="2"/>
        <v/>
      </c>
      <c r="M34" s="144" t="str">
        <f>IF(基本情報入力シート!R47="","",基本情報入力シート!R47)</f>
        <v/>
      </c>
      <c r="N34" s="137" t="str">
        <f>IF(基本情報入力シート!W47="","",基本情報入力シート!W47)</f>
        <v/>
      </c>
      <c r="O34" s="137" t="str">
        <f>IF(基本情報入力シート!X47="","",基本情報入力シート!X47)</f>
        <v/>
      </c>
      <c r="P34" s="143" t="str">
        <f>IF(基本情報入力シート!Y47="","",基本情報入力シート!Y47)</f>
        <v/>
      </c>
      <c r="Q34" s="143" t="str">
        <f>IF(基本情報入力シート!M47="","",基本情報入力シート!M47)</f>
        <v/>
      </c>
      <c r="R34" s="227" t="str">
        <f>IFERROR(VLOOKUP(基本情報入力シート!AF47,交付金額!$H$1:$J$3243,2,FALSE),"")</f>
        <v/>
      </c>
      <c r="S34" s="230" t="str">
        <f>IFERROR(VLOOKUP(基本情報入力シート!AF47,交付金額!$H$1:$J$3243,3,FALSE),"")</f>
        <v/>
      </c>
      <c r="T34" s="140"/>
      <c r="U34" s="136"/>
      <c r="V34" s="134"/>
      <c r="W34" s="142"/>
      <c r="X34" s="134"/>
      <c r="Y34" s="142"/>
      <c r="Z34" s="22"/>
    </row>
    <row r="35" spans="1:26" ht="27.75" customHeight="1">
      <c r="A35" s="139">
        <f t="shared" si="1"/>
        <v>15</v>
      </c>
      <c r="B35" s="188" t="str">
        <f>IF(基本情報入力シート!C48="","",基本情報入力シート!C48)</f>
        <v/>
      </c>
      <c r="C35" s="189" t="str">
        <f>IF(基本情報入力シート!D48="","",基本情報入力シート!D48)</f>
        <v/>
      </c>
      <c r="D35" s="189" t="str">
        <f>IF(基本情報入力シート!E48="","",基本情報入力シート!E48)</f>
        <v/>
      </c>
      <c r="E35" s="189" t="str">
        <f>IF(基本情報入力シート!F48="","",基本情報入力シート!F48)</f>
        <v/>
      </c>
      <c r="F35" s="189" t="str">
        <f>IF(基本情報入力シート!G48="","",基本情報入力シート!G48)</f>
        <v/>
      </c>
      <c r="G35" s="189" t="str">
        <f>IF(基本情報入力シート!H48="","",基本情報入力シート!H48)</f>
        <v/>
      </c>
      <c r="H35" s="189" t="str">
        <f>IF(基本情報入力シート!I48="","",基本情報入力シート!I48)</f>
        <v/>
      </c>
      <c r="I35" s="189" t="str">
        <f>IF(基本情報入力シート!J48="","",基本情報入力シート!J48)</f>
        <v/>
      </c>
      <c r="J35" s="189" t="str">
        <f>IF(基本情報入力シート!K48="","",基本情報入力シート!K48)</f>
        <v/>
      </c>
      <c r="K35" s="190" t="str">
        <f>IF(基本情報入力シート!L48="","",基本情報入力シート!L48)</f>
        <v/>
      </c>
      <c r="L35" s="138" t="str">
        <f t="shared" si="2"/>
        <v/>
      </c>
      <c r="M35" s="144" t="str">
        <f>IF(基本情報入力シート!R48="","",基本情報入力シート!R48)</f>
        <v/>
      </c>
      <c r="N35" s="137" t="str">
        <f>IF(基本情報入力シート!W48="","",基本情報入力シート!W48)</f>
        <v/>
      </c>
      <c r="O35" s="137" t="str">
        <f>IF(基本情報入力シート!X48="","",基本情報入力シート!X48)</f>
        <v/>
      </c>
      <c r="P35" s="143" t="str">
        <f>IF(基本情報入力シート!Y48="","",基本情報入力シート!Y48)</f>
        <v/>
      </c>
      <c r="Q35" s="143" t="str">
        <f>IF(基本情報入力シート!M48="","",基本情報入力シート!M48)</f>
        <v/>
      </c>
      <c r="R35" s="227" t="str">
        <f>IFERROR(VLOOKUP(基本情報入力シート!AF48,交付金額!$H$1:$J$3243,2,FALSE),"")</f>
        <v/>
      </c>
      <c r="S35" s="230" t="str">
        <f>IFERROR(VLOOKUP(基本情報入力シート!AF48,交付金額!$H$1:$J$3243,3,FALSE),"")</f>
        <v/>
      </c>
      <c r="T35" s="140"/>
      <c r="U35" s="136"/>
      <c r="V35" s="134"/>
      <c r="W35" s="142"/>
      <c r="X35" s="134"/>
      <c r="Y35" s="142"/>
      <c r="Z35" s="22"/>
    </row>
    <row r="36" spans="1:26" ht="27.75" customHeight="1">
      <c r="A36" s="139">
        <f t="shared" si="1"/>
        <v>16</v>
      </c>
      <c r="B36" s="147" t="str">
        <f>IF(基本情報入力シート!C49="","",基本情報入力シート!C49)</f>
        <v/>
      </c>
      <c r="C36" s="146" t="str">
        <f>IF(基本情報入力シート!D49="","",基本情報入力シート!D49)</f>
        <v/>
      </c>
      <c r="D36" s="146" t="str">
        <f>IF(基本情報入力シート!E49="","",基本情報入力シート!E49)</f>
        <v/>
      </c>
      <c r="E36" s="146" t="str">
        <f>IF(基本情報入力シート!F49="","",基本情報入力シート!F49)</f>
        <v/>
      </c>
      <c r="F36" s="146" t="str">
        <f>IF(基本情報入力シート!G49="","",基本情報入力シート!G49)</f>
        <v/>
      </c>
      <c r="G36" s="146" t="str">
        <f>IF(基本情報入力シート!H49="","",基本情報入力シート!H49)</f>
        <v/>
      </c>
      <c r="H36" s="146" t="str">
        <f>IF(基本情報入力シート!I49="","",基本情報入力シート!I49)</f>
        <v/>
      </c>
      <c r="I36" s="146" t="str">
        <f>IF(基本情報入力シート!J49="","",基本情報入力シート!J49)</f>
        <v/>
      </c>
      <c r="J36" s="146" t="str">
        <f>IF(基本情報入力シート!K49="","",基本情報入力シート!K49)</f>
        <v/>
      </c>
      <c r="K36" s="145" t="str">
        <f>IF(基本情報入力シート!L49="","",基本情報入力シート!L49)</f>
        <v/>
      </c>
      <c r="L36" s="138" t="str">
        <f t="shared" si="2"/>
        <v/>
      </c>
      <c r="M36" s="144" t="str">
        <f>IF(基本情報入力シート!R49="","",基本情報入力シート!R49)</f>
        <v/>
      </c>
      <c r="N36" s="137" t="str">
        <f>IF(基本情報入力シート!W49="","",基本情報入力シート!W49)</f>
        <v/>
      </c>
      <c r="O36" s="137" t="str">
        <f>IF(基本情報入力シート!X49="","",基本情報入力シート!X49)</f>
        <v/>
      </c>
      <c r="P36" s="143" t="str">
        <f>IF(基本情報入力シート!Y49="","",基本情報入力シート!Y49)</f>
        <v/>
      </c>
      <c r="Q36" s="143" t="str">
        <f>IF(基本情報入力シート!M49="","",基本情報入力シート!M49)</f>
        <v/>
      </c>
      <c r="R36" s="227" t="str">
        <f>IFERROR(VLOOKUP(基本情報入力シート!AF49,交付金額!$H$1:$J$3243,2,FALSE),"")</f>
        <v/>
      </c>
      <c r="S36" s="230" t="str">
        <f>IFERROR(VLOOKUP(基本情報入力シート!AF49,交付金額!$H$1:$J$3243,3,FALSE),"")</f>
        <v/>
      </c>
      <c r="T36" s="140"/>
      <c r="U36" s="136"/>
      <c r="V36" s="134"/>
      <c r="W36" s="142"/>
      <c r="X36" s="134"/>
      <c r="Y36" s="142"/>
      <c r="Z36" s="22"/>
    </row>
    <row r="37" spans="1:26" ht="27.75" customHeight="1">
      <c r="A37" s="139">
        <f t="shared" si="1"/>
        <v>17</v>
      </c>
      <c r="B37" s="147" t="str">
        <f>IF(基本情報入力シート!C50="","",基本情報入力シート!C50)</f>
        <v/>
      </c>
      <c r="C37" s="146" t="str">
        <f>IF(基本情報入力シート!D50="","",基本情報入力シート!D50)</f>
        <v/>
      </c>
      <c r="D37" s="146" t="str">
        <f>IF(基本情報入力シート!E50="","",基本情報入力シート!E50)</f>
        <v/>
      </c>
      <c r="E37" s="146" t="str">
        <f>IF(基本情報入力シート!F50="","",基本情報入力シート!F50)</f>
        <v/>
      </c>
      <c r="F37" s="146" t="str">
        <f>IF(基本情報入力シート!G50="","",基本情報入力シート!G50)</f>
        <v/>
      </c>
      <c r="G37" s="146" t="str">
        <f>IF(基本情報入力シート!H50="","",基本情報入力シート!H50)</f>
        <v/>
      </c>
      <c r="H37" s="146" t="str">
        <f>IF(基本情報入力シート!I50="","",基本情報入力シート!I50)</f>
        <v/>
      </c>
      <c r="I37" s="146" t="str">
        <f>IF(基本情報入力シート!J50="","",基本情報入力シート!J50)</f>
        <v/>
      </c>
      <c r="J37" s="146" t="str">
        <f>IF(基本情報入力シート!K50="","",基本情報入力シート!K50)</f>
        <v/>
      </c>
      <c r="K37" s="145" t="str">
        <f>IF(基本情報入力シート!L50="","",基本情報入力シート!L50)</f>
        <v/>
      </c>
      <c r="L37" s="138" t="str">
        <f t="shared" si="2"/>
        <v/>
      </c>
      <c r="M37" s="144" t="str">
        <f>IF(基本情報入力シート!R50="","",基本情報入力シート!R50)</f>
        <v/>
      </c>
      <c r="N37" s="137" t="str">
        <f>IF(基本情報入力シート!W50="","",基本情報入力シート!W50)</f>
        <v/>
      </c>
      <c r="O37" s="137" t="str">
        <f>IF(基本情報入力シート!X50="","",基本情報入力シート!X50)</f>
        <v/>
      </c>
      <c r="P37" s="143" t="str">
        <f>IF(基本情報入力シート!Y50="","",基本情報入力シート!Y50)</f>
        <v/>
      </c>
      <c r="Q37" s="143" t="str">
        <f>IF(基本情報入力シート!M50="","",基本情報入力シート!M50)</f>
        <v/>
      </c>
      <c r="R37" s="227" t="str">
        <f>IFERROR(VLOOKUP(基本情報入力シート!AF50,交付金額!$H$1:$J$3243,2,FALSE),"")</f>
        <v/>
      </c>
      <c r="S37" s="230" t="str">
        <f>IFERROR(VLOOKUP(基本情報入力シート!AF50,交付金額!$H$1:$J$3243,3,FALSE),"")</f>
        <v/>
      </c>
      <c r="T37" s="140"/>
      <c r="U37" s="136"/>
      <c r="V37" s="134"/>
      <c r="W37" s="142"/>
      <c r="X37" s="134"/>
      <c r="Y37" s="142"/>
      <c r="Z37" s="22"/>
    </row>
    <row r="38" spans="1:26" ht="27.75" customHeight="1">
      <c r="A38" s="139">
        <f t="shared" si="1"/>
        <v>18</v>
      </c>
      <c r="B38" s="147" t="str">
        <f>IF(基本情報入力シート!C51="","",基本情報入力シート!C51)</f>
        <v/>
      </c>
      <c r="C38" s="146" t="str">
        <f>IF(基本情報入力シート!D51="","",基本情報入力シート!D51)</f>
        <v/>
      </c>
      <c r="D38" s="146" t="str">
        <f>IF(基本情報入力シート!E51="","",基本情報入力シート!E51)</f>
        <v/>
      </c>
      <c r="E38" s="146" t="str">
        <f>IF(基本情報入力シート!F51="","",基本情報入力シート!F51)</f>
        <v/>
      </c>
      <c r="F38" s="146" t="str">
        <f>IF(基本情報入力シート!G51="","",基本情報入力シート!G51)</f>
        <v/>
      </c>
      <c r="G38" s="146" t="str">
        <f>IF(基本情報入力シート!H51="","",基本情報入力シート!H51)</f>
        <v/>
      </c>
      <c r="H38" s="146" t="str">
        <f>IF(基本情報入力シート!I51="","",基本情報入力シート!I51)</f>
        <v/>
      </c>
      <c r="I38" s="146" t="str">
        <f>IF(基本情報入力シート!J51="","",基本情報入力シート!J51)</f>
        <v/>
      </c>
      <c r="J38" s="146" t="str">
        <f>IF(基本情報入力シート!K51="","",基本情報入力シート!K51)</f>
        <v/>
      </c>
      <c r="K38" s="145" t="str">
        <f>IF(基本情報入力シート!L51="","",基本情報入力シート!L51)</f>
        <v/>
      </c>
      <c r="L38" s="138" t="str">
        <f t="shared" si="2"/>
        <v/>
      </c>
      <c r="M38" s="144" t="str">
        <f>IF(基本情報入力シート!R51="","",基本情報入力シート!R51)</f>
        <v/>
      </c>
      <c r="N38" s="137" t="str">
        <f>IF(基本情報入力シート!W51="","",基本情報入力シート!W51)</f>
        <v/>
      </c>
      <c r="O38" s="137" t="str">
        <f>IF(基本情報入力シート!X51="","",基本情報入力シート!X51)</f>
        <v/>
      </c>
      <c r="P38" s="143" t="str">
        <f>IF(基本情報入力シート!Y51="","",基本情報入力シート!Y51)</f>
        <v/>
      </c>
      <c r="Q38" s="143" t="str">
        <f>IF(基本情報入力シート!M51="","",基本情報入力シート!M51)</f>
        <v/>
      </c>
      <c r="R38" s="227" t="str">
        <f>IFERROR(VLOOKUP(基本情報入力シート!AF51,交付金額!$H$1:$J$3243,2,FALSE),"")</f>
        <v/>
      </c>
      <c r="S38" s="230" t="str">
        <f>IFERROR(VLOOKUP(基本情報入力シート!AF51,交付金額!$H$1:$J$3243,3,FALSE),"")</f>
        <v/>
      </c>
      <c r="T38" s="140"/>
      <c r="U38" s="136"/>
      <c r="V38" s="134"/>
      <c r="W38" s="142"/>
      <c r="X38" s="134"/>
      <c r="Y38" s="142"/>
      <c r="Z38" s="22"/>
    </row>
    <row r="39" spans="1:26" ht="27.75" customHeight="1">
      <c r="A39" s="139">
        <f t="shared" si="1"/>
        <v>19</v>
      </c>
      <c r="B39" s="147" t="str">
        <f>IF(基本情報入力シート!C52="","",基本情報入力シート!C52)</f>
        <v/>
      </c>
      <c r="C39" s="146" t="str">
        <f>IF(基本情報入力シート!D52="","",基本情報入力シート!D52)</f>
        <v/>
      </c>
      <c r="D39" s="146" t="str">
        <f>IF(基本情報入力シート!E52="","",基本情報入力シート!E52)</f>
        <v/>
      </c>
      <c r="E39" s="146" t="str">
        <f>IF(基本情報入力シート!F52="","",基本情報入力シート!F52)</f>
        <v/>
      </c>
      <c r="F39" s="146" t="str">
        <f>IF(基本情報入力シート!G52="","",基本情報入力シート!G52)</f>
        <v/>
      </c>
      <c r="G39" s="146" t="str">
        <f>IF(基本情報入力シート!H52="","",基本情報入力シート!H52)</f>
        <v/>
      </c>
      <c r="H39" s="146" t="str">
        <f>IF(基本情報入力シート!I52="","",基本情報入力シート!I52)</f>
        <v/>
      </c>
      <c r="I39" s="146" t="str">
        <f>IF(基本情報入力シート!J52="","",基本情報入力シート!J52)</f>
        <v/>
      </c>
      <c r="J39" s="146" t="str">
        <f>IF(基本情報入力シート!K52="","",基本情報入力シート!K52)</f>
        <v/>
      </c>
      <c r="K39" s="145" t="str">
        <f>IF(基本情報入力シート!L52="","",基本情報入力シート!L52)</f>
        <v/>
      </c>
      <c r="L39" s="138" t="str">
        <f t="shared" si="2"/>
        <v/>
      </c>
      <c r="M39" s="144" t="str">
        <f>IF(基本情報入力シート!R52="","",基本情報入力シート!R52)</f>
        <v/>
      </c>
      <c r="N39" s="137" t="str">
        <f>IF(基本情報入力シート!W52="","",基本情報入力シート!W52)</f>
        <v/>
      </c>
      <c r="O39" s="137" t="str">
        <f>IF(基本情報入力シート!X52="","",基本情報入力シート!X52)</f>
        <v/>
      </c>
      <c r="P39" s="143" t="str">
        <f>IF(基本情報入力シート!Y52="","",基本情報入力シート!Y52)</f>
        <v/>
      </c>
      <c r="Q39" s="143" t="str">
        <f>IF(基本情報入力シート!M52="","",基本情報入力シート!M52)</f>
        <v/>
      </c>
      <c r="R39" s="227" t="str">
        <f>IFERROR(VLOOKUP(基本情報入力シート!AF52,交付金額!$H$1:$J$3243,2,FALSE),"")</f>
        <v/>
      </c>
      <c r="S39" s="230" t="str">
        <f>IFERROR(VLOOKUP(基本情報入力シート!AF52,交付金額!$H$1:$J$3243,3,FALSE),"")</f>
        <v/>
      </c>
      <c r="T39" s="140"/>
      <c r="U39" s="136"/>
      <c r="V39" s="134"/>
      <c r="W39" s="142"/>
      <c r="X39" s="142"/>
      <c r="Y39" s="142"/>
      <c r="Z39" s="22"/>
    </row>
    <row r="40" spans="1:26" ht="27.75" customHeight="1">
      <c r="A40" s="139">
        <f t="shared" si="1"/>
        <v>20</v>
      </c>
      <c r="B40" s="147" t="str">
        <f>IF(基本情報入力シート!C53="","",基本情報入力シート!C53)</f>
        <v/>
      </c>
      <c r="C40" s="146" t="str">
        <f>IF(基本情報入力シート!D53="","",基本情報入力シート!D53)</f>
        <v/>
      </c>
      <c r="D40" s="146" t="str">
        <f>IF(基本情報入力シート!E53="","",基本情報入力シート!E53)</f>
        <v/>
      </c>
      <c r="E40" s="146" t="str">
        <f>IF(基本情報入力シート!F53="","",基本情報入力シート!F53)</f>
        <v/>
      </c>
      <c r="F40" s="146" t="str">
        <f>IF(基本情報入力シート!G53="","",基本情報入力シート!G53)</f>
        <v/>
      </c>
      <c r="G40" s="146" t="str">
        <f>IF(基本情報入力シート!H53="","",基本情報入力シート!H53)</f>
        <v/>
      </c>
      <c r="H40" s="146" t="str">
        <f>IF(基本情報入力シート!I53="","",基本情報入力シート!I53)</f>
        <v/>
      </c>
      <c r="I40" s="146" t="str">
        <f>IF(基本情報入力シート!J53="","",基本情報入力シート!J53)</f>
        <v/>
      </c>
      <c r="J40" s="146" t="str">
        <f>IF(基本情報入力シート!K53="","",基本情報入力シート!K53)</f>
        <v/>
      </c>
      <c r="K40" s="145" t="str">
        <f>IF(基本情報入力シート!L53="","",基本情報入力シート!L53)</f>
        <v/>
      </c>
      <c r="L40" s="138" t="str">
        <f t="shared" si="2"/>
        <v/>
      </c>
      <c r="M40" s="144" t="str">
        <f>IF(基本情報入力シート!R53="","",基本情報入力シート!R53)</f>
        <v/>
      </c>
      <c r="N40" s="137" t="str">
        <f>IF(基本情報入力シート!W53="","",基本情報入力シート!W53)</f>
        <v/>
      </c>
      <c r="O40" s="137" t="str">
        <f>IF(基本情報入力シート!X53="","",基本情報入力シート!X53)</f>
        <v/>
      </c>
      <c r="P40" s="143" t="str">
        <f>IF(基本情報入力シート!Y53="","",基本情報入力シート!Y53)</f>
        <v/>
      </c>
      <c r="Q40" s="143" t="str">
        <f>IF(基本情報入力シート!M53="","",基本情報入力シート!M53)</f>
        <v/>
      </c>
      <c r="R40" s="227" t="str">
        <f>IFERROR(VLOOKUP(基本情報入力シート!AF53,交付金額!$H$1:$J$3243,2,FALSE),"")</f>
        <v/>
      </c>
      <c r="S40" s="230" t="str">
        <f>IFERROR(VLOOKUP(基本情報入力シート!AF53,交付金額!$H$1:$J$3243,3,FALSE),"")</f>
        <v/>
      </c>
      <c r="T40" s="135"/>
      <c r="U40" s="136"/>
      <c r="V40" s="134"/>
      <c r="W40" s="142"/>
      <c r="X40" s="142"/>
      <c r="Y40" s="142"/>
      <c r="Z40" s="22"/>
    </row>
    <row r="41" spans="1:26" ht="27.75" customHeight="1">
      <c r="A41" s="139">
        <f t="shared" si="1"/>
        <v>21</v>
      </c>
      <c r="B41" s="147" t="str">
        <f>IF(基本情報入力シート!C54="","",基本情報入力シート!C54)</f>
        <v/>
      </c>
      <c r="C41" s="146" t="str">
        <f>IF(基本情報入力シート!D54="","",基本情報入力シート!D54)</f>
        <v/>
      </c>
      <c r="D41" s="146" t="str">
        <f>IF(基本情報入力シート!E54="","",基本情報入力シート!E54)</f>
        <v/>
      </c>
      <c r="E41" s="146" t="str">
        <f>IF(基本情報入力シート!F54="","",基本情報入力シート!F54)</f>
        <v/>
      </c>
      <c r="F41" s="146" t="str">
        <f>IF(基本情報入力シート!G54="","",基本情報入力シート!G54)</f>
        <v/>
      </c>
      <c r="G41" s="146" t="str">
        <f>IF(基本情報入力シート!H54="","",基本情報入力シート!H54)</f>
        <v/>
      </c>
      <c r="H41" s="146" t="str">
        <f>IF(基本情報入力シート!I54="","",基本情報入力シート!I54)</f>
        <v/>
      </c>
      <c r="I41" s="146" t="str">
        <f>IF(基本情報入力シート!J54="","",基本情報入力シート!J54)</f>
        <v/>
      </c>
      <c r="J41" s="146" t="str">
        <f>IF(基本情報入力シート!K54="","",基本情報入力シート!K54)</f>
        <v/>
      </c>
      <c r="K41" s="145" t="str">
        <f>IF(基本情報入力シート!L54="","",基本情報入力シート!L54)</f>
        <v/>
      </c>
      <c r="L41" s="138" t="str">
        <f t="shared" si="2"/>
        <v/>
      </c>
      <c r="M41" s="144" t="str">
        <f>IF(基本情報入力シート!R54="","",基本情報入力シート!R54)</f>
        <v/>
      </c>
      <c r="N41" s="137" t="str">
        <f>IF(基本情報入力シート!W54="","",基本情報入力シート!W54)</f>
        <v/>
      </c>
      <c r="O41" s="137" t="str">
        <f>IF(基本情報入力シート!X54="","",基本情報入力シート!X54)</f>
        <v/>
      </c>
      <c r="P41" s="143" t="str">
        <f>IF(基本情報入力シート!Y54="","",基本情報入力シート!Y54)</f>
        <v/>
      </c>
      <c r="Q41" s="143" t="str">
        <f>IF(基本情報入力シート!M54="","",基本情報入力シート!M54)</f>
        <v/>
      </c>
      <c r="R41" s="227" t="str">
        <f>IFERROR(VLOOKUP(基本情報入力シート!AF54,交付金額!$H$1:$J$3243,2,FALSE),"")</f>
        <v/>
      </c>
      <c r="S41" s="230" t="str">
        <f>IFERROR(VLOOKUP(基本情報入力シート!AF54,交付金額!$H$1:$J$3243,3,FALSE),"")</f>
        <v/>
      </c>
      <c r="T41" s="135"/>
      <c r="U41" s="136"/>
      <c r="V41" s="134"/>
      <c r="W41" s="142"/>
      <c r="X41" s="142"/>
      <c r="Y41" s="142"/>
      <c r="Z41" s="22"/>
    </row>
    <row r="42" spans="1:26" ht="27.75" customHeight="1">
      <c r="A42" s="139">
        <f t="shared" si="1"/>
        <v>22</v>
      </c>
      <c r="B42" s="147" t="str">
        <f>IF(基本情報入力シート!C55="","",基本情報入力シート!C55)</f>
        <v/>
      </c>
      <c r="C42" s="146" t="str">
        <f>IF(基本情報入力シート!D55="","",基本情報入力シート!D55)</f>
        <v/>
      </c>
      <c r="D42" s="146" t="str">
        <f>IF(基本情報入力シート!E55="","",基本情報入力シート!E55)</f>
        <v/>
      </c>
      <c r="E42" s="146" t="str">
        <f>IF(基本情報入力シート!F55="","",基本情報入力シート!F55)</f>
        <v/>
      </c>
      <c r="F42" s="146" t="str">
        <f>IF(基本情報入力シート!G55="","",基本情報入力シート!G55)</f>
        <v/>
      </c>
      <c r="G42" s="146" t="str">
        <f>IF(基本情報入力シート!H55="","",基本情報入力シート!H55)</f>
        <v/>
      </c>
      <c r="H42" s="146" t="str">
        <f>IF(基本情報入力シート!I55="","",基本情報入力シート!I55)</f>
        <v/>
      </c>
      <c r="I42" s="146" t="str">
        <f>IF(基本情報入力シート!J55="","",基本情報入力シート!J55)</f>
        <v/>
      </c>
      <c r="J42" s="146" t="str">
        <f>IF(基本情報入力シート!K55="","",基本情報入力シート!K55)</f>
        <v/>
      </c>
      <c r="K42" s="145" t="str">
        <f>IF(基本情報入力シート!L55="","",基本情報入力シート!L55)</f>
        <v/>
      </c>
      <c r="L42" s="138" t="str">
        <f t="shared" si="2"/>
        <v/>
      </c>
      <c r="M42" s="144" t="str">
        <f>IF(基本情報入力シート!R55="","",基本情報入力シート!R55)</f>
        <v/>
      </c>
      <c r="N42" s="137" t="str">
        <f>IF(基本情報入力シート!W55="","",基本情報入力シート!W55)</f>
        <v/>
      </c>
      <c r="O42" s="137" t="str">
        <f>IF(基本情報入力シート!X55="","",基本情報入力シート!X55)</f>
        <v/>
      </c>
      <c r="P42" s="143" t="str">
        <f>IF(基本情報入力シート!Y55="","",基本情報入力シート!Y55)</f>
        <v/>
      </c>
      <c r="Q42" s="143" t="str">
        <f>IF(基本情報入力シート!M55="","",基本情報入力シート!M55)</f>
        <v/>
      </c>
      <c r="R42" s="227" t="str">
        <f>IFERROR(VLOOKUP(基本情報入力シート!AF55,交付金額!$H$1:$J$3243,2,FALSE),"")</f>
        <v/>
      </c>
      <c r="S42" s="230" t="str">
        <f>IFERROR(VLOOKUP(基本情報入力シート!AF55,交付金額!$H$1:$J$3243,3,FALSE),"")</f>
        <v/>
      </c>
      <c r="T42" s="135"/>
      <c r="U42" s="136"/>
      <c r="V42" s="134"/>
      <c r="W42" s="142"/>
      <c r="X42" s="134"/>
      <c r="Y42" s="142"/>
      <c r="Z42" s="22"/>
    </row>
    <row r="43" spans="1:26" ht="27.75" customHeight="1">
      <c r="A43" s="139">
        <f t="shared" si="1"/>
        <v>23</v>
      </c>
      <c r="B43" s="147" t="str">
        <f>IF(基本情報入力シート!C56="","",基本情報入力シート!C56)</f>
        <v/>
      </c>
      <c r="C43" s="146" t="str">
        <f>IF(基本情報入力シート!D56="","",基本情報入力シート!D56)</f>
        <v/>
      </c>
      <c r="D43" s="146" t="str">
        <f>IF(基本情報入力シート!E56="","",基本情報入力シート!E56)</f>
        <v/>
      </c>
      <c r="E43" s="146" t="str">
        <f>IF(基本情報入力シート!F56="","",基本情報入力シート!F56)</f>
        <v/>
      </c>
      <c r="F43" s="146" t="str">
        <f>IF(基本情報入力シート!G56="","",基本情報入力シート!G56)</f>
        <v/>
      </c>
      <c r="G43" s="146" t="str">
        <f>IF(基本情報入力シート!H56="","",基本情報入力シート!H56)</f>
        <v/>
      </c>
      <c r="H43" s="146" t="str">
        <f>IF(基本情報入力シート!I56="","",基本情報入力シート!I56)</f>
        <v/>
      </c>
      <c r="I43" s="146" t="str">
        <f>IF(基本情報入力シート!J56="","",基本情報入力シート!J56)</f>
        <v/>
      </c>
      <c r="J43" s="146" t="str">
        <f>IF(基本情報入力シート!K56="","",基本情報入力シート!K56)</f>
        <v/>
      </c>
      <c r="K43" s="145" t="str">
        <f>IF(基本情報入力シート!L56="","",基本情報入力シート!L56)</f>
        <v/>
      </c>
      <c r="L43" s="138" t="str">
        <f t="shared" si="2"/>
        <v/>
      </c>
      <c r="M43" s="144" t="str">
        <f>IF(基本情報入力シート!R56="","",基本情報入力シート!R56)</f>
        <v/>
      </c>
      <c r="N43" s="137" t="str">
        <f>IF(基本情報入力シート!W56="","",基本情報入力シート!W56)</f>
        <v/>
      </c>
      <c r="O43" s="137" t="str">
        <f>IF(基本情報入力シート!X56="","",基本情報入力シート!X56)</f>
        <v/>
      </c>
      <c r="P43" s="143" t="str">
        <f>IF(基本情報入力シート!Y56="","",基本情報入力シート!Y56)</f>
        <v/>
      </c>
      <c r="Q43" s="143" t="str">
        <f>IF(基本情報入力シート!M56="","",基本情報入力シート!M56)</f>
        <v/>
      </c>
      <c r="R43" s="227" t="str">
        <f>IFERROR(VLOOKUP(基本情報入力シート!AF56,交付金額!$H$1:$J$3243,2,FALSE),"")</f>
        <v/>
      </c>
      <c r="S43" s="230" t="str">
        <f>IFERROR(VLOOKUP(基本情報入力シート!AF56,交付金額!$H$1:$J$3243,3,FALSE),"")</f>
        <v/>
      </c>
      <c r="T43" s="140"/>
      <c r="U43" s="140"/>
      <c r="V43" s="134"/>
      <c r="W43" s="142"/>
      <c r="X43" s="134"/>
      <c r="Y43" s="142"/>
      <c r="Z43" s="22"/>
    </row>
    <row r="44" spans="1:26" ht="27.75" customHeight="1">
      <c r="A44" s="139">
        <f t="shared" si="1"/>
        <v>24</v>
      </c>
      <c r="B44" s="147" t="str">
        <f>IF(基本情報入力シート!C57="","",基本情報入力シート!C57)</f>
        <v/>
      </c>
      <c r="C44" s="146" t="str">
        <f>IF(基本情報入力シート!D57="","",基本情報入力シート!D57)</f>
        <v/>
      </c>
      <c r="D44" s="146" t="str">
        <f>IF(基本情報入力シート!E57="","",基本情報入力シート!E57)</f>
        <v/>
      </c>
      <c r="E44" s="146" t="str">
        <f>IF(基本情報入力シート!F57="","",基本情報入力シート!F57)</f>
        <v/>
      </c>
      <c r="F44" s="146" t="str">
        <f>IF(基本情報入力シート!G57="","",基本情報入力シート!G57)</f>
        <v/>
      </c>
      <c r="G44" s="146" t="str">
        <f>IF(基本情報入力シート!H57="","",基本情報入力シート!H57)</f>
        <v/>
      </c>
      <c r="H44" s="146" t="str">
        <f>IF(基本情報入力シート!I57="","",基本情報入力シート!I57)</f>
        <v/>
      </c>
      <c r="I44" s="146" t="str">
        <f>IF(基本情報入力シート!J57="","",基本情報入力シート!J57)</f>
        <v/>
      </c>
      <c r="J44" s="146" t="str">
        <f>IF(基本情報入力シート!K57="","",基本情報入力シート!K57)</f>
        <v/>
      </c>
      <c r="K44" s="145" t="str">
        <f>IF(基本情報入力シート!L57="","",基本情報入力シート!L57)</f>
        <v/>
      </c>
      <c r="L44" s="138" t="str">
        <f t="shared" si="2"/>
        <v/>
      </c>
      <c r="M44" s="144" t="str">
        <f>IF(基本情報入力シート!R57="","",基本情報入力シート!R57)</f>
        <v/>
      </c>
      <c r="N44" s="137" t="str">
        <f>IF(基本情報入力シート!W57="","",基本情報入力シート!W57)</f>
        <v/>
      </c>
      <c r="O44" s="137" t="str">
        <f>IF(基本情報入力シート!X57="","",基本情報入力シート!X57)</f>
        <v/>
      </c>
      <c r="P44" s="143" t="str">
        <f>IF(基本情報入力シート!Y57="","",基本情報入力シート!Y57)</f>
        <v/>
      </c>
      <c r="Q44" s="143" t="str">
        <f>IF(基本情報入力シート!M57="","",基本情報入力シート!M57)</f>
        <v/>
      </c>
      <c r="R44" s="227" t="str">
        <f>IFERROR(VLOOKUP(基本情報入力シート!AF57,交付金額!$H$1:$J$3243,2,FALSE),"")</f>
        <v/>
      </c>
      <c r="S44" s="230" t="str">
        <f>IFERROR(VLOOKUP(基本情報入力シート!AF57,交付金額!$H$1:$J$3243,3,FALSE),"")</f>
        <v/>
      </c>
      <c r="T44" s="140"/>
      <c r="U44" s="140"/>
      <c r="V44" s="134"/>
      <c r="W44" s="142"/>
      <c r="X44" s="134"/>
      <c r="Y44" s="142"/>
      <c r="Z44" s="22"/>
    </row>
    <row r="45" spans="1:26" ht="27.75" customHeight="1">
      <c r="A45" s="139">
        <f t="shared" si="1"/>
        <v>25</v>
      </c>
      <c r="B45" s="147" t="str">
        <f>IF(基本情報入力シート!C58="","",基本情報入力シート!C58)</f>
        <v/>
      </c>
      <c r="C45" s="146" t="str">
        <f>IF(基本情報入力シート!D58="","",基本情報入力シート!D58)</f>
        <v/>
      </c>
      <c r="D45" s="146" t="str">
        <f>IF(基本情報入力シート!E58="","",基本情報入力シート!E58)</f>
        <v/>
      </c>
      <c r="E45" s="146" t="str">
        <f>IF(基本情報入力シート!F58="","",基本情報入力シート!F58)</f>
        <v/>
      </c>
      <c r="F45" s="146" t="str">
        <f>IF(基本情報入力シート!G58="","",基本情報入力シート!G58)</f>
        <v/>
      </c>
      <c r="G45" s="146" t="str">
        <f>IF(基本情報入力シート!H58="","",基本情報入力シート!H58)</f>
        <v/>
      </c>
      <c r="H45" s="146" t="str">
        <f>IF(基本情報入力シート!I58="","",基本情報入力シート!I58)</f>
        <v/>
      </c>
      <c r="I45" s="146" t="str">
        <f>IF(基本情報入力シート!J58="","",基本情報入力シート!J58)</f>
        <v/>
      </c>
      <c r="J45" s="146" t="str">
        <f>IF(基本情報入力シート!K58="","",基本情報入力シート!K58)</f>
        <v/>
      </c>
      <c r="K45" s="145" t="str">
        <f>IF(基本情報入力シート!L58="","",基本情報入力シート!L58)</f>
        <v/>
      </c>
      <c r="L45" s="138" t="str">
        <f t="shared" si="2"/>
        <v/>
      </c>
      <c r="M45" s="144" t="str">
        <f>IF(基本情報入力シート!R58="","",基本情報入力シート!R58)</f>
        <v/>
      </c>
      <c r="N45" s="137" t="str">
        <f>IF(基本情報入力シート!W58="","",基本情報入力シート!W58)</f>
        <v/>
      </c>
      <c r="O45" s="137" t="str">
        <f>IF(基本情報入力シート!X58="","",基本情報入力シート!X58)</f>
        <v/>
      </c>
      <c r="P45" s="143" t="str">
        <f>IF(基本情報入力シート!Y58="","",基本情報入力シート!Y58)</f>
        <v/>
      </c>
      <c r="Q45" s="143" t="str">
        <f>IF(基本情報入力シート!M58="","",基本情報入力シート!M58)</f>
        <v/>
      </c>
      <c r="R45" s="227" t="str">
        <f>IFERROR(VLOOKUP(基本情報入力シート!AF58,交付金額!$H$1:$J$3243,2,FALSE),"")</f>
        <v/>
      </c>
      <c r="S45" s="230" t="str">
        <f>IFERROR(VLOOKUP(基本情報入力シート!AF58,交付金額!$H$1:$J$3243,3,FALSE),"")</f>
        <v/>
      </c>
      <c r="T45" s="140"/>
      <c r="U45" s="140"/>
      <c r="V45" s="134"/>
      <c r="W45" s="142"/>
      <c r="X45" s="134"/>
      <c r="Y45" s="142"/>
      <c r="Z45" s="22"/>
    </row>
    <row r="46" spans="1:26" ht="27.75" customHeight="1">
      <c r="A46" s="139">
        <f t="shared" si="1"/>
        <v>26</v>
      </c>
      <c r="B46" s="147" t="str">
        <f>IF(基本情報入力シート!C59="","",基本情報入力シート!C59)</f>
        <v/>
      </c>
      <c r="C46" s="146" t="str">
        <f>IF(基本情報入力シート!D59="","",基本情報入力シート!D59)</f>
        <v/>
      </c>
      <c r="D46" s="146" t="str">
        <f>IF(基本情報入力シート!E59="","",基本情報入力シート!E59)</f>
        <v/>
      </c>
      <c r="E46" s="146" t="str">
        <f>IF(基本情報入力シート!F59="","",基本情報入力シート!F59)</f>
        <v/>
      </c>
      <c r="F46" s="146" t="str">
        <f>IF(基本情報入力シート!G59="","",基本情報入力シート!G59)</f>
        <v/>
      </c>
      <c r="G46" s="146" t="str">
        <f>IF(基本情報入力シート!H59="","",基本情報入力シート!H59)</f>
        <v/>
      </c>
      <c r="H46" s="146" t="str">
        <f>IF(基本情報入力シート!I59="","",基本情報入力シート!I59)</f>
        <v/>
      </c>
      <c r="I46" s="146" t="str">
        <f>IF(基本情報入力シート!J59="","",基本情報入力シート!J59)</f>
        <v/>
      </c>
      <c r="J46" s="146" t="str">
        <f>IF(基本情報入力シート!K59="","",基本情報入力シート!K59)</f>
        <v/>
      </c>
      <c r="K46" s="145" t="str">
        <f>IF(基本情報入力シート!L59="","",基本情報入力シート!L59)</f>
        <v/>
      </c>
      <c r="L46" s="138" t="str">
        <f t="shared" si="2"/>
        <v/>
      </c>
      <c r="M46" s="144" t="str">
        <f>IF(基本情報入力シート!R59="","",基本情報入力シート!R59)</f>
        <v/>
      </c>
      <c r="N46" s="137" t="str">
        <f>IF(基本情報入力シート!W59="","",基本情報入力シート!W59)</f>
        <v/>
      </c>
      <c r="O46" s="137" t="str">
        <f>IF(基本情報入力シート!X59="","",基本情報入力シート!X59)</f>
        <v/>
      </c>
      <c r="P46" s="143" t="str">
        <f>IF(基本情報入力シート!Y59="","",基本情報入力シート!Y59)</f>
        <v/>
      </c>
      <c r="Q46" s="143" t="str">
        <f>IF(基本情報入力シート!M59="","",基本情報入力シート!M59)</f>
        <v/>
      </c>
      <c r="R46" s="227" t="str">
        <f>IFERROR(VLOOKUP(基本情報入力シート!AF59,交付金額!$H$1:$J$3243,2,FALSE),"")</f>
        <v/>
      </c>
      <c r="S46" s="230" t="str">
        <f>IFERROR(VLOOKUP(基本情報入力シート!AF59,交付金額!$H$1:$J$3243,3,FALSE),"")</f>
        <v/>
      </c>
      <c r="T46" s="140"/>
      <c r="U46" s="140"/>
      <c r="V46" s="134"/>
      <c r="W46" s="142"/>
      <c r="X46" s="134"/>
      <c r="Y46" s="142"/>
      <c r="Z46" s="22"/>
    </row>
    <row r="47" spans="1:26" ht="27.75" customHeight="1">
      <c r="A47" s="139">
        <f t="shared" si="1"/>
        <v>27</v>
      </c>
      <c r="B47" s="147" t="str">
        <f>IF(基本情報入力シート!C60="","",基本情報入力シート!C60)</f>
        <v/>
      </c>
      <c r="C47" s="146" t="str">
        <f>IF(基本情報入力シート!D60="","",基本情報入力シート!D60)</f>
        <v/>
      </c>
      <c r="D47" s="146" t="str">
        <f>IF(基本情報入力シート!E60="","",基本情報入力シート!E60)</f>
        <v/>
      </c>
      <c r="E47" s="146" t="str">
        <f>IF(基本情報入力シート!F60="","",基本情報入力シート!F60)</f>
        <v/>
      </c>
      <c r="F47" s="146" t="str">
        <f>IF(基本情報入力シート!G60="","",基本情報入力シート!G60)</f>
        <v/>
      </c>
      <c r="G47" s="146" t="str">
        <f>IF(基本情報入力シート!H60="","",基本情報入力シート!H60)</f>
        <v/>
      </c>
      <c r="H47" s="146" t="str">
        <f>IF(基本情報入力シート!I60="","",基本情報入力シート!I60)</f>
        <v/>
      </c>
      <c r="I47" s="146" t="str">
        <f>IF(基本情報入力シート!J60="","",基本情報入力シート!J60)</f>
        <v/>
      </c>
      <c r="J47" s="146" t="str">
        <f>IF(基本情報入力シート!K60="","",基本情報入力シート!K60)</f>
        <v/>
      </c>
      <c r="K47" s="145" t="str">
        <f>IF(基本情報入力シート!L60="","",基本情報入力シート!L60)</f>
        <v/>
      </c>
      <c r="L47" s="138" t="str">
        <f t="shared" si="2"/>
        <v/>
      </c>
      <c r="M47" s="144" t="str">
        <f>IF(基本情報入力シート!R60="","",基本情報入力シート!R60)</f>
        <v/>
      </c>
      <c r="N47" s="137" t="str">
        <f>IF(基本情報入力シート!W60="","",基本情報入力シート!W60)</f>
        <v/>
      </c>
      <c r="O47" s="137" t="str">
        <f>IF(基本情報入力シート!X60="","",基本情報入力シート!X60)</f>
        <v/>
      </c>
      <c r="P47" s="143" t="str">
        <f>IF(基本情報入力シート!Y60="","",基本情報入力シート!Y60)</f>
        <v/>
      </c>
      <c r="Q47" s="143" t="str">
        <f>IF(基本情報入力シート!M60="","",基本情報入力シート!M60)</f>
        <v/>
      </c>
      <c r="R47" s="227" t="str">
        <f>IFERROR(VLOOKUP(基本情報入力シート!AF60,交付金額!$H$1:$J$3243,2,FALSE),"")</f>
        <v/>
      </c>
      <c r="S47" s="230" t="str">
        <f>IFERROR(VLOOKUP(基本情報入力シート!AF60,交付金額!$H$1:$J$3243,3,FALSE),"")</f>
        <v/>
      </c>
      <c r="T47" s="140"/>
      <c r="U47" s="140"/>
      <c r="V47" s="134"/>
      <c r="W47" s="142"/>
      <c r="X47" s="134"/>
      <c r="Y47" s="142"/>
      <c r="Z47" s="22"/>
    </row>
    <row r="48" spans="1:26" ht="27.75" customHeight="1">
      <c r="A48" s="139">
        <f t="shared" si="1"/>
        <v>28</v>
      </c>
      <c r="B48" s="147" t="str">
        <f>IF(基本情報入力シート!C61="","",基本情報入力シート!C61)</f>
        <v/>
      </c>
      <c r="C48" s="146" t="str">
        <f>IF(基本情報入力シート!D61="","",基本情報入力シート!D61)</f>
        <v/>
      </c>
      <c r="D48" s="146" t="str">
        <f>IF(基本情報入力シート!E61="","",基本情報入力シート!E61)</f>
        <v/>
      </c>
      <c r="E48" s="146" t="str">
        <f>IF(基本情報入力シート!F61="","",基本情報入力シート!F61)</f>
        <v/>
      </c>
      <c r="F48" s="146" t="str">
        <f>IF(基本情報入力シート!G61="","",基本情報入力シート!G61)</f>
        <v/>
      </c>
      <c r="G48" s="146" t="str">
        <f>IF(基本情報入力シート!H61="","",基本情報入力シート!H61)</f>
        <v/>
      </c>
      <c r="H48" s="146" t="str">
        <f>IF(基本情報入力シート!I61="","",基本情報入力シート!I61)</f>
        <v/>
      </c>
      <c r="I48" s="146" t="str">
        <f>IF(基本情報入力シート!J61="","",基本情報入力シート!J61)</f>
        <v/>
      </c>
      <c r="J48" s="146" t="str">
        <f>IF(基本情報入力シート!K61="","",基本情報入力シート!K61)</f>
        <v/>
      </c>
      <c r="K48" s="145" t="str">
        <f>IF(基本情報入力シート!L61="","",基本情報入力シート!L61)</f>
        <v/>
      </c>
      <c r="L48" s="138" t="str">
        <f t="shared" si="2"/>
        <v/>
      </c>
      <c r="M48" s="144" t="str">
        <f>IF(基本情報入力シート!R61="","",基本情報入力シート!R61)</f>
        <v/>
      </c>
      <c r="N48" s="137" t="str">
        <f>IF(基本情報入力シート!W61="","",基本情報入力シート!W61)</f>
        <v/>
      </c>
      <c r="O48" s="137" t="str">
        <f>IF(基本情報入力シート!X61="","",基本情報入力シート!X61)</f>
        <v/>
      </c>
      <c r="P48" s="143" t="str">
        <f>IF(基本情報入力シート!Y61="","",基本情報入力シート!Y61)</f>
        <v/>
      </c>
      <c r="Q48" s="143" t="str">
        <f>IF(基本情報入力シート!M61="","",基本情報入力シート!M61)</f>
        <v/>
      </c>
      <c r="R48" s="227" t="str">
        <f>IFERROR(VLOOKUP(基本情報入力シート!AF61,交付金額!$H$1:$J$3243,2,FALSE),"")</f>
        <v/>
      </c>
      <c r="S48" s="230" t="str">
        <f>IFERROR(VLOOKUP(基本情報入力シート!AF61,交付金額!$H$1:$J$3243,3,FALSE),"")</f>
        <v/>
      </c>
      <c r="T48" s="140"/>
      <c r="U48" s="140"/>
      <c r="V48" s="134"/>
      <c r="W48" s="142"/>
      <c r="X48" s="134"/>
      <c r="Y48" s="142"/>
      <c r="Z48" s="22"/>
    </row>
    <row r="49" spans="1:26" ht="27.75" customHeight="1">
      <c r="A49" s="139">
        <f t="shared" si="1"/>
        <v>29</v>
      </c>
      <c r="B49" s="147" t="str">
        <f>IF(基本情報入力シート!C62="","",基本情報入力シート!C62)</f>
        <v/>
      </c>
      <c r="C49" s="146" t="str">
        <f>IF(基本情報入力シート!D62="","",基本情報入力シート!D62)</f>
        <v/>
      </c>
      <c r="D49" s="146" t="str">
        <f>IF(基本情報入力シート!E62="","",基本情報入力シート!E62)</f>
        <v/>
      </c>
      <c r="E49" s="146" t="str">
        <f>IF(基本情報入力シート!F62="","",基本情報入力シート!F62)</f>
        <v/>
      </c>
      <c r="F49" s="146" t="str">
        <f>IF(基本情報入力シート!G62="","",基本情報入力シート!G62)</f>
        <v/>
      </c>
      <c r="G49" s="146" t="str">
        <f>IF(基本情報入力シート!H62="","",基本情報入力シート!H62)</f>
        <v/>
      </c>
      <c r="H49" s="146" t="str">
        <f>IF(基本情報入力シート!I62="","",基本情報入力シート!I62)</f>
        <v/>
      </c>
      <c r="I49" s="146" t="str">
        <f>IF(基本情報入力シート!J62="","",基本情報入力シート!J62)</f>
        <v/>
      </c>
      <c r="J49" s="146" t="str">
        <f>IF(基本情報入力シート!K62="","",基本情報入力シート!K62)</f>
        <v/>
      </c>
      <c r="K49" s="145" t="str">
        <f>IF(基本情報入力シート!L62="","",基本情報入力シート!L62)</f>
        <v/>
      </c>
      <c r="L49" s="138" t="str">
        <f t="shared" si="2"/>
        <v/>
      </c>
      <c r="M49" s="144" t="str">
        <f>IF(基本情報入力シート!R62="","",基本情報入力シート!R62)</f>
        <v/>
      </c>
      <c r="N49" s="137" t="str">
        <f>IF(基本情報入力シート!W62="","",基本情報入力シート!W62)</f>
        <v/>
      </c>
      <c r="O49" s="137" t="str">
        <f>IF(基本情報入力シート!X62="","",基本情報入力シート!X62)</f>
        <v/>
      </c>
      <c r="P49" s="143" t="str">
        <f>IF(基本情報入力シート!Y62="","",基本情報入力シート!Y62)</f>
        <v/>
      </c>
      <c r="Q49" s="143" t="str">
        <f>IF(基本情報入力シート!M62="","",基本情報入力シート!M62)</f>
        <v/>
      </c>
      <c r="R49" s="227" t="str">
        <f>IFERROR(VLOOKUP(基本情報入力シート!AF62,交付金額!$H$1:$J$3243,2,FALSE),"")</f>
        <v/>
      </c>
      <c r="S49" s="230" t="str">
        <f>IFERROR(VLOOKUP(基本情報入力シート!AF62,交付金額!$H$1:$J$3243,3,FALSE),"")</f>
        <v/>
      </c>
      <c r="T49" s="140"/>
      <c r="U49" s="140"/>
      <c r="V49" s="134"/>
      <c r="W49" s="142"/>
      <c r="X49" s="134"/>
      <c r="Y49" s="142"/>
      <c r="Z49" s="22"/>
    </row>
    <row r="50" spans="1:26" ht="27.75" customHeight="1">
      <c r="A50" s="139">
        <f t="shared" si="1"/>
        <v>30</v>
      </c>
      <c r="B50" s="147" t="str">
        <f>IF(基本情報入力シート!C63="","",基本情報入力シート!C63)</f>
        <v/>
      </c>
      <c r="C50" s="146" t="str">
        <f>IF(基本情報入力シート!D63="","",基本情報入力シート!D63)</f>
        <v/>
      </c>
      <c r="D50" s="146" t="str">
        <f>IF(基本情報入力シート!E63="","",基本情報入力シート!E63)</f>
        <v/>
      </c>
      <c r="E50" s="146" t="str">
        <f>IF(基本情報入力シート!F63="","",基本情報入力シート!F63)</f>
        <v/>
      </c>
      <c r="F50" s="146" t="str">
        <f>IF(基本情報入力シート!G63="","",基本情報入力シート!G63)</f>
        <v/>
      </c>
      <c r="G50" s="146" t="str">
        <f>IF(基本情報入力シート!H63="","",基本情報入力シート!H63)</f>
        <v/>
      </c>
      <c r="H50" s="146" t="str">
        <f>IF(基本情報入力シート!I63="","",基本情報入力シート!I63)</f>
        <v/>
      </c>
      <c r="I50" s="146" t="str">
        <f>IF(基本情報入力シート!J63="","",基本情報入力シート!J63)</f>
        <v/>
      </c>
      <c r="J50" s="146" t="str">
        <f>IF(基本情報入力シート!K63="","",基本情報入力シート!K63)</f>
        <v/>
      </c>
      <c r="K50" s="145" t="str">
        <f>IF(基本情報入力シート!L63="","",基本情報入力シート!L63)</f>
        <v/>
      </c>
      <c r="L50" s="138" t="str">
        <f t="shared" si="2"/>
        <v/>
      </c>
      <c r="M50" s="144" t="str">
        <f>IF(基本情報入力シート!R63="","",基本情報入力シート!R63)</f>
        <v/>
      </c>
      <c r="N50" s="137" t="str">
        <f>IF(基本情報入力シート!W63="","",基本情報入力シート!W63)</f>
        <v/>
      </c>
      <c r="O50" s="137" t="str">
        <f>IF(基本情報入力シート!X63="","",基本情報入力シート!X63)</f>
        <v/>
      </c>
      <c r="P50" s="143" t="str">
        <f>IF(基本情報入力シート!Y63="","",基本情報入力シート!Y63)</f>
        <v/>
      </c>
      <c r="Q50" s="143" t="str">
        <f>IF(基本情報入力シート!M63="","",基本情報入力シート!M63)</f>
        <v/>
      </c>
      <c r="R50" s="227" t="str">
        <f>IFERROR(VLOOKUP(基本情報入力シート!AF63,交付金額!$H$1:$J$3243,2,FALSE),"")</f>
        <v/>
      </c>
      <c r="S50" s="230" t="str">
        <f>IFERROR(VLOOKUP(基本情報入力シート!AF63,交付金額!$H$1:$J$3243,3,FALSE),"")</f>
        <v/>
      </c>
      <c r="T50" s="140"/>
      <c r="U50" s="140"/>
      <c r="V50" s="134"/>
      <c r="W50" s="142"/>
      <c r="X50" s="134"/>
      <c r="Y50" s="142"/>
      <c r="Z50" s="22"/>
    </row>
    <row r="51" spans="1:26" ht="27.75" customHeight="1">
      <c r="A51" s="139">
        <f t="shared" si="1"/>
        <v>31</v>
      </c>
      <c r="B51" s="147" t="str">
        <f>IF(基本情報入力シート!C64="","",基本情報入力シート!C64)</f>
        <v/>
      </c>
      <c r="C51" s="146" t="str">
        <f>IF(基本情報入力シート!D64="","",基本情報入力シート!D64)</f>
        <v/>
      </c>
      <c r="D51" s="146" t="str">
        <f>IF(基本情報入力シート!E64="","",基本情報入力シート!E64)</f>
        <v/>
      </c>
      <c r="E51" s="146" t="str">
        <f>IF(基本情報入力シート!F64="","",基本情報入力シート!F64)</f>
        <v/>
      </c>
      <c r="F51" s="146" t="str">
        <f>IF(基本情報入力シート!G64="","",基本情報入力シート!G64)</f>
        <v/>
      </c>
      <c r="G51" s="146" t="str">
        <f>IF(基本情報入力シート!H64="","",基本情報入力シート!H64)</f>
        <v/>
      </c>
      <c r="H51" s="146" t="str">
        <f>IF(基本情報入力シート!I64="","",基本情報入力シート!I64)</f>
        <v/>
      </c>
      <c r="I51" s="146" t="str">
        <f>IF(基本情報入力シート!J64="","",基本情報入力シート!J64)</f>
        <v/>
      </c>
      <c r="J51" s="146" t="str">
        <f>IF(基本情報入力シート!K64="","",基本情報入力シート!K64)</f>
        <v/>
      </c>
      <c r="K51" s="145" t="str">
        <f>IF(基本情報入力シート!L64="","",基本情報入力シート!L64)</f>
        <v/>
      </c>
      <c r="L51" s="138" t="str">
        <f t="shared" si="2"/>
        <v/>
      </c>
      <c r="M51" s="144" t="str">
        <f>IF(基本情報入力シート!R64="","",基本情報入力シート!R64)</f>
        <v/>
      </c>
      <c r="N51" s="137" t="str">
        <f>IF(基本情報入力シート!W64="","",基本情報入力シート!W64)</f>
        <v/>
      </c>
      <c r="O51" s="137" t="str">
        <f>IF(基本情報入力シート!X64="","",基本情報入力シート!X64)</f>
        <v/>
      </c>
      <c r="P51" s="143" t="str">
        <f>IF(基本情報入力シート!Y64="","",基本情報入力シート!Y64)</f>
        <v/>
      </c>
      <c r="Q51" s="143" t="str">
        <f>IF(基本情報入力シート!M64="","",基本情報入力シート!M64)</f>
        <v/>
      </c>
      <c r="R51" s="227" t="str">
        <f>IFERROR(VLOOKUP(基本情報入力シート!AF64,交付金額!$H$1:$J$3243,2,FALSE),"")</f>
        <v/>
      </c>
      <c r="S51" s="230" t="str">
        <f>IFERROR(VLOOKUP(基本情報入力シート!AF64,交付金額!$H$1:$J$3243,3,FALSE),"")</f>
        <v/>
      </c>
      <c r="T51" s="140"/>
      <c r="U51" s="140"/>
      <c r="V51" s="134"/>
      <c r="W51" s="142"/>
      <c r="X51" s="134"/>
      <c r="Y51" s="142"/>
      <c r="Z51" s="22"/>
    </row>
    <row r="52" spans="1:26" ht="27.75" customHeight="1">
      <c r="A52" s="139">
        <f t="shared" si="1"/>
        <v>32</v>
      </c>
      <c r="B52" s="147" t="str">
        <f>IF(基本情報入力シート!C65="","",基本情報入力シート!C65)</f>
        <v/>
      </c>
      <c r="C52" s="146" t="str">
        <f>IF(基本情報入力シート!D65="","",基本情報入力シート!D65)</f>
        <v/>
      </c>
      <c r="D52" s="146" t="str">
        <f>IF(基本情報入力シート!E65="","",基本情報入力シート!E65)</f>
        <v/>
      </c>
      <c r="E52" s="146" t="str">
        <f>IF(基本情報入力シート!F65="","",基本情報入力シート!F65)</f>
        <v/>
      </c>
      <c r="F52" s="146" t="str">
        <f>IF(基本情報入力シート!G65="","",基本情報入力シート!G65)</f>
        <v/>
      </c>
      <c r="G52" s="146" t="str">
        <f>IF(基本情報入力シート!H65="","",基本情報入力シート!H65)</f>
        <v/>
      </c>
      <c r="H52" s="146" t="str">
        <f>IF(基本情報入力シート!I65="","",基本情報入力シート!I65)</f>
        <v/>
      </c>
      <c r="I52" s="146" t="str">
        <f>IF(基本情報入力シート!J65="","",基本情報入力シート!J65)</f>
        <v/>
      </c>
      <c r="J52" s="146" t="str">
        <f>IF(基本情報入力シート!K65="","",基本情報入力シート!K65)</f>
        <v/>
      </c>
      <c r="K52" s="145" t="str">
        <f>IF(基本情報入力シート!L65="","",基本情報入力シート!L65)</f>
        <v/>
      </c>
      <c r="L52" s="138" t="str">
        <f t="shared" si="2"/>
        <v/>
      </c>
      <c r="M52" s="144" t="str">
        <f>IF(基本情報入力シート!R65="","",基本情報入力シート!R65)</f>
        <v/>
      </c>
      <c r="N52" s="137" t="str">
        <f>IF(基本情報入力シート!W65="","",基本情報入力シート!W65)</f>
        <v/>
      </c>
      <c r="O52" s="137" t="str">
        <f>IF(基本情報入力シート!X65="","",基本情報入力シート!X65)</f>
        <v/>
      </c>
      <c r="P52" s="143" t="str">
        <f>IF(基本情報入力シート!Y65="","",基本情報入力シート!Y65)</f>
        <v/>
      </c>
      <c r="Q52" s="143" t="str">
        <f>IF(基本情報入力シート!M65="","",基本情報入力シート!M65)</f>
        <v/>
      </c>
      <c r="R52" s="227" t="str">
        <f>IFERROR(VLOOKUP(基本情報入力シート!AF65,交付金額!$H$1:$J$3243,2,FALSE),"")</f>
        <v/>
      </c>
      <c r="S52" s="230" t="str">
        <f>IFERROR(VLOOKUP(基本情報入力シート!AF65,交付金額!$H$1:$J$3243,3,FALSE),"")</f>
        <v/>
      </c>
      <c r="T52" s="140"/>
      <c r="U52" s="140"/>
      <c r="V52" s="134"/>
      <c r="W52" s="142"/>
      <c r="X52" s="134"/>
      <c r="Y52" s="142"/>
      <c r="Z52" s="22"/>
    </row>
    <row r="53" spans="1:26" ht="27.75" customHeight="1">
      <c r="A53" s="139">
        <f t="shared" si="1"/>
        <v>33</v>
      </c>
      <c r="B53" s="147" t="str">
        <f>IF(基本情報入力シート!C66="","",基本情報入力シート!C66)</f>
        <v/>
      </c>
      <c r="C53" s="146" t="str">
        <f>IF(基本情報入力シート!D66="","",基本情報入力シート!D66)</f>
        <v/>
      </c>
      <c r="D53" s="146" t="str">
        <f>IF(基本情報入力シート!E66="","",基本情報入力シート!E66)</f>
        <v/>
      </c>
      <c r="E53" s="146" t="str">
        <f>IF(基本情報入力シート!F66="","",基本情報入力シート!F66)</f>
        <v/>
      </c>
      <c r="F53" s="146" t="str">
        <f>IF(基本情報入力シート!G66="","",基本情報入力シート!G66)</f>
        <v/>
      </c>
      <c r="G53" s="146" t="str">
        <f>IF(基本情報入力シート!H66="","",基本情報入力シート!H66)</f>
        <v/>
      </c>
      <c r="H53" s="146" t="str">
        <f>IF(基本情報入力シート!I66="","",基本情報入力シート!I66)</f>
        <v/>
      </c>
      <c r="I53" s="146" t="str">
        <f>IF(基本情報入力シート!J66="","",基本情報入力シート!J66)</f>
        <v/>
      </c>
      <c r="J53" s="146" t="str">
        <f>IF(基本情報入力シート!K66="","",基本情報入力シート!K66)</f>
        <v/>
      </c>
      <c r="K53" s="145" t="str">
        <f>IF(基本情報入力シート!L66="","",基本情報入力シート!L66)</f>
        <v/>
      </c>
      <c r="L53" s="138" t="str">
        <f t="shared" si="2"/>
        <v/>
      </c>
      <c r="M53" s="144" t="str">
        <f>IF(基本情報入力シート!R66="","",基本情報入力シート!R66)</f>
        <v/>
      </c>
      <c r="N53" s="137" t="str">
        <f>IF(基本情報入力シート!W66="","",基本情報入力シート!W66)</f>
        <v/>
      </c>
      <c r="O53" s="137" t="str">
        <f>IF(基本情報入力シート!X66="","",基本情報入力シート!X66)</f>
        <v/>
      </c>
      <c r="P53" s="143" t="str">
        <f>IF(基本情報入力シート!Y66="","",基本情報入力シート!Y66)</f>
        <v/>
      </c>
      <c r="Q53" s="143" t="str">
        <f>IF(基本情報入力シート!M66="","",基本情報入力シート!M66)</f>
        <v/>
      </c>
      <c r="R53" s="227" t="str">
        <f>IFERROR(VLOOKUP(基本情報入力シート!AF66,交付金額!$H$1:$J$3243,2,FALSE),"")</f>
        <v/>
      </c>
      <c r="S53" s="230" t="str">
        <f>IFERROR(VLOOKUP(基本情報入力シート!AF66,交付金額!$H$1:$J$3243,3,FALSE),"")</f>
        <v/>
      </c>
      <c r="T53" s="140"/>
      <c r="U53" s="140"/>
      <c r="V53" s="134"/>
      <c r="W53" s="142"/>
      <c r="X53" s="134"/>
      <c r="Y53" s="142"/>
      <c r="Z53" s="22"/>
    </row>
    <row r="54" spans="1:26" ht="27.75" customHeight="1">
      <c r="A54" s="139">
        <f t="shared" ref="A54:A85" si="3">A53+1</f>
        <v>34</v>
      </c>
      <c r="B54" s="147" t="str">
        <f>IF(基本情報入力シート!C67="","",基本情報入力シート!C67)</f>
        <v/>
      </c>
      <c r="C54" s="146" t="str">
        <f>IF(基本情報入力シート!D67="","",基本情報入力シート!D67)</f>
        <v/>
      </c>
      <c r="D54" s="146" t="str">
        <f>IF(基本情報入力シート!E67="","",基本情報入力シート!E67)</f>
        <v/>
      </c>
      <c r="E54" s="146" t="str">
        <f>IF(基本情報入力シート!F67="","",基本情報入力シート!F67)</f>
        <v/>
      </c>
      <c r="F54" s="146" t="str">
        <f>IF(基本情報入力シート!G67="","",基本情報入力シート!G67)</f>
        <v/>
      </c>
      <c r="G54" s="146" t="str">
        <f>IF(基本情報入力シート!H67="","",基本情報入力シート!H67)</f>
        <v/>
      </c>
      <c r="H54" s="146" t="str">
        <f>IF(基本情報入力シート!I67="","",基本情報入力シート!I67)</f>
        <v/>
      </c>
      <c r="I54" s="146" t="str">
        <f>IF(基本情報入力シート!J67="","",基本情報入力シート!J67)</f>
        <v/>
      </c>
      <c r="J54" s="146" t="str">
        <f>IF(基本情報入力シート!K67="","",基本情報入力シート!K67)</f>
        <v/>
      </c>
      <c r="K54" s="145" t="str">
        <f>IF(基本情報入力シート!L67="","",基本情報入力シート!L67)</f>
        <v/>
      </c>
      <c r="L54" s="138" t="str">
        <f t="shared" si="2"/>
        <v/>
      </c>
      <c r="M54" s="144" t="str">
        <f>IF(基本情報入力シート!R67="","",基本情報入力シート!R67)</f>
        <v/>
      </c>
      <c r="N54" s="137" t="str">
        <f>IF(基本情報入力シート!W67="","",基本情報入力シート!W67)</f>
        <v/>
      </c>
      <c r="O54" s="137" t="str">
        <f>IF(基本情報入力シート!X67="","",基本情報入力シート!X67)</f>
        <v/>
      </c>
      <c r="P54" s="143" t="str">
        <f>IF(基本情報入力シート!Y67="","",基本情報入力シート!Y67)</f>
        <v/>
      </c>
      <c r="Q54" s="143" t="str">
        <f>IF(基本情報入力シート!M67="","",基本情報入力シート!M67)</f>
        <v/>
      </c>
      <c r="R54" s="227" t="str">
        <f>IFERROR(VLOOKUP(基本情報入力シート!AF67,交付金額!$H$1:$J$3243,2,FALSE),"")</f>
        <v/>
      </c>
      <c r="S54" s="230" t="str">
        <f>IFERROR(VLOOKUP(基本情報入力シート!AF67,交付金額!$H$1:$J$3243,3,FALSE),"")</f>
        <v/>
      </c>
      <c r="T54" s="140"/>
      <c r="U54" s="140"/>
      <c r="V54" s="134"/>
      <c r="W54" s="142"/>
      <c r="X54" s="134"/>
      <c r="Y54" s="142"/>
      <c r="Z54" s="22"/>
    </row>
    <row r="55" spans="1:26" ht="27.75" customHeight="1">
      <c r="A55" s="139">
        <f t="shared" si="3"/>
        <v>35</v>
      </c>
      <c r="B55" s="147" t="str">
        <f>IF(基本情報入力シート!C68="","",基本情報入力シート!C68)</f>
        <v/>
      </c>
      <c r="C55" s="146" t="str">
        <f>IF(基本情報入力シート!D68="","",基本情報入力シート!D68)</f>
        <v/>
      </c>
      <c r="D55" s="146" t="str">
        <f>IF(基本情報入力シート!E68="","",基本情報入力シート!E68)</f>
        <v/>
      </c>
      <c r="E55" s="146" t="str">
        <f>IF(基本情報入力シート!F68="","",基本情報入力シート!F68)</f>
        <v/>
      </c>
      <c r="F55" s="146" t="str">
        <f>IF(基本情報入力シート!G68="","",基本情報入力シート!G68)</f>
        <v/>
      </c>
      <c r="G55" s="146" t="str">
        <f>IF(基本情報入力シート!H68="","",基本情報入力シート!H68)</f>
        <v/>
      </c>
      <c r="H55" s="146" t="str">
        <f>IF(基本情報入力シート!I68="","",基本情報入力シート!I68)</f>
        <v/>
      </c>
      <c r="I55" s="146" t="str">
        <f>IF(基本情報入力シート!J68="","",基本情報入力シート!J68)</f>
        <v/>
      </c>
      <c r="J55" s="146" t="str">
        <f>IF(基本情報入力シート!K68="","",基本情報入力シート!K68)</f>
        <v/>
      </c>
      <c r="K55" s="145" t="str">
        <f>IF(基本情報入力シート!L68="","",基本情報入力シート!L68)</f>
        <v/>
      </c>
      <c r="L55" s="138" t="str">
        <f t="shared" si="2"/>
        <v/>
      </c>
      <c r="M55" s="144" t="str">
        <f>IF(基本情報入力シート!R68="","",基本情報入力シート!R68)</f>
        <v/>
      </c>
      <c r="N55" s="137" t="str">
        <f>IF(基本情報入力シート!W68="","",基本情報入力シート!W68)</f>
        <v/>
      </c>
      <c r="O55" s="137" t="str">
        <f>IF(基本情報入力シート!X68="","",基本情報入力シート!X68)</f>
        <v/>
      </c>
      <c r="P55" s="143" t="str">
        <f>IF(基本情報入力シート!Y68="","",基本情報入力シート!Y68)</f>
        <v/>
      </c>
      <c r="Q55" s="143" t="str">
        <f>IF(基本情報入力シート!M68="","",基本情報入力シート!M68)</f>
        <v/>
      </c>
      <c r="R55" s="227" t="str">
        <f>IFERROR(VLOOKUP(基本情報入力シート!AF68,交付金額!$H$1:$J$3243,2,FALSE),"")</f>
        <v/>
      </c>
      <c r="S55" s="230" t="str">
        <f>IFERROR(VLOOKUP(基本情報入力シート!AF68,交付金額!$H$1:$J$3243,3,FALSE),"")</f>
        <v/>
      </c>
      <c r="T55" s="140"/>
      <c r="U55" s="140"/>
      <c r="V55" s="134"/>
      <c r="W55" s="142"/>
      <c r="X55" s="134"/>
      <c r="Y55" s="142"/>
      <c r="Z55" s="22"/>
    </row>
    <row r="56" spans="1:26" ht="27.75" customHeight="1">
      <c r="A56" s="139">
        <f t="shared" si="3"/>
        <v>36</v>
      </c>
      <c r="B56" s="147" t="str">
        <f>IF(基本情報入力シート!C69="","",基本情報入力シート!C69)</f>
        <v/>
      </c>
      <c r="C56" s="146" t="str">
        <f>IF(基本情報入力シート!D69="","",基本情報入力シート!D69)</f>
        <v/>
      </c>
      <c r="D56" s="146" t="str">
        <f>IF(基本情報入力シート!E69="","",基本情報入力シート!E69)</f>
        <v/>
      </c>
      <c r="E56" s="146" t="str">
        <f>IF(基本情報入力シート!F69="","",基本情報入力シート!F69)</f>
        <v/>
      </c>
      <c r="F56" s="146" t="str">
        <f>IF(基本情報入力シート!G69="","",基本情報入力シート!G69)</f>
        <v/>
      </c>
      <c r="G56" s="146" t="str">
        <f>IF(基本情報入力シート!H69="","",基本情報入力シート!H69)</f>
        <v/>
      </c>
      <c r="H56" s="146" t="str">
        <f>IF(基本情報入力シート!I69="","",基本情報入力シート!I69)</f>
        <v/>
      </c>
      <c r="I56" s="146" t="str">
        <f>IF(基本情報入力シート!J69="","",基本情報入力シート!J69)</f>
        <v/>
      </c>
      <c r="J56" s="146" t="str">
        <f>IF(基本情報入力シート!K69="","",基本情報入力シート!K69)</f>
        <v/>
      </c>
      <c r="K56" s="145" t="str">
        <f>IF(基本情報入力シート!L69="","",基本情報入力シート!L69)</f>
        <v/>
      </c>
      <c r="L56" s="138" t="str">
        <f t="shared" si="2"/>
        <v/>
      </c>
      <c r="M56" s="144" t="str">
        <f>IF(基本情報入力シート!R69="","",基本情報入力シート!R69)</f>
        <v/>
      </c>
      <c r="N56" s="137" t="str">
        <f>IF(基本情報入力シート!W69="","",基本情報入力シート!W69)</f>
        <v/>
      </c>
      <c r="O56" s="137" t="str">
        <f>IF(基本情報入力シート!X69="","",基本情報入力シート!X69)</f>
        <v/>
      </c>
      <c r="P56" s="143" t="str">
        <f>IF(基本情報入力シート!Y69="","",基本情報入力シート!Y69)</f>
        <v/>
      </c>
      <c r="Q56" s="143" t="str">
        <f>IF(基本情報入力シート!M69="","",基本情報入力シート!M69)</f>
        <v/>
      </c>
      <c r="R56" s="227" t="str">
        <f>IFERROR(VLOOKUP(基本情報入力シート!AF69,交付金額!$H$1:$J$3243,2,FALSE),"")</f>
        <v/>
      </c>
      <c r="S56" s="230" t="str">
        <f>IFERROR(VLOOKUP(基本情報入力シート!AF69,交付金額!$H$1:$J$3243,3,FALSE),"")</f>
        <v/>
      </c>
      <c r="T56" s="140"/>
      <c r="U56" s="140"/>
      <c r="V56" s="134"/>
      <c r="W56" s="142"/>
      <c r="X56" s="134"/>
      <c r="Y56" s="142"/>
      <c r="Z56" s="22"/>
    </row>
    <row r="57" spans="1:26" ht="27.75" customHeight="1">
      <c r="A57" s="139">
        <f t="shared" si="3"/>
        <v>37</v>
      </c>
      <c r="B57" s="147" t="str">
        <f>IF(基本情報入力シート!C70="","",基本情報入力シート!C70)</f>
        <v/>
      </c>
      <c r="C57" s="146" t="str">
        <f>IF(基本情報入力シート!D70="","",基本情報入力シート!D70)</f>
        <v/>
      </c>
      <c r="D57" s="146" t="str">
        <f>IF(基本情報入力シート!E70="","",基本情報入力シート!E70)</f>
        <v/>
      </c>
      <c r="E57" s="146" t="str">
        <f>IF(基本情報入力シート!F70="","",基本情報入力シート!F70)</f>
        <v/>
      </c>
      <c r="F57" s="146" t="str">
        <f>IF(基本情報入力シート!G70="","",基本情報入力シート!G70)</f>
        <v/>
      </c>
      <c r="G57" s="146" t="str">
        <f>IF(基本情報入力シート!H70="","",基本情報入力シート!H70)</f>
        <v/>
      </c>
      <c r="H57" s="146" t="str">
        <f>IF(基本情報入力シート!I70="","",基本情報入力シート!I70)</f>
        <v/>
      </c>
      <c r="I57" s="146" t="str">
        <f>IF(基本情報入力シート!J70="","",基本情報入力シート!J70)</f>
        <v/>
      </c>
      <c r="J57" s="146" t="str">
        <f>IF(基本情報入力シート!K70="","",基本情報入力シート!K70)</f>
        <v/>
      </c>
      <c r="K57" s="145" t="str">
        <f>IF(基本情報入力シート!L70="","",基本情報入力シート!L70)</f>
        <v/>
      </c>
      <c r="L57" s="138" t="str">
        <f t="shared" si="2"/>
        <v/>
      </c>
      <c r="M57" s="144" t="str">
        <f>IF(基本情報入力シート!R70="","",基本情報入力シート!R70)</f>
        <v/>
      </c>
      <c r="N57" s="137" t="str">
        <f>IF(基本情報入力シート!W70="","",基本情報入力シート!W70)</f>
        <v/>
      </c>
      <c r="O57" s="137" t="str">
        <f>IF(基本情報入力シート!X70="","",基本情報入力シート!X70)</f>
        <v/>
      </c>
      <c r="P57" s="143" t="str">
        <f>IF(基本情報入力シート!Y70="","",基本情報入力シート!Y70)</f>
        <v/>
      </c>
      <c r="Q57" s="143" t="str">
        <f>IF(基本情報入力シート!M70="","",基本情報入力シート!M70)</f>
        <v/>
      </c>
      <c r="R57" s="227" t="str">
        <f>IFERROR(VLOOKUP(基本情報入力シート!AF70,交付金額!$H$1:$J$3243,2,FALSE),"")</f>
        <v/>
      </c>
      <c r="S57" s="230" t="str">
        <f>IFERROR(VLOOKUP(基本情報入力シート!AF70,交付金額!$H$1:$J$3243,3,FALSE),"")</f>
        <v/>
      </c>
      <c r="T57" s="140"/>
      <c r="U57" s="140"/>
      <c r="V57" s="134"/>
      <c r="W57" s="142"/>
      <c r="X57" s="134"/>
      <c r="Y57" s="142"/>
      <c r="Z57" s="22"/>
    </row>
    <row r="58" spans="1:26" ht="27.75" customHeight="1">
      <c r="A58" s="139">
        <f t="shared" si="3"/>
        <v>38</v>
      </c>
      <c r="B58" s="147" t="str">
        <f>IF(基本情報入力シート!C71="","",基本情報入力シート!C71)</f>
        <v/>
      </c>
      <c r="C58" s="146" t="str">
        <f>IF(基本情報入力シート!D71="","",基本情報入力シート!D71)</f>
        <v/>
      </c>
      <c r="D58" s="146" t="str">
        <f>IF(基本情報入力シート!E71="","",基本情報入力シート!E71)</f>
        <v/>
      </c>
      <c r="E58" s="146" t="str">
        <f>IF(基本情報入力シート!F71="","",基本情報入力シート!F71)</f>
        <v/>
      </c>
      <c r="F58" s="146" t="str">
        <f>IF(基本情報入力シート!G71="","",基本情報入力シート!G71)</f>
        <v/>
      </c>
      <c r="G58" s="146" t="str">
        <f>IF(基本情報入力シート!H71="","",基本情報入力シート!H71)</f>
        <v/>
      </c>
      <c r="H58" s="146" t="str">
        <f>IF(基本情報入力シート!I71="","",基本情報入力シート!I71)</f>
        <v/>
      </c>
      <c r="I58" s="146" t="str">
        <f>IF(基本情報入力シート!J71="","",基本情報入力シート!J71)</f>
        <v/>
      </c>
      <c r="J58" s="146" t="str">
        <f>IF(基本情報入力シート!K71="","",基本情報入力シート!K71)</f>
        <v/>
      </c>
      <c r="K58" s="145" t="str">
        <f>IF(基本情報入力シート!L71="","",基本情報入力シート!L71)</f>
        <v/>
      </c>
      <c r="L58" s="138" t="str">
        <f t="shared" si="2"/>
        <v/>
      </c>
      <c r="M58" s="144" t="str">
        <f>IF(基本情報入力シート!R71="","",基本情報入力シート!R71)</f>
        <v/>
      </c>
      <c r="N58" s="137" t="str">
        <f>IF(基本情報入力シート!W71="","",基本情報入力シート!W71)</f>
        <v/>
      </c>
      <c r="O58" s="137" t="str">
        <f>IF(基本情報入力シート!X71="","",基本情報入力シート!X71)</f>
        <v/>
      </c>
      <c r="P58" s="143" t="str">
        <f>IF(基本情報入力シート!Y71="","",基本情報入力シート!Y71)</f>
        <v/>
      </c>
      <c r="Q58" s="143" t="str">
        <f>IF(基本情報入力シート!M71="","",基本情報入力シート!M71)</f>
        <v/>
      </c>
      <c r="R58" s="227" t="str">
        <f>IFERROR(VLOOKUP(基本情報入力シート!AF71,交付金額!$H$1:$J$3243,2,FALSE),"")</f>
        <v/>
      </c>
      <c r="S58" s="230" t="str">
        <f>IFERROR(VLOOKUP(基本情報入力シート!AF71,交付金額!$H$1:$J$3243,3,FALSE),"")</f>
        <v/>
      </c>
      <c r="T58" s="140"/>
      <c r="U58" s="140"/>
      <c r="V58" s="134"/>
      <c r="W58" s="142"/>
      <c r="X58" s="134"/>
      <c r="Y58" s="142"/>
      <c r="Z58" s="22"/>
    </row>
    <row r="59" spans="1:26" ht="27.75" customHeight="1">
      <c r="A59" s="139">
        <f t="shared" si="3"/>
        <v>39</v>
      </c>
      <c r="B59" s="147" t="str">
        <f>IF(基本情報入力シート!C72="","",基本情報入力シート!C72)</f>
        <v/>
      </c>
      <c r="C59" s="146" t="str">
        <f>IF(基本情報入力シート!D72="","",基本情報入力シート!D72)</f>
        <v/>
      </c>
      <c r="D59" s="146" t="str">
        <f>IF(基本情報入力シート!E72="","",基本情報入力シート!E72)</f>
        <v/>
      </c>
      <c r="E59" s="146" t="str">
        <f>IF(基本情報入力シート!F72="","",基本情報入力シート!F72)</f>
        <v/>
      </c>
      <c r="F59" s="146" t="str">
        <f>IF(基本情報入力シート!G72="","",基本情報入力シート!G72)</f>
        <v/>
      </c>
      <c r="G59" s="146" t="str">
        <f>IF(基本情報入力シート!H72="","",基本情報入力シート!H72)</f>
        <v/>
      </c>
      <c r="H59" s="146" t="str">
        <f>IF(基本情報入力シート!I72="","",基本情報入力シート!I72)</f>
        <v/>
      </c>
      <c r="I59" s="146" t="str">
        <f>IF(基本情報入力シート!J72="","",基本情報入力シート!J72)</f>
        <v/>
      </c>
      <c r="J59" s="146" t="str">
        <f>IF(基本情報入力シート!K72="","",基本情報入力シート!K72)</f>
        <v/>
      </c>
      <c r="K59" s="145" t="str">
        <f>IF(基本情報入力シート!L72="","",基本情報入力シート!L72)</f>
        <v/>
      </c>
      <c r="L59" s="138" t="str">
        <f t="shared" si="2"/>
        <v/>
      </c>
      <c r="M59" s="144" t="str">
        <f>IF(基本情報入力シート!R72="","",基本情報入力シート!R72)</f>
        <v/>
      </c>
      <c r="N59" s="137" t="str">
        <f>IF(基本情報入力シート!W72="","",基本情報入力シート!W72)</f>
        <v/>
      </c>
      <c r="O59" s="137" t="str">
        <f>IF(基本情報入力シート!X72="","",基本情報入力シート!X72)</f>
        <v/>
      </c>
      <c r="P59" s="143" t="str">
        <f>IF(基本情報入力シート!Y72="","",基本情報入力シート!Y72)</f>
        <v/>
      </c>
      <c r="Q59" s="143" t="str">
        <f>IF(基本情報入力シート!M72="","",基本情報入力シート!M72)</f>
        <v/>
      </c>
      <c r="R59" s="227" t="str">
        <f>IFERROR(VLOOKUP(基本情報入力シート!AF72,交付金額!$H$1:$J$3243,2,FALSE),"")</f>
        <v/>
      </c>
      <c r="S59" s="230" t="str">
        <f>IFERROR(VLOOKUP(基本情報入力シート!AF72,交付金額!$H$1:$J$3243,3,FALSE),"")</f>
        <v/>
      </c>
      <c r="T59" s="140"/>
      <c r="U59" s="140"/>
      <c r="V59" s="134"/>
      <c r="W59" s="142"/>
      <c r="X59" s="134"/>
      <c r="Y59" s="142"/>
      <c r="Z59" s="22"/>
    </row>
    <row r="60" spans="1:26" ht="27.75" customHeight="1">
      <c r="A60" s="139">
        <f t="shared" si="3"/>
        <v>40</v>
      </c>
      <c r="B60" s="147" t="str">
        <f>IF(基本情報入力シート!C73="","",基本情報入力シート!C73)</f>
        <v/>
      </c>
      <c r="C60" s="146" t="str">
        <f>IF(基本情報入力シート!D73="","",基本情報入力シート!D73)</f>
        <v/>
      </c>
      <c r="D60" s="146" t="str">
        <f>IF(基本情報入力シート!E73="","",基本情報入力シート!E73)</f>
        <v/>
      </c>
      <c r="E60" s="146" t="str">
        <f>IF(基本情報入力シート!F73="","",基本情報入力シート!F73)</f>
        <v/>
      </c>
      <c r="F60" s="146" t="str">
        <f>IF(基本情報入力シート!G73="","",基本情報入力シート!G73)</f>
        <v/>
      </c>
      <c r="G60" s="146" t="str">
        <f>IF(基本情報入力シート!H73="","",基本情報入力シート!H73)</f>
        <v/>
      </c>
      <c r="H60" s="146" t="str">
        <f>IF(基本情報入力シート!I73="","",基本情報入力シート!I73)</f>
        <v/>
      </c>
      <c r="I60" s="146" t="str">
        <f>IF(基本情報入力シート!J73="","",基本情報入力シート!J73)</f>
        <v/>
      </c>
      <c r="J60" s="146" t="str">
        <f>IF(基本情報入力シート!K73="","",基本情報入力シート!K73)</f>
        <v/>
      </c>
      <c r="K60" s="145" t="str">
        <f>IF(基本情報入力シート!L73="","",基本情報入力シート!L73)</f>
        <v/>
      </c>
      <c r="L60" s="138" t="str">
        <f t="shared" si="2"/>
        <v/>
      </c>
      <c r="M60" s="144" t="str">
        <f>IF(基本情報入力シート!R73="","",基本情報入力シート!R73)</f>
        <v/>
      </c>
      <c r="N60" s="137" t="str">
        <f>IF(基本情報入力シート!W73="","",基本情報入力シート!W73)</f>
        <v/>
      </c>
      <c r="O60" s="137" t="str">
        <f>IF(基本情報入力シート!X73="","",基本情報入力シート!X73)</f>
        <v/>
      </c>
      <c r="P60" s="143" t="str">
        <f>IF(基本情報入力シート!Y73="","",基本情報入力シート!Y73)</f>
        <v/>
      </c>
      <c r="Q60" s="143" t="str">
        <f>IF(基本情報入力シート!M73="","",基本情報入力シート!M73)</f>
        <v/>
      </c>
      <c r="R60" s="227" t="str">
        <f>IFERROR(VLOOKUP(基本情報入力シート!AF73,交付金額!$H$1:$J$3243,2,FALSE),"")</f>
        <v/>
      </c>
      <c r="S60" s="230" t="str">
        <f>IFERROR(VLOOKUP(基本情報入力シート!AF73,交付金額!$H$1:$J$3243,3,FALSE),"")</f>
        <v/>
      </c>
      <c r="T60" s="140"/>
      <c r="U60" s="140"/>
      <c r="V60" s="134"/>
      <c r="W60" s="142"/>
      <c r="X60" s="134"/>
      <c r="Y60" s="142"/>
      <c r="Z60" s="22"/>
    </row>
    <row r="61" spans="1:26" ht="27.75" customHeight="1">
      <c r="A61" s="139">
        <f t="shared" si="3"/>
        <v>41</v>
      </c>
      <c r="B61" s="147" t="str">
        <f>IF(基本情報入力シート!C74="","",基本情報入力シート!C74)</f>
        <v/>
      </c>
      <c r="C61" s="146" t="str">
        <f>IF(基本情報入力シート!D74="","",基本情報入力シート!D74)</f>
        <v/>
      </c>
      <c r="D61" s="146" t="str">
        <f>IF(基本情報入力シート!E74="","",基本情報入力シート!E74)</f>
        <v/>
      </c>
      <c r="E61" s="146" t="str">
        <f>IF(基本情報入力シート!F74="","",基本情報入力シート!F74)</f>
        <v/>
      </c>
      <c r="F61" s="146" t="str">
        <f>IF(基本情報入力シート!G74="","",基本情報入力シート!G74)</f>
        <v/>
      </c>
      <c r="G61" s="146" t="str">
        <f>IF(基本情報入力シート!H74="","",基本情報入力シート!H74)</f>
        <v/>
      </c>
      <c r="H61" s="146" t="str">
        <f>IF(基本情報入力シート!I74="","",基本情報入力シート!I74)</f>
        <v/>
      </c>
      <c r="I61" s="146" t="str">
        <f>IF(基本情報入力シート!J74="","",基本情報入力シート!J74)</f>
        <v/>
      </c>
      <c r="J61" s="146" t="str">
        <f>IF(基本情報入力シート!K74="","",基本情報入力シート!K74)</f>
        <v/>
      </c>
      <c r="K61" s="145" t="str">
        <f>IF(基本情報入力シート!L74="","",基本情報入力シート!L74)</f>
        <v/>
      </c>
      <c r="L61" s="138" t="str">
        <f t="shared" si="2"/>
        <v/>
      </c>
      <c r="M61" s="144" t="str">
        <f>IF(基本情報入力シート!R74="","",基本情報入力シート!R74)</f>
        <v/>
      </c>
      <c r="N61" s="137" t="str">
        <f>IF(基本情報入力シート!W74="","",基本情報入力シート!W74)</f>
        <v/>
      </c>
      <c r="O61" s="137" t="str">
        <f>IF(基本情報入力シート!X74="","",基本情報入力シート!X74)</f>
        <v/>
      </c>
      <c r="P61" s="143" t="str">
        <f>IF(基本情報入力シート!Y74="","",基本情報入力シート!Y74)</f>
        <v/>
      </c>
      <c r="Q61" s="143" t="str">
        <f>IF(基本情報入力シート!M74="","",基本情報入力シート!M74)</f>
        <v/>
      </c>
      <c r="R61" s="227" t="str">
        <f>IFERROR(VLOOKUP(基本情報入力シート!AF74,交付金額!$H$1:$J$3243,2,FALSE),"")</f>
        <v/>
      </c>
      <c r="S61" s="230" t="str">
        <f>IFERROR(VLOOKUP(基本情報入力シート!AF74,交付金額!$H$1:$J$3243,3,FALSE),"")</f>
        <v/>
      </c>
      <c r="T61" s="140"/>
      <c r="U61" s="140"/>
      <c r="V61" s="134"/>
      <c r="W61" s="142"/>
      <c r="X61" s="134"/>
      <c r="Y61" s="142"/>
      <c r="Z61" s="22"/>
    </row>
    <row r="62" spans="1:26" ht="27.75" customHeight="1">
      <c r="A62" s="139">
        <f t="shared" si="3"/>
        <v>42</v>
      </c>
      <c r="B62" s="147" t="str">
        <f>IF(基本情報入力シート!C75="","",基本情報入力シート!C75)</f>
        <v/>
      </c>
      <c r="C62" s="146" t="str">
        <f>IF(基本情報入力シート!D75="","",基本情報入力シート!D75)</f>
        <v/>
      </c>
      <c r="D62" s="146" t="str">
        <f>IF(基本情報入力シート!E75="","",基本情報入力シート!E75)</f>
        <v/>
      </c>
      <c r="E62" s="146" t="str">
        <f>IF(基本情報入力シート!F75="","",基本情報入力シート!F75)</f>
        <v/>
      </c>
      <c r="F62" s="146" t="str">
        <f>IF(基本情報入力シート!G75="","",基本情報入力シート!G75)</f>
        <v/>
      </c>
      <c r="G62" s="146" t="str">
        <f>IF(基本情報入力シート!H75="","",基本情報入力シート!H75)</f>
        <v/>
      </c>
      <c r="H62" s="146" t="str">
        <f>IF(基本情報入力シート!I75="","",基本情報入力シート!I75)</f>
        <v/>
      </c>
      <c r="I62" s="146" t="str">
        <f>IF(基本情報入力シート!J75="","",基本情報入力シート!J75)</f>
        <v/>
      </c>
      <c r="J62" s="146" t="str">
        <f>IF(基本情報入力シート!K75="","",基本情報入力シート!K75)</f>
        <v/>
      </c>
      <c r="K62" s="145" t="str">
        <f>IF(基本情報入力シート!L75="","",基本情報入力シート!L75)</f>
        <v/>
      </c>
      <c r="L62" s="138" t="str">
        <f t="shared" si="2"/>
        <v/>
      </c>
      <c r="M62" s="144" t="str">
        <f>IF(基本情報入力シート!R75="","",基本情報入力シート!R75)</f>
        <v/>
      </c>
      <c r="N62" s="137" t="str">
        <f>IF(基本情報入力シート!W75="","",基本情報入力シート!W75)</f>
        <v/>
      </c>
      <c r="O62" s="137" t="str">
        <f>IF(基本情報入力シート!X75="","",基本情報入力シート!X75)</f>
        <v/>
      </c>
      <c r="P62" s="143" t="str">
        <f>IF(基本情報入力シート!Y75="","",基本情報入力シート!Y75)</f>
        <v/>
      </c>
      <c r="Q62" s="143" t="str">
        <f>IF(基本情報入力シート!M75="","",基本情報入力シート!M75)</f>
        <v/>
      </c>
      <c r="R62" s="227" t="str">
        <f>IFERROR(VLOOKUP(基本情報入力シート!AF75,交付金額!$H$1:$J$3243,2,FALSE),"")</f>
        <v/>
      </c>
      <c r="S62" s="230" t="str">
        <f>IFERROR(VLOOKUP(基本情報入力シート!AF75,交付金額!$H$1:$J$3243,3,FALSE),"")</f>
        <v/>
      </c>
      <c r="T62" s="140"/>
      <c r="U62" s="140"/>
      <c r="V62" s="134"/>
      <c r="W62" s="142"/>
      <c r="X62" s="134"/>
      <c r="Y62" s="142"/>
      <c r="Z62" s="22"/>
    </row>
    <row r="63" spans="1:26" ht="27.75" customHeight="1">
      <c r="A63" s="139">
        <f t="shared" si="3"/>
        <v>43</v>
      </c>
      <c r="B63" s="147" t="str">
        <f>IF(基本情報入力シート!C76="","",基本情報入力シート!C76)</f>
        <v/>
      </c>
      <c r="C63" s="146" t="str">
        <f>IF(基本情報入力シート!D76="","",基本情報入力シート!D76)</f>
        <v/>
      </c>
      <c r="D63" s="146" t="str">
        <f>IF(基本情報入力シート!E76="","",基本情報入力シート!E76)</f>
        <v/>
      </c>
      <c r="E63" s="146" t="str">
        <f>IF(基本情報入力シート!F76="","",基本情報入力シート!F76)</f>
        <v/>
      </c>
      <c r="F63" s="146" t="str">
        <f>IF(基本情報入力シート!G76="","",基本情報入力シート!G76)</f>
        <v/>
      </c>
      <c r="G63" s="146" t="str">
        <f>IF(基本情報入力シート!H76="","",基本情報入力シート!H76)</f>
        <v/>
      </c>
      <c r="H63" s="146" t="str">
        <f>IF(基本情報入力シート!I76="","",基本情報入力シート!I76)</f>
        <v/>
      </c>
      <c r="I63" s="146" t="str">
        <f>IF(基本情報入力シート!J76="","",基本情報入力シート!J76)</f>
        <v/>
      </c>
      <c r="J63" s="146" t="str">
        <f>IF(基本情報入力シート!K76="","",基本情報入力シート!K76)</f>
        <v/>
      </c>
      <c r="K63" s="145" t="str">
        <f>IF(基本情報入力シート!L76="","",基本情報入力シート!L76)</f>
        <v/>
      </c>
      <c r="L63" s="138" t="str">
        <f t="shared" si="2"/>
        <v/>
      </c>
      <c r="M63" s="144" t="str">
        <f>IF(基本情報入力シート!R76="","",基本情報入力シート!R76)</f>
        <v/>
      </c>
      <c r="N63" s="137" t="str">
        <f>IF(基本情報入力シート!W76="","",基本情報入力シート!W76)</f>
        <v/>
      </c>
      <c r="O63" s="137" t="str">
        <f>IF(基本情報入力シート!X76="","",基本情報入力シート!X76)</f>
        <v/>
      </c>
      <c r="P63" s="143" t="str">
        <f>IF(基本情報入力シート!Y76="","",基本情報入力シート!Y76)</f>
        <v/>
      </c>
      <c r="Q63" s="143" t="str">
        <f>IF(基本情報入力シート!M76="","",基本情報入力シート!M76)</f>
        <v/>
      </c>
      <c r="R63" s="227" t="str">
        <f>IFERROR(VLOOKUP(基本情報入力シート!AF76,交付金額!$H$1:$J$3243,2,FALSE),"")</f>
        <v/>
      </c>
      <c r="S63" s="230" t="str">
        <f>IFERROR(VLOOKUP(基本情報入力シート!AF76,交付金額!$H$1:$J$3243,3,FALSE),"")</f>
        <v/>
      </c>
      <c r="T63" s="140"/>
      <c r="U63" s="140"/>
      <c r="V63" s="134"/>
      <c r="W63" s="142"/>
      <c r="X63" s="134"/>
      <c r="Y63" s="142"/>
      <c r="Z63" s="22"/>
    </row>
    <row r="64" spans="1:26" ht="27.75" customHeight="1">
      <c r="A64" s="139">
        <f t="shared" si="3"/>
        <v>44</v>
      </c>
      <c r="B64" s="147" t="str">
        <f>IF(基本情報入力シート!C77="","",基本情報入力シート!C77)</f>
        <v/>
      </c>
      <c r="C64" s="146" t="str">
        <f>IF(基本情報入力シート!D77="","",基本情報入力シート!D77)</f>
        <v/>
      </c>
      <c r="D64" s="146" t="str">
        <f>IF(基本情報入力シート!E77="","",基本情報入力シート!E77)</f>
        <v/>
      </c>
      <c r="E64" s="146" t="str">
        <f>IF(基本情報入力シート!F77="","",基本情報入力シート!F77)</f>
        <v/>
      </c>
      <c r="F64" s="146" t="str">
        <f>IF(基本情報入力シート!G77="","",基本情報入力シート!G77)</f>
        <v/>
      </c>
      <c r="G64" s="146" t="str">
        <f>IF(基本情報入力シート!H77="","",基本情報入力シート!H77)</f>
        <v/>
      </c>
      <c r="H64" s="146" t="str">
        <f>IF(基本情報入力シート!I77="","",基本情報入力シート!I77)</f>
        <v/>
      </c>
      <c r="I64" s="146" t="str">
        <f>IF(基本情報入力シート!J77="","",基本情報入力シート!J77)</f>
        <v/>
      </c>
      <c r="J64" s="146" t="str">
        <f>IF(基本情報入力シート!K77="","",基本情報入力シート!K77)</f>
        <v/>
      </c>
      <c r="K64" s="145" t="str">
        <f>IF(基本情報入力シート!L77="","",基本情報入力シート!L77)</f>
        <v/>
      </c>
      <c r="L64" s="138" t="str">
        <f t="shared" si="2"/>
        <v/>
      </c>
      <c r="M64" s="144" t="str">
        <f>IF(基本情報入力シート!R77="","",基本情報入力シート!R77)</f>
        <v/>
      </c>
      <c r="N64" s="137" t="str">
        <f>IF(基本情報入力シート!W77="","",基本情報入力シート!W77)</f>
        <v/>
      </c>
      <c r="O64" s="137" t="str">
        <f>IF(基本情報入力シート!X77="","",基本情報入力シート!X77)</f>
        <v/>
      </c>
      <c r="P64" s="143" t="str">
        <f>IF(基本情報入力シート!Y77="","",基本情報入力シート!Y77)</f>
        <v/>
      </c>
      <c r="Q64" s="143" t="str">
        <f>IF(基本情報入力シート!M77="","",基本情報入力シート!M77)</f>
        <v/>
      </c>
      <c r="R64" s="227" t="str">
        <f>IFERROR(VLOOKUP(基本情報入力シート!AF77,交付金額!$H$1:$J$3243,2,FALSE),"")</f>
        <v/>
      </c>
      <c r="S64" s="230" t="str">
        <f>IFERROR(VLOOKUP(基本情報入力シート!AF77,交付金額!$H$1:$J$3243,3,FALSE),"")</f>
        <v/>
      </c>
      <c r="T64" s="140"/>
      <c r="U64" s="140"/>
      <c r="V64" s="134"/>
      <c r="W64" s="142"/>
      <c r="X64" s="134"/>
      <c r="Y64" s="142"/>
      <c r="Z64" s="22"/>
    </row>
    <row r="65" spans="1:26" ht="27.75" customHeight="1">
      <c r="A65" s="139">
        <f t="shared" si="3"/>
        <v>45</v>
      </c>
      <c r="B65" s="147" t="str">
        <f>IF(基本情報入力シート!C78="","",基本情報入力シート!C78)</f>
        <v/>
      </c>
      <c r="C65" s="146" t="str">
        <f>IF(基本情報入力シート!D78="","",基本情報入力シート!D78)</f>
        <v/>
      </c>
      <c r="D65" s="146" t="str">
        <f>IF(基本情報入力シート!E78="","",基本情報入力シート!E78)</f>
        <v/>
      </c>
      <c r="E65" s="146" t="str">
        <f>IF(基本情報入力シート!F78="","",基本情報入力シート!F78)</f>
        <v/>
      </c>
      <c r="F65" s="146" t="str">
        <f>IF(基本情報入力シート!G78="","",基本情報入力シート!G78)</f>
        <v/>
      </c>
      <c r="G65" s="146" t="str">
        <f>IF(基本情報入力シート!H78="","",基本情報入力シート!H78)</f>
        <v/>
      </c>
      <c r="H65" s="146" t="str">
        <f>IF(基本情報入力シート!I78="","",基本情報入力シート!I78)</f>
        <v/>
      </c>
      <c r="I65" s="146" t="str">
        <f>IF(基本情報入力シート!J78="","",基本情報入力シート!J78)</f>
        <v/>
      </c>
      <c r="J65" s="146" t="str">
        <f>IF(基本情報入力シート!K78="","",基本情報入力シート!K78)</f>
        <v/>
      </c>
      <c r="K65" s="145" t="str">
        <f>IF(基本情報入力シート!L78="","",基本情報入力シート!L78)</f>
        <v/>
      </c>
      <c r="L65" s="138" t="str">
        <f t="shared" si="2"/>
        <v/>
      </c>
      <c r="M65" s="144" t="str">
        <f>IF(基本情報入力シート!R78="","",基本情報入力シート!R78)</f>
        <v/>
      </c>
      <c r="N65" s="137" t="str">
        <f>IF(基本情報入力シート!W78="","",基本情報入力シート!W78)</f>
        <v/>
      </c>
      <c r="O65" s="137" t="str">
        <f>IF(基本情報入力シート!X78="","",基本情報入力シート!X78)</f>
        <v/>
      </c>
      <c r="P65" s="143" t="str">
        <f>IF(基本情報入力シート!Y78="","",基本情報入力シート!Y78)</f>
        <v/>
      </c>
      <c r="Q65" s="143" t="str">
        <f>IF(基本情報入力シート!M78="","",基本情報入力シート!M78)</f>
        <v/>
      </c>
      <c r="R65" s="227" t="str">
        <f>IFERROR(VLOOKUP(基本情報入力シート!AF78,交付金額!$H$1:$J$3243,2,FALSE),"")</f>
        <v/>
      </c>
      <c r="S65" s="230" t="str">
        <f>IFERROR(VLOOKUP(基本情報入力シート!AF78,交付金額!$H$1:$J$3243,3,FALSE),"")</f>
        <v/>
      </c>
      <c r="T65" s="140"/>
      <c r="U65" s="140"/>
      <c r="V65" s="134"/>
      <c r="W65" s="142"/>
      <c r="X65" s="134"/>
      <c r="Y65" s="142"/>
      <c r="Z65" s="22"/>
    </row>
    <row r="66" spans="1:26" ht="27.75" customHeight="1">
      <c r="A66" s="139">
        <f t="shared" si="3"/>
        <v>46</v>
      </c>
      <c r="B66" s="147" t="str">
        <f>IF(基本情報入力シート!C79="","",基本情報入力シート!C79)</f>
        <v/>
      </c>
      <c r="C66" s="146" t="str">
        <f>IF(基本情報入力シート!D79="","",基本情報入力シート!D79)</f>
        <v/>
      </c>
      <c r="D66" s="146" t="str">
        <f>IF(基本情報入力シート!E79="","",基本情報入力シート!E79)</f>
        <v/>
      </c>
      <c r="E66" s="146" t="str">
        <f>IF(基本情報入力シート!F79="","",基本情報入力シート!F79)</f>
        <v/>
      </c>
      <c r="F66" s="146" t="str">
        <f>IF(基本情報入力シート!G79="","",基本情報入力シート!G79)</f>
        <v/>
      </c>
      <c r="G66" s="146" t="str">
        <f>IF(基本情報入力シート!H79="","",基本情報入力シート!H79)</f>
        <v/>
      </c>
      <c r="H66" s="146" t="str">
        <f>IF(基本情報入力シート!I79="","",基本情報入力シート!I79)</f>
        <v/>
      </c>
      <c r="I66" s="146" t="str">
        <f>IF(基本情報入力シート!J79="","",基本情報入力シート!J79)</f>
        <v/>
      </c>
      <c r="J66" s="146" t="str">
        <f>IF(基本情報入力シート!K79="","",基本情報入力シート!K79)</f>
        <v/>
      </c>
      <c r="K66" s="145" t="str">
        <f>IF(基本情報入力シート!L79="","",基本情報入力シート!L79)</f>
        <v/>
      </c>
      <c r="L66" s="138" t="str">
        <f t="shared" si="2"/>
        <v/>
      </c>
      <c r="M66" s="144" t="str">
        <f>IF(基本情報入力シート!R79="","",基本情報入力シート!R79)</f>
        <v/>
      </c>
      <c r="N66" s="137" t="str">
        <f>IF(基本情報入力シート!W79="","",基本情報入力シート!W79)</f>
        <v/>
      </c>
      <c r="O66" s="137" t="str">
        <f>IF(基本情報入力シート!X79="","",基本情報入力シート!X79)</f>
        <v/>
      </c>
      <c r="P66" s="143" t="str">
        <f>IF(基本情報入力シート!Y79="","",基本情報入力シート!Y79)</f>
        <v/>
      </c>
      <c r="Q66" s="143" t="str">
        <f>IF(基本情報入力シート!M79="","",基本情報入力シート!M79)</f>
        <v/>
      </c>
      <c r="R66" s="227" t="str">
        <f>IFERROR(VLOOKUP(基本情報入力シート!AF79,交付金額!$H$1:$J$3243,2,FALSE),"")</f>
        <v/>
      </c>
      <c r="S66" s="230" t="str">
        <f>IFERROR(VLOOKUP(基本情報入力シート!AF79,交付金額!$H$1:$J$3243,3,FALSE),"")</f>
        <v/>
      </c>
      <c r="T66" s="140"/>
      <c r="U66" s="140"/>
      <c r="V66" s="134"/>
      <c r="W66" s="142"/>
      <c r="X66" s="134"/>
      <c r="Y66" s="142"/>
      <c r="Z66" s="22"/>
    </row>
    <row r="67" spans="1:26" ht="27.75" customHeight="1">
      <c r="A67" s="139">
        <f t="shared" si="3"/>
        <v>47</v>
      </c>
      <c r="B67" s="147" t="str">
        <f>IF(基本情報入力シート!C80="","",基本情報入力シート!C80)</f>
        <v/>
      </c>
      <c r="C67" s="146" t="str">
        <f>IF(基本情報入力シート!D80="","",基本情報入力シート!D80)</f>
        <v/>
      </c>
      <c r="D67" s="146" t="str">
        <f>IF(基本情報入力シート!E80="","",基本情報入力シート!E80)</f>
        <v/>
      </c>
      <c r="E67" s="146" t="str">
        <f>IF(基本情報入力シート!F80="","",基本情報入力シート!F80)</f>
        <v/>
      </c>
      <c r="F67" s="146" t="str">
        <f>IF(基本情報入力シート!G80="","",基本情報入力シート!G80)</f>
        <v/>
      </c>
      <c r="G67" s="146" t="str">
        <f>IF(基本情報入力シート!H80="","",基本情報入力シート!H80)</f>
        <v/>
      </c>
      <c r="H67" s="146" t="str">
        <f>IF(基本情報入力シート!I80="","",基本情報入力シート!I80)</f>
        <v/>
      </c>
      <c r="I67" s="146" t="str">
        <f>IF(基本情報入力シート!J80="","",基本情報入力シート!J80)</f>
        <v/>
      </c>
      <c r="J67" s="146" t="str">
        <f>IF(基本情報入力シート!K80="","",基本情報入力シート!K80)</f>
        <v/>
      </c>
      <c r="K67" s="145" t="str">
        <f>IF(基本情報入力シート!L80="","",基本情報入力シート!L80)</f>
        <v/>
      </c>
      <c r="L67" s="138" t="str">
        <f t="shared" si="2"/>
        <v/>
      </c>
      <c r="M67" s="144" t="str">
        <f>IF(基本情報入力シート!R80="","",基本情報入力シート!R80)</f>
        <v/>
      </c>
      <c r="N67" s="137" t="str">
        <f>IF(基本情報入力シート!W80="","",基本情報入力シート!W80)</f>
        <v/>
      </c>
      <c r="O67" s="137" t="str">
        <f>IF(基本情報入力シート!X80="","",基本情報入力シート!X80)</f>
        <v/>
      </c>
      <c r="P67" s="143" t="str">
        <f>IF(基本情報入力シート!Y80="","",基本情報入力シート!Y80)</f>
        <v/>
      </c>
      <c r="Q67" s="143" t="str">
        <f>IF(基本情報入力シート!M80="","",基本情報入力シート!M80)</f>
        <v/>
      </c>
      <c r="R67" s="227" t="str">
        <f>IFERROR(VLOOKUP(基本情報入力シート!AF80,交付金額!$H$1:$J$3243,2,FALSE),"")</f>
        <v/>
      </c>
      <c r="S67" s="230" t="str">
        <f>IFERROR(VLOOKUP(基本情報入力シート!AF80,交付金額!$H$1:$J$3243,3,FALSE),"")</f>
        <v/>
      </c>
      <c r="T67" s="140"/>
      <c r="U67" s="140"/>
      <c r="V67" s="134"/>
      <c r="W67" s="142"/>
      <c r="X67" s="134"/>
      <c r="Y67" s="142"/>
      <c r="Z67" s="22"/>
    </row>
    <row r="68" spans="1:26" ht="27.75" customHeight="1">
      <c r="A68" s="139">
        <f t="shared" si="3"/>
        <v>48</v>
      </c>
      <c r="B68" s="147" t="str">
        <f>IF(基本情報入力シート!C81="","",基本情報入力シート!C81)</f>
        <v/>
      </c>
      <c r="C68" s="146" t="str">
        <f>IF(基本情報入力シート!D81="","",基本情報入力シート!D81)</f>
        <v/>
      </c>
      <c r="D68" s="146" t="str">
        <f>IF(基本情報入力シート!E81="","",基本情報入力シート!E81)</f>
        <v/>
      </c>
      <c r="E68" s="146" t="str">
        <f>IF(基本情報入力シート!F81="","",基本情報入力シート!F81)</f>
        <v/>
      </c>
      <c r="F68" s="146" t="str">
        <f>IF(基本情報入力シート!G81="","",基本情報入力シート!G81)</f>
        <v/>
      </c>
      <c r="G68" s="146" t="str">
        <f>IF(基本情報入力シート!H81="","",基本情報入力シート!H81)</f>
        <v/>
      </c>
      <c r="H68" s="146" t="str">
        <f>IF(基本情報入力シート!I81="","",基本情報入力シート!I81)</f>
        <v/>
      </c>
      <c r="I68" s="146" t="str">
        <f>IF(基本情報入力シート!J81="","",基本情報入力シート!J81)</f>
        <v/>
      </c>
      <c r="J68" s="146" t="str">
        <f>IF(基本情報入力シート!K81="","",基本情報入力シート!K81)</f>
        <v/>
      </c>
      <c r="K68" s="145" t="str">
        <f>IF(基本情報入力シート!L81="","",基本情報入力シート!L81)</f>
        <v/>
      </c>
      <c r="L68" s="138" t="str">
        <f t="shared" si="2"/>
        <v/>
      </c>
      <c r="M68" s="144" t="str">
        <f>IF(基本情報入力シート!R81="","",基本情報入力シート!R81)</f>
        <v/>
      </c>
      <c r="N68" s="137" t="str">
        <f>IF(基本情報入力シート!W81="","",基本情報入力シート!W81)</f>
        <v/>
      </c>
      <c r="O68" s="137" t="str">
        <f>IF(基本情報入力シート!X81="","",基本情報入力シート!X81)</f>
        <v/>
      </c>
      <c r="P68" s="143" t="str">
        <f>IF(基本情報入力シート!Y81="","",基本情報入力シート!Y81)</f>
        <v/>
      </c>
      <c r="Q68" s="143" t="str">
        <f>IF(基本情報入力シート!M81="","",基本情報入力シート!M81)</f>
        <v/>
      </c>
      <c r="R68" s="227" t="str">
        <f>IFERROR(VLOOKUP(基本情報入力シート!AF81,交付金額!$H$1:$J$3243,2,FALSE),"")</f>
        <v/>
      </c>
      <c r="S68" s="230" t="str">
        <f>IFERROR(VLOOKUP(基本情報入力シート!AF81,交付金額!$H$1:$J$3243,3,FALSE),"")</f>
        <v/>
      </c>
      <c r="T68" s="140"/>
      <c r="U68" s="140"/>
      <c r="V68" s="134"/>
      <c r="W68" s="142"/>
      <c r="X68" s="134"/>
      <c r="Y68" s="142"/>
      <c r="Z68" s="22"/>
    </row>
    <row r="69" spans="1:26" ht="27.75" customHeight="1">
      <c r="A69" s="139">
        <f t="shared" si="3"/>
        <v>49</v>
      </c>
      <c r="B69" s="147" t="str">
        <f>IF(基本情報入力シート!C82="","",基本情報入力シート!C82)</f>
        <v/>
      </c>
      <c r="C69" s="146" t="str">
        <f>IF(基本情報入力シート!D82="","",基本情報入力シート!D82)</f>
        <v/>
      </c>
      <c r="D69" s="146" t="str">
        <f>IF(基本情報入力シート!E82="","",基本情報入力シート!E82)</f>
        <v/>
      </c>
      <c r="E69" s="146" t="str">
        <f>IF(基本情報入力シート!F82="","",基本情報入力シート!F82)</f>
        <v/>
      </c>
      <c r="F69" s="146" t="str">
        <f>IF(基本情報入力シート!G82="","",基本情報入力シート!G82)</f>
        <v/>
      </c>
      <c r="G69" s="146" t="str">
        <f>IF(基本情報入力シート!H82="","",基本情報入力シート!H82)</f>
        <v/>
      </c>
      <c r="H69" s="146" t="str">
        <f>IF(基本情報入力シート!I82="","",基本情報入力シート!I82)</f>
        <v/>
      </c>
      <c r="I69" s="146" t="str">
        <f>IF(基本情報入力シート!J82="","",基本情報入力シート!J82)</f>
        <v/>
      </c>
      <c r="J69" s="146" t="str">
        <f>IF(基本情報入力シート!K82="","",基本情報入力シート!K82)</f>
        <v/>
      </c>
      <c r="K69" s="145" t="str">
        <f>IF(基本情報入力シート!L82="","",基本情報入力シート!L82)</f>
        <v/>
      </c>
      <c r="L69" s="138" t="str">
        <f t="shared" si="2"/>
        <v/>
      </c>
      <c r="M69" s="144" t="str">
        <f>IF(基本情報入力シート!R82="","",基本情報入力シート!R82)</f>
        <v/>
      </c>
      <c r="N69" s="137" t="str">
        <f>IF(基本情報入力シート!W82="","",基本情報入力シート!W82)</f>
        <v/>
      </c>
      <c r="O69" s="137" t="str">
        <f>IF(基本情報入力シート!X82="","",基本情報入力シート!X82)</f>
        <v/>
      </c>
      <c r="P69" s="143" t="str">
        <f>IF(基本情報入力シート!Y82="","",基本情報入力シート!Y82)</f>
        <v/>
      </c>
      <c r="Q69" s="143" t="str">
        <f>IF(基本情報入力シート!M82="","",基本情報入力シート!M82)</f>
        <v/>
      </c>
      <c r="R69" s="227" t="str">
        <f>IFERROR(VLOOKUP(基本情報入力シート!AF82,交付金額!$H$1:$J$3243,2,FALSE),"")</f>
        <v/>
      </c>
      <c r="S69" s="230" t="str">
        <f>IFERROR(VLOOKUP(基本情報入力シート!AF82,交付金額!$H$1:$J$3243,3,FALSE),"")</f>
        <v/>
      </c>
      <c r="T69" s="140"/>
      <c r="U69" s="140"/>
      <c r="V69" s="134"/>
      <c r="W69" s="142"/>
      <c r="X69" s="134"/>
      <c r="Y69" s="142"/>
      <c r="Z69" s="22"/>
    </row>
    <row r="70" spans="1:26" ht="27.75" customHeight="1">
      <c r="A70" s="139">
        <f t="shared" si="3"/>
        <v>50</v>
      </c>
      <c r="B70" s="147" t="str">
        <f>IF(基本情報入力シート!C83="","",基本情報入力シート!C83)</f>
        <v/>
      </c>
      <c r="C70" s="146" t="str">
        <f>IF(基本情報入力シート!D83="","",基本情報入力シート!D83)</f>
        <v/>
      </c>
      <c r="D70" s="146" t="str">
        <f>IF(基本情報入力シート!E83="","",基本情報入力シート!E83)</f>
        <v/>
      </c>
      <c r="E70" s="146" t="str">
        <f>IF(基本情報入力シート!F83="","",基本情報入力シート!F83)</f>
        <v/>
      </c>
      <c r="F70" s="146" t="str">
        <f>IF(基本情報入力シート!G83="","",基本情報入力シート!G83)</f>
        <v/>
      </c>
      <c r="G70" s="146" t="str">
        <f>IF(基本情報入力シート!H83="","",基本情報入力シート!H83)</f>
        <v/>
      </c>
      <c r="H70" s="146" t="str">
        <f>IF(基本情報入力シート!I83="","",基本情報入力シート!I83)</f>
        <v/>
      </c>
      <c r="I70" s="146" t="str">
        <f>IF(基本情報入力シート!J83="","",基本情報入力シート!J83)</f>
        <v/>
      </c>
      <c r="J70" s="146" t="str">
        <f>IF(基本情報入力シート!K83="","",基本情報入力シート!K83)</f>
        <v/>
      </c>
      <c r="K70" s="145" t="str">
        <f>IF(基本情報入力シート!L83="","",基本情報入力シート!L83)</f>
        <v/>
      </c>
      <c r="L70" s="138" t="str">
        <f t="shared" si="2"/>
        <v/>
      </c>
      <c r="M70" s="144" t="str">
        <f>IF(基本情報入力シート!R83="","",基本情報入力シート!R83)</f>
        <v/>
      </c>
      <c r="N70" s="137" t="str">
        <f>IF(基本情報入力シート!W83="","",基本情報入力シート!W83)</f>
        <v/>
      </c>
      <c r="O70" s="137" t="str">
        <f>IF(基本情報入力シート!X83="","",基本情報入力シート!X83)</f>
        <v/>
      </c>
      <c r="P70" s="143" t="str">
        <f>IF(基本情報入力シート!Y83="","",基本情報入力シート!Y83)</f>
        <v/>
      </c>
      <c r="Q70" s="143" t="str">
        <f>IF(基本情報入力シート!M83="","",基本情報入力シート!M83)</f>
        <v/>
      </c>
      <c r="R70" s="227" t="str">
        <f>IFERROR(VLOOKUP(基本情報入力シート!AF83,交付金額!$H$1:$J$3243,2,FALSE),"")</f>
        <v/>
      </c>
      <c r="S70" s="230" t="str">
        <f>IFERROR(VLOOKUP(基本情報入力シート!AF83,交付金額!$H$1:$J$3243,3,FALSE),"")</f>
        <v/>
      </c>
      <c r="T70" s="140"/>
      <c r="U70" s="140"/>
      <c r="V70" s="134"/>
      <c r="W70" s="142"/>
      <c r="X70" s="134"/>
      <c r="Y70" s="142"/>
      <c r="Z70" s="22"/>
    </row>
    <row r="71" spans="1:26" ht="27.75" customHeight="1">
      <c r="A71" s="139">
        <f t="shared" si="3"/>
        <v>51</v>
      </c>
      <c r="B71" s="147" t="str">
        <f>IF(基本情報入力シート!C84="","",基本情報入力シート!C84)</f>
        <v/>
      </c>
      <c r="C71" s="146" t="str">
        <f>IF(基本情報入力シート!D84="","",基本情報入力シート!D84)</f>
        <v/>
      </c>
      <c r="D71" s="146" t="str">
        <f>IF(基本情報入力シート!E84="","",基本情報入力シート!E84)</f>
        <v/>
      </c>
      <c r="E71" s="146" t="str">
        <f>IF(基本情報入力シート!F84="","",基本情報入力シート!F84)</f>
        <v/>
      </c>
      <c r="F71" s="146" t="str">
        <f>IF(基本情報入力シート!G84="","",基本情報入力シート!G84)</f>
        <v/>
      </c>
      <c r="G71" s="146" t="str">
        <f>IF(基本情報入力シート!H84="","",基本情報入力シート!H84)</f>
        <v/>
      </c>
      <c r="H71" s="146" t="str">
        <f>IF(基本情報入力シート!I84="","",基本情報入力シート!I84)</f>
        <v/>
      </c>
      <c r="I71" s="146" t="str">
        <f>IF(基本情報入力シート!J84="","",基本情報入力シート!J84)</f>
        <v/>
      </c>
      <c r="J71" s="146" t="str">
        <f>IF(基本情報入力シート!K84="","",基本情報入力シート!K84)</f>
        <v/>
      </c>
      <c r="K71" s="145" t="str">
        <f>IF(基本情報入力シート!L84="","",基本情報入力シート!L84)</f>
        <v/>
      </c>
      <c r="L71" s="138" t="str">
        <f t="shared" si="2"/>
        <v/>
      </c>
      <c r="M71" s="144" t="str">
        <f>IF(基本情報入力シート!R84="","",基本情報入力シート!R84)</f>
        <v/>
      </c>
      <c r="N71" s="137" t="str">
        <f>IF(基本情報入力シート!W84="","",基本情報入力シート!W84)</f>
        <v/>
      </c>
      <c r="O71" s="137" t="str">
        <f>IF(基本情報入力シート!X84="","",基本情報入力シート!X84)</f>
        <v/>
      </c>
      <c r="P71" s="143" t="str">
        <f>IF(基本情報入力シート!Y84="","",基本情報入力シート!Y84)</f>
        <v/>
      </c>
      <c r="Q71" s="143" t="str">
        <f>IF(基本情報入力シート!M84="","",基本情報入力シート!M84)</f>
        <v/>
      </c>
      <c r="R71" s="227" t="str">
        <f>IFERROR(VLOOKUP(基本情報入力シート!AF84,交付金額!$H$1:$J$3243,2,FALSE),"")</f>
        <v/>
      </c>
      <c r="S71" s="230" t="str">
        <f>IFERROR(VLOOKUP(基本情報入力シート!AF84,交付金額!$H$1:$J$3243,3,FALSE),"")</f>
        <v/>
      </c>
      <c r="T71" s="140"/>
      <c r="U71" s="140"/>
      <c r="V71" s="134"/>
      <c r="W71" s="142"/>
      <c r="X71" s="134"/>
      <c r="Y71" s="142"/>
      <c r="Z71" s="22"/>
    </row>
    <row r="72" spans="1:26" ht="27.75" customHeight="1">
      <c r="A72" s="139">
        <f t="shared" si="3"/>
        <v>52</v>
      </c>
      <c r="B72" s="147" t="str">
        <f>IF(基本情報入力シート!C85="","",基本情報入力シート!C85)</f>
        <v/>
      </c>
      <c r="C72" s="146" t="str">
        <f>IF(基本情報入力シート!D85="","",基本情報入力シート!D85)</f>
        <v/>
      </c>
      <c r="D72" s="146" t="str">
        <f>IF(基本情報入力シート!E85="","",基本情報入力シート!E85)</f>
        <v/>
      </c>
      <c r="E72" s="146" t="str">
        <f>IF(基本情報入力シート!F85="","",基本情報入力シート!F85)</f>
        <v/>
      </c>
      <c r="F72" s="146" t="str">
        <f>IF(基本情報入力シート!G85="","",基本情報入力シート!G85)</f>
        <v/>
      </c>
      <c r="G72" s="146" t="str">
        <f>IF(基本情報入力シート!H85="","",基本情報入力シート!H85)</f>
        <v/>
      </c>
      <c r="H72" s="146" t="str">
        <f>IF(基本情報入力シート!I85="","",基本情報入力シート!I85)</f>
        <v/>
      </c>
      <c r="I72" s="146" t="str">
        <f>IF(基本情報入力シート!J85="","",基本情報入力シート!J85)</f>
        <v/>
      </c>
      <c r="J72" s="146" t="str">
        <f>IF(基本情報入力シート!K85="","",基本情報入力シート!K85)</f>
        <v/>
      </c>
      <c r="K72" s="145" t="str">
        <f>IF(基本情報入力シート!L85="","",基本情報入力シート!L85)</f>
        <v/>
      </c>
      <c r="L72" s="138" t="str">
        <f t="shared" si="2"/>
        <v/>
      </c>
      <c r="M72" s="144" t="str">
        <f>IF(基本情報入力シート!R85="","",基本情報入力シート!R85)</f>
        <v/>
      </c>
      <c r="N72" s="137" t="str">
        <f>IF(基本情報入力シート!W85="","",基本情報入力シート!W85)</f>
        <v/>
      </c>
      <c r="O72" s="137" t="str">
        <f>IF(基本情報入力シート!X85="","",基本情報入力シート!X85)</f>
        <v/>
      </c>
      <c r="P72" s="143" t="str">
        <f>IF(基本情報入力シート!Y85="","",基本情報入力シート!Y85)</f>
        <v/>
      </c>
      <c r="Q72" s="143" t="str">
        <f>IF(基本情報入力シート!M85="","",基本情報入力シート!M85)</f>
        <v/>
      </c>
      <c r="R72" s="227" t="str">
        <f>IFERROR(VLOOKUP(基本情報入力シート!AF85,交付金額!$H$1:$J$3243,2,FALSE),"")</f>
        <v/>
      </c>
      <c r="S72" s="230" t="str">
        <f>IFERROR(VLOOKUP(基本情報入力シート!AF85,交付金額!$H$1:$J$3243,3,FALSE),"")</f>
        <v/>
      </c>
      <c r="T72" s="140"/>
      <c r="U72" s="140"/>
      <c r="V72" s="134"/>
      <c r="W72" s="142"/>
      <c r="X72" s="134"/>
      <c r="Y72" s="142"/>
      <c r="Z72" s="22"/>
    </row>
    <row r="73" spans="1:26" ht="27.75" customHeight="1">
      <c r="A73" s="139">
        <f t="shared" si="3"/>
        <v>53</v>
      </c>
      <c r="B73" s="147" t="str">
        <f>IF(基本情報入力シート!C86="","",基本情報入力シート!C86)</f>
        <v/>
      </c>
      <c r="C73" s="146" t="str">
        <f>IF(基本情報入力シート!D86="","",基本情報入力シート!D86)</f>
        <v/>
      </c>
      <c r="D73" s="146" t="str">
        <f>IF(基本情報入力シート!E86="","",基本情報入力シート!E86)</f>
        <v/>
      </c>
      <c r="E73" s="146" t="str">
        <f>IF(基本情報入力シート!F86="","",基本情報入力シート!F86)</f>
        <v/>
      </c>
      <c r="F73" s="146" t="str">
        <f>IF(基本情報入力シート!G86="","",基本情報入力シート!G86)</f>
        <v/>
      </c>
      <c r="G73" s="146" t="str">
        <f>IF(基本情報入力シート!H86="","",基本情報入力シート!H86)</f>
        <v/>
      </c>
      <c r="H73" s="146" t="str">
        <f>IF(基本情報入力シート!I86="","",基本情報入力シート!I86)</f>
        <v/>
      </c>
      <c r="I73" s="146" t="str">
        <f>IF(基本情報入力シート!J86="","",基本情報入力シート!J86)</f>
        <v/>
      </c>
      <c r="J73" s="146" t="str">
        <f>IF(基本情報入力シート!K86="","",基本情報入力シート!K86)</f>
        <v/>
      </c>
      <c r="K73" s="145" t="str">
        <f>IF(基本情報入力シート!L86="","",基本情報入力シート!L86)</f>
        <v/>
      </c>
      <c r="L73" s="138" t="str">
        <f t="shared" si="2"/>
        <v/>
      </c>
      <c r="M73" s="144" t="str">
        <f>IF(基本情報入力シート!R86="","",基本情報入力シート!R86)</f>
        <v/>
      </c>
      <c r="N73" s="137" t="str">
        <f>IF(基本情報入力シート!W86="","",基本情報入力シート!W86)</f>
        <v/>
      </c>
      <c r="O73" s="137" t="str">
        <f>IF(基本情報入力シート!X86="","",基本情報入力シート!X86)</f>
        <v/>
      </c>
      <c r="P73" s="143" t="str">
        <f>IF(基本情報入力シート!Y86="","",基本情報入力シート!Y86)</f>
        <v/>
      </c>
      <c r="Q73" s="143" t="str">
        <f>IF(基本情報入力シート!M86="","",基本情報入力シート!M86)</f>
        <v/>
      </c>
      <c r="R73" s="227" t="str">
        <f>IFERROR(VLOOKUP(基本情報入力シート!AF86,交付金額!$H$1:$J$3243,2,FALSE),"")</f>
        <v/>
      </c>
      <c r="S73" s="230" t="str">
        <f>IFERROR(VLOOKUP(基本情報入力シート!AF86,交付金額!$H$1:$J$3243,3,FALSE),"")</f>
        <v/>
      </c>
      <c r="T73" s="140"/>
      <c r="U73" s="140"/>
      <c r="V73" s="134"/>
      <c r="W73" s="142"/>
      <c r="X73" s="134"/>
      <c r="Y73" s="142"/>
      <c r="Z73" s="22"/>
    </row>
    <row r="74" spans="1:26" ht="27.75" customHeight="1">
      <c r="A74" s="139">
        <f t="shared" si="3"/>
        <v>54</v>
      </c>
      <c r="B74" s="147" t="str">
        <f>IF(基本情報入力シート!C87="","",基本情報入力シート!C87)</f>
        <v/>
      </c>
      <c r="C74" s="146" t="str">
        <f>IF(基本情報入力シート!D87="","",基本情報入力シート!D87)</f>
        <v/>
      </c>
      <c r="D74" s="146" t="str">
        <f>IF(基本情報入力シート!E87="","",基本情報入力シート!E87)</f>
        <v/>
      </c>
      <c r="E74" s="146" t="str">
        <f>IF(基本情報入力シート!F87="","",基本情報入力シート!F87)</f>
        <v/>
      </c>
      <c r="F74" s="146" t="str">
        <f>IF(基本情報入力シート!G87="","",基本情報入力シート!G87)</f>
        <v/>
      </c>
      <c r="G74" s="146" t="str">
        <f>IF(基本情報入力シート!H87="","",基本情報入力シート!H87)</f>
        <v/>
      </c>
      <c r="H74" s="146" t="str">
        <f>IF(基本情報入力シート!I87="","",基本情報入力シート!I87)</f>
        <v/>
      </c>
      <c r="I74" s="146" t="str">
        <f>IF(基本情報入力シート!J87="","",基本情報入力シート!J87)</f>
        <v/>
      </c>
      <c r="J74" s="146" t="str">
        <f>IF(基本情報入力シート!K87="","",基本情報入力シート!K87)</f>
        <v/>
      </c>
      <c r="K74" s="145" t="str">
        <f>IF(基本情報入力シート!L87="","",基本情報入力シート!L87)</f>
        <v/>
      </c>
      <c r="L74" s="138" t="str">
        <f t="shared" si="2"/>
        <v/>
      </c>
      <c r="M74" s="144" t="str">
        <f>IF(基本情報入力シート!R87="","",基本情報入力シート!R87)</f>
        <v/>
      </c>
      <c r="N74" s="137" t="str">
        <f>IF(基本情報入力シート!W87="","",基本情報入力シート!W87)</f>
        <v/>
      </c>
      <c r="O74" s="137" t="str">
        <f>IF(基本情報入力シート!X87="","",基本情報入力シート!X87)</f>
        <v/>
      </c>
      <c r="P74" s="143" t="str">
        <f>IF(基本情報入力シート!Y87="","",基本情報入力シート!Y87)</f>
        <v/>
      </c>
      <c r="Q74" s="143" t="str">
        <f>IF(基本情報入力シート!M87="","",基本情報入力シート!M87)</f>
        <v/>
      </c>
      <c r="R74" s="227" t="str">
        <f>IFERROR(VLOOKUP(基本情報入力シート!AF87,交付金額!$H$1:$J$3243,2,FALSE),"")</f>
        <v/>
      </c>
      <c r="S74" s="230" t="str">
        <f>IFERROR(VLOOKUP(基本情報入力シート!AF87,交付金額!$H$1:$J$3243,3,FALSE),"")</f>
        <v/>
      </c>
      <c r="T74" s="140"/>
      <c r="U74" s="140"/>
      <c r="V74" s="134"/>
      <c r="W74" s="142"/>
      <c r="X74" s="134"/>
      <c r="Y74" s="142"/>
      <c r="Z74" s="22"/>
    </row>
    <row r="75" spans="1:26" ht="27.75" customHeight="1">
      <c r="A75" s="139">
        <f t="shared" si="3"/>
        <v>55</v>
      </c>
      <c r="B75" s="147" t="str">
        <f>IF(基本情報入力シート!C88="","",基本情報入力シート!C88)</f>
        <v/>
      </c>
      <c r="C75" s="146" t="str">
        <f>IF(基本情報入力シート!D88="","",基本情報入力シート!D88)</f>
        <v/>
      </c>
      <c r="D75" s="146" t="str">
        <f>IF(基本情報入力シート!E88="","",基本情報入力シート!E88)</f>
        <v/>
      </c>
      <c r="E75" s="146" t="str">
        <f>IF(基本情報入力シート!F88="","",基本情報入力シート!F88)</f>
        <v/>
      </c>
      <c r="F75" s="146" t="str">
        <f>IF(基本情報入力シート!G88="","",基本情報入力シート!G88)</f>
        <v/>
      </c>
      <c r="G75" s="146" t="str">
        <f>IF(基本情報入力シート!H88="","",基本情報入力シート!H88)</f>
        <v/>
      </c>
      <c r="H75" s="146" t="str">
        <f>IF(基本情報入力シート!I88="","",基本情報入力シート!I88)</f>
        <v/>
      </c>
      <c r="I75" s="146" t="str">
        <f>IF(基本情報入力シート!J88="","",基本情報入力シート!J88)</f>
        <v/>
      </c>
      <c r="J75" s="146" t="str">
        <f>IF(基本情報入力シート!K88="","",基本情報入力シート!K88)</f>
        <v/>
      </c>
      <c r="K75" s="145" t="str">
        <f>IF(基本情報入力シート!L88="","",基本情報入力シート!L88)</f>
        <v/>
      </c>
      <c r="L75" s="138" t="str">
        <f t="shared" si="2"/>
        <v/>
      </c>
      <c r="M75" s="144" t="str">
        <f>IF(基本情報入力シート!R88="","",基本情報入力シート!R88)</f>
        <v/>
      </c>
      <c r="N75" s="137" t="str">
        <f>IF(基本情報入力シート!W88="","",基本情報入力シート!W88)</f>
        <v/>
      </c>
      <c r="O75" s="137" t="str">
        <f>IF(基本情報入力シート!X88="","",基本情報入力シート!X88)</f>
        <v/>
      </c>
      <c r="P75" s="143" t="str">
        <f>IF(基本情報入力シート!Y88="","",基本情報入力シート!Y88)</f>
        <v/>
      </c>
      <c r="Q75" s="143" t="str">
        <f>IF(基本情報入力シート!M88="","",基本情報入力シート!M88)</f>
        <v/>
      </c>
      <c r="R75" s="227" t="str">
        <f>IFERROR(VLOOKUP(基本情報入力シート!AF88,交付金額!$H$1:$J$3243,2,FALSE),"")</f>
        <v/>
      </c>
      <c r="S75" s="230" t="str">
        <f>IFERROR(VLOOKUP(基本情報入力シート!AF88,交付金額!$H$1:$J$3243,3,FALSE),"")</f>
        <v/>
      </c>
      <c r="T75" s="140"/>
      <c r="U75" s="140"/>
      <c r="V75" s="134"/>
      <c r="W75" s="142"/>
      <c r="X75" s="134"/>
      <c r="Y75" s="142"/>
      <c r="Z75" s="22"/>
    </row>
    <row r="76" spans="1:26" ht="27.75" customHeight="1">
      <c r="A76" s="139">
        <f t="shared" si="3"/>
        <v>56</v>
      </c>
      <c r="B76" s="147" t="str">
        <f>IF(基本情報入力シート!C89="","",基本情報入力シート!C89)</f>
        <v/>
      </c>
      <c r="C76" s="146" t="str">
        <f>IF(基本情報入力シート!D89="","",基本情報入力シート!D89)</f>
        <v/>
      </c>
      <c r="D76" s="146" t="str">
        <f>IF(基本情報入力シート!E89="","",基本情報入力シート!E89)</f>
        <v/>
      </c>
      <c r="E76" s="146" t="str">
        <f>IF(基本情報入力シート!F89="","",基本情報入力シート!F89)</f>
        <v/>
      </c>
      <c r="F76" s="146" t="str">
        <f>IF(基本情報入力シート!G89="","",基本情報入力シート!G89)</f>
        <v/>
      </c>
      <c r="G76" s="146" t="str">
        <f>IF(基本情報入力シート!H89="","",基本情報入力シート!H89)</f>
        <v/>
      </c>
      <c r="H76" s="146" t="str">
        <f>IF(基本情報入力シート!I89="","",基本情報入力シート!I89)</f>
        <v/>
      </c>
      <c r="I76" s="146" t="str">
        <f>IF(基本情報入力シート!J89="","",基本情報入力シート!J89)</f>
        <v/>
      </c>
      <c r="J76" s="146" t="str">
        <f>IF(基本情報入力シート!K89="","",基本情報入力シート!K89)</f>
        <v/>
      </c>
      <c r="K76" s="145" t="str">
        <f>IF(基本情報入力シート!L89="","",基本情報入力シート!L89)</f>
        <v/>
      </c>
      <c r="L76" s="138" t="str">
        <f t="shared" si="2"/>
        <v/>
      </c>
      <c r="M76" s="144" t="str">
        <f>IF(基本情報入力シート!R89="","",基本情報入力シート!R89)</f>
        <v/>
      </c>
      <c r="N76" s="137" t="str">
        <f>IF(基本情報入力シート!W89="","",基本情報入力シート!W89)</f>
        <v/>
      </c>
      <c r="O76" s="137" t="str">
        <f>IF(基本情報入力シート!X89="","",基本情報入力シート!X89)</f>
        <v/>
      </c>
      <c r="P76" s="143" t="str">
        <f>IF(基本情報入力シート!Y89="","",基本情報入力シート!Y89)</f>
        <v/>
      </c>
      <c r="Q76" s="143" t="str">
        <f>IF(基本情報入力シート!M89="","",基本情報入力シート!M89)</f>
        <v/>
      </c>
      <c r="R76" s="227" t="str">
        <f>IFERROR(VLOOKUP(基本情報入力シート!AF89,交付金額!$H$1:$J$3243,2,FALSE),"")</f>
        <v/>
      </c>
      <c r="S76" s="230" t="str">
        <f>IFERROR(VLOOKUP(基本情報入力シート!AF89,交付金額!$H$1:$J$3243,3,FALSE),"")</f>
        <v/>
      </c>
      <c r="T76" s="140"/>
      <c r="U76" s="140"/>
      <c r="V76" s="134"/>
      <c r="W76" s="142"/>
      <c r="X76" s="134"/>
      <c r="Y76" s="142"/>
      <c r="Z76" s="22"/>
    </row>
    <row r="77" spans="1:26" ht="27.75" customHeight="1">
      <c r="A77" s="139">
        <f t="shared" si="3"/>
        <v>57</v>
      </c>
      <c r="B77" s="147" t="str">
        <f>IF(基本情報入力シート!C90="","",基本情報入力シート!C90)</f>
        <v/>
      </c>
      <c r="C77" s="146" t="str">
        <f>IF(基本情報入力シート!D90="","",基本情報入力シート!D90)</f>
        <v/>
      </c>
      <c r="D77" s="146" t="str">
        <f>IF(基本情報入力シート!E90="","",基本情報入力シート!E90)</f>
        <v/>
      </c>
      <c r="E77" s="146" t="str">
        <f>IF(基本情報入力シート!F90="","",基本情報入力シート!F90)</f>
        <v/>
      </c>
      <c r="F77" s="146" t="str">
        <f>IF(基本情報入力シート!G90="","",基本情報入力シート!G90)</f>
        <v/>
      </c>
      <c r="G77" s="146" t="str">
        <f>IF(基本情報入力シート!H90="","",基本情報入力シート!H90)</f>
        <v/>
      </c>
      <c r="H77" s="146" t="str">
        <f>IF(基本情報入力シート!I90="","",基本情報入力シート!I90)</f>
        <v/>
      </c>
      <c r="I77" s="146" t="str">
        <f>IF(基本情報入力シート!J90="","",基本情報入力シート!J90)</f>
        <v/>
      </c>
      <c r="J77" s="146" t="str">
        <f>IF(基本情報入力シート!K90="","",基本情報入力シート!K90)</f>
        <v/>
      </c>
      <c r="K77" s="145" t="str">
        <f>IF(基本情報入力シート!L90="","",基本情報入力シート!L90)</f>
        <v/>
      </c>
      <c r="L77" s="138" t="str">
        <f t="shared" si="2"/>
        <v/>
      </c>
      <c r="M77" s="144" t="str">
        <f>IF(基本情報入力シート!R90="","",基本情報入力シート!R90)</f>
        <v/>
      </c>
      <c r="N77" s="137" t="str">
        <f>IF(基本情報入力シート!W90="","",基本情報入力シート!W90)</f>
        <v/>
      </c>
      <c r="O77" s="137" t="str">
        <f>IF(基本情報入力シート!X90="","",基本情報入力シート!X90)</f>
        <v/>
      </c>
      <c r="P77" s="143" t="str">
        <f>IF(基本情報入力シート!Y90="","",基本情報入力シート!Y90)</f>
        <v/>
      </c>
      <c r="Q77" s="143" t="str">
        <f>IF(基本情報入力シート!M90="","",基本情報入力シート!M90)</f>
        <v/>
      </c>
      <c r="R77" s="227" t="str">
        <f>IFERROR(VLOOKUP(基本情報入力シート!AF90,交付金額!$H$1:$J$3243,2,FALSE),"")</f>
        <v/>
      </c>
      <c r="S77" s="230" t="str">
        <f>IFERROR(VLOOKUP(基本情報入力シート!AF90,交付金額!$H$1:$J$3243,3,FALSE),"")</f>
        <v/>
      </c>
      <c r="T77" s="140"/>
      <c r="U77" s="140"/>
      <c r="V77" s="134"/>
      <c r="W77" s="142"/>
      <c r="X77" s="134"/>
      <c r="Y77" s="142"/>
      <c r="Z77" s="22"/>
    </row>
    <row r="78" spans="1:26" ht="27.75" customHeight="1">
      <c r="A78" s="139">
        <f t="shared" si="3"/>
        <v>58</v>
      </c>
      <c r="B78" s="147" t="str">
        <f>IF(基本情報入力シート!C91="","",基本情報入力シート!C91)</f>
        <v/>
      </c>
      <c r="C78" s="146" t="str">
        <f>IF(基本情報入力シート!D91="","",基本情報入力シート!D91)</f>
        <v/>
      </c>
      <c r="D78" s="146" t="str">
        <f>IF(基本情報入力シート!E91="","",基本情報入力シート!E91)</f>
        <v/>
      </c>
      <c r="E78" s="146" t="str">
        <f>IF(基本情報入力シート!F91="","",基本情報入力シート!F91)</f>
        <v/>
      </c>
      <c r="F78" s="146" t="str">
        <f>IF(基本情報入力シート!G91="","",基本情報入力シート!G91)</f>
        <v/>
      </c>
      <c r="G78" s="146" t="str">
        <f>IF(基本情報入力シート!H91="","",基本情報入力シート!H91)</f>
        <v/>
      </c>
      <c r="H78" s="146" t="str">
        <f>IF(基本情報入力シート!I91="","",基本情報入力シート!I91)</f>
        <v/>
      </c>
      <c r="I78" s="146" t="str">
        <f>IF(基本情報入力シート!J91="","",基本情報入力シート!J91)</f>
        <v/>
      </c>
      <c r="J78" s="146" t="str">
        <f>IF(基本情報入力シート!K91="","",基本情報入力シート!K91)</f>
        <v/>
      </c>
      <c r="K78" s="145" t="str">
        <f>IF(基本情報入力シート!L91="","",基本情報入力シート!L91)</f>
        <v/>
      </c>
      <c r="L78" s="138" t="str">
        <f t="shared" si="2"/>
        <v/>
      </c>
      <c r="M78" s="144" t="str">
        <f>IF(基本情報入力シート!R91="","",基本情報入力シート!R91)</f>
        <v/>
      </c>
      <c r="N78" s="137" t="str">
        <f>IF(基本情報入力シート!W91="","",基本情報入力シート!W91)</f>
        <v/>
      </c>
      <c r="O78" s="137" t="str">
        <f>IF(基本情報入力シート!X91="","",基本情報入力シート!X91)</f>
        <v/>
      </c>
      <c r="P78" s="143" t="str">
        <f>IF(基本情報入力シート!Y91="","",基本情報入力シート!Y91)</f>
        <v/>
      </c>
      <c r="Q78" s="143" t="str">
        <f>IF(基本情報入力シート!M91="","",基本情報入力シート!M91)</f>
        <v/>
      </c>
      <c r="R78" s="227" t="str">
        <f>IFERROR(VLOOKUP(基本情報入力シート!AF91,交付金額!$H$1:$J$3243,2,FALSE),"")</f>
        <v/>
      </c>
      <c r="S78" s="230" t="str">
        <f>IFERROR(VLOOKUP(基本情報入力シート!AF91,交付金額!$H$1:$J$3243,3,FALSE),"")</f>
        <v/>
      </c>
      <c r="T78" s="140"/>
      <c r="U78" s="140"/>
      <c r="V78" s="134"/>
      <c r="W78" s="142"/>
      <c r="X78" s="134"/>
      <c r="Y78" s="142"/>
      <c r="Z78" s="22"/>
    </row>
    <row r="79" spans="1:26" ht="27.75" customHeight="1">
      <c r="A79" s="139">
        <f t="shared" si="3"/>
        <v>59</v>
      </c>
      <c r="B79" s="147" t="str">
        <f>IF(基本情報入力シート!C92="","",基本情報入力シート!C92)</f>
        <v/>
      </c>
      <c r="C79" s="146" t="str">
        <f>IF(基本情報入力シート!D92="","",基本情報入力シート!D92)</f>
        <v/>
      </c>
      <c r="D79" s="146" t="str">
        <f>IF(基本情報入力シート!E92="","",基本情報入力シート!E92)</f>
        <v/>
      </c>
      <c r="E79" s="146" t="str">
        <f>IF(基本情報入力シート!F92="","",基本情報入力シート!F92)</f>
        <v/>
      </c>
      <c r="F79" s="146" t="str">
        <f>IF(基本情報入力シート!G92="","",基本情報入力シート!G92)</f>
        <v/>
      </c>
      <c r="G79" s="146" t="str">
        <f>IF(基本情報入力シート!H92="","",基本情報入力シート!H92)</f>
        <v/>
      </c>
      <c r="H79" s="146" t="str">
        <f>IF(基本情報入力シート!I92="","",基本情報入力シート!I92)</f>
        <v/>
      </c>
      <c r="I79" s="146" t="str">
        <f>IF(基本情報入力シート!J92="","",基本情報入力シート!J92)</f>
        <v/>
      </c>
      <c r="J79" s="146" t="str">
        <f>IF(基本情報入力シート!K92="","",基本情報入力シート!K92)</f>
        <v/>
      </c>
      <c r="K79" s="145" t="str">
        <f>IF(基本情報入力シート!L92="","",基本情報入力シート!L92)</f>
        <v/>
      </c>
      <c r="L79" s="138" t="str">
        <f t="shared" si="2"/>
        <v/>
      </c>
      <c r="M79" s="144" t="str">
        <f>IF(基本情報入力シート!R92="","",基本情報入力シート!R92)</f>
        <v/>
      </c>
      <c r="N79" s="137" t="str">
        <f>IF(基本情報入力シート!W92="","",基本情報入力シート!W92)</f>
        <v/>
      </c>
      <c r="O79" s="137" t="str">
        <f>IF(基本情報入力シート!X92="","",基本情報入力シート!X92)</f>
        <v/>
      </c>
      <c r="P79" s="143" t="str">
        <f>IF(基本情報入力シート!Y92="","",基本情報入力シート!Y92)</f>
        <v/>
      </c>
      <c r="Q79" s="143" t="str">
        <f>IF(基本情報入力シート!M92="","",基本情報入力シート!M92)</f>
        <v/>
      </c>
      <c r="R79" s="227" t="str">
        <f>IFERROR(VLOOKUP(基本情報入力シート!AF92,交付金額!$H$1:$J$3243,2,FALSE),"")</f>
        <v/>
      </c>
      <c r="S79" s="230" t="str">
        <f>IFERROR(VLOOKUP(基本情報入力シート!AF92,交付金額!$H$1:$J$3243,3,FALSE),"")</f>
        <v/>
      </c>
      <c r="T79" s="140"/>
      <c r="U79" s="140"/>
      <c r="V79" s="134"/>
      <c r="W79" s="142"/>
      <c r="X79" s="134"/>
      <c r="Y79" s="142"/>
      <c r="Z79" s="22"/>
    </row>
    <row r="80" spans="1:26" ht="27.75" customHeight="1">
      <c r="A80" s="139">
        <f t="shared" si="3"/>
        <v>60</v>
      </c>
      <c r="B80" s="147" t="str">
        <f>IF(基本情報入力シート!C93="","",基本情報入力シート!C93)</f>
        <v/>
      </c>
      <c r="C80" s="146" t="str">
        <f>IF(基本情報入力シート!D93="","",基本情報入力シート!D93)</f>
        <v/>
      </c>
      <c r="D80" s="146" t="str">
        <f>IF(基本情報入力シート!E93="","",基本情報入力シート!E93)</f>
        <v/>
      </c>
      <c r="E80" s="146" t="str">
        <f>IF(基本情報入力シート!F93="","",基本情報入力シート!F93)</f>
        <v/>
      </c>
      <c r="F80" s="146" t="str">
        <f>IF(基本情報入力シート!G93="","",基本情報入力シート!G93)</f>
        <v/>
      </c>
      <c r="G80" s="146" t="str">
        <f>IF(基本情報入力シート!H93="","",基本情報入力シート!H93)</f>
        <v/>
      </c>
      <c r="H80" s="146" t="str">
        <f>IF(基本情報入力シート!I93="","",基本情報入力シート!I93)</f>
        <v/>
      </c>
      <c r="I80" s="146" t="str">
        <f>IF(基本情報入力シート!J93="","",基本情報入力シート!J93)</f>
        <v/>
      </c>
      <c r="J80" s="146" t="str">
        <f>IF(基本情報入力シート!K93="","",基本情報入力シート!K93)</f>
        <v/>
      </c>
      <c r="K80" s="145" t="str">
        <f>IF(基本情報入力シート!L93="","",基本情報入力シート!L93)</f>
        <v/>
      </c>
      <c r="L80" s="138" t="str">
        <f t="shared" si="2"/>
        <v/>
      </c>
      <c r="M80" s="144" t="str">
        <f>IF(基本情報入力シート!R93="","",基本情報入力シート!R93)</f>
        <v/>
      </c>
      <c r="N80" s="137" t="str">
        <f>IF(基本情報入力シート!W93="","",基本情報入力シート!W93)</f>
        <v/>
      </c>
      <c r="O80" s="137" t="str">
        <f>IF(基本情報入力シート!X93="","",基本情報入力シート!X93)</f>
        <v/>
      </c>
      <c r="P80" s="143" t="str">
        <f>IF(基本情報入力シート!Y93="","",基本情報入力シート!Y93)</f>
        <v/>
      </c>
      <c r="Q80" s="143" t="str">
        <f>IF(基本情報入力シート!M93="","",基本情報入力シート!M93)</f>
        <v/>
      </c>
      <c r="R80" s="227" t="str">
        <f>IFERROR(VLOOKUP(基本情報入力シート!AF93,交付金額!$H$1:$J$3243,2,FALSE),"")</f>
        <v/>
      </c>
      <c r="S80" s="230" t="str">
        <f>IFERROR(VLOOKUP(基本情報入力シート!AF93,交付金額!$H$1:$J$3243,3,FALSE),"")</f>
        <v/>
      </c>
      <c r="T80" s="140"/>
      <c r="U80" s="140"/>
      <c r="V80" s="134"/>
      <c r="W80" s="142"/>
      <c r="X80" s="134"/>
      <c r="Y80" s="142"/>
      <c r="Z80" s="22"/>
    </row>
    <row r="81" spans="1:26" ht="27.75" customHeight="1">
      <c r="A81" s="139">
        <f t="shared" si="3"/>
        <v>61</v>
      </c>
      <c r="B81" s="147" t="str">
        <f>IF(基本情報入力シート!C94="","",基本情報入力シート!C94)</f>
        <v/>
      </c>
      <c r="C81" s="146" t="str">
        <f>IF(基本情報入力シート!D94="","",基本情報入力シート!D94)</f>
        <v/>
      </c>
      <c r="D81" s="146" t="str">
        <f>IF(基本情報入力シート!E94="","",基本情報入力シート!E94)</f>
        <v/>
      </c>
      <c r="E81" s="146" t="str">
        <f>IF(基本情報入力シート!F94="","",基本情報入力シート!F94)</f>
        <v/>
      </c>
      <c r="F81" s="146" t="str">
        <f>IF(基本情報入力シート!G94="","",基本情報入力シート!G94)</f>
        <v/>
      </c>
      <c r="G81" s="146" t="str">
        <f>IF(基本情報入力シート!H94="","",基本情報入力シート!H94)</f>
        <v/>
      </c>
      <c r="H81" s="146" t="str">
        <f>IF(基本情報入力シート!I94="","",基本情報入力シート!I94)</f>
        <v/>
      </c>
      <c r="I81" s="146" t="str">
        <f>IF(基本情報入力シート!J94="","",基本情報入力シート!J94)</f>
        <v/>
      </c>
      <c r="J81" s="146" t="str">
        <f>IF(基本情報入力シート!K94="","",基本情報入力シート!K94)</f>
        <v/>
      </c>
      <c r="K81" s="145" t="str">
        <f>IF(基本情報入力シート!L94="","",基本情報入力シート!L94)</f>
        <v/>
      </c>
      <c r="L81" s="138" t="str">
        <f t="shared" si="2"/>
        <v/>
      </c>
      <c r="M81" s="144" t="str">
        <f>IF(基本情報入力シート!R94="","",基本情報入力シート!R94)</f>
        <v/>
      </c>
      <c r="N81" s="137" t="str">
        <f>IF(基本情報入力シート!W94="","",基本情報入力シート!W94)</f>
        <v/>
      </c>
      <c r="O81" s="137" t="str">
        <f>IF(基本情報入力シート!X94="","",基本情報入力シート!X94)</f>
        <v/>
      </c>
      <c r="P81" s="143" t="str">
        <f>IF(基本情報入力シート!Y94="","",基本情報入力シート!Y94)</f>
        <v/>
      </c>
      <c r="Q81" s="143" t="str">
        <f>IF(基本情報入力シート!M94="","",基本情報入力シート!M94)</f>
        <v/>
      </c>
      <c r="R81" s="227" t="str">
        <f>IFERROR(VLOOKUP(基本情報入力シート!AF94,交付金額!$H$1:$J$3243,2,FALSE),"")</f>
        <v/>
      </c>
      <c r="S81" s="230" t="str">
        <f>IFERROR(VLOOKUP(基本情報入力シート!AF94,交付金額!$H$1:$J$3243,3,FALSE),"")</f>
        <v/>
      </c>
      <c r="T81" s="140"/>
      <c r="U81" s="140"/>
      <c r="V81" s="134"/>
      <c r="W81" s="142"/>
      <c r="X81" s="134"/>
      <c r="Y81" s="142"/>
      <c r="Z81" s="22"/>
    </row>
    <row r="82" spans="1:26" ht="27.75" customHeight="1">
      <c r="A82" s="139">
        <f t="shared" si="3"/>
        <v>62</v>
      </c>
      <c r="B82" s="147" t="str">
        <f>IF(基本情報入力シート!C95="","",基本情報入力シート!C95)</f>
        <v/>
      </c>
      <c r="C82" s="146" t="str">
        <f>IF(基本情報入力シート!D95="","",基本情報入力シート!D95)</f>
        <v/>
      </c>
      <c r="D82" s="146" t="str">
        <f>IF(基本情報入力シート!E95="","",基本情報入力シート!E95)</f>
        <v/>
      </c>
      <c r="E82" s="146" t="str">
        <f>IF(基本情報入力シート!F95="","",基本情報入力シート!F95)</f>
        <v/>
      </c>
      <c r="F82" s="146" t="str">
        <f>IF(基本情報入力シート!G95="","",基本情報入力シート!G95)</f>
        <v/>
      </c>
      <c r="G82" s="146" t="str">
        <f>IF(基本情報入力シート!H95="","",基本情報入力シート!H95)</f>
        <v/>
      </c>
      <c r="H82" s="146" t="str">
        <f>IF(基本情報入力シート!I95="","",基本情報入力シート!I95)</f>
        <v/>
      </c>
      <c r="I82" s="146" t="str">
        <f>IF(基本情報入力シート!J95="","",基本情報入力シート!J95)</f>
        <v/>
      </c>
      <c r="J82" s="146" t="str">
        <f>IF(基本情報入力シート!K95="","",基本情報入力シート!K95)</f>
        <v/>
      </c>
      <c r="K82" s="145" t="str">
        <f>IF(基本情報入力シート!L95="","",基本情報入力シート!L95)</f>
        <v/>
      </c>
      <c r="L82" s="138" t="str">
        <f t="shared" si="2"/>
        <v/>
      </c>
      <c r="M82" s="144" t="str">
        <f>IF(基本情報入力シート!R95="","",基本情報入力シート!R95)</f>
        <v/>
      </c>
      <c r="N82" s="137" t="str">
        <f>IF(基本情報入力シート!W95="","",基本情報入力シート!W95)</f>
        <v/>
      </c>
      <c r="O82" s="137" t="str">
        <f>IF(基本情報入力シート!X95="","",基本情報入力シート!X95)</f>
        <v/>
      </c>
      <c r="P82" s="143" t="str">
        <f>IF(基本情報入力シート!Y95="","",基本情報入力シート!Y95)</f>
        <v/>
      </c>
      <c r="Q82" s="143" t="str">
        <f>IF(基本情報入力シート!M95="","",基本情報入力シート!M95)</f>
        <v/>
      </c>
      <c r="R82" s="227" t="str">
        <f>IFERROR(VLOOKUP(基本情報入力シート!AF95,交付金額!$H$1:$J$3243,2,FALSE),"")</f>
        <v/>
      </c>
      <c r="S82" s="230" t="str">
        <f>IFERROR(VLOOKUP(基本情報入力シート!AF95,交付金額!$H$1:$J$3243,3,FALSE),"")</f>
        <v/>
      </c>
      <c r="T82" s="140"/>
      <c r="U82" s="140"/>
      <c r="V82" s="134"/>
      <c r="W82" s="142"/>
      <c r="X82" s="134"/>
      <c r="Y82" s="142"/>
      <c r="Z82" s="22"/>
    </row>
    <row r="83" spans="1:26" ht="27.75" customHeight="1">
      <c r="A83" s="139">
        <f t="shared" si="3"/>
        <v>63</v>
      </c>
      <c r="B83" s="147" t="str">
        <f>IF(基本情報入力シート!C96="","",基本情報入力シート!C96)</f>
        <v/>
      </c>
      <c r="C83" s="146" t="str">
        <f>IF(基本情報入力シート!D96="","",基本情報入力シート!D96)</f>
        <v/>
      </c>
      <c r="D83" s="146" t="str">
        <f>IF(基本情報入力シート!E96="","",基本情報入力シート!E96)</f>
        <v/>
      </c>
      <c r="E83" s="146" t="str">
        <f>IF(基本情報入力シート!F96="","",基本情報入力シート!F96)</f>
        <v/>
      </c>
      <c r="F83" s="146" t="str">
        <f>IF(基本情報入力シート!G96="","",基本情報入力シート!G96)</f>
        <v/>
      </c>
      <c r="G83" s="146" t="str">
        <f>IF(基本情報入力シート!H96="","",基本情報入力シート!H96)</f>
        <v/>
      </c>
      <c r="H83" s="146" t="str">
        <f>IF(基本情報入力シート!I96="","",基本情報入力シート!I96)</f>
        <v/>
      </c>
      <c r="I83" s="146" t="str">
        <f>IF(基本情報入力シート!J96="","",基本情報入力シート!J96)</f>
        <v/>
      </c>
      <c r="J83" s="146" t="str">
        <f>IF(基本情報入力シート!K96="","",基本情報入力シート!K96)</f>
        <v/>
      </c>
      <c r="K83" s="145" t="str">
        <f>IF(基本情報入力シート!L96="","",基本情報入力シート!L96)</f>
        <v/>
      </c>
      <c r="L83" s="138" t="str">
        <f t="shared" si="2"/>
        <v/>
      </c>
      <c r="M83" s="144" t="str">
        <f>IF(基本情報入力シート!R96="","",基本情報入力シート!R96)</f>
        <v/>
      </c>
      <c r="N83" s="137" t="str">
        <f>IF(基本情報入力シート!W96="","",基本情報入力シート!W96)</f>
        <v/>
      </c>
      <c r="O83" s="137" t="str">
        <f>IF(基本情報入力シート!X96="","",基本情報入力シート!X96)</f>
        <v/>
      </c>
      <c r="P83" s="143" t="str">
        <f>IF(基本情報入力シート!Y96="","",基本情報入力シート!Y96)</f>
        <v/>
      </c>
      <c r="Q83" s="143" t="str">
        <f>IF(基本情報入力シート!M96="","",基本情報入力シート!M96)</f>
        <v/>
      </c>
      <c r="R83" s="227" t="str">
        <f>IFERROR(VLOOKUP(基本情報入力シート!AF96,交付金額!$H$1:$J$3243,2,FALSE),"")</f>
        <v/>
      </c>
      <c r="S83" s="230" t="str">
        <f>IFERROR(VLOOKUP(基本情報入力シート!AF96,交付金額!$H$1:$J$3243,3,FALSE),"")</f>
        <v/>
      </c>
      <c r="T83" s="140"/>
      <c r="U83" s="140"/>
      <c r="V83" s="134"/>
      <c r="W83" s="142"/>
      <c r="X83" s="134"/>
      <c r="Y83" s="142"/>
      <c r="Z83" s="22"/>
    </row>
    <row r="84" spans="1:26" ht="27.75" customHeight="1">
      <c r="A84" s="139">
        <f t="shared" si="3"/>
        <v>64</v>
      </c>
      <c r="B84" s="147" t="str">
        <f>IF(基本情報入力シート!C97="","",基本情報入力シート!C97)</f>
        <v/>
      </c>
      <c r="C84" s="146" t="str">
        <f>IF(基本情報入力シート!D97="","",基本情報入力シート!D97)</f>
        <v/>
      </c>
      <c r="D84" s="146" t="str">
        <f>IF(基本情報入力シート!E97="","",基本情報入力シート!E97)</f>
        <v/>
      </c>
      <c r="E84" s="146" t="str">
        <f>IF(基本情報入力シート!F97="","",基本情報入力シート!F97)</f>
        <v/>
      </c>
      <c r="F84" s="146" t="str">
        <f>IF(基本情報入力シート!G97="","",基本情報入力シート!G97)</f>
        <v/>
      </c>
      <c r="G84" s="146" t="str">
        <f>IF(基本情報入力シート!H97="","",基本情報入力シート!H97)</f>
        <v/>
      </c>
      <c r="H84" s="146" t="str">
        <f>IF(基本情報入力シート!I97="","",基本情報入力シート!I97)</f>
        <v/>
      </c>
      <c r="I84" s="146" t="str">
        <f>IF(基本情報入力シート!J97="","",基本情報入力シート!J97)</f>
        <v/>
      </c>
      <c r="J84" s="146" t="str">
        <f>IF(基本情報入力シート!K97="","",基本情報入力シート!K97)</f>
        <v/>
      </c>
      <c r="K84" s="145" t="str">
        <f>IF(基本情報入力シート!L97="","",基本情報入力シート!L97)</f>
        <v/>
      </c>
      <c r="L84" s="138" t="str">
        <f t="shared" si="2"/>
        <v/>
      </c>
      <c r="M84" s="144" t="str">
        <f>IF(基本情報入力シート!R97="","",基本情報入力シート!R97)</f>
        <v/>
      </c>
      <c r="N84" s="137" t="str">
        <f>IF(基本情報入力シート!W97="","",基本情報入力シート!W97)</f>
        <v/>
      </c>
      <c r="O84" s="137" t="str">
        <f>IF(基本情報入力シート!X97="","",基本情報入力シート!X97)</f>
        <v/>
      </c>
      <c r="P84" s="143" t="str">
        <f>IF(基本情報入力シート!Y97="","",基本情報入力シート!Y97)</f>
        <v/>
      </c>
      <c r="Q84" s="143" t="str">
        <f>IF(基本情報入力シート!M97="","",基本情報入力シート!M97)</f>
        <v/>
      </c>
      <c r="R84" s="227" t="str">
        <f>IFERROR(VLOOKUP(基本情報入力シート!AF97,交付金額!$H$1:$J$3243,2,FALSE),"")</f>
        <v/>
      </c>
      <c r="S84" s="230" t="str">
        <f>IFERROR(VLOOKUP(基本情報入力シート!AF97,交付金額!$H$1:$J$3243,3,FALSE),"")</f>
        <v/>
      </c>
      <c r="T84" s="140"/>
      <c r="U84" s="140"/>
      <c r="V84" s="134"/>
      <c r="W84" s="142"/>
      <c r="X84" s="134"/>
      <c r="Y84" s="142"/>
      <c r="Z84" s="22"/>
    </row>
    <row r="85" spans="1:26" ht="27.75" customHeight="1">
      <c r="A85" s="139">
        <f t="shared" si="3"/>
        <v>65</v>
      </c>
      <c r="B85" s="147" t="str">
        <f>IF(基本情報入力シート!C98="","",基本情報入力シート!C98)</f>
        <v/>
      </c>
      <c r="C85" s="146" t="str">
        <f>IF(基本情報入力シート!D98="","",基本情報入力シート!D98)</f>
        <v/>
      </c>
      <c r="D85" s="146" t="str">
        <f>IF(基本情報入力シート!E98="","",基本情報入力シート!E98)</f>
        <v/>
      </c>
      <c r="E85" s="146" t="str">
        <f>IF(基本情報入力シート!F98="","",基本情報入力シート!F98)</f>
        <v/>
      </c>
      <c r="F85" s="146" t="str">
        <f>IF(基本情報入力シート!G98="","",基本情報入力シート!G98)</f>
        <v/>
      </c>
      <c r="G85" s="146" t="str">
        <f>IF(基本情報入力シート!H98="","",基本情報入力シート!H98)</f>
        <v/>
      </c>
      <c r="H85" s="146" t="str">
        <f>IF(基本情報入力シート!I98="","",基本情報入力シート!I98)</f>
        <v/>
      </c>
      <c r="I85" s="146" t="str">
        <f>IF(基本情報入力シート!J98="","",基本情報入力シート!J98)</f>
        <v/>
      </c>
      <c r="J85" s="146" t="str">
        <f>IF(基本情報入力シート!K98="","",基本情報入力シート!K98)</f>
        <v/>
      </c>
      <c r="K85" s="145" t="str">
        <f>IF(基本情報入力シート!L98="","",基本情報入力シート!L98)</f>
        <v/>
      </c>
      <c r="L85" s="138" t="str">
        <f t="shared" si="2"/>
        <v/>
      </c>
      <c r="M85" s="144" t="str">
        <f>IF(基本情報入力シート!R98="","",基本情報入力シート!R98)</f>
        <v/>
      </c>
      <c r="N85" s="137" t="str">
        <f>IF(基本情報入力シート!W98="","",基本情報入力シート!W98)</f>
        <v/>
      </c>
      <c r="O85" s="137" t="str">
        <f>IF(基本情報入力シート!X98="","",基本情報入力シート!X98)</f>
        <v/>
      </c>
      <c r="P85" s="143" t="str">
        <f>IF(基本情報入力シート!Y98="","",基本情報入力シート!Y98)</f>
        <v/>
      </c>
      <c r="Q85" s="143" t="str">
        <f>IF(基本情報入力シート!M98="","",基本情報入力シート!M98)</f>
        <v/>
      </c>
      <c r="R85" s="227" t="str">
        <f>IFERROR(VLOOKUP(基本情報入力シート!AF98,交付金額!$H$1:$J$3243,2,FALSE),"")</f>
        <v/>
      </c>
      <c r="S85" s="230" t="str">
        <f>IFERROR(VLOOKUP(基本情報入力シート!AF98,交付金額!$H$1:$J$3243,3,FALSE),"")</f>
        <v/>
      </c>
      <c r="T85" s="140"/>
      <c r="U85" s="140"/>
      <c r="V85" s="134"/>
      <c r="W85" s="142"/>
      <c r="X85" s="134"/>
      <c r="Y85" s="142"/>
      <c r="Z85" s="22"/>
    </row>
    <row r="86" spans="1:26" ht="27.75" customHeight="1">
      <c r="A86" s="139">
        <f t="shared" ref="A86:A120" si="4">A85+1</f>
        <v>66</v>
      </c>
      <c r="B86" s="147" t="str">
        <f>IF(基本情報入力シート!C99="","",基本情報入力シート!C99)</f>
        <v/>
      </c>
      <c r="C86" s="146" t="str">
        <f>IF(基本情報入力シート!D99="","",基本情報入力シート!D99)</f>
        <v/>
      </c>
      <c r="D86" s="146" t="str">
        <f>IF(基本情報入力シート!E99="","",基本情報入力シート!E99)</f>
        <v/>
      </c>
      <c r="E86" s="146" t="str">
        <f>IF(基本情報入力シート!F99="","",基本情報入力シート!F99)</f>
        <v/>
      </c>
      <c r="F86" s="146" t="str">
        <f>IF(基本情報入力シート!G99="","",基本情報入力シート!G99)</f>
        <v/>
      </c>
      <c r="G86" s="146" t="str">
        <f>IF(基本情報入力シート!H99="","",基本情報入力シート!H99)</f>
        <v/>
      </c>
      <c r="H86" s="146" t="str">
        <f>IF(基本情報入力シート!I99="","",基本情報入力シート!I99)</f>
        <v/>
      </c>
      <c r="I86" s="146" t="str">
        <f>IF(基本情報入力シート!J99="","",基本情報入力シート!J99)</f>
        <v/>
      </c>
      <c r="J86" s="146" t="str">
        <f>IF(基本情報入力シート!K99="","",基本情報入力シート!K99)</f>
        <v/>
      </c>
      <c r="K86" s="145" t="str">
        <f>IF(基本情報入力シート!L99="","",基本情報入力シート!L99)</f>
        <v/>
      </c>
      <c r="L86" s="138" t="str">
        <f t="shared" ref="L86:L120" si="5">B86&amp;C86</f>
        <v/>
      </c>
      <c r="M86" s="144" t="str">
        <f>IF(基本情報入力シート!R99="","",基本情報入力シート!R99)</f>
        <v/>
      </c>
      <c r="N86" s="137" t="str">
        <f>IF(基本情報入力シート!W99="","",基本情報入力シート!W99)</f>
        <v/>
      </c>
      <c r="O86" s="137" t="str">
        <f>IF(基本情報入力シート!X99="","",基本情報入力シート!X99)</f>
        <v/>
      </c>
      <c r="P86" s="143" t="str">
        <f>IF(基本情報入力シート!Y99="","",基本情報入力シート!Y99)</f>
        <v/>
      </c>
      <c r="Q86" s="143" t="str">
        <f>IF(基本情報入力シート!M99="","",基本情報入力シート!M99)</f>
        <v/>
      </c>
      <c r="R86" s="227" t="str">
        <f>IFERROR(VLOOKUP(基本情報入力シート!AF99,交付金額!$H$1:$J$3243,2,FALSE),"")</f>
        <v/>
      </c>
      <c r="S86" s="230" t="str">
        <f>IFERROR(VLOOKUP(基本情報入力シート!AF99,交付金額!$H$1:$J$3243,3,FALSE),"")</f>
        <v/>
      </c>
      <c r="T86" s="140"/>
      <c r="U86" s="140"/>
      <c r="V86" s="134"/>
      <c r="W86" s="142"/>
      <c r="X86" s="134"/>
      <c r="Y86" s="142"/>
      <c r="Z86" s="22"/>
    </row>
    <row r="87" spans="1:26" ht="27.75" customHeight="1">
      <c r="A87" s="139">
        <f t="shared" si="4"/>
        <v>67</v>
      </c>
      <c r="B87" s="147" t="str">
        <f>IF(基本情報入力シート!C100="","",基本情報入力シート!C100)</f>
        <v/>
      </c>
      <c r="C87" s="146" t="str">
        <f>IF(基本情報入力シート!D100="","",基本情報入力シート!D100)</f>
        <v/>
      </c>
      <c r="D87" s="146" t="str">
        <f>IF(基本情報入力シート!E100="","",基本情報入力シート!E100)</f>
        <v/>
      </c>
      <c r="E87" s="146" t="str">
        <f>IF(基本情報入力シート!F100="","",基本情報入力シート!F100)</f>
        <v/>
      </c>
      <c r="F87" s="146" t="str">
        <f>IF(基本情報入力シート!G100="","",基本情報入力シート!G100)</f>
        <v/>
      </c>
      <c r="G87" s="146" t="str">
        <f>IF(基本情報入力シート!H100="","",基本情報入力シート!H100)</f>
        <v/>
      </c>
      <c r="H87" s="146" t="str">
        <f>IF(基本情報入力シート!I100="","",基本情報入力シート!I100)</f>
        <v/>
      </c>
      <c r="I87" s="146" t="str">
        <f>IF(基本情報入力シート!J100="","",基本情報入力シート!J100)</f>
        <v/>
      </c>
      <c r="J87" s="146" t="str">
        <f>IF(基本情報入力シート!K100="","",基本情報入力シート!K100)</f>
        <v/>
      </c>
      <c r="K87" s="145" t="str">
        <f>IF(基本情報入力シート!L100="","",基本情報入力シート!L100)</f>
        <v/>
      </c>
      <c r="L87" s="138" t="str">
        <f t="shared" si="5"/>
        <v/>
      </c>
      <c r="M87" s="144" t="str">
        <f>IF(基本情報入力シート!R100="","",基本情報入力シート!R100)</f>
        <v/>
      </c>
      <c r="N87" s="137" t="str">
        <f>IF(基本情報入力シート!W100="","",基本情報入力シート!W100)</f>
        <v/>
      </c>
      <c r="O87" s="137" t="str">
        <f>IF(基本情報入力シート!X100="","",基本情報入力シート!X100)</f>
        <v/>
      </c>
      <c r="P87" s="143" t="str">
        <f>IF(基本情報入力シート!Y100="","",基本情報入力シート!Y100)</f>
        <v/>
      </c>
      <c r="Q87" s="143" t="str">
        <f>IF(基本情報入力シート!M100="","",基本情報入力シート!M100)</f>
        <v/>
      </c>
      <c r="R87" s="227" t="str">
        <f>IFERROR(VLOOKUP(基本情報入力シート!AF100,交付金額!$H$1:$J$3243,2,FALSE),"")</f>
        <v/>
      </c>
      <c r="S87" s="230" t="str">
        <f>IFERROR(VLOOKUP(基本情報入力シート!AF100,交付金額!$H$1:$J$3243,3,FALSE),"")</f>
        <v/>
      </c>
      <c r="T87" s="140"/>
      <c r="U87" s="140"/>
      <c r="V87" s="134"/>
      <c r="W87" s="142"/>
      <c r="X87" s="134"/>
      <c r="Y87" s="142"/>
      <c r="Z87" s="22"/>
    </row>
    <row r="88" spans="1:26" ht="27.75" customHeight="1">
      <c r="A88" s="139">
        <f t="shared" si="4"/>
        <v>68</v>
      </c>
      <c r="B88" s="147" t="str">
        <f>IF(基本情報入力シート!C101="","",基本情報入力シート!C101)</f>
        <v/>
      </c>
      <c r="C88" s="146" t="str">
        <f>IF(基本情報入力シート!D101="","",基本情報入力シート!D101)</f>
        <v/>
      </c>
      <c r="D88" s="146" t="str">
        <f>IF(基本情報入力シート!E101="","",基本情報入力シート!E101)</f>
        <v/>
      </c>
      <c r="E88" s="146" t="str">
        <f>IF(基本情報入力シート!F101="","",基本情報入力シート!F101)</f>
        <v/>
      </c>
      <c r="F88" s="146" t="str">
        <f>IF(基本情報入力シート!G101="","",基本情報入力シート!G101)</f>
        <v/>
      </c>
      <c r="G88" s="146" t="str">
        <f>IF(基本情報入力シート!H101="","",基本情報入力シート!H101)</f>
        <v/>
      </c>
      <c r="H88" s="146" t="str">
        <f>IF(基本情報入力シート!I101="","",基本情報入力シート!I101)</f>
        <v/>
      </c>
      <c r="I88" s="146" t="str">
        <f>IF(基本情報入力シート!J101="","",基本情報入力シート!J101)</f>
        <v/>
      </c>
      <c r="J88" s="146" t="str">
        <f>IF(基本情報入力シート!K101="","",基本情報入力シート!K101)</f>
        <v/>
      </c>
      <c r="K88" s="145" t="str">
        <f>IF(基本情報入力シート!L101="","",基本情報入力シート!L101)</f>
        <v/>
      </c>
      <c r="L88" s="138" t="str">
        <f t="shared" si="5"/>
        <v/>
      </c>
      <c r="M88" s="144" t="str">
        <f>IF(基本情報入力シート!R101="","",基本情報入力シート!R101)</f>
        <v/>
      </c>
      <c r="N88" s="137" t="str">
        <f>IF(基本情報入力シート!W101="","",基本情報入力シート!W101)</f>
        <v/>
      </c>
      <c r="O88" s="137" t="str">
        <f>IF(基本情報入力シート!X101="","",基本情報入力シート!X101)</f>
        <v/>
      </c>
      <c r="P88" s="143" t="str">
        <f>IF(基本情報入力シート!Y101="","",基本情報入力シート!Y101)</f>
        <v/>
      </c>
      <c r="Q88" s="143" t="str">
        <f>IF(基本情報入力シート!M101="","",基本情報入力シート!M101)</f>
        <v/>
      </c>
      <c r="R88" s="227" t="str">
        <f>IFERROR(VLOOKUP(基本情報入力シート!AF101,交付金額!$H$1:$J$3243,2,FALSE),"")</f>
        <v/>
      </c>
      <c r="S88" s="230" t="str">
        <f>IFERROR(VLOOKUP(基本情報入力シート!AF101,交付金額!$H$1:$J$3243,3,FALSE),"")</f>
        <v/>
      </c>
      <c r="T88" s="140"/>
      <c r="U88" s="140"/>
      <c r="V88" s="134"/>
      <c r="W88" s="142"/>
      <c r="X88" s="134"/>
      <c r="Y88" s="142"/>
      <c r="Z88" s="22"/>
    </row>
    <row r="89" spans="1:26" ht="27.75" customHeight="1">
      <c r="A89" s="139">
        <f t="shared" si="4"/>
        <v>69</v>
      </c>
      <c r="B89" s="147" t="str">
        <f>IF(基本情報入力シート!C102="","",基本情報入力シート!C102)</f>
        <v/>
      </c>
      <c r="C89" s="146" t="str">
        <f>IF(基本情報入力シート!D102="","",基本情報入力シート!D102)</f>
        <v/>
      </c>
      <c r="D89" s="146" t="str">
        <f>IF(基本情報入力シート!E102="","",基本情報入力シート!E102)</f>
        <v/>
      </c>
      <c r="E89" s="146" t="str">
        <f>IF(基本情報入力シート!F102="","",基本情報入力シート!F102)</f>
        <v/>
      </c>
      <c r="F89" s="146" t="str">
        <f>IF(基本情報入力シート!G102="","",基本情報入力シート!G102)</f>
        <v/>
      </c>
      <c r="G89" s="146" t="str">
        <f>IF(基本情報入力シート!H102="","",基本情報入力シート!H102)</f>
        <v/>
      </c>
      <c r="H89" s="146" t="str">
        <f>IF(基本情報入力シート!I102="","",基本情報入力シート!I102)</f>
        <v/>
      </c>
      <c r="I89" s="146" t="str">
        <f>IF(基本情報入力シート!J102="","",基本情報入力シート!J102)</f>
        <v/>
      </c>
      <c r="J89" s="146" t="str">
        <f>IF(基本情報入力シート!K102="","",基本情報入力シート!K102)</f>
        <v/>
      </c>
      <c r="K89" s="145" t="str">
        <f>IF(基本情報入力シート!L102="","",基本情報入力シート!L102)</f>
        <v/>
      </c>
      <c r="L89" s="138" t="str">
        <f t="shared" si="5"/>
        <v/>
      </c>
      <c r="M89" s="144" t="str">
        <f>IF(基本情報入力シート!R102="","",基本情報入力シート!R102)</f>
        <v/>
      </c>
      <c r="N89" s="137" t="str">
        <f>IF(基本情報入力シート!W102="","",基本情報入力シート!W102)</f>
        <v/>
      </c>
      <c r="O89" s="137" t="str">
        <f>IF(基本情報入力シート!X102="","",基本情報入力シート!X102)</f>
        <v/>
      </c>
      <c r="P89" s="143" t="str">
        <f>IF(基本情報入力シート!Y102="","",基本情報入力シート!Y102)</f>
        <v/>
      </c>
      <c r="Q89" s="143" t="str">
        <f>IF(基本情報入力シート!M102="","",基本情報入力シート!M102)</f>
        <v/>
      </c>
      <c r="R89" s="227" t="str">
        <f>IFERROR(VLOOKUP(基本情報入力シート!AF102,交付金額!$H$1:$J$3243,2,FALSE),"")</f>
        <v/>
      </c>
      <c r="S89" s="230" t="str">
        <f>IFERROR(VLOOKUP(基本情報入力シート!AF102,交付金額!$H$1:$J$3243,3,FALSE),"")</f>
        <v/>
      </c>
      <c r="T89" s="140"/>
      <c r="U89" s="140"/>
      <c r="V89" s="134"/>
      <c r="W89" s="142"/>
      <c r="X89" s="134"/>
      <c r="Y89" s="142"/>
      <c r="Z89" s="22"/>
    </row>
    <row r="90" spans="1:26" ht="27.75" customHeight="1">
      <c r="A90" s="139">
        <f t="shared" si="4"/>
        <v>70</v>
      </c>
      <c r="B90" s="147" t="str">
        <f>IF(基本情報入力シート!C103="","",基本情報入力シート!C103)</f>
        <v/>
      </c>
      <c r="C90" s="146" t="str">
        <f>IF(基本情報入力シート!D103="","",基本情報入力シート!D103)</f>
        <v/>
      </c>
      <c r="D90" s="146" t="str">
        <f>IF(基本情報入力シート!E103="","",基本情報入力シート!E103)</f>
        <v/>
      </c>
      <c r="E90" s="146" t="str">
        <f>IF(基本情報入力シート!F103="","",基本情報入力シート!F103)</f>
        <v/>
      </c>
      <c r="F90" s="146" t="str">
        <f>IF(基本情報入力シート!G103="","",基本情報入力シート!G103)</f>
        <v/>
      </c>
      <c r="G90" s="146" t="str">
        <f>IF(基本情報入力シート!H103="","",基本情報入力シート!H103)</f>
        <v/>
      </c>
      <c r="H90" s="146" t="str">
        <f>IF(基本情報入力シート!I103="","",基本情報入力シート!I103)</f>
        <v/>
      </c>
      <c r="I90" s="146" t="str">
        <f>IF(基本情報入力シート!J103="","",基本情報入力シート!J103)</f>
        <v/>
      </c>
      <c r="J90" s="146" t="str">
        <f>IF(基本情報入力シート!K103="","",基本情報入力シート!K103)</f>
        <v/>
      </c>
      <c r="K90" s="145" t="str">
        <f>IF(基本情報入力シート!L103="","",基本情報入力シート!L103)</f>
        <v/>
      </c>
      <c r="L90" s="138" t="str">
        <f t="shared" si="5"/>
        <v/>
      </c>
      <c r="M90" s="144" t="str">
        <f>IF(基本情報入力シート!R103="","",基本情報入力シート!R103)</f>
        <v/>
      </c>
      <c r="N90" s="137" t="str">
        <f>IF(基本情報入力シート!W103="","",基本情報入力シート!W103)</f>
        <v/>
      </c>
      <c r="O90" s="137" t="str">
        <f>IF(基本情報入力シート!X103="","",基本情報入力シート!X103)</f>
        <v/>
      </c>
      <c r="P90" s="143" t="str">
        <f>IF(基本情報入力シート!Y103="","",基本情報入力シート!Y103)</f>
        <v/>
      </c>
      <c r="Q90" s="143" t="str">
        <f>IF(基本情報入力シート!M103="","",基本情報入力シート!M103)</f>
        <v/>
      </c>
      <c r="R90" s="227" t="str">
        <f>IFERROR(VLOOKUP(基本情報入力シート!AF103,交付金額!$H$1:$J$3243,2,FALSE),"")</f>
        <v/>
      </c>
      <c r="S90" s="230" t="str">
        <f>IFERROR(VLOOKUP(基本情報入力シート!AF103,交付金額!$H$1:$J$3243,3,FALSE),"")</f>
        <v/>
      </c>
      <c r="T90" s="140"/>
      <c r="U90" s="140"/>
      <c r="V90" s="134"/>
      <c r="W90" s="142"/>
      <c r="X90" s="134"/>
      <c r="Y90" s="142"/>
      <c r="Z90" s="22"/>
    </row>
    <row r="91" spans="1:26" ht="27.75" customHeight="1">
      <c r="A91" s="139">
        <f t="shared" si="4"/>
        <v>71</v>
      </c>
      <c r="B91" s="147" t="str">
        <f>IF(基本情報入力シート!C104="","",基本情報入力シート!C104)</f>
        <v/>
      </c>
      <c r="C91" s="146" t="str">
        <f>IF(基本情報入力シート!D104="","",基本情報入力シート!D104)</f>
        <v/>
      </c>
      <c r="D91" s="146" t="str">
        <f>IF(基本情報入力シート!E104="","",基本情報入力シート!E104)</f>
        <v/>
      </c>
      <c r="E91" s="146" t="str">
        <f>IF(基本情報入力シート!F104="","",基本情報入力シート!F104)</f>
        <v/>
      </c>
      <c r="F91" s="146" t="str">
        <f>IF(基本情報入力シート!G104="","",基本情報入力シート!G104)</f>
        <v/>
      </c>
      <c r="G91" s="146" t="str">
        <f>IF(基本情報入力シート!H104="","",基本情報入力シート!H104)</f>
        <v/>
      </c>
      <c r="H91" s="146" t="str">
        <f>IF(基本情報入力シート!I104="","",基本情報入力シート!I104)</f>
        <v/>
      </c>
      <c r="I91" s="146" t="str">
        <f>IF(基本情報入力シート!J104="","",基本情報入力シート!J104)</f>
        <v/>
      </c>
      <c r="J91" s="146" t="str">
        <f>IF(基本情報入力シート!K104="","",基本情報入力シート!K104)</f>
        <v/>
      </c>
      <c r="K91" s="145" t="str">
        <f>IF(基本情報入力シート!L104="","",基本情報入力シート!L104)</f>
        <v/>
      </c>
      <c r="L91" s="138" t="str">
        <f t="shared" si="5"/>
        <v/>
      </c>
      <c r="M91" s="144" t="str">
        <f>IF(基本情報入力シート!R104="","",基本情報入力シート!R104)</f>
        <v/>
      </c>
      <c r="N91" s="137" t="str">
        <f>IF(基本情報入力シート!W104="","",基本情報入力シート!W104)</f>
        <v/>
      </c>
      <c r="O91" s="137" t="str">
        <f>IF(基本情報入力シート!X104="","",基本情報入力シート!X104)</f>
        <v/>
      </c>
      <c r="P91" s="143" t="str">
        <f>IF(基本情報入力シート!Y104="","",基本情報入力シート!Y104)</f>
        <v/>
      </c>
      <c r="Q91" s="143" t="str">
        <f>IF(基本情報入力シート!M104="","",基本情報入力シート!M104)</f>
        <v/>
      </c>
      <c r="R91" s="227" t="str">
        <f>IFERROR(VLOOKUP(基本情報入力シート!AF104,交付金額!$H$1:$J$3243,2,FALSE),"")</f>
        <v/>
      </c>
      <c r="S91" s="230" t="str">
        <f>IFERROR(VLOOKUP(基本情報入力シート!AF104,交付金額!$H$1:$J$3243,3,FALSE),"")</f>
        <v/>
      </c>
      <c r="T91" s="140"/>
      <c r="U91" s="140"/>
      <c r="V91" s="134"/>
      <c r="W91" s="142"/>
      <c r="X91" s="134"/>
      <c r="Y91" s="142"/>
      <c r="Z91" s="22"/>
    </row>
    <row r="92" spans="1:26" ht="27.75" customHeight="1">
      <c r="A92" s="139">
        <f t="shared" si="4"/>
        <v>72</v>
      </c>
      <c r="B92" s="147" t="str">
        <f>IF(基本情報入力シート!C105="","",基本情報入力シート!C105)</f>
        <v/>
      </c>
      <c r="C92" s="146" t="str">
        <f>IF(基本情報入力シート!D105="","",基本情報入力シート!D105)</f>
        <v/>
      </c>
      <c r="D92" s="146" t="str">
        <f>IF(基本情報入力シート!E105="","",基本情報入力シート!E105)</f>
        <v/>
      </c>
      <c r="E92" s="146" t="str">
        <f>IF(基本情報入力シート!F105="","",基本情報入力シート!F105)</f>
        <v/>
      </c>
      <c r="F92" s="146" t="str">
        <f>IF(基本情報入力シート!G105="","",基本情報入力シート!G105)</f>
        <v/>
      </c>
      <c r="G92" s="146" t="str">
        <f>IF(基本情報入力シート!H105="","",基本情報入力シート!H105)</f>
        <v/>
      </c>
      <c r="H92" s="146" t="str">
        <f>IF(基本情報入力シート!I105="","",基本情報入力シート!I105)</f>
        <v/>
      </c>
      <c r="I92" s="146" t="str">
        <f>IF(基本情報入力シート!J105="","",基本情報入力シート!J105)</f>
        <v/>
      </c>
      <c r="J92" s="146" t="str">
        <f>IF(基本情報入力シート!K105="","",基本情報入力シート!K105)</f>
        <v/>
      </c>
      <c r="K92" s="145" t="str">
        <f>IF(基本情報入力シート!L105="","",基本情報入力シート!L105)</f>
        <v/>
      </c>
      <c r="L92" s="138" t="str">
        <f t="shared" si="5"/>
        <v/>
      </c>
      <c r="M92" s="144" t="str">
        <f>IF(基本情報入力シート!R105="","",基本情報入力シート!R105)</f>
        <v/>
      </c>
      <c r="N92" s="137" t="str">
        <f>IF(基本情報入力シート!W105="","",基本情報入力シート!W105)</f>
        <v/>
      </c>
      <c r="O92" s="137" t="str">
        <f>IF(基本情報入力シート!X105="","",基本情報入力シート!X105)</f>
        <v/>
      </c>
      <c r="P92" s="143" t="str">
        <f>IF(基本情報入力シート!Y105="","",基本情報入力シート!Y105)</f>
        <v/>
      </c>
      <c r="Q92" s="143" t="str">
        <f>IF(基本情報入力シート!M105="","",基本情報入力シート!M105)</f>
        <v/>
      </c>
      <c r="R92" s="227" t="str">
        <f>IFERROR(VLOOKUP(基本情報入力シート!AF105,交付金額!$H$1:$J$3243,2,FALSE),"")</f>
        <v/>
      </c>
      <c r="S92" s="230" t="str">
        <f>IFERROR(VLOOKUP(基本情報入力シート!AF105,交付金額!$H$1:$J$3243,3,FALSE),"")</f>
        <v/>
      </c>
      <c r="T92" s="140"/>
      <c r="U92" s="140"/>
      <c r="V92" s="134"/>
      <c r="W92" s="142"/>
      <c r="X92" s="134"/>
      <c r="Y92" s="142"/>
      <c r="Z92" s="22"/>
    </row>
    <row r="93" spans="1:26" ht="27.75" customHeight="1">
      <c r="A93" s="139">
        <f t="shared" si="4"/>
        <v>73</v>
      </c>
      <c r="B93" s="147" t="str">
        <f>IF(基本情報入力シート!C106="","",基本情報入力シート!C106)</f>
        <v/>
      </c>
      <c r="C93" s="146" t="str">
        <f>IF(基本情報入力シート!D106="","",基本情報入力シート!D106)</f>
        <v/>
      </c>
      <c r="D93" s="146" t="str">
        <f>IF(基本情報入力シート!E106="","",基本情報入力シート!E106)</f>
        <v/>
      </c>
      <c r="E93" s="146" t="str">
        <f>IF(基本情報入力シート!F106="","",基本情報入力シート!F106)</f>
        <v/>
      </c>
      <c r="F93" s="146" t="str">
        <f>IF(基本情報入力シート!G106="","",基本情報入力シート!G106)</f>
        <v/>
      </c>
      <c r="G93" s="146" t="str">
        <f>IF(基本情報入力シート!H106="","",基本情報入力シート!H106)</f>
        <v/>
      </c>
      <c r="H93" s="146" t="str">
        <f>IF(基本情報入力シート!I106="","",基本情報入力シート!I106)</f>
        <v/>
      </c>
      <c r="I93" s="146" t="str">
        <f>IF(基本情報入力シート!J106="","",基本情報入力シート!J106)</f>
        <v/>
      </c>
      <c r="J93" s="146" t="str">
        <f>IF(基本情報入力シート!K106="","",基本情報入力シート!K106)</f>
        <v/>
      </c>
      <c r="K93" s="145" t="str">
        <f>IF(基本情報入力シート!L106="","",基本情報入力シート!L106)</f>
        <v/>
      </c>
      <c r="L93" s="138" t="str">
        <f t="shared" si="5"/>
        <v/>
      </c>
      <c r="M93" s="144" t="str">
        <f>IF(基本情報入力シート!R106="","",基本情報入力シート!R106)</f>
        <v/>
      </c>
      <c r="N93" s="137" t="str">
        <f>IF(基本情報入力シート!W106="","",基本情報入力シート!W106)</f>
        <v/>
      </c>
      <c r="O93" s="137" t="str">
        <f>IF(基本情報入力シート!X106="","",基本情報入力シート!X106)</f>
        <v/>
      </c>
      <c r="P93" s="143" t="str">
        <f>IF(基本情報入力シート!Y106="","",基本情報入力シート!Y106)</f>
        <v/>
      </c>
      <c r="Q93" s="143" t="str">
        <f>IF(基本情報入力シート!M106="","",基本情報入力シート!M106)</f>
        <v/>
      </c>
      <c r="R93" s="227" t="str">
        <f>IFERROR(VLOOKUP(基本情報入力シート!AF106,交付金額!$H$1:$J$3243,2,FALSE),"")</f>
        <v/>
      </c>
      <c r="S93" s="230" t="str">
        <f>IFERROR(VLOOKUP(基本情報入力シート!AF106,交付金額!$H$1:$J$3243,3,FALSE),"")</f>
        <v/>
      </c>
      <c r="T93" s="140"/>
      <c r="U93" s="140"/>
      <c r="V93" s="134"/>
      <c r="W93" s="142"/>
      <c r="X93" s="134"/>
      <c r="Y93" s="142"/>
      <c r="Z93" s="22"/>
    </row>
    <row r="94" spans="1:26" ht="27.75" customHeight="1">
      <c r="A94" s="139">
        <f t="shared" si="4"/>
        <v>74</v>
      </c>
      <c r="B94" s="147" t="str">
        <f>IF(基本情報入力シート!C107="","",基本情報入力シート!C107)</f>
        <v/>
      </c>
      <c r="C94" s="146" t="str">
        <f>IF(基本情報入力シート!D107="","",基本情報入力シート!D107)</f>
        <v/>
      </c>
      <c r="D94" s="146" t="str">
        <f>IF(基本情報入力シート!E107="","",基本情報入力シート!E107)</f>
        <v/>
      </c>
      <c r="E94" s="146" t="str">
        <f>IF(基本情報入力シート!F107="","",基本情報入力シート!F107)</f>
        <v/>
      </c>
      <c r="F94" s="146" t="str">
        <f>IF(基本情報入力シート!G107="","",基本情報入力シート!G107)</f>
        <v/>
      </c>
      <c r="G94" s="146" t="str">
        <f>IF(基本情報入力シート!H107="","",基本情報入力シート!H107)</f>
        <v/>
      </c>
      <c r="H94" s="146" t="str">
        <f>IF(基本情報入力シート!I107="","",基本情報入力シート!I107)</f>
        <v/>
      </c>
      <c r="I94" s="146" t="str">
        <f>IF(基本情報入力シート!J107="","",基本情報入力シート!J107)</f>
        <v/>
      </c>
      <c r="J94" s="146" t="str">
        <f>IF(基本情報入力シート!K107="","",基本情報入力シート!K107)</f>
        <v/>
      </c>
      <c r="K94" s="145" t="str">
        <f>IF(基本情報入力シート!L107="","",基本情報入力シート!L107)</f>
        <v/>
      </c>
      <c r="L94" s="138" t="str">
        <f t="shared" si="5"/>
        <v/>
      </c>
      <c r="M94" s="144" t="str">
        <f>IF(基本情報入力シート!R107="","",基本情報入力シート!R107)</f>
        <v/>
      </c>
      <c r="N94" s="137" t="str">
        <f>IF(基本情報入力シート!W107="","",基本情報入力シート!W107)</f>
        <v/>
      </c>
      <c r="O94" s="137" t="str">
        <f>IF(基本情報入力シート!X107="","",基本情報入力シート!X107)</f>
        <v/>
      </c>
      <c r="P94" s="143" t="str">
        <f>IF(基本情報入力シート!Y107="","",基本情報入力シート!Y107)</f>
        <v/>
      </c>
      <c r="Q94" s="143" t="str">
        <f>IF(基本情報入力シート!M107="","",基本情報入力シート!M107)</f>
        <v/>
      </c>
      <c r="R94" s="227" t="str">
        <f>IFERROR(VLOOKUP(基本情報入力シート!AF107,交付金額!$H$1:$J$3243,2,FALSE),"")</f>
        <v/>
      </c>
      <c r="S94" s="230" t="str">
        <f>IFERROR(VLOOKUP(基本情報入力シート!AF107,交付金額!$H$1:$J$3243,3,FALSE),"")</f>
        <v/>
      </c>
      <c r="T94" s="140"/>
      <c r="U94" s="140"/>
      <c r="V94" s="134"/>
      <c r="W94" s="142"/>
      <c r="X94" s="134"/>
      <c r="Y94" s="142"/>
      <c r="Z94" s="22"/>
    </row>
    <row r="95" spans="1:26" ht="27.75" customHeight="1">
      <c r="A95" s="139">
        <f t="shared" si="4"/>
        <v>75</v>
      </c>
      <c r="B95" s="147" t="str">
        <f>IF(基本情報入力シート!C108="","",基本情報入力シート!C108)</f>
        <v/>
      </c>
      <c r="C95" s="146" t="str">
        <f>IF(基本情報入力シート!D108="","",基本情報入力シート!D108)</f>
        <v/>
      </c>
      <c r="D95" s="146" t="str">
        <f>IF(基本情報入力シート!E108="","",基本情報入力シート!E108)</f>
        <v/>
      </c>
      <c r="E95" s="146" t="str">
        <f>IF(基本情報入力シート!F108="","",基本情報入力シート!F108)</f>
        <v/>
      </c>
      <c r="F95" s="146" t="str">
        <f>IF(基本情報入力シート!G108="","",基本情報入力シート!G108)</f>
        <v/>
      </c>
      <c r="G95" s="146" t="str">
        <f>IF(基本情報入力シート!H108="","",基本情報入力シート!H108)</f>
        <v/>
      </c>
      <c r="H95" s="146" t="str">
        <f>IF(基本情報入力シート!I108="","",基本情報入力シート!I108)</f>
        <v/>
      </c>
      <c r="I95" s="146" t="str">
        <f>IF(基本情報入力シート!J108="","",基本情報入力シート!J108)</f>
        <v/>
      </c>
      <c r="J95" s="146" t="str">
        <f>IF(基本情報入力シート!K108="","",基本情報入力シート!K108)</f>
        <v/>
      </c>
      <c r="K95" s="145" t="str">
        <f>IF(基本情報入力シート!L108="","",基本情報入力シート!L108)</f>
        <v/>
      </c>
      <c r="L95" s="138" t="str">
        <f t="shared" si="5"/>
        <v/>
      </c>
      <c r="M95" s="144" t="str">
        <f>IF(基本情報入力シート!R108="","",基本情報入力シート!R108)</f>
        <v/>
      </c>
      <c r="N95" s="137" t="str">
        <f>IF(基本情報入力シート!W108="","",基本情報入力シート!W108)</f>
        <v/>
      </c>
      <c r="O95" s="137" t="str">
        <f>IF(基本情報入力シート!X108="","",基本情報入力シート!X108)</f>
        <v/>
      </c>
      <c r="P95" s="143" t="str">
        <f>IF(基本情報入力シート!Y108="","",基本情報入力シート!Y108)</f>
        <v/>
      </c>
      <c r="Q95" s="143" t="str">
        <f>IF(基本情報入力シート!M108="","",基本情報入力シート!M108)</f>
        <v/>
      </c>
      <c r="R95" s="227" t="str">
        <f>IFERROR(VLOOKUP(基本情報入力シート!AF108,交付金額!$H$1:$J$3243,2,FALSE),"")</f>
        <v/>
      </c>
      <c r="S95" s="230" t="str">
        <f>IFERROR(VLOOKUP(基本情報入力シート!AF108,交付金額!$H$1:$J$3243,3,FALSE),"")</f>
        <v/>
      </c>
      <c r="T95" s="140"/>
      <c r="U95" s="140"/>
      <c r="V95" s="134"/>
      <c r="W95" s="142"/>
      <c r="X95" s="134"/>
      <c r="Y95" s="142"/>
      <c r="Z95" s="22"/>
    </row>
    <row r="96" spans="1:26" ht="27.75" customHeight="1">
      <c r="A96" s="139">
        <f t="shared" si="4"/>
        <v>76</v>
      </c>
      <c r="B96" s="147" t="str">
        <f>IF(基本情報入力シート!C109="","",基本情報入力シート!C109)</f>
        <v/>
      </c>
      <c r="C96" s="146" t="str">
        <f>IF(基本情報入力シート!D109="","",基本情報入力シート!D109)</f>
        <v/>
      </c>
      <c r="D96" s="146" t="str">
        <f>IF(基本情報入力シート!E109="","",基本情報入力シート!E109)</f>
        <v/>
      </c>
      <c r="E96" s="146" t="str">
        <f>IF(基本情報入力シート!F109="","",基本情報入力シート!F109)</f>
        <v/>
      </c>
      <c r="F96" s="146" t="str">
        <f>IF(基本情報入力シート!G109="","",基本情報入力シート!G109)</f>
        <v/>
      </c>
      <c r="G96" s="146" t="str">
        <f>IF(基本情報入力シート!H109="","",基本情報入力シート!H109)</f>
        <v/>
      </c>
      <c r="H96" s="146" t="str">
        <f>IF(基本情報入力シート!I109="","",基本情報入力シート!I109)</f>
        <v/>
      </c>
      <c r="I96" s="146" t="str">
        <f>IF(基本情報入力シート!J109="","",基本情報入力シート!J109)</f>
        <v/>
      </c>
      <c r="J96" s="146" t="str">
        <f>IF(基本情報入力シート!K109="","",基本情報入力シート!K109)</f>
        <v/>
      </c>
      <c r="K96" s="145" t="str">
        <f>IF(基本情報入力シート!L109="","",基本情報入力シート!L109)</f>
        <v/>
      </c>
      <c r="L96" s="138" t="str">
        <f t="shared" si="5"/>
        <v/>
      </c>
      <c r="M96" s="144" t="str">
        <f>IF(基本情報入力シート!R109="","",基本情報入力シート!R109)</f>
        <v/>
      </c>
      <c r="N96" s="137" t="str">
        <f>IF(基本情報入力シート!W109="","",基本情報入力シート!W109)</f>
        <v/>
      </c>
      <c r="O96" s="137" t="str">
        <f>IF(基本情報入力シート!X109="","",基本情報入力シート!X109)</f>
        <v/>
      </c>
      <c r="P96" s="143" t="str">
        <f>IF(基本情報入力シート!Y109="","",基本情報入力シート!Y109)</f>
        <v/>
      </c>
      <c r="Q96" s="143" t="str">
        <f>IF(基本情報入力シート!M109="","",基本情報入力シート!M109)</f>
        <v/>
      </c>
      <c r="R96" s="227" t="str">
        <f>IFERROR(VLOOKUP(基本情報入力シート!AF109,交付金額!$H$1:$J$3243,2,FALSE),"")</f>
        <v/>
      </c>
      <c r="S96" s="230" t="str">
        <f>IFERROR(VLOOKUP(基本情報入力シート!AF109,交付金額!$H$1:$J$3243,3,FALSE),"")</f>
        <v/>
      </c>
      <c r="T96" s="140"/>
      <c r="U96" s="140"/>
      <c r="V96" s="134"/>
      <c r="W96" s="142"/>
      <c r="X96" s="134"/>
      <c r="Y96" s="142"/>
      <c r="Z96" s="22"/>
    </row>
    <row r="97" spans="1:26" ht="27.75" customHeight="1">
      <c r="A97" s="139">
        <f t="shared" si="4"/>
        <v>77</v>
      </c>
      <c r="B97" s="147" t="str">
        <f>IF(基本情報入力シート!C110="","",基本情報入力シート!C110)</f>
        <v/>
      </c>
      <c r="C97" s="146" t="str">
        <f>IF(基本情報入力シート!D110="","",基本情報入力シート!D110)</f>
        <v/>
      </c>
      <c r="D97" s="146" t="str">
        <f>IF(基本情報入力シート!E110="","",基本情報入力シート!E110)</f>
        <v/>
      </c>
      <c r="E97" s="146" t="str">
        <f>IF(基本情報入力シート!F110="","",基本情報入力シート!F110)</f>
        <v/>
      </c>
      <c r="F97" s="146" t="str">
        <f>IF(基本情報入力シート!G110="","",基本情報入力シート!G110)</f>
        <v/>
      </c>
      <c r="G97" s="146" t="str">
        <f>IF(基本情報入力シート!H110="","",基本情報入力シート!H110)</f>
        <v/>
      </c>
      <c r="H97" s="146" t="str">
        <f>IF(基本情報入力シート!I110="","",基本情報入力シート!I110)</f>
        <v/>
      </c>
      <c r="I97" s="146" t="str">
        <f>IF(基本情報入力シート!J110="","",基本情報入力シート!J110)</f>
        <v/>
      </c>
      <c r="J97" s="146" t="str">
        <f>IF(基本情報入力シート!K110="","",基本情報入力シート!K110)</f>
        <v/>
      </c>
      <c r="K97" s="145" t="str">
        <f>IF(基本情報入力シート!L110="","",基本情報入力シート!L110)</f>
        <v/>
      </c>
      <c r="L97" s="138" t="str">
        <f t="shared" si="5"/>
        <v/>
      </c>
      <c r="M97" s="144" t="str">
        <f>IF(基本情報入力シート!R110="","",基本情報入力シート!R110)</f>
        <v/>
      </c>
      <c r="N97" s="137" t="str">
        <f>IF(基本情報入力シート!W110="","",基本情報入力シート!W110)</f>
        <v/>
      </c>
      <c r="O97" s="137" t="str">
        <f>IF(基本情報入力シート!X110="","",基本情報入力シート!X110)</f>
        <v/>
      </c>
      <c r="P97" s="143" t="str">
        <f>IF(基本情報入力シート!Y110="","",基本情報入力シート!Y110)</f>
        <v/>
      </c>
      <c r="Q97" s="143" t="str">
        <f>IF(基本情報入力シート!M110="","",基本情報入力シート!M110)</f>
        <v/>
      </c>
      <c r="R97" s="227" t="str">
        <f>IFERROR(VLOOKUP(基本情報入力シート!AF110,交付金額!$H$1:$J$3243,2,FALSE),"")</f>
        <v/>
      </c>
      <c r="S97" s="230" t="str">
        <f>IFERROR(VLOOKUP(基本情報入力シート!AF110,交付金額!$H$1:$J$3243,3,FALSE),"")</f>
        <v/>
      </c>
      <c r="T97" s="140"/>
      <c r="U97" s="140"/>
      <c r="V97" s="134"/>
      <c r="W97" s="142"/>
      <c r="X97" s="134"/>
      <c r="Y97" s="142"/>
      <c r="Z97" s="22"/>
    </row>
    <row r="98" spans="1:26" ht="27.75" customHeight="1">
      <c r="A98" s="139">
        <f t="shared" si="4"/>
        <v>78</v>
      </c>
      <c r="B98" s="147" t="str">
        <f>IF(基本情報入力シート!C111="","",基本情報入力シート!C111)</f>
        <v/>
      </c>
      <c r="C98" s="146" t="str">
        <f>IF(基本情報入力シート!D111="","",基本情報入力シート!D111)</f>
        <v/>
      </c>
      <c r="D98" s="146" t="str">
        <f>IF(基本情報入力シート!E111="","",基本情報入力シート!E111)</f>
        <v/>
      </c>
      <c r="E98" s="146" t="str">
        <f>IF(基本情報入力シート!F111="","",基本情報入力シート!F111)</f>
        <v/>
      </c>
      <c r="F98" s="146" t="str">
        <f>IF(基本情報入力シート!G111="","",基本情報入力シート!G111)</f>
        <v/>
      </c>
      <c r="G98" s="146" t="str">
        <f>IF(基本情報入力シート!H111="","",基本情報入力シート!H111)</f>
        <v/>
      </c>
      <c r="H98" s="146" t="str">
        <f>IF(基本情報入力シート!I111="","",基本情報入力シート!I111)</f>
        <v/>
      </c>
      <c r="I98" s="146" t="str">
        <f>IF(基本情報入力シート!J111="","",基本情報入力シート!J111)</f>
        <v/>
      </c>
      <c r="J98" s="146" t="str">
        <f>IF(基本情報入力シート!K111="","",基本情報入力シート!K111)</f>
        <v/>
      </c>
      <c r="K98" s="145" t="str">
        <f>IF(基本情報入力シート!L111="","",基本情報入力シート!L111)</f>
        <v/>
      </c>
      <c r="L98" s="138" t="str">
        <f t="shared" si="5"/>
        <v/>
      </c>
      <c r="M98" s="144" t="str">
        <f>IF(基本情報入力シート!R111="","",基本情報入力シート!R111)</f>
        <v/>
      </c>
      <c r="N98" s="137" t="str">
        <f>IF(基本情報入力シート!W111="","",基本情報入力シート!W111)</f>
        <v/>
      </c>
      <c r="O98" s="137" t="str">
        <f>IF(基本情報入力シート!X111="","",基本情報入力シート!X111)</f>
        <v/>
      </c>
      <c r="P98" s="143" t="str">
        <f>IF(基本情報入力シート!Y111="","",基本情報入力シート!Y111)</f>
        <v/>
      </c>
      <c r="Q98" s="143" t="str">
        <f>IF(基本情報入力シート!M111="","",基本情報入力シート!M111)</f>
        <v/>
      </c>
      <c r="R98" s="227" t="str">
        <f>IFERROR(VLOOKUP(基本情報入力シート!AF111,交付金額!$H$1:$J$3243,2,FALSE),"")</f>
        <v/>
      </c>
      <c r="S98" s="230" t="str">
        <f>IFERROR(VLOOKUP(基本情報入力シート!AF111,交付金額!$H$1:$J$3243,3,FALSE),"")</f>
        <v/>
      </c>
      <c r="T98" s="140"/>
      <c r="U98" s="140"/>
      <c r="V98" s="134"/>
      <c r="W98" s="142"/>
      <c r="X98" s="134"/>
      <c r="Y98" s="142"/>
      <c r="Z98" s="22"/>
    </row>
    <row r="99" spans="1:26" ht="27.75" customHeight="1">
      <c r="A99" s="139">
        <f t="shared" si="4"/>
        <v>79</v>
      </c>
      <c r="B99" s="147" t="str">
        <f>IF(基本情報入力シート!C112="","",基本情報入力シート!C112)</f>
        <v/>
      </c>
      <c r="C99" s="146" t="str">
        <f>IF(基本情報入力シート!D112="","",基本情報入力シート!D112)</f>
        <v/>
      </c>
      <c r="D99" s="146" t="str">
        <f>IF(基本情報入力シート!E112="","",基本情報入力シート!E112)</f>
        <v/>
      </c>
      <c r="E99" s="146" t="str">
        <f>IF(基本情報入力シート!F112="","",基本情報入力シート!F112)</f>
        <v/>
      </c>
      <c r="F99" s="146" t="str">
        <f>IF(基本情報入力シート!G112="","",基本情報入力シート!G112)</f>
        <v/>
      </c>
      <c r="G99" s="146" t="str">
        <f>IF(基本情報入力シート!H112="","",基本情報入力シート!H112)</f>
        <v/>
      </c>
      <c r="H99" s="146" t="str">
        <f>IF(基本情報入力シート!I112="","",基本情報入力シート!I112)</f>
        <v/>
      </c>
      <c r="I99" s="146" t="str">
        <f>IF(基本情報入力シート!J112="","",基本情報入力シート!J112)</f>
        <v/>
      </c>
      <c r="J99" s="146" t="str">
        <f>IF(基本情報入力シート!K112="","",基本情報入力シート!K112)</f>
        <v/>
      </c>
      <c r="K99" s="145" t="str">
        <f>IF(基本情報入力シート!L112="","",基本情報入力シート!L112)</f>
        <v/>
      </c>
      <c r="L99" s="138" t="str">
        <f t="shared" si="5"/>
        <v/>
      </c>
      <c r="M99" s="144" t="str">
        <f>IF(基本情報入力シート!R112="","",基本情報入力シート!R112)</f>
        <v/>
      </c>
      <c r="N99" s="137" t="str">
        <f>IF(基本情報入力シート!W112="","",基本情報入力シート!W112)</f>
        <v/>
      </c>
      <c r="O99" s="137" t="str">
        <f>IF(基本情報入力シート!X112="","",基本情報入力シート!X112)</f>
        <v/>
      </c>
      <c r="P99" s="143" t="str">
        <f>IF(基本情報入力シート!Y112="","",基本情報入力シート!Y112)</f>
        <v/>
      </c>
      <c r="Q99" s="143" t="str">
        <f>IF(基本情報入力シート!M112="","",基本情報入力シート!M112)</f>
        <v/>
      </c>
      <c r="R99" s="227" t="str">
        <f>IFERROR(VLOOKUP(基本情報入力シート!AF112,交付金額!$H$1:$J$3243,2,FALSE),"")</f>
        <v/>
      </c>
      <c r="S99" s="230" t="str">
        <f>IFERROR(VLOOKUP(基本情報入力シート!AF112,交付金額!$H$1:$J$3243,3,FALSE),"")</f>
        <v/>
      </c>
      <c r="T99" s="140"/>
      <c r="U99" s="140"/>
      <c r="V99" s="134"/>
      <c r="W99" s="142"/>
      <c r="X99" s="134"/>
      <c r="Y99" s="142"/>
      <c r="Z99" s="22"/>
    </row>
    <row r="100" spans="1:26" ht="27.75" customHeight="1">
      <c r="A100" s="139">
        <f t="shared" si="4"/>
        <v>80</v>
      </c>
      <c r="B100" s="147" t="str">
        <f>IF(基本情報入力シート!C113="","",基本情報入力シート!C113)</f>
        <v/>
      </c>
      <c r="C100" s="146" t="str">
        <f>IF(基本情報入力シート!D113="","",基本情報入力シート!D113)</f>
        <v/>
      </c>
      <c r="D100" s="146" t="str">
        <f>IF(基本情報入力シート!E113="","",基本情報入力シート!E113)</f>
        <v/>
      </c>
      <c r="E100" s="146" t="str">
        <f>IF(基本情報入力シート!F113="","",基本情報入力シート!F113)</f>
        <v/>
      </c>
      <c r="F100" s="146" t="str">
        <f>IF(基本情報入力シート!G113="","",基本情報入力シート!G113)</f>
        <v/>
      </c>
      <c r="G100" s="146" t="str">
        <f>IF(基本情報入力シート!H113="","",基本情報入力シート!H113)</f>
        <v/>
      </c>
      <c r="H100" s="146" t="str">
        <f>IF(基本情報入力シート!I113="","",基本情報入力シート!I113)</f>
        <v/>
      </c>
      <c r="I100" s="146" t="str">
        <f>IF(基本情報入力シート!J113="","",基本情報入力シート!J113)</f>
        <v/>
      </c>
      <c r="J100" s="146" t="str">
        <f>IF(基本情報入力シート!K113="","",基本情報入力シート!K113)</f>
        <v/>
      </c>
      <c r="K100" s="145" t="str">
        <f>IF(基本情報入力シート!L113="","",基本情報入力シート!L113)</f>
        <v/>
      </c>
      <c r="L100" s="138" t="str">
        <f t="shared" si="5"/>
        <v/>
      </c>
      <c r="M100" s="144" t="str">
        <f>IF(基本情報入力シート!R113="","",基本情報入力シート!R113)</f>
        <v/>
      </c>
      <c r="N100" s="137" t="str">
        <f>IF(基本情報入力シート!W113="","",基本情報入力シート!W113)</f>
        <v/>
      </c>
      <c r="O100" s="137" t="str">
        <f>IF(基本情報入力シート!X113="","",基本情報入力シート!X113)</f>
        <v/>
      </c>
      <c r="P100" s="143" t="str">
        <f>IF(基本情報入力シート!Y113="","",基本情報入力シート!Y113)</f>
        <v/>
      </c>
      <c r="Q100" s="143" t="str">
        <f>IF(基本情報入力シート!M113="","",基本情報入力シート!M113)</f>
        <v/>
      </c>
      <c r="R100" s="227" t="str">
        <f>IFERROR(VLOOKUP(基本情報入力シート!AF113,交付金額!$H$1:$J$3243,2,FALSE),"")</f>
        <v/>
      </c>
      <c r="S100" s="230" t="str">
        <f>IFERROR(VLOOKUP(基本情報入力シート!AF113,交付金額!$H$1:$J$3243,3,FALSE),"")</f>
        <v/>
      </c>
      <c r="T100" s="140"/>
      <c r="U100" s="140"/>
      <c r="V100" s="134"/>
      <c r="W100" s="142"/>
      <c r="X100" s="134"/>
      <c r="Y100" s="142"/>
      <c r="Z100" s="22"/>
    </row>
    <row r="101" spans="1:26" ht="27.75" customHeight="1">
      <c r="A101" s="139">
        <f t="shared" si="4"/>
        <v>81</v>
      </c>
      <c r="B101" s="147" t="str">
        <f>IF(基本情報入力シート!C114="","",基本情報入力シート!C114)</f>
        <v/>
      </c>
      <c r="C101" s="146" t="str">
        <f>IF(基本情報入力シート!D114="","",基本情報入力シート!D114)</f>
        <v/>
      </c>
      <c r="D101" s="146" t="str">
        <f>IF(基本情報入力シート!E114="","",基本情報入力シート!E114)</f>
        <v/>
      </c>
      <c r="E101" s="146" t="str">
        <f>IF(基本情報入力シート!F114="","",基本情報入力シート!F114)</f>
        <v/>
      </c>
      <c r="F101" s="146" t="str">
        <f>IF(基本情報入力シート!G114="","",基本情報入力シート!G114)</f>
        <v/>
      </c>
      <c r="G101" s="146" t="str">
        <f>IF(基本情報入力シート!H114="","",基本情報入力シート!H114)</f>
        <v/>
      </c>
      <c r="H101" s="146" t="str">
        <f>IF(基本情報入力シート!I114="","",基本情報入力シート!I114)</f>
        <v/>
      </c>
      <c r="I101" s="146" t="str">
        <f>IF(基本情報入力シート!J114="","",基本情報入力シート!J114)</f>
        <v/>
      </c>
      <c r="J101" s="146" t="str">
        <f>IF(基本情報入力シート!K114="","",基本情報入力シート!K114)</f>
        <v/>
      </c>
      <c r="K101" s="145" t="str">
        <f>IF(基本情報入力シート!L114="","",基本情報入力シート!L114)</f>
        <v/>
      </c>
      <c r="L101" s="138" t="str">
        <f t="shared" si="5"/>
        <v/>
      </c>
      <c r="M101" s="144" t="str">
        <f>IF(基本情報入力シート!R114="","",基本情報入力シート!R114)</f>
        <v/>
      </c>
      <c r="N101" s="137" t="str">
        <f>IF(基本情報入力シート!W114="","",基本情報入力シート!W114)</f>
        <v/>
      </c>
      <c r="O101" s="137" t="str">
        <f>IF(基本情報入力シート!X114="","",基本情報入力シート!X114)</f>
        <v/>
      </c>
      <c r="P101" s="143" t="str">
        <f>IF(基本情報入力シート!Y114="","",基本情報入力シート!Y114)</f>
        <v/>
      </c>
      <c r="Q101" s="143" t="str">
        <f>IF(基本情報入力シート!M114="","",基本情報入力シート!M114)</f>
        <v/>
      </c>
      <c r="R101" s="227" t="str">
        <f>IFERROR(VLOOKUP(基本情報入力シート!AF114,交付金額!$H$1:$J$3243,2,FALSE),"")</f>
        <v/>
      </c>
      <c r="S101" s="230" t="str">
        <f>IFERROR(VLOOKUP(基本情報入力シート!AF114,交付金額!$H$1:$J$3243,3,FALSE),"")</f>
        <v/>
      </c>
      <c r="T101" s="140"/>
      <c r="U101" s="140"/>
      <c r="V101" s="134"/>
      <c r="W101" s="142"/>
      <c r="X101" s="134"/>
      <c r="Y101" s="142"/>
      <c r="Z101" s="22"/>
    </row>
    <row r="102" spans="1:26" ht="27.75" customHeight="1">
      <c r="A102" s="139">
        <f t="shared" si="4"/>
        <v>82</v>
      </c>
      <c r="B102" s="147" t="str">
        <f>IF(基本情報入力シート!C115="","",基本情報入力シート!C115)</f>
        <v/>
      </c>
      <c r="C102" s="146" t="str">
        <f>IF(基本情報入力シート!D115="","",基本情報入力シート!D115)</f>
        <v/>
      </c>
      <c r="D102" s="146" t="str">
        <f>IF(基本情報入力シート!E115="","",基本情報入力シート!E115)</f>
        <v/>
      </c>
      <c r="E102" s="146" t="str">
        <f>IF(基本情報入力シート!F115="","",基本情報入力シート!F115)</f>
        <v/>
      </c>
      <c r="F102" s="146" t="str">
        <f>IF(基本情報入力シート!G115="","",基本情報入力シート!G115)</f>
        <v/>
      </c>
      <c r="G102" s="146" t="str">
        <f>IF(基本情報入力シート!H115="","",基本情報入力シート!H115)</f>
        <v/>
      </c>
      <c r="H102" s="146" t="str">
        <f>IF(基本情報入力シート!I115="","",基本情報入力シート!I115)</f>
        <v/>
      </c>
      <c r="I102" s="146" t="str">
        <f>IF(基本情報入力シート!J115="","",基本情報入力シート!J115)</f>
        <v/>
      </c>
      <c r="J102" s="146" t="str">
        <f>IF(基本情報入力シート!K115="","",基本情報入力シート!K115)</f>
        <v/>
      </c>
      <c r="K102" s="145" t="str">
        <f>IF(基本情報入力シート!L115="","",基本情報入力シート!L115)</f>
        <v/>
      </c>
      <c r="L102" s="138" t="str">
        <f t="shared" si="5"/>
        <v/>
      </c>
      <c r="M102" s="144" t="str">
        <f>IF(基本情報入力シート!R115="","",基本情報入力シート!R115)</f>
        <v/>
      </c>
      <c r="N102" s="137" t="str">
        <f>IF(基本情報入力シート!W115="","",基本情報入力シート!W115)</f>
        <v/>
      </c>
      <c r="O102" s="137" t="str">
        <f>IF(基本情報入力シート!X115="","",基本情報入力シート!X115)</f>
        <v/>
      </c>
      <c r="P102" s="143" t="str">
        <f>IF(基本情報入力シート!Y115="","",基本情報入力シート!Y115)</f>
        <v/>
      </c>
      <c r="Q102" s="143" t="str">
        <f>IF(基本情報入力シート!M115="","",基本情報入力シート!M115)</f>
        <v/>
      </c>
      <c r="R102" s="227" t="str">
        <f>IFERROR(VLOOKUP(基本情報入力シート!AF115,交付金額!$H$1:$J$3243,2,FALSE),"")</f>
        <v/>
      </c>
      <c r="S102" s="230" t="str">
        <f>IFERROR(VLOOKUP(基本情報入力シート!AF115,交付金額!$H$1:$J$3243,3,FALSE),"")</f>
        <v/>
      </c>
      <c r="T102" s="140"/>
      <c r="U102" s="140"/>
      <c r="V102" s="134"/>
      <c r="W102" s="142"/>
      <c r="X102" s="134"/>
      <c r="Y102" s="142"/>
      <c r="Z102" s="22"/>
    </row>
    <row r="103" spans="1:26" ht="27.75" customHeight="1">
      <c r="A103" s="139">
        <f t="shared" si="4"/>
        <v>83</v>
      </c>
      <c r="B103" s="147" t="str">
        <f>IF(基本情報入力シート!C116="","",基本情報入力シート!C116)</f>
        <v/>
      </c>
      <c r="C103" s="146" t="str">
        <f>IF(基本情報入力シート!D116="","",基本情報入力シート!D116)</f>
        <v/>
      </c>
      <c r="D103" s="146" t="str">
        <f>IF(基本情報入力シート!E116="","",基本情報入力シート!E116)</f>
        <v/>
      </c>
      <c r="E103" s="146" t="str">
        <f>IF(基本情報入力シート!F116="","",基本情報入力シート!F116)</f>
        <v/>
      </c>
      <c r="F103" s="146" t="str">
        <f>IF(基本情報入力シート!G116="","",基本情報入力シート!G116)</f>
        <v/>
      </c>
      <c r="G103" s="146" t="str">
        <f>IF(基本情報入力シート!H116="","",基本情報入力シート!H116)</f>
        <v/>
      </c>
      <c r="H103" s="146" t="str">
        <f>IF(基本情報入力シート!I116="","",基本情報入力シート!I116)</f>
        <v/>
      </c>
      <c r="I103" s="146" t="str">
        <f>IF(基本情報入力シート!J116="","",基本情報入力シート!J116)</f>
        <v/>
      </c>
      <c r="J103" s="146" t="str">
        <f>IF(基本情報入力シート!K116="","",基本情報入力シート!K116)</f>
        <v/>
      </c>
      <c r="K103" s="145" t="str">
        <f>IF(基本情報入力シート!L116="","",基本情報入力シート!L116)</f>
        <v/>
      </c>
      <c r="L103" s="138" t="str">
        <f t="shared" si="5"/>
        <v/>
      </c>
      <c r="M103" s="144" t="str">
        <f>IF(基本情報入力シート!R116="","",基本情報入力シート!R116)</f>
        <v/>
      </c>
      <c r="N103" s="137" t="str">
        <f>IF(基本情報入力シート!W116="","",基本情報入力シート!W116)</f>
        <v/>
      </c>
      <c r="O103" s="137" t="str">
        <f>IF(基本情報入力シート!X116="","",基本情報入力シート!X116)</f>
        <v/>
      </c>
      <c r="P103" s="143" t="str">
        <f>IF(基本情報入力シート!Y116="","",基本情報入力シート!Y116)</f>
        <v/>
      </c>
      <c r="Q103" s="143" t="str">
        <f>IF(基本情報入力シート!M116="","",基本情報入力シート!M116)</f>
        <v/>
      </c>
      <c r="R103" s="227" t="str">
        <f>IFERROR(VLOOKUP(基本情報入力シート!AF116,交付金額!$H$1:$J$3243,2,FALSE),"")</f>
        <v/>
      </c>
      <c r="S103" s="230" t="str">
        <f>IFERROR(VLOOKUP(基本情報入力シート!AF116,交付金額!$H$1:$J$3243,3,FALSE),"")</f>
        <v/>
      </c>
      <c r="T103" s="140"/>
      <c r="U103" s="140"/>
      <c r="V103" s="134"/>
      <c r="W103" s="142"/>
      <c r="X103" s="134"/>
      <c r="Y103" s="142"/>
      <c r="Z103" s="22"/>
    </row>
    <row r="104" spans="1:26" ht="27.75" customHeight="1">
      <c r="A104" s="139">
        <f t="shared" si="4"/>
        <v>84</v>
      </c>
      <c r="B104" s="147" t="str">
        <f>IF(基本情報入力シート!C117="","",基本情報入力シート!C117)</f>
        <v/>
      </c>
      <c r="C104" s="146" t="str">
        <f>IF(基本情報入力シート!D117="","",基本情報入力シート!D117)</f>
        <v/>
      </c>
      <c r="D104" s="146" t="str">
        <f>IF(基本情報入力シート!E117="","",基本情報入力シート!E117)</f>
        <v/>
      </c>
      <c r="E104" s="146" t="str">
        <f>IF(基本情報入力シート!F117="","",基本情報入力シート!F117)</f>
        <v/>
      </c>
      <c r="F104" s="146" t="str">
        <f>IF(基本情報入力シート!G117="","",基本情報入力シート!G117)</f>
        <v/>
      </c>
      <c r="G104" s="146" t="str">
        <f>IF(基本情報入力シート!H117="","",基本情報入力シート!H117)</f>
        <v/>
      </c>
      <c r="H104" s="146" t="str">
        <f>IF(基本情報入力シート!I117="","",基本情報入力シート!I117)</f>
        <v/>
      </c>
      <c r="I104" s="146" t="str">
        <f>IF(基本情報入力シート!J117="","",基本情報入力シート!J117)</f>
        <v/>
      </c>
      <c r="J104" s="146" t="str">
        <f>IF(基本情報入力シート!K117="","",基本情報入力シート!K117)</f>
        <v/>
      </c>
      <c r="K104" s="145" t="str">
        <f>IF(基本情報入力シート!L117="","",基本情報入力シート!L117)</f>
        <v/>
      </c>
      <c r="L104" s="138" t="str">
        <f t="shared" si="5"/>
        <v/>
      </c>
      <c r="M104" s="144" t="str">
        <f>IF(基本情報入力シート!R117="","",基本情報入力シート!R117)</f>
        <v/>
      </c>
      <c r="N104" s="137" t="str">
        <f>IF(基本情報入力シート!W117="","",基本情報入力シート!W117)</f>
        <v/>
      </c>
      <c r="O104" s="137" t="str">
        <f>IF(基本情報入力シート!X117="","",基本情報入力シート!X117)</f>
        <v/>
      </c>
      <c r="P104" s="143" t="str">
        <f>IF(基本情報入力シート!Y117="","",基本情報入力シート!Y117)</f>
        <v/>
      </c>
      <c r="Q104" s="143" t="str">
        <f>IF(基本情報入力シート!M117="","",基本情報入力シート!M117)</f>
        <v/>
      </c>
      <c r="R104" s="227" t="str">
        <f>IFERROR(VLOOKUP(基本情報入力シート!AF117,交付金額!$H$1:$J$3243,2,FALSE),"")</f>
        <v/>
      </c>
      <c r="S104" s="230" t="str">
        <f>IFERROR(VLOOKUP(基本情報入力シート!AF117,交付金額!$H$1:$J$3243,3,FALSE),"")</f>
        <v/>
      </c>
      <c r="T104" s="140"/>
      <c r="U104" s="140"/>
      <c r="V104" s="134"/>
      <c r="W104" s="142"/>
      <c r="X104" s="134"/>
      <c r="Y104" s="142"/>
      <c r="Z104" s="22"/>
    </row>
    <row r="105" spans="1:26" ht="27.75" customHeight="1">
      <c r="A105" s="139">
        <f t="shared" si="4"/>
        <v>85</v>
      </c>
      <c r="B105" s="147" t="str">
        <f>IF(基本情報入力シート!C118="","",基本情報入力シート!C118)</f>
        <v/>
      </c>
      <c r="C105" s="146" t="str">
        <f>IF(基本情報入力シート!D118="","",基本情報入力シート!D118)</f>
        <v/>
      </c>
      <c r="D105" s="146" t="str">
        <f>IF(基本情報入力シート!E118="","",基本情報入力シート!E118)</f>
        <v/>
      </c>
      <c r="E105" s="146" t="str">
        <f>IF(基本情報入力シート!F118="","",基本情報入力シート!F118)</f>
        <v/>
      </c>
      <c r="F105" s="146" t="str">
        <f>IF(基本情報入力シート!G118="","",基本情報入力シート!G118)</f>
        <v/>
      </c>
      <c r="G105" s="146" t="str">
        <f>IF(基本情報入力シート!H118="","",基本情報入力シート!H118)</f>
        <v/>
      </c>
      <c r="H105" s="146" t="str">
        <f>IF(基本情報入力シート!I118="","",基本情報入力シート!I118)</f>
        <v/>
      </c>
      <c r="I105" s="146" t="str">
        <f>IF(基本情報入力シート!J118="","",基本情報入力シート!J118)</f>
        <v/>
      </c>
      <c r="J105" s="146" t="str">
        <f>IF(基本情報入力シート!K118="","",基本情報入力シート!K118)</f>
        <v/>
      </c>
      <c r="K105" s="145" t="str">
        <f>IF(基本情報入力シート!L118="","",基本情報入力シート!L118)</f>
        <v/>
      </c>
      <c r="L105" s="138" t="str">
        <f t="shared" si="5"/>
        <v/>
      </c>
      <c r="M105" s="144" t="str">
        <f>IF(基本情報入力シート!R118="","",基本情報入力シート!R118)</f>
        <v/>
      </c>
      <c r="N105" s="137" t="str">
        <f>IF(基本情報入力シート!W118="","",基本情報入力シート!W118)</f>
        <v/>
      </c>
      <c r="O105" s="137" t="str">
        <f>IF(基本情報入力シート!X118="","",基本情報入力シート!X118)</f>
        <v/>
      </c>
      <c r="P105" s="143" t="str">
        <f>IF(基本情報入力シート!Y118="","",基本情報入力シート!Y118)</f>
        <v/>
      </c>
      <c r="Q105" s="143" t="str">
        <f>IF(基本情報入力シート!M118="","",基本情報入力シート!M118)</f>
        <v/>
      </c>
      <c r="R105" s="227" t="str">
        <f>IFERROR(VLOOKUP(基本情報入力シート!AF118,交付金額!$H$1:$J$3243,2,FALSE),"")</f>
        <v/>
      </c>
      <c r="S105" s="230" t="str">
        <f>IFERROR(VLOOKUP(基本情報入力シート!AF118,交付金額!$H$1:$J$3243,3,FALSE),"")</f>
        <v/>
      </c>
      <c r="T105" s="140"/>
      <c r="U105" s="140"/>
      <c r="V105" s="134"/>
      <c r="W105" s="142"/>
      <c r="X105" s="134"/>
      <c r="Y105" s="142"/>
      <c r="Z105" s="22"/>
    </row>
    <row r="106" spans="1:26" ht="27.75" customHeight="1">
      <c r="A106" s="139">
        <f t="shared" si="4"/>
        <v>86</v>
      </c>
      <c r="B106" s="147" t="str">
        <f>IF(基本情報入力シート!C119="","",基本情報入力シート!C119)</f>
        <v/>
      </c>
      <c r="C106" s="146" t="str">
        <f>IF(基本情報入力シート!D119="","",基本情報入力シート!D119)</f>
        <v/>
      </c>
      <c r="D106" s="146" t="str">
        <f>IF(基本情報入力シート!E119="","",基本情報入力シート!E119)</f>
        <v/>
      </c>
      <c r="E106" s="146" t="str">
        <f>IF(基本情報入力シート!F119="","",基本情報入力シート!F119)</f>
        <v/>
      </c>
      <c r="F106" s="146" t="str">
        <f>IF(基本情報入力シート!G119="","",基本情報入力シート!G119)</f>
        <v/>
      </c>
      <c r="G106" s="146" t="str">
        <f>IF(基本情報入力シート!H119="","",基本情報入力シート!H119)</f>
        <v/>
      </c>
      <c r="H106" s="146" t="str">
        <f>IF(基本情報入力シート!I119="","",基本情報入力シート!I119)</f>
        <v/>
      </c>
      <c r="I106" s="146" t="str">
        <f>IF(基本情報入力シート!J119="","",基本情報入力シート!J119)</f>
        <v/>
      </c>
      <c r="J106" s="146" t="str">
        <f>IF(基本情報入力シート!K119="","",基本情報入力シート!K119)</f>
        <v/>
      </c>
      <c r="K106" s="145" t="str">
        <f>IF(基本情報入力シート!L119="","",基本情報入力シート!L119)</f>
        <v/>
      </c>
      <c r="L106" s="138" t="str">
        <f t="shared" si="5"/>
        <v/>
      </c>
      <c r="M106" s="144" t="str">
        <f>IF(基本情報入力シート!R119="","",基本情報入力シート!R119)</f>
        <v/>
      </c>
      <c r="N106" s="137" t="str">
        <f>IF(基本情報入力シート!W119="","",基本情報入力シート!W119)</f>
        <v/>
      </c>
      <c r="O106" s="137" t="str">
        <f>IF(基本情報入力シート!X119="","",基本情報入力シート!X119)</f>
        <v/>
      </c>
      <c r="P106" s="143" t="str">
        <f>IF(基本情報入力シート!Y119="","",基本情報入力シート!Y119)</f>
        <v/>
      </c>
      <c r="Q106" s="143" t="str">
        <f>IF(基本情報入力シート!M119="","",基本情報入力シート!M119)</f>
        <v/>
      </c>
      <c r="R106" s="227" t="str">
        <f>IFERROR(VLOOKUP(基本情報入力シート!AF119,交付金額!$H$1:$J$3243,2,FALSE),"")</f>
        <v/>
      </c>
      <c r="S106" s="230" t="str">
        <f>IFERROR(VLOOKUP(基本情報入力シート!AF119,交付金額!$H$1:$J$3243,3,FALSE),"")</f>
        <v/>
      </c>
      <c r="T106" s="140"/>
      <c r="U106" s="140"/>
      <c r="V106" s="134"/>
      <c r="W106" s="142"/>
      <c r="X106" s="134"/>
      <c r="Y106" s="142"/>
      <c r="Z106" s="22"/>
    </row>
    <row r="107" spans="1:26" ht="27.75" customHeight="1">
      <c r="A107" s="139">
        <f t="shared" si="4"/>
        <v>87</v>
      </c>
      <c r="B107" s="147" t="str">
        <f>IF(基本情報入力シート!C120="","",基本情報入力シート!C120)</f>
        <v/>
      </c>
      <c r="C107" s="146" t="str">
        <f>IF(基本情報入力シート!D120="","",基本情報入力シート!D120)</f>
        <v/>
      </c>
      <c r="D107" s="146" t="str">
        <f>IF(基本情報入力シート!E120="","",基本情報入力シート!E120)</f>
        <v/>
      </c>
      <c r="E107" s="146" t="str">
        <f>IF(基本情報入力シート!F120="","",基本情報入力シート!F120)</f>
        <v/>
      </c>
      <c r="F107" s="146" t="str">
        <f>IF(基本情報入力シート!G120="","",基本情報入力シート!G120)</f>
        <v/>
      </c>
      <c r="G107" s="146" t="str">
        <f>IF(基本情報入力シート!H120="","",基本情報入力シート!H120)</f>
        <v/>
      </c>
      <c r="H107" s="146" t="str">
        <f>IF(基本情報入力シート!I120="","",基本情報入力シート!I120)</f>
        <v/>
      </c>
      <c r="I107" s="146" t="str">
        <f>IF(基本情報入力シート!J120="","",基本情報入力シート!J120)</f>
        <v/>
      </c>
      <c r="J107" s="146" t="str">
        <f>IF(基本情報入力シート!K120="","",基本情報入力シート!K120)</f>
        <v/>
      </c>
      <c r="K107" s="145" t="str">
        <f>IF(基本情報入力シート!L120="","",基本情報入力シート!L120)</f>
        <v/>
      </c>
      <c r="L107" s="138" t="str">
        <f t="shared" si="5"/>
        <v/>
      </c>
      <c r="M107" s="144" t="str">
        <f>IF(基本情報入力シート!R120="","",基本情報入力シート!R120)</f>
        <v/>
      </c>
      <c r="N107" s="137" t="str">
        <f>IF(基本情報入力シート!W120="","",基本情報入力シート!W120)</f>
        <v/>
      </c>
      <c r="O107" s="137" t="str">
        <f>IF(基本情報入力シート!X120="","",基本情報入力シート!X120)</f>
        <v/>
      </c>
      <c r="P107" s="143" t="str">
        <f>IF(基本情報入力シート!Y120="","",基本情報入力シート!Y120)</f>
        <v/>
      </c>
      <c r="Q107" s="143" t="str">
        <f>IF(基本情報入力シート!M120="","",基本情報入力シート!M120)</f>
        <v/>
      </c>
      <c r="R107" s="227" t="str">
        <f>IFERROR(VLOOKUP(基本情報入力シート!AF120,交付金額!$H$1:$J$3243,2,FALSE),"")</f>
        <v/>
      </c>
      <c r="S107" s="230" t="str">
        <f>IFERROR(VLOOKUP(基本情報入力シート!AF120,交付金額!$H$1:$J$3243,3,FALSE),"")</f>
        <v/>
      </c>
      <c r="T107" s="140"/>
      <c r="U107" s="140"/>
      <c r="V107" s="134"/>
      <c r="W107" s="142"/>
      <c r="X107" s="134"/>
      <c r="Y107" s="142"/>
      <c r="Z107" s="22"/>
    </row>
    <row r="108" spans="1:26" ht="27.75" customHeight="1">
      <c r="A108" s="139">
        <f t="shared" si="4"/>
        <v>88</v>
      </c>
      <c r="B108" s="147" t="str">
        <f>IF(基本情報入力シート!C121="","",基本情報入力シート!C121)</f>
        <v/>
      </c>
      <c r="C108" s="146" t="str">
        <f>IF(基本情報入力シート!D121="","",基本情報入力シート!D121)</f>
        <v/>
      </c>
      <c r="D108" s="146" t="str">
        <f>IF(基本情報入力シート!E121="","",基本情報入力シート!E121)</f>
        <v/>
      </c>
      <c r="E108" s="146" t="str">
        <f>IF(基本情報入力シート!F121="","",基本情報入力シート!F121)</f>
        <v/>
      </c>
      <c r="F108" s="146" t="str">
        <f>IF(基本情報入力シート!G121="","",基本情報入力シート!G121)</f>
        <v/>
      </c>
      <c r="G108" s="146" t="str">
        <f>IF(基本情報入力シート!H121="","",基本情報入力シート!H121)</f>
        <v/>
      </c>
      <c r="H108" s="146" t="str">
        <f>IF(基本情報入力シート!I121="","",基本情報入力シート!I121)</f>
        <v/>
      </c>
      <c r="I108" s="146" t="str">
        <f>IF(基本情報入力シート!J121="","",基本情報入力シート!J121)</f>
        <v/>
      </c>
      <c r="J108" s="146" t="str">
        <f>IF(基本情報入力シート!K121="","",基本情報入力シート!K121)</f>
        <v/>
      </c>
      <c r="K108" s="145" t="str">
        <f>IF(基本情報入力シート!L121="","",基本情報入力シート!L121)</f>
        <v/>
      </c>
      <c r="L108" s="138" t="str">
        <f t="shared" si="5"/>
        <v/>
      </c>
      <c r="M108" s="144" t="str">
        <f>IF(基本情報入力シート!R121="","",基本情報入力シート!R121)</f>
        <v/>
      </c>
      <c r="N108" s="137" t="str">
        <f>IF(基本情報入力シート!W121="","",基本情報入力シート!W121)</f>
        <v/>
      </c>
      <c r="O108" s="137" t="str">
        <f>IF(基本情報入力シート!X121="","",基本情報入力シート!X121)</f>
        <v/>
      </c>
      <c r="P108" s="143" t="str">
        <f>IF(基本情報入力シート!Y121="","",基本情報入力シート!Y121)</f>
        <v/>
      </c>
      <c r="Q108" s="143" t="str">
        <f>IF(基本情報入力シート!M121="","",基本情報入力シート!M121)</f>
        <v/>
      </c>
      <c r="R108" s="227" t="str">
        <f>IFERROR(VLOOKUP(基本情報入力シート!AF121,交付金額!$H$1:$J$3243,2,FALSE),"")</f>
        <v/>
      </c>
      <c r="S108" s="230" t="str">
        <f>IFERROR(VLOOKUP(基本情報入力シート!AF121,交付金額!$H$1:$J$3243,3,FALSE),"")</f>
        <v/>
      </c>
      <c r="T108" s="140"/>
      <c r="U108" s="140"/>
      <c r="V108" s="134"/>
      <c r="W108" s="142"/>
      <c r="X108" s="134"/>
      <c r="Y108" s="142"/>
      <c r="Z108" s="22"/>
    </row>
    <row r="109" spans="1:26" ht="27.75" customHeight="1">
      <c r="A109" s="139">
        <f t="shared" si="4"/>
        <v>89</v>
      </c>
      <c r="B109" s="147" t="str">
        <f>IF(基本情報入力シート!C122="","",基本情報入力シート!C122)</f>
        <v/>
      </c>
      <c r="C109" s="146" t="str">
        <f>IF(基本情報入力シート!D122="","",基本情報入力シート!D122)</f>
        <v/>
      </c>
      <c r="D109" s="146" t="str">
        <f>IF(基本情報入力シート!E122="","",基本情報入力シート!E122)</f>
        <v/>
      </c>
      <c r="E109" s="146" t="str">
        <f>IF(基本情報入力シート!F122="","",基本情報入力シート!F122)</f>
        <v/>
      </c>
      <c r="F109" s="146" t="str">
        <f>IF(基本情報入力シート!G122="","",基本情報入力シート!G122)</f>
        <v/>
      </c>
      <c r="G109" s="146" t="str">
        <f>IF(基本情報入力シート!H122="","",基本情報入力シート!H122)</f>
        <v/>
      </c>
      <c r="H109" s="146" t="str">
        <f>IF(基本情報入力シート!I122="","",基本情報入力シート!I122)</f>
        <v/>
      </c>
      <c r="I109" s="146" t="str">
        <f>IF(基本情報入力シート!J122="","",基本情報入力シート!J122)</f>
        <v/>
      </c>
      <c r="J109" s="146" t="str">
        <f>IF(基本情報入力シート!K122="","",基本情報入力シート!K122)</f>
        <v/>
      </c>
      <c r="K109" s="145" t="str">
        <f>IF(基本情報入力シート!L122="","",基本情報入力シート!L122)</f>
        <v/>
      </c>
      <c r="L109" s="138" t="str">
        <f t="shared" si="5"/>
        <v/>
      </c>
      <c r="M109" s="144" t="str">
        <f>IF(基本情報入力シート!R122="","",基本情報入力シート!R122)</f>
        <v/>
      </c>
      <c r="N109" s="137" t="str">
        <f>IF(基本情報入力シート!W122="","",基本情報入力シート!W122)</f>
        <v/>
      </c>
      <c r="O109" s="137" t="str">
        <f>IF(基本情報入力シート!X122="","",基本情報入力シート!X122)</f>
        <v/>
      </c>
      <c r="P109" s="143" t="str">
        <f>IF(基本情報入力シート!Y122="","",基本情報入力シート!Y122)</f>
        <v/>
      </c>
      <c r="Q109" s="143" t="str">
        <f>IF(基本情報入力シート!M122="","",基本情報入力シート!M122)</f>
        <v/>
      </c>
      <c r="R109" s="227" t="str">
        <f>IFERROR(VLOOKUP(基本情報入力シート!AF122,交付金額!$H$1:$J$3243,2,FALSE),"")</f>
        <v/>
      </c>
      <c r="S109" s="230" t="str">
        <f>IFERROR(VLOOKUP(基本情報入力シート!AF122,交付金額!$H$1:$J$3243,3,FALSE),"")</f>
        <v/>
      </c>
      <c r="T109" s="140"/>
      <c r="U109" s="140"/>
      <c r="V109" s="134"/>
      <c r="W109" s="142"/>
      <c r="X109" s="134"/>
      <c r="Y109" s="142"/>
      <c r="Z109" s="22"/>
    </row>
    <row r="110" spans="1:26" ht="27.75" customHeight="1">
      <c r="A110" s="139">
        <f t="shared" si="4"/>
        <v>90</v>
      </c>
      <c r="B110" s="147" t="str">
        <f>IF(基本情報入力シート!C123="","",基本情報入力シート!C123)</f>
        <v/>
      </c>
      <c r="C110" s="146" t="str">
        <f>IF(基本情報入力シート!D123="","",基本情報入力シート!D123)</f>
        <v/>
      </c>
      <c r="D110" s="146" t="str">
        <f>IF(基本情報入力シート!E123="","",基本情報入力シート!E123)</f>
        <v/>
      </c>
      <c r="E110" s="146" t="str">
        <f>IF(基本情報入力シート!F123="","",基本情報入力シート!F123)</f>
        <v/>
      </c>
      <c r="F110" s="146" t="str">
        <f>IF(基本情報入力シート!G123="","",基本情報入力シート!G123)</f>
        <v/>
      </c>
      <c r="G110" s="146" t="str">
        <f>IF(基本情報入力シート!H123="","",基本情報入力シート!H123)</f>
        <v/>
      </c>
      <c r="H110" s="146" t="str">
        <f>IF(基本情報入力シート!I123="","",基本情報入力シート!I123)</f>
        <v/>
      </c>
      <c r="I110" s="146" t="str">
        <f>IF(基本情報入力シート!J123="","",基本情報入力シート!J123)</f>
        <v/>
      </c>
      <c r="J110" s="146" t="str">
        <f>IF(基本情報入力シート!K123="","",基本情報入力シート!K123)</f>
        <v/>
      </c>
      <c r="K110" s="145" t="str">
        <f>IF(基本情報入力シート!L123="","",基本情報入力シート!L123)</f>
        <v/>
      </c>
      <c r="L110" s="138" t="str">
        <f t="shared" si="5"/>
        <v/>
      </c>
      <c r="M110" s="144" t="str">
        <f>IF(基本情報入力シート!R123="","",基本情報入力シート!R123)</f>
        <v/>
      </c>
      <c r="N110" s="137" t="str">
        <f>IF(基本情報入力シート!W123="","",基本情報入力シート!W123)</f>
        <v/>
      </c>
      <c r="O110" s="137" t="str">
        <f>IF(基本情報入力シート!X123="","",基本情報入力シート!X123)</f>
        <v/>
      </c>
      <c r="P110" s="143" t="str">
        <f>IF(基本情報入力シート!Y123="","",基本情報入力シート!Y123)</f>
        <v/>
      </c>
      <c r="Q110" s="143" t="str">
        <f>IF(基本情報入力シート!M123="","",基本情報入力シート!M123)</f>
        <v/>
      </c>
      <c r="R110" s="227" t="str">
        <f>IFERROR(VLOOKUP(基本情報入力シート!AF123,交付金額!$H$1:$J$3243,2,FALSE),"")</f>
        <v/>
      </c>
      <c r="S110" s="230" t="str">
        <f>IFERROR(VLOOKUP(基本情報入力シート!AF123,交付金額!$H$1:$J$3243,3,FALSE),"")</f>
        <v/>
      </c>
      <c r="T110" s="140"/>
      <c r="U110" s="140"/>
      <c r="V110" s="134"/>
      <c r="W110" s="142"/>
      <c r="X110" s="134"/>
      <c r="Y110" s="142"/>
      <c r="Z110" s="22"/>
    </row>
    <row r="111" spans="1:26" ht="27.75" customHeight="1">
      <c r="A111" s="139">
        <f t="shared" si="4"/>
        <v>91</v>
      </c>
      <c r="B111" s="147" t="str">
        <f>IF(基本情報入力シート!C124="","",基本情報入力シート!C124)</f>
        <v/>
      </c>
      <c r="C111" s="146" t="str">
        <f>IF(基本情報入力シート!D124="","",基本情報入力シート!D124)</f>
        <v/>
      </c>
      <c r="D111" s="146" t="str">
        <f>IF(基本情報入力シート!E124="","",基本情報入力シート!E124)</f>
        <v/>
      </c>
      <c r="E111" s="146" t="str">
        <f>IF(基本情報入力シート!F124="","",基本情報入力シート!F124)</f>
        <v/>
      </c>
      <c r="F111" s="146" t="str">
        <f>IF(基本情報入力シート!G124="","",基本情報入力シート!G124)</f>
        <v/>
      </c>
      <c r="G111" s="146" t="str">
        <f>IF(基本情報入力シート!H124="","",基本情報入力シート!H124)</f>
        <v/>
      </c>
      <c r="H111" s="146" t="str">
        <f>IF(基本情報入力シート!I124="","",基本情報入力シート!I124)</f>
        <v/>
      </c>
      <c r="I111" s="146" t="str">
        <f>IF(基本情報入力シート!J124="","",基本情報入力シート!J124)</f>
        <v/>
      </c>
      <c r="J111" s="146" t="str">
        <f>IF(基本情報入力シート!K124="","",基本情報入力シート!K124)</f>
        <v/>
      </c>
      <c r="K111" s="145" t="str">
        <f>IF(基本情報入力シート!L124="","",基本情報入力シート!L124)</f>
        <v/>
      </c>
      <c r="L111" s="138" t="str">
        <f t="shared" si="5"/>
        <v/>
      </c>
      <c r="M111" s="144" t="str">
        <f>IF(基本情報入力シート!R124="","",基本情報入力シート!R124)</f>
        <v/>
      </c>
      <c r="N111" s="137" t="str">
        <f>IF(基本情報入力シート!W124="","",基本情報入力シート!W124)</f>
        <v/>
      </c>
      <c r="O111" s="137" t="str">
        <f>IF(基本情報入力シート!X124="","",基本情報入力シート!X124)</f>
        <v/>
      </c>
      <c r="P111" s="143" t="str">
        <f>IF(基本情報入力シート!Y124="","",基本情報入力シート!Y124)</f>
        <v/>
      </c>
      <c r="Q111" s="143" t="str">
        <f>IF(基本情報入力シート!M124="","",基本情報入力シート!M124)</f>
        <v/>
      </c>
      <c r="R111" s="227" t="str">
        <f>IFERROR(VLOOKUP(基本情報入力シート!AF124,交付金額!$H$1:$J$3243,2,FALSE),"")</f>
        <v/>
      </c>
      <c r="S111" s="230" t="str">
        <f>IFERROR(VLOOKUP(基本情報入力シート!AF124,交付金額!$H$1:$J$3243,3,FALSE),"")</f>
        <v/>
      </c>
      <c r="T111" s="140"/>
      <c r="U111" s="140"/>
      <c r="V111" s="134"/>
      <c r="W111" s="142"/>
      <c r="X111" s="134"/>
      <c r="Y111" s="142"/>
      <c r="Z111" s="22"/>
    </row>
    <row r="112" spans="1:26" ht="27.75" customHeight="1">
      <c r="A112" s="139">
        <f t="shared" si="4"/>
        <v>92</v>
      </c>
      <c r="B112" s="147" t="str">
        <f>IF(基本情報入力シート!C125="","",基本情報入力シート!C125)</f>
        <v/>
      </c>
      <c r="C112" s="146" t="str">
        <f>IF(基本情報入力シート!D125="","",基本情報入力シート!D125)</f>
        <v/>
      </c>
      <c r="D112" s="146" t="str">
        <f>IF(基本情報入力シート!E125="","",基本情報入力シート!E125)</f>
        <v/>
      </c>
      <c r="E112" s="146" t="str">
        <f>IF(基本情報入力シート!F125="","",基本情報入力シート!F125)</f>
        <v/>
      </c>
      <c r="F112" s="146" t="str">
        <f>IF(基本情報入力シート!G125="","",基本情報入力シート!G125)</f>
        <v/>
      </c>
      <c r="G112" s="146" t="str">
        <f>IF(基本情報入力シート!H125="","",基本情報入力シート!H125)</f>
        <v/>
      </c>
      <c r="H112" s="146" t="str">
        <f>IF(基本情報入力シート!I125="","",基本情報入力シート!I125)</f>
        <v/>
      </c>
      <c r="I112" s="146" t="str">
        <f>IF(基本情報入力シート!J125="","",基本情報入力シート!J125)</f>
        <v/>
      </c>
      <c r="J112" s="146" t="str">
        <f>IF(基本情報入力シート!K125="","",基本情報入力シート!K125)</f>
        <v/>
      </c>
      <c r="K112" s="145" t="str">
        <f>IF(基本情報入力シート!L125="","",基本情報入力シート!L125)</f>
        <v/>
      </c>
      <c r="L112" s="138" t="str">
        <f t="shared" si="5"/>
        <v/>
      </c>
      <c r="M112" s="144" t="str">
        <f>IF(基本情報入力シート!R125="","",基本情報入力シート!R125)</f>
        <v/>
      </c>
      <c r="N112" s="137" t="str">
        <f>IF(基本情報入力シート!W125="","",基本情報入力シート!W125)</f>
        <v/>
      </c>
      <c r="O112" s="137" t="str">
        <f>IF(基本情報入力シート!X125="","",基本情報入力シート!X125)</f>
        <v/>
      </c>
      <c r="P112" s="143" t="str">
        <f>IF(基本情報入力シート!Y125="","",基本情報入力シート!Y125)</f>
        <v/>
      </c>
      <c r="Q112" s="143" t="str">
        <f>IF(基本情報入力シート!M125="","",基本情報入力シート!M125)</f>
        <v/>
      </c>
      <c r="R112" s="227" t="str">
        <f>IFERROR(VLOOKUP(基本情報入力シート!AF125,交付金額!$H$1:$J$3243,2,FALSE),"")</f>
        <v/>
      </c>
      <c r="S112" s="230" t="str">
        <f>IFERROR(VLOOKUP(基本情報入力シート!AF125,交付金額!$H$1:$J$3243,3,FALSE),"")</f>
        <v/>
      </c>
      <c r="T112" s="140"/>
      <c r="U112" s="140"/>
      <c r="V112" s="134"/>
      <c r="W112" s="142"/>
      <c r="X112" s="134"/>
      <c r="Y112" s="142"/>
      <c r="Z112" s="22"/>
    </row>
    <row r="113" spans="1:26" ht="27.75" customHeight="1">
      <c r="A113" s="139">
        <f t="shared" si="4"/>
        <v>93</v>
      </c>
      <c r="B113" s="147" t="str">
        <f>IF(基本情報入力シート!C126="","",基本情報入力シート!C126)</f>
        <v/>
      </c>
      <c r="C113" s="146" t="str">
        <f>IF(基本情報入力シート!D126="","",基本情報入力シート!D126)</f>
        <v/>
      </c>
      <c r="D113" s="146" t="str">
        <f>IF(基本情報入力シート!E126="","",基本情報入力シート!E126)</f>
        <v/>
      </c>
      <c r="E113" s="146" t="str">
        <f>IF(基本情報入力シート!F126="","",基本情報入力シート!F126)</f>
        <v/>
      </c>
      <c r="F113" s="146" t="str">
        <f>IF(基本情報入力シート!G126="","",基本情報入力シート!G126)</f>
        <v/>
      </c>
      <c r="G113" s="146" t="str">
        <f>IF(基本情報入力シート!H126="","",基本情報入力シート!H126)</f>
        <v/>
      </c>
      <c r="H113" s="146" t="str">
        <f>IF(基本情報入力シート!I126="","",基本情報入力シート!I126)</f>
        <v/>
      </c>
      <c r="I113" s="146" t="str">
        <f>IF(基本情報入力シート!J126="","",基本情報入力シート!J126)</f>
        <v/>
      </c>
      <c r="J113" s="146" t="str">
        <f>IF(基本情報入力シート!K126="","",基本情報入力シート!K126)</f>
        <v/>
      </c>
      <c r="K113" s="145" t="str">
        <f>IF(基本情報入力シート!L126="","",基本情報入力シート!L126)</f>
        <v/>
      </c>
      <c r="L113" s="138" t="str">
        <f t="shared" si="5"/>
        <v/>
      </c>
      <c r="M113" s="144" t="str">
        <f>IF(基本情報入力シート!R126="","",基本情報入力シート!R126)</f>
        <v/>
      </c>
      <c r="N113" s="137" t="str">
        <f>IF(基本情報入力シート!W126="","",基本情報入力シート!W126)</f>
        <v/>
      </c>
      <c r="O113" s="137" t="str">
        <f>IF(基本情報入力シート!X126="","",基本情報入力シート!X126)</f>
        <v/>
      </c>
      <c r="P113" s="143" t="str">
        <f>IF(基本情報入力シート!Y126="","",基本情報入力シート!Y126)</f>
        <v/>
      </c>
      <c r="Q113" s="143" t="str">
        <f>IF(基本情報入力シート!M126="","",基本情報入力シート!M126)</f>
        <v/>
      </c>
      <c r="R113" s="227" t="str">
        <f>IFERROR(VLOOKUP(基本情報入力シート!AF126,交付金額!$H$1:$J$3243,2,FALSE),"")</f>
        <v/>
      </c>
      <c r="S113" s="230" t="str">
        <f>IFERROR(VLOOKUP(基本情報入力シート!AF126,交付金額!$H$1:$J$3243,3,FALSE),"")</f>
        <v/>
      </c>
      <c r="T113" s="140"/>
      <c r="U113" s="140"/>
      <c r="V113" s="134"/>
      <c r="W113" s="142"/>
      <c r="X113" s="134"/>
      <c r="Y113" s="142"/>
      <c r="Z113" s="22"/>
    </row>
    <row r="114" spans="1:26" ht="27.75" customHeight="1">
      <c r="A114" s="139">
        <f t="shared" si="4"/>
        <v>94</v>
      </c>
      <c r="B114" s="147" t="str">
        <f>IF(基本情報入力シート!C127="","",基本情報入力シート!C127)</f>
        <v/>
      </c>
      <c r="C114" s="146" t="str">
        <f>IF(基本情報入力シート!D127="","",基本情報入力シート!D127)</f>
        <v/>
      </c>
      <c r="D114" s="146" t="str">
        <f>IF(基本情報入力シート!E127="","",基本情報入力シート!E127)</f>
        <v/>
      </c>
      <c r="E114" s="146" t="str">
        <f>IF(基本情報入力シート!F127="","",基本情報入力シート!F127)</f>
        <v/>
      </c>
      <c r="F114" s="146" t="str">
        <f>IF(基本情報入力シート!G127="","",基本情報入力シート!G127)</f>
        <v/>
      </c>
      <c r="G114" s="146" t="str">
        <f>IF(基本情報入力シート!H127="","",基本情報入力シート!H127)</f>
        <v/>
      </c>
      <c r="H114" s="146" t="str">
        <f>IF(基本情報入力シート!I127="","",基本情報入力シート!I127)</f>
        <v/>
      </c>
      <c r="I114" s="146" t="str">
        <f>IF(基本情報入力シート!J127="","",基本情報入力シート!J127)</f>
        <v/>
      </c>
      <c r="J114" s="146" t="str">
        <f>IF(基本情報入力シート!K127="","",基本情報入力シート!K127)</f>
        <v/>
      </c>
      <c r="K114" s="145" t="str">
        <f>IF(基本情報入力シート!L127="","",基本情報入力シート!L127)</f>
        <v/>
      </c>
      <c r="L114" s="138" t="str">
        <f t="shared" si="5"/>
        <v/>
      </c>
      <c r="M114" s="144" t="str">
        <f>IF(基本情報入力シート!R127="","",基本情報入力シート!R127)</f>
        <v/>
      </c>
      <c r="N114" s="137" t="str">
        <f>IF(基本情報入力シート!W127="","",基本情報入力シート!W127)</f>
        <v/>
      </c>
      <c r="O114" s="137" t="str">
        <f>IF(基本情報入力シート!X127="","",基本情報入力シート!X127)</f>
        <v/>
      </c>
      <c r="P114" s="143" t="str">
        <f>IF(基本情報入力シート!Y127="","",基本情報入力シート!Y127)</f>
        <v/>
      </c>
      <c r="Q114" s="143" t="str">
        <f>IF(基本情報入力シート!M127="","",基本情報入力シート!M127)</f>
        <v/>
      </c>
      <c r="R114" s="227" t="str">
        <f>IFERROR(VLOOKUP(基本情報入力シート!AF127,交付金額!$H$1:$J$3243,2,FALSE),"")</f>
        <v/>
      </c>
      <c r="S114" s="230" t="str">
        <f>IFERROR(VLOOKUP(基本情報入力シート!AF127,交付金額!$H$1:$J$3243,3,FALSE),"")</f>
        <v/>
      </c>
      <c r="T114" s="140"/>
      <c r="U114" s="140"/>
      <c r="V114" s="134"/>
      <c r="W114" s="142"/>
      <c r="X114" s="134"/>
      <c r="Y114" s="142"/>
      <c r="Z114" s="22"/>
    </row>
    <row r="115" spans="1:26" ht="27.75" customHeight="1">
      <c r="A115" s="139">
        <f t="shared" si="4"/>
        <v>95</v>
      </c>
      <c r="B115" s="147" t="str">
        <f>IF(基本情報入力シート!C128="","",基本情報入力シート!C128)</f>
        <v/>
      </c>
      <c r="C115" s="146" t="str">
        <f>IF(基本情報入力シート!D128="","",基本情報入力シート!D128)</f>
        <v/>
      </c>
      <c r="D115" s="146" t="str">
        <f>IF(基本情報入力シート!E128="","",基本情報入力シート!E128)</f>
        <v/>
      </c>
      <c r="E115" s="146" t="str">
        <f>IF(基本情報入力シート!F128="","",基本情報入力シート!F128)</f>
        <v/>
      </c>
      <c r="F115" s="146" t="str">
        <f>IF(基本情報入力シート!G128="","",基本情報入力シート!G128)</f>
        <v/>
      </c>
      <c r="G115" s="146" t="str">
        <f>IF(基本情報入力シート!H128="","",基本情報入力シート!H128)</f>
        <v/>
      </c>
      <c r="H115" s="146" t="str">
        <f>IF(基本情報入力シート!I128="","",基本情報入力シート!I128)</f>
        <v/>
      </c>
      <c r="I115" s="146" t="str">
        <f>IF(基本情報入力シート!J128="","",基本情報入力シート!J128)</f>
        <v/>
      </c>
      <c r="J115" s="146" t="str">
        <f>IF(基本情報入力シート!K128="","",基本情報入力シート!K128)</f>
        <v/>
      </c>
      <c r="K115" s="145" t="str">
        <f>IF(基本情報入力シート!L128="","",基本情報入力シート!L128)</f>
        <v/>
      </c>
      <c r="L115" s="138" t="str">
        <f t="shared" si="5"/>
        <v/>
      </c>
      <c r="M115" s="144" t="str">
        <f>IF(基本情報入力シート!R128="","",基本情報入力シート!R128)</f>
        <v/>
      </c>
      <c r="N115" s="137" t="str">
        <f>IF(基本情報入力シート!W128="","",基本情報入力シート!W128)</f>
        <v/>
      </c>
      <c r="O115" s="137" t="str">
        <f>IF(基本情報入力シート!X128="","",基本情報入力シート!X128)</f>
        <v/>
      </c>
      <c r="P115" s="143" t="str">
        <f>IF(基本情報入力シート!Y128="","",基本情報入力シート!Y128)</f>
        <v/>
      </c>
      <c r="Q115" s="143" t="str">
        <f>IF(基本情報入力シート!M128="","",基本情報入力シート!M128)</f>
        <v/>
      </c>
      <c r="R115" s="227" t="str">
        <f>IFERROR(VLOOKUP(基本情報入力シート!AF128,交付金額!$H$1:$J$3243,2,FALSE),"")</f>
        <v/>
      </c>
      <c r="S115" s="230" t="str">
        <f>IFERROR(VLOOKUP(基本情報入力シート!AF128,交付金額!$H$1:$J$3243,3,FALSE),"")</f>
        <v/>
      </c>
      <c r="T115" s="140"/>
      <c r="U115" s="140"/>
      <c r="V115" s="134"/>
      <c r="W115" s="142"/>
      <c r="X115" s="134"/>
      <c r="Y115" s="142"/>
      <c r="Z115" s="22"/>
    </row>
    <row r="116" spans="1:26" ht="27.75" customHeight="1">
      <c r="A116" s="139">
        <f t="shared" si="4"/>
        <v>96</v>
      </c>
      <c r="B116" s="147" t="str">
        <f>IF(基本情報入力シート!C129="","",基本情報入力シート!C129)</f>
        <v/>
      </c>
      <c r="C116" s="146" t="str">
        <f>IF(基本情報入力シート!D129="","",基本情報入力シート!D129)</f>
        <v/>
      </c>
      <c r="D116" s="146" t="str">
        <f>IF(基本情報入力シート!E129="","",基本情報入力シート!E129)</f>
        <v/>
      </c>
      <c r="E116" s="146" t="str">
        <f>IF(基本情報入力シート!F129="","",基本情報入力シート!F129)</f>
        <v/>
      </c>
      <c r="F116" s="146" t="str">
        <f>IF(基本情報入力シート!G129="","",基本情報入力シート!G129)</f>
        <v/>
      </c>
      <c r="G116" s="146" t="str">
        <f>IF(基本情報入力シート!H129="","",基本情報入力シート!H129)</f>
        <v/>
      </c>
      <c r="H116" s="146" t="str">
        <f>IF(基本情報入力シート!I129="","",基本情報入力シート!I129)</f>
        <v/>
      </c>
      <c r="I116" s="146" t="str">
        <f>IF(基本情報入力シート!J129="","",基本情報入力シート!J129)</f>
        <v/>
      </c>
      <c r="J116" s="146" t="str">
        <f>IF(基本情報入力シート!K129="","",基本情報入力シート!K129)</f>
        <v/>
      </c>
      <c r="K116" s="145" t="str">
        <f>IF(基本情報入力シート!L129="","",基本情報入力シート!L129)</f>
        <v/>
      </c>
      <c r="L116" s="138" t="str">
        <f t="shared" si="5"/>
        <v/>
      </c>
      <c r="M116" s="144" t="str">
        <f>IF(基本情報入力シート!R129="","",基本情報入力シート!R129)</f>
        <v/>
      </c>
      <c r="N116" s="137" t="str">
        <f>IF(基本情報入力シート!W129="","",基本情報入力シート!W129)</f>
        <v/>
      </c>
      <c r="O116" s="137" t="str">
        <f>IF(基本情報入力シート!X129="","",基本情報入力シート!X129)</f>
        <v/>
      </c>
      <c r="P116" s="143" t="str">
        <f>IF(基本情報入力シート!Y129="","",基本情報入力シート!Y129)</f>
        <v/>
      </c>
      <c r="Q116" s="143" t="str">
        <f>IF(基本情報入力シート!M129="","",基本情報入力シート!M129)</f>
        <v/>
      </c>
      <c r="R116" s="227" t="str">
        <f>IFERROR(VLOOKUP(基本情報入力シート!AF129,交付金額!$H$1:$J$3243,2,FALSE),"")</f>
        <v/>
      </c>
      <c r="S116" s="230" t="str">
        <f>IFERROR(VLOOKUP(基本情報入力シート!AF129,交付金額!$H$1:$J$3243,3,FALSE),"")</f>
        <v/>
      </c>
      <c r="T116" s="140"/>
      <c r="U116" s="140"/>
      <c r="V116" s="134"/>
      <c r="W116" s="142"/>
      <c r="X116" s="134"/>
      <c r="Y116" s="142"/>
      <c r="Z116" s="22"/>
    </row>
    <row r="117" spans="1:26" ht="27.75" customHeight="1">
      <c r="A117" s="139">
        <f t="shared" si="4"/>
        <v>97</v>
      </c>
      <c r="B117" s="147" t="str">
        <f>IF(基本情報入力シート!C130="","",基本情報入力シート!C130)</f>
        <v/>
      </c>
      <c r="C117" s="146" t="str">
        <f>IF(基本情報入力シート!D130="","",基本情報入力シート!D130)</f>
        <v/>
      </c>
      <c r="D117" s="146" t="str">
        <f>IF(基本情報入力シート!E130="","",基本情報入力シート!E130)</f>
        <v/>
      </c>
      <c r="E117" s="146" t="str">
        <f>IF(基本情報入力シート!F130="","",基本情報入力シート!F130)</f>
        <v/>
      </c>
      <c r="F117" s="146" t="str">
        <f>IF(基本情報入力シート!G130="","",基本情報入力シート!G130)</f>
        <v/>
      </c>
      <c r="G117" s="146" t="str">
        <f>IF(基本情報入力シート!H130="","",基本情報入力シート!H130)</f>
        <v/>
      </c>
      <c r="H117" s="146" t="str">
        <f>IF(基本情報入力シート!I130="","",基本情報入力シート!I130)</f>
        <v/>
      </c>
      <c r="I117" s="146" t="str">
        <f>IF(基本情報入力シート!J130="","",基本情報入力シート!J130)</f>
        <v/>
      </c>
      <c r="J117" s="146" t="str">
        <f>IF(基本情報入力シート!K130="","",基本情報入力シート!K130)</f>
        <v/>
      </c>
      <c r="K117" s="145" t="str">
        <f>IF(基本情報入力シート!L130="","",基本情報入力シート!L130)</f>
        <v/>
      </c>
      <c r="L117" s="138" t="str">
        <f t="shared" si="5"/>
        <v/>
      </c>
      <c r="M117" s="144" t="str">
        <f>IF(基本情報入力シート!R130="","",基本情報入力シート!R130)</f>
        <v/>
      </c>
      <c r="N117" s="137" t="str">
        <f>IF(基本情報入力シート!W130="","",基本情報入力シート!W130)</f>
        <v/>
      </c>
      <c r="O117" s="137" t="str">
        <f>IF(基本情報入力シート!X130="","",基本情報入力シート!X130)</f>
        <v/>
      </c>
      <c r="P117" s="143" t="str">
        <f>IF(基本情報入力シート!Y130="","",基本情報入力シート!Y130)</f>
        <v/>
      </c>
      <c r="Q117" s="143" t="str">
        <f>IF(基本情報入力シート!M130="","",基本情報入力シート!M130)</f>
        <v/>
      </c>
      <c r="R117" s="227" t="str">
        <f>IFERROR(VLOOKUP(基本情報入力シート!AF130,交付金額!$H$1:$J$3243,2,FALSE),"")</f>
        <v/>
      </c>
      <c r="S117" s="230" t="str">
        <f>IFERROR(VLOOKUP(基本情報入力シート!AF130,交付金額!$H$1:$J$3243,3,FALSE),"")</f>
        <v/>
      </c>
      <c r="T117" s="140"/>
      <c r="U117" s="140"/>
      <c r="V117" s="134"/>
      <c r="W117" s="142"/>
      <c r="X117" s="134"/>
      <c r="Y117" s="142"/>
      <c r="Z117" s="22"/>
    </row>
    <row r="118" spans="1:26" ht="27.75" customHeight="1">
      <c r="A118" s="139">
        <f t="shared" si="4"/>
        <v>98</v>
      </c>
      <c r="B118" s="147" t="str">
        <f>IF(基本情報入力シート!C131="","",基本情報入力シート!C131)</f>
        <v/>
      </c>
      <c r="C118" s="146" t="str">
        <f>IF(基本情報入力シート!D131="","",基本情報入力シート!D131)</f>
        <v/>
      </c>
      <c r="D118" s="146" t="str">
        <f>IF(基本情報入力シート!E131="","",基本情報入力シート!E131)</f>
        <v/>
      </c>
      <c r="E118" s="146" t="str">
        <f>IF(基本情報入力シート!F131="","",基本情報入力シート!F131)</f>
        <v/>
      </c>
      <c r="F118" s="146" t="str">
        <f>IF(基本情報入力シート!G131="","",基本情報入力シート!G131)</f>
        <v/>
      </c>
      <c r="G118" s="146" t="str">
        <f>IF(基本情報入力シート!H131="","",基本情報入力シート!H131)</f>
        <v/>
      </c>
      <c r="H118" s="146" t="str">
        <f>IF(基本情報入力シート!I131="","",基本情報入力シート!I131)</f>
        <v/>
      </c>
      <c r="I118" s="146" t="str">
        <f>IF(基本情報入力シート!J131="","",基本情報入力シート!J131)</f>
        <v/>
      </c>
      <c r="J118" s="146" t="str">
        <f>IF(基本情報入力シート!K131="","",基本情報入力シート!K131)</f>
        <v/>
      </c>
      <c r="K118" s="145" t="str">
        <f>IF(基本情報入力シート!L131="","",基本情報入力シート!L131)</f>
        <v/>
      </c>
      <c r="L118" s="138" t="str">
        <f t="shared" si="5"/>
        <v/>
      </c>
      <c r="M118" s="144" t="str">
        <f>IF(基本情報入力シート!R131="","",基本情報入力シート!R131)</f>
        <v/>
      </c>
      <c r="N118" s="137" t="str">
        <f>IF(基本情報入力シート!W131="","",基本情報入力シート!W131)</f>
        <v/>
      </c>
      <c r="O118" s="137" t="str">
        <f>IF(基本情報入力シート!X131="","",基本情報入力シート!X131)</f>
        <v/>
      </c>
      <c r="P118" s="143" t="str">
        <f>IF(基本情報入力シート!Y131="","",基本情報入力シート!Y131)</f>
        <v/>
      </c>
      <c r="Q118" s="143" t="str">
        <f>IF(基本情報入力シート!M131="","",基本情報入力シート!M131)</f>
        <v/>
      </c>
      <c r="R118" s="227" t="str">
        <f>IFERROR(VLOOKUP(基本情報入力シート!AF131,交付金額!$H$1:$J$3243,2,FALSE),"")</f>
        <v/>
      </c>
      <c r="S118" s="230" t="str">
        <f>IFERROR(VLOOKUP(基本情報入力シート!AF131,交付金額!$H$1:$J$3243,3,FALSE),"")</f>
        <v/>
      </c>
      <c r="T118" s="140"/>
      <c r="U118" s="140"/>
      <c r="V118" s="134"/>
      <c r="W118" s="142"/>
      <c r="X118" s="134"/>
      <c r="Y118" s="142"/>
      <c r="Z118" s="22"/>
    </row>
    <row r="119" spans="1:26" ht="27.75" customHeight="1">
      <c r="A119" s="139">
        <f t="shared" si="4"/>
        <v>99</v>
      </c>
      <c r="B119" s="147" t="str">
        <f>IF(基本情報入力シート!C132="","",基本情報入力シート!C132)</f>
        <v/>
      </c>
      <c r="C119" s="146" t="str">
        <f>IF(基本情報入力シート!D132="","",基本情報入力シート!D132)</f>
        <v/>
      </c>
      <c r="D119" s="146" t="str">
        <f>IF(基本情報入力シート!E132="","",基本情報入力シート!E132)</f>
        <v/>
      </c>
      <c r="E119" s="146" t="str">
        <f>IF(基本情報入力シート!F132="","",基本情報入力シート!F132)</f>
        <v/>
      </c>
      <c r="F119" s="146" t="str">
        <f>IF(基本情報入力シート!G132="","",基本情報入力シート!G132)</f>
        <v/>
      </c>
      <c r="G119" s="146" t="str">
        <f>IF(基本情報入力シート!H132="","",基本情報入力シート!H132)</f>
        <v/>
      </c>
      <c r="H119" s="146" t="str">
        <f>IF(基本情報入力シート!I132="","",基本情報入力シート!I132)</f>
        <v/>
      </c>
      <c r="I119" s="146" t="str">
        <f>IF(基本情報入力シート!J132="","",基本情報入力シート!J132)</f>
        <v/>
      </c>
      <c r="J119" s="146" t="str">
        <f>IF(基本情報入力シート!K132="","",基本情報入力シート!K132)</f>
        <v/>
      </c>
      <c r="K119" s="145" t="str">
        <f>IF(基本情報入力シート!L132="","",基本情報入力シート!L132)</f>
        <v/>
      </c>
      <c r="L119" s="138" t="str">
        <f t="shared" si="5"/>
        <v/>
      </c>
      <c r="M119" s="144" t="str">
        <f>IF(基本情報入力シート!R132="","",基本情報入力シート!R132)</f>
        <v/>
      </c>
      <c r="N119" s="137" t="str">
        <f>IF(基本情報入力シート!W132="","",基本情報入力シート!W132)</f>
        <v/>
      </c>
      <c r="O119" s="137" t="str">
        <f>IF(基本情報入力シート!X132="","",基本情報入力シート!X132)</f>
        <v/>
      </c>
      <c r="P119" s="143" t="str">
        <f>IF(基本情報入力シート!Y132="","",基本情報入力シート!Y132)</f>
        <v/>
      </c>
      <c r="Q119" s="143" t="str">
        <f>IF(基本情報入力シート!M132="","",基本情報入力シート!M132)</f>
        <v/>
      </c>
      <c r="R119" s="227" t="str">
        <f>IFERROR(VLOOKUP(基本情報入力シート!AF132,交付金額!$H$1:$J$3243,2,FALSE),"")</f>
        <v/>
      </c>
      <c r="S119" s="230" t="str">
        <f>IFERROR(VLOOKUP(基本情報入力シート!AF132,交付金額!$H$1:$J$3243,3,FALSE),"")</f>
        <v/>
      </c>
      <c r="T119" s="140"/>
      <c r="U119" s="140"/>
      <c r="V119" s="134"/>
      <c r="W119" s="142"/>
      <c r="X119" s="134"/>
      <c r="Y119" s="142"/>
      <c r="Z119" s="22"/>
    </row>
    <row r="120" spans="1:26" ht="27.75" customHeight="1">
      <c r="A120" s="139">
        <f t="shared" si="4"/>
        <v>100</v>
      </c>
      <c r="B120" s="188" t="str">
        <f>IF(基本情報入力シート!C133="","",基本情報入力シート!C133)</f>
        <v/>
      </c>
      <c r="C120" s="189" t="str">
        <f>IF(基本情報入力シート!D133="","",基本情報入力シート!D133)</f>
        <v/>
      </c>
      <c r="D120" s="189" t="str">
        <f>IF(基本情報入力シート!E133="","",基本情報入力シート!E133)</f>
        <v/>
      </c>
      <c r="E120" s="189" t="str">
        <f>IF(基本情報入力シート!F133="","",基本情報入力シート!F133)</f>
        <v/>
      </c>
      <c r="F120" s="189" t="str">
        <f>IF(基本情報入力シート!G133="","",基本情報入力シート!G133)</f>
        <v/>
      </c>
      <c r="G120" s="189" t="str">
        <f>IF(基本情報入力シート!H133="","",基本情報入力シート!H133)</f>
        <v/>
      </c>
      <c r="H120" s="189" t="str">
        <f>IF(基本情報入力シート!I133="","",基本情報入力シート!I133)</f>
        <v/>
      </c>
      <c r="I120" s="189" t="str">
        <f>IF(基本情報入力シート!J133="","",基本情報入力シート!J133)</f>
        <v/>
      </c>
      <c r="J120" s="189" t="str">
        <f>IF(基本情報入力シート!K133="","",基本情報入力シート!K133)</f>
        <v/>
      </c>
      <c r="K120" s="190" t="str">
        <f>IF(基本情報入力シート!L133="","",基本情報入力シート!L133)</f>
        <v/>
      </c>
      <c r="L120" s="138" t="str">
        <f t="shared" si="5"/>
        <v/>
      </c>
      <c r="M120" s="137" t="str">
        <f>IF(基本情報入力シート!R133="","",基本情報入力シート!R133)</f>
        <v/>
      </c>
      <c r="N120" s="137" t="str">
        <f>IF(基本情報入力シート!W133="","",基本情報入力シート!W133)</f>
        <v/>
      </c>
      <c r="O120" s="137" t="str">
        <f>IF(基本情報入力シート!X133="","",基本情報入力シート!X133)</f>
        <v/>
      </c>
      <c r="P120" s="220" t="str">
        <f>IF(基本情報入力シート!Y133="","",基本情報入力シート!Y133)</f>
        <v/>
      </c>
      <c r="Q120" s="220" t="str">
        <f>IF(基本情報入力シート!M133="","",基本情報入力シート!M133)</f>
        <v/>
      </c>
      <c r="R120" s="227" t="str">
        <f>IFERROR(VLOOKUP(基本情報入力シート!AF133,交付金額!$H$1:$J$3243,2,FALSE),"")</f>
        <v/>
      </c>
      <c r="S120" s="230" t="str">
        <f>IFERROR(VLOOKUP(基本情報入力シート!AF133,交付金額!$H$1:$J$3243,3,FALSE),"")</f>
        <v/>
      </c>
      <c r="T120" s="135"/>
      <c r="U120" s="135"/>
      <c r="V120" s="134"/>
      <c r="W120" s="142"/>
      <c r="X120" s="134"/>
      <c r="Y120" s="142"/>
      <c r="Z120" s="22"/>
    </row>
    <row r="121" spans="1:26">
      <c r="A121" s="27"/>
      <c r="B121" s="28"/>
      <c r="C121" s="29"/>
      <c r="D121" s="29"/>
      <c r="E121" s="29"/>
      <c r="F121" s="29"/>
      <c r="G121" s="29"/>
      <c r="H121" s="29"/>
      <c r="I121" s="29"/>
      <c r="J121" s="29"/>
      <c r="K121" s="29"/>
      <c r="L121" s="29"/>
      <c r="M121" s="29"/>
      <c r="N121" s="29"/>
      <c r="O121" s="29"/>
      <c r="Q121" s="16"/>
      <c r="R121" s="16"/>
      <c r="S121" s="31"/>
      <c r="T121" s="23"/>
      <c r="U121" s="23"/>
      <c r="V121" s="23"/>
      <c r="W121" s="24"/>
      <c r="X121" s="30"/>
      <c r="Y121" s="31"/>
      <c r="Z121" s="31"/>
    </row>
    <row r="122" spans="1:26">
      <c r="A122" s="25"/>
      <c r="C122" s="25"/>
      <c r="D122" s="25"/>
      <c r="E122" s="25"/>
      <c r="F122" s="25"/>
      <c r="G122" s="25"/>
      <c r="H122" s="25"/>
      <c r="I122" s="25"/>
      <c r="J122" s="25"/>
      <c r="K122" s="25"/>
      <c r="L122" s="25"/>
      <c r="M122" s="25"/>
      <c r="N122" s="25"/>
      <c r="O122" s="25"/>
      <c r="P122" s="25"/>
      <c r="Q122" s="25"/>
      <c r="R122" s="133"/>
      <c r="S122" s="133"/>
      <c r="T122" s="25"/>
      <c r="U122" s="133"/>
      <c r="V122" s="133"/>
      <c r="W122" s="25"/>
      <c r="X122" s="133"/>
      <c r="Y122" s="25"/>
      <c r="Z122" s="133"/>
    </row>
    <row r="123" spans="1:26">
      <c r="A123" s="25"/>
      <c r="C123" s="25"/>
      <c r="D123" s="25"/>
      <c r="E123" s="25"/>
      <c r="F123" s="25"/>
      <c r="G123" s="25"/>
      <c r="H123" s="25"/>
      <c r="I123" s="25"/>
      <c r="J123" s="25"/>
      <c r="K123" s="25"/>
      <c r="L123" s="25"/>
      <c r="M123" s="25"/>
      <c r="N123" s="25"/>
      <c r="O123" s="25"/>
      <c r="P123" s="25"/>
      <c r="Q123" s="25"/>
      <c r="R123" s="133"/>
      <c r="S123" s="133"/>
      <c r="T123" s="25"/>
      <c r="U123" s="133"/>
      <c r="V123" s="133"/>
      <c r="W123" s="25"/>
      <c r="X123" s="133"/>
      <c r="Y123" s="25"/>
      <c r="Z123" s="133"/>
    </row>
    <row r="124" spans="1:26">
      <c r="A124" s="25"/>
      <c r="C124" s="32"/>
      <c r="D124" s="32"/>
      <c r="E124" s="32"/>
      <c r="F124" s="32"/>
      <c r="G124" s="32"/>
      <c r="H124" s="32"/>
      <c r="I124" s="32"/>
      <c r="J124" s="32"/>
      <c r="K124" s="32"/>
      <c r="L124" s="32"/>
      <c r="M124" s="32"/>
      <c r="N124" s="32"/>
      <c r="O124" s="32"/>
      <c r="P124" s="32"/>
      <c r="Q124" s="25"/>
      <c r="R124" s="133"/>
      <c r="S124" s="133"/>
      <c r="T124" s="25"/>
      <c r="U124" s="133"/>
      <c r="V124" s="133"/>
      <c r="W124" s="25"/>
      <c r="X124" s="133"/>
      <c r="Y124" s="25"/>
      <c r="Z124" s="133"/>
    </row>
    <row r="125" spans="1:26">
      <c r="A125" s="25"/>
      <c r="B125" s="32"/>
      <c r="C125" s="25"/>
      <c r="D125" s="25"/>
      <c r="E125" s="25"/>
      <c r="F125" s="25"/>
      <c r="G125" s="25"/>
      <c r="H125" s="25"/>
      <c r="I125" s="25"/>
      <c r="J125" s="25"/>
      <c r="K125" s="25"/>
      <c r="L125" s="25"/>
      <c r="M125" s="25"/>
      <c r="N125" s="25"/>
      <c r="O125" s="25"/>
      <c r="P125" s="25"/>
      <c r="Q125" s="25"/>
      <c r="R125" s="133"/>
      <c r="S125" s="133"/>
      <c r="T125" s="25"/>
      <c r="U125" s="133"/>
      <c r="V125" s="133"/>
      <c r="W125" s="25"/>
      <c r="X125" s="133"/>
      <c r="Y125" s="25"/>
      <c r="Z125" s="133"/>
    </row>
  </sheetData>
  <mergeCells count="24">
    <mergeCell ref="A3:C3"/>
    <mergeCell ref="D3:P3"/>
    <mergeCell ref="Q5:Q6"/>
    <mergeCell ref="B7:P7"/>
    <mergeCell ref="B8:P8"/>
    <mergeCell ref="A15:A18"/>
    <mergeCell ref="B15:K19"/>
    <mergeCell ref="M15:M19"/>
    <mergeCell ref="P15:P19"/>
    <mergeCell ref="Q15:Q19"/>
    <mergeCell ref="N16:O16"/>
    <mergeCell ref="B9:P9"/>
    <mergeCell ref="B13:Q13"/>
    <mergeCell ref="T16:U17"/>
    <mergeCell ref="T18:T19"/>
    <mergeCell ref="U18:U19"/>
    <mergeCell ref="R15:R19"/>
    <mergeCell ref="S15:Y15"/>
    <mergeCell ref="S16:S19"/>
    <mergeCell ref="V17:V19"/>
    <mergeCell ref="W18:W19"/>
    <mergeCell ref="X17:X19"/>
    <mergeCell ref="Y18:Y19"/>
    <mergeCell ref="V16:Y16"/>
  </mergeCells>
  <phoneticPr fontId="7"/>
  <printOptions horizontalCentered="1"/>
  <pageMargins left="0.51181102362204722" right="0.51181102362204722" top="0.74803149606299213" bottom="0.74803149606299213" header="0.31496062992125984" footer="0.31496062992125984"/>
  <pageSetup paperSize="9" scale="72"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9"/>
  <sheetViews>
    <sheetView view="pageBreakPreview" zoomScale="124" zoomScaleNormal="120" zoomScaleSheetLayoutView="124" workbookViewId="0">
      <selection activeCell="AH51" sqref="AH51"/>
    </sheetView>
  </sheetViews>
  <sheetFormatPr defaultColWidth="9" defaultRowHeight="13.5"/>
  <cols>
    <col min="1" max="1" width="2.5" style="49" customWidth="1"/>
    <col min="2" max="6" width="2.75" style="49" customWidth="1"/>
    <col min="7" max="27" width="2.5" style="49" customWidth="1"/>
    <col min="28" max="28" width="2" style="49" customWidth="1"/>
    <col min="29" max="29" width="2.5" style="49" customWidth="1"/>
    <col min="30" max="30" width="3.375" style="49" customWidth="1"/>
    <col min="31" max="31" width="3.25" style="49" customWidth="1"/>
    <col min="32" max="36" width="2.5" style="49" customWidth="1"/>
    <col min="37" max="37" width="4.125" style="49" customWidth="1"/>
    <col min="38" max="16384" width="9" style="49"/>
  </cols>
  <sheetData>
    <row r="1" spans="1:46">
      <c r="A1" s="49" t="s">
        <v>4957</v>
      </c>
      <c r="W1" s="50" t="s">
        <v>29</v>
      </c>
      <c r="X1" s="50"/>
      <c r="Y1" s="50"/>
      <c r="Z1" s="330" t="str">
        <f>IF(基本情報入力シート!C11="","",基本情報入力シート!C11)</f>
        <v>奈良県</v>
      </c>
      <c r="AA1" s="331"/>
      <c r="AB1" s="331"/>
      <c r="AC1" s="331"/>
      <c r="AD1" s="331"/>
      <c r="AE1" s="331"/>
      <c r="AF1" s="331"/>
      <c r="AG1" s="331"/>
      <c r="AH1" s="331"/>
      <c r="AI1" s="331"/>
      <c r="AJ1" s="332"/>
    </row>
    <row r="3" spans="1:46" ht="16.5" customHeight="1">
      <c r="A3" s="333" t="s">
        <v>71</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row>
    <row r="5" spans="1:46" ht="6" customHeight="1"/>
    <row r="6" spans="1:46">
      <c r="A6" s="51" t="s">
        <v>30</v>
      </c>
      <c r="R6" s="52"/>
      <c r="S6" s="52"/>
      <c r="T6" s="52"/>
      <c r="U6" s="52"/>
      <c r="V6" s="52"/>
      <c r="W6" s="52"/>
      <c r="X6" s="52"/>
      <c r="Y6" s="52"/>
      <c r="Z6" s="52"/>
      <c r="AA6" s="53"/>
      <c r="AB6" s="53"/>
      <c r="AC6" s="54"/>
      <c r="AD6" s="54"/>
      <c r="AE6" s="54"/>
      <c r="AF6" s="54"/>
      <c r="AG6" s="54"/>
      <c r="AH6" s="54"/>
      <c r="AI6" s="54"/>
      <c r="AJ6" s="54"/>
    </row>
    <row r="7" spans="1:46" ht="4.5" customHeight="1"/>
    <row r="8" spans="1:46" s="55" customFormat="1" ht="13.5" customHeight="1">
      <c r="A8" s="334" t="s">
        <v>0</v>
      </c>
      <c r="B8" s="335"/>
      <c r="C8" s="335"/>
      <c r="D8" s="335"/>
      <c r="E8" s="335"/>
      <c r="F8" s="335"/>
      <c r="G8" s="336" t="str">
        <f>IF(基本情報入力シート!M15="","",基本情報入力シート!M15)</f>
        <v>シャカイフクシホウジンナラケン</v>
      </c>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8"/>
    </row>
    <row r="9" spans="1:46" s="55" customFormat="1" ht="22.5" customHeight="1">
      <c r="A9" s="339" t="s">
        <v>35</v>
      </c>
      <c r="B9" s="340"/>
      <c r="C9" s="340"/>
      <c r="D9" s="340"/>
      <c r="E9" s="340"/>
      <c r="F9" s="340"/>
      <c r="G9" s="341" t="str">
        <f>IF(基本情報入力シート!M16="","",基本情報入力シート!M16)</f>
        <v>社会福祉法人ならけん</v>
      </c>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3"/>
    </row>
    <row r="10" spans="1:46" s="55" customFormat="1" ht="12.75" customHeight="1">
      <c r="A10" s="352" t="s">
        <v>31</v>
      </c>
      <c r="B10" s="353"/>
      <c r="C10" s="353"/>
      <c r="D10" s="353"/>
      <c r="E10" s="353"/>
      <c r="F10" s="353"/>
      <c r="G10" s="56" t="s">
        <v>1</v>
      </c>
      <c r="H10" s="358" t="str">
        <f>IF(基本情報入力シート!AC17="","",基本情報入力シート!AC17)</f>
        <v>630-8532</v>
      </c>
      <c r="I10" s="358"/>
      <c r="J10" s="358"/>
      <c r="K10" s="358"/>
      <c r="L10" s="358"/>
      <c r="M10" s="57"/>
      <c r="N10" s="58"/>
      <c r="O10" s="58"/>
      <c r="P10" s="58"/>
      <c r="Q10" s="58"/>
      <c r="R10" s="58"/>
      <c r="S10" s="58"/>
      <c r="T10" s="58"/>
      <c r="U10" s="58"/>
      <c r="V10" s="58"/>
      <c r="W10" s="58"/>
      <c r="X10" s="58"/>
      <c r="Y10" s="58"/>
      <c r="Z10" s="58"/>
      <c r="AA10" s="58"/>
      <c r="AB10" s="58"/>
      <c r="AC10" s="58"/>
      <c r="AD10" s="58"/>
      <c r="AE10" s="58"/>
      <c r="AF10" s="58"/>
      <c r="AG10" s="58"/>
      <c r="AH10" s="58"/>
      <c r="AI10" s="58"/>
      <c r="AJ10" s="59"/>
    </row>
    <row r="11" spans="1:46" s="55" customFormat="1" ht="12" customHeight="1">
      <c r="A11" s="354"/>
      <c r="B11" s="355"/>
      <c r="C11" s="355"/>
      <c r="D11" s="355"/>
      <c r="E11" s="355"/>
      <c r="F11" s="355"/>
      <c r="G11" s="359" t="str">
        <f>IF(基本情報入力シート!M18="","",基本情報入力シート!M18)</f>
        <v>奈良市登大路町30</v>
      </c>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1"/>
    </row>
    <row r="12" spans="1:46" s="55" customFormat="1" ht="12" customHeight="1">
      <c r="A12" s="356"/>
      <c r="B12" s="357"/>
      <c r="C12" s="357"/>
      <c r="D12" s="357"/>
      <c r="E12" s="357"/>
      <c r="F12" s="357"/>
      <c r="G12" s="362" t="str">
        <f>IF(基本情報入力シート!M19="","",基本情報入力シート!M19)</f>
        <v/>
      </c>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4"/>
    </row>
    <row r="13" spans="1:46" s="55" customFormat="1" ht="12">
      <c r="A13" s="365" t="s">
        <v>0</v>
      </c>
      <c r="B13" s="366"/>
      <c r="C13" s="366"/>
      <c r="D13" s="366"/>
      <c r="E13" s="366"/>
      <c r="F13" s="366"/>
      <c r="G13" s="367" t="str">
        <f>IF(基本情報入力シート!M22="","",基本情報入力シート!M22)</f>
        <v>ホジョハナコ</v>
      </c>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9"/>
      <c r="AT13" s="60"/>
    </row>
    <row r="14" spans="1:46" s="55" customFormat="1" ht="22.5" customHeight="1">
      <c r="A14" s="354" t="s">
        <v>32</v>
      </c>
      <c r="B14" s="355"/>
      <c r="C14" s="355"/>
      <c r="D14" s="355"/>
      <c r="E14" s="355"/>
      <c r="F14" s="355"/>
      <c r="G14" s="370" t="str">
        <f>IF(基本情報入力シート!M23="","",基本情報入力シート!M23)</f>
        <v>補助花子</v>
      </c>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2"/>
      <c r="AT14" s="60"/>
    </row>
    <row r="15" spans="1:46" s="55" customFormat="1" ht="27.75" customHeight="1">
      <c r="A15" s="373" t="s">
        <v>33</v>
      </c>
      <c r="B15" s="373"/>
      <c r="C15" s="373"/>
      <c r="D15" s="373"/>
      <c r="E15" s="373"/>
      <c r="F15" s="373"/>
      <c r="G15" s="374" t="s">
        <v>21</v>
      </c>
      <c r="H15" s="374"/>
      <c r="I15" s="374"/>
      <c r="J15" s="339"/>
      <c r="K15" s="375" t="str">
        <f>IF(基本情報入力シート!M24="","",基本情報入力シート!M24)</f>
        <v>0742-27-8532</v>
      </c>
      <c r="L15" s="375"/>
      <c r="M15" s="375"/>
      <c r="N15" s="375"/>
      <c r="O15" s="375"/>
      <c r="P15" s="376" t="s">
        <v>22</v>
      </c>
      <c r="Q15" s="374"/>
      <c r="R15" s="374"/>
      <c r="S15" s="339"/>
      <c r="T15" s="375" t="str">
        <f>IF(基本情報入力シート!M25="","",基本情報入力シート!M25)</f>
        <v>0742-27-3075</v>
      </c>
      <c r="U15" s="375"/>
      <c r="V15" s="375"/>
      <c r="W15" s="375"/>
      <c r="X15" s="375"/>
      <c r="Y15" s="376" t="s">
        <v>34</v>
      </c>
      <c r="Z15" s="374"/>
      <c r="AA15" s="374"/>
      <c r="AB15" s="339"/>
      <c r="AC15" s="377" t="str">
        <f>IF(基本情報入力シート!M26="","",基本情報入力シート!M26)</f>
        <v>aaaa@office.nara.pref.lg.jp</v>
      </c>
      <c r="AD15" s="377"/>
      <c r="AE15" s="377"/>
      <c r="AF15" s="377"/>
      <c r="AG15" s="377"/>
      <c r="AH15" s="377"/>
      <c r="AI15" s="377"/>
      <c r="AJ15" s="377"/>
      <c r="AT15" s="60"/>
    </row>
    <row r="16" spans="1:46" s="55" customFormat="1" ht="8.25" customHeight="1">
      <c r="A16" s="61"/>
      <c r="B16" s="61"/>
      <c r="C16" s="61"/>
      <c r="D16" s="61"/>
      <c r="E16" s="61"/>
      <c r="F16" s="61"/>
      <c r="G16" s="61"/>
      <c r="H16" s="61"/>
      <c r="I16" s="61"/>
      <c r="J16" s="61"/>
      <c r="K16" s="62"/>
      <c r="L16" s="62"/>
      <c r="M16" s="62"/>
      <c r="N16" s="62"/>
      <c r="O16" s="62"/>
      <c r="P16" s="62"/>
      <c r="Q16" s="62"/>
      <c r="R16" s="62"/>
      <c r="S16" s="62"/>
      <c r="T16" s="62"/>
      <c r="U16" s="62"/>
      <c r="V16" s="61"/>
      <c r="W16" s="61"/>
      <c r="X16" s="61"/>
      <c r="Y16" s="61"/>
      <c r="Z16" s="62"/>
      <c r="AA16" s="62"/>
      <c r="AB16" s="62"/>
      <c r="AC16" s="62"/>
      <c r="AD16" s="62"/>
      <c r="AE16" s="62"/>
      <c r="AF16" s="62"/>
      <c r="AG16" s="62"/>
      <c r="AH16" s="62"/>
      <c r="AI16" s="62"/>
      <c r="AJ16" s="62"/>
      <c r="AT16" s="60"/>
    </row>
    <row r="17" spans="1:46" s="55" customFormat="1" ht="6" customHeight="1">
      <c r="A17" s="61"/>
      <c r="B17" s="61"/>
      <c r="C17" s="61"/>
      <c r="D17" s="61"/>
      <c r="E17" s="61"/>
      <c r="F17" s="61"/>
      <c r="G17" s="61"/>
      <c r="H17" s="61"/>
      <c r="I17" s="61"/>
      <c r="J17" s="61"/>
      <c r="K17" s="62"/>
      <c r="L17" s="62"/>
      <c r="M17" s="62"/>
      <c r="N17" s="62"/>
      <c r="O17" s="62"/>
      <c r="P17" s="62"/>
      <c r="Q17" s="62"/>
      <c r="R17" s="62"/>
      <c r="S17" s="62"/>
      <c r="T17" s="62"/>
      <c r="U17" s="62"/>
      <c r="V17" s="61"/>
      <c r="W17" s="61"/>
      <c r="X17" s="61"/>
      <c r="Y17" s="61"/>
      <c r="Z17" s="62"/>
      <c r="AA17" s="62"/>
      <c r="AB17" s="62"/>
      <c r="AC17" s="62"/>
      <c r="AD17" s="62"/>
      <c r="AE17" s="62"/>
      <c r="AF17" s="62"/>
      <c r="AG17" s="62"/>
      <c r="AH17" s="62"/>
      <c r="AI17" s="62"/>
      <c r="AJ17" s="62"/>
      <c r="AT17" s="60"/>
    </row>
    <row r="18" spans="1:46" s="55" customFormat="1" ht="12">
      <c r="A18" s="63" t="s">
        <v>72</v>
      </c>
      <c r="B18" s="61"/>
      <c r="C18" s="61"/>
      <c r="D18" s="61"/>
      <c r="E18" s="61"/>
      <c r="G18" s="61"/>
      <c r="H18" s="61"/>
      <c r="I18" s="61"/>
      <c r="J18" s="61"/>
      <c r="K18" s="62"/>
      <c r="L18" s="64" t="s">
        <v>28</v>
      </c>
      <c r="N18" s="62"/>
      <c r="O18" s="62"/>
      <c r="P18" s="62"/>
      <c r="Q18" s="62"/>
      <c r="R18" s="62"/>
      <c r="S18" s="62"/>
      <c r="T18" s="62"/>
      <c r="U18" s="62"/>
      <c r="V18" s="61"/>
      <c r="W18" s="61"/>
      <c r="X18" s="61"/>
      <c r="Y18" s="61"/>
      <c r="Z18" s="62"/>
      <c r="AA18" s="62"/>
      <c r="AB18" s="62"/>
      <c r="AC18" s="62"/>
      <c r="AD18" s="62"/>
      <c r="AE18" s="62"/>
      <c r="AF18" s="62"/>
      <c r="AG18" s="62"/>
      <c r="AH18" s="62"/>
      <c r="AI18" s="62"/>
      <c r="AJ18" s="62"/>
      <c r="AT18" s="60"/>
    </row>
    <row r="19" spans="1:46" s="15" customFormat="1" ht="36.75" customHeight="1">
      <c r="A19" s="65"/>
      <c r="B19" s="344" t="s">
        <v>73</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66"/>
      <c r="AK19" s="22"/>
      <c r="AT19" s="18"/>
    </row>
    <row r="20" spans="1:46" s="15" customFormat="1" ht="11.25" customHeight="1" thickBot="1">
      <c r="A20" s="65"/>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345" t="s">
        <v>74</v>
      </c>
      <c r="AK20" s="22"/>
      <c r="AT20" s="18"/>
    </row>
    <row r="21" spans="1:46" s="15" customFormat="1" ht="21" customHeight="1" thickBot="1">
      <c r="A21" s="347" t="s">
        <v>104</v>
      </c>
      <c r="B21" s="348"/>
      <c r="C21" s="348"/>
      <c r="D21" s="348"/>
      <c r="E21" s="348"/>
      <c r="F21" s="348"/>
      <c r="G21" s="348"/>
      <c r="H21" s="348"/>
      <c r="I21" s="348"/>
      <c r="J21" s="348"/>
      <c r="K21" s="348"/>
      <c r="L21" s="348"/>
      <c r="M21" s="348"/>
      <c r="N21" s="348"/>
      <c r="O21" s="348"/>
      <c r="P21" s="348"/>
      <c r="Q21" s="348"/>
      <c r="R21" s="348"/>
      <c r="S21" s="348"/>
      <c r="T21" s="348"/>
      <c r="U21" s="348"/>
      <c r="V21" s="348"/>
      <c r="W21" s="348"/>
      <c r="X21" s="348"/>
      <c r="Y21" s="348"/>
      <c r="Z21" s="349">
        <f>IF('第3-2号様式'!$Q$7=0,"",'第3-2号様式'!$Q$7)</f>
        <v>1060000</v>
      </c>
      <c r="AA21" s="350"/>
      <c r="AB21" s="350"/>
      <c r="AC21" s="350"/>
      <c r="AD21" s="350"/>
      <c r="AE21" s="350"/>
      <c r="AF21" s="351"/>
      <c r="AG21" s="378" t="s">
        <v>4</v>
      </c>
      <c r="AH21" s="379"/>
      <c r="AI21" s="68"/>
      <c r="AJ21" s="346"/>
      <c r="AR21" s="18"/>
    </row>
    <row r="22" spans="1:46" s="15" customFormat="1" ht="21" customHeight="1" thickBot="1">
      <c r="A22" s="393" t="s">
        <v>99</v>
      </c>
      <c r="B22" s="394"/>
      <c r="C22" s="394"/>
      <c r="D22" s="394"/>
      <c r="E22" s="394"/>
      <c r="F22" s="394"/>
      <c r="G22" s="394"/>
      <c r="H22" s="394"/>
      <c r="I22" s="394"/>
      <c r="J22" s="394"/>
      <c r="K22" s="394"/>
      <c r="L22" s="394"/>
      <c r="M22" s="394"/>
      <c r="N22" s="394"/>
      <c r="O22" s="394"/>
      <c r="P22" s="394"/>
      <c r="Q22" s="394"/>
      <c r="R22" s="394"/>
      <c r="S22" s="394"/>
      <c r="T22" s="394"/>
      <c r="U22" s="394"/>
      <c r="V22" s="394"/>
      <c r="W22" s="394"/>
      <c r="X22" s="394"/>
      <c r="Y22" s="394"/>
      <c r="Z22" s="395">
        <f>IFERROR(Z23-Z24,"")</f>
        <v>1080000</v>
      </c>
      <c r="AA22" s="396"/>
      <c r="AB22" s="396"/>
      <c r="AC22" s="396"/>
      <c r="AD22" s="396"/>
      <c r="AE22" s="396"/>
      <c r="AF22" s="397"/>
      <c r="AG22" s="378" t="s">
        <v>4</v>
      </c>
      <c r="AH22" s="379"/>
      <c r="AI22" s="69" t="s">
        <v>66</v>
      </c>
      <c r="AJ22" s="70" t="str">
        <f>IF(Z22="","",IF(Z21="","",IF(Z22&gt;=Z21,"○","☓")))</f>
        <v>○</v>
      </c>
      <c r="AK22" s="19" t="s">
        <v>75</v>
      </c>
      <c r="AL22" s="20"/>
      <c r="AM22" s="20"/>
      <c r="AN22" s="20"/>
      <c r="AO22" s="20"/>
      <c r="AP22" s="20"/>
      <c r="AQ22" s="20"/>
      <c r="AR22" s="21"/>
    </row>
    <row r="23" spans="1:46" s="15" customFormat="1" ht="24" customHeight="1">
      <c r="A23" s="71"/>
      <c r="B23" s="384" t="s">
        <v>105</v>
      </c>
      <c r="C23" s="385"/>
      <c r="D23" s="385"/>
      <c r="E23" s="385"/>
      <c r="F23" s="385"/>
      <c r="G23" s="385"/>
      <c r="H23" s="385"/>
      <c r="I23" s="385"/>
      <c r="J23" s="385"/>
      <c r="K23" s="385"/>
      <c r="L23" s="385"/>
      <c r="M23" s="385"/>
      <c r="N23" s="385"/>
      <c r="O23" s="385"/>
      <c r="P23" s="385"/>
      <c r="Q23" s="385"/>
      <c r="R23" s="385"/>
      <c r="S23" s="385"/>
      <c r="T23" s="385"/>
      <c r="U23" s="385"/>
      <c r="V23" s="385"/>
      <c r="W23" s="385"/>
      <c r="X23" s="385"/>
      <c r="Y23" s="385"/>
      <c r="Z23" s="386">
        <f>'第3-2号様式'!$Q$8</f>
        <v>21100000</v>
      </c>
      <c r="AA23" s="386"/>
      <c r="AB23" s="386"/>
      <c r="AC23" s="386"/>
      <c r="AD23" s="386"/>
      <c r="AE23" s="386"/>
      <c r="AF23" s="386"/>
      <c r="AG23" s="379" t="s">
        <v>4</v>
      </c>
      <c r="AH23" s="379"/>
      <c r="AI23" s="69"/>
      <c r="AJ23" s="49"/>
      <c r="AR23" s="18"/>
    </row>
    <row r="24" spans="1:46" s="15" customFormat="1" ht="24" customHeight="1">
      <c r="A24" s="72"/>
      <c r="B24" s="387" t="s">
        <v>115</v>
      </c>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8">
        <v>20020000</v>
      </c>
      <c r="AA24" s="388"/>
      <c r="AB24" s="388"/>
      <c r="AC24" s="388"/>
      <c r="AD24" s="388"/>
      <c r="AE24" s="388"/>
      <c r="AF24" s="388"/>
      <c r="AG24" s="379" t="s">
        <v>4</v>
      </c>
      <c r="AH24" s="379"/>
      <c r="AI24" s="69"/>
      <c r="AJ24" s="49"/>
      <c r="AR24" s="18"/>
    </row>
    <row r="25" spans="1:46" s="15" customFormat="1" ht="21" customHeight="1" thickBot="1">
      <c r="A25" s="398" t="s">
        <v>76</v>
      </c>
      <c r="B25" s="399"/>
      <c r="C25" s="399"/>
      <c r="D25" s="399"/>
      <c r="E25" s="399"/>
      <c r="F25" s="399"/>
      <c r="G25" s="399"/>
      <c r="H25" s="399"/>
      <c r="I25" s="399"/>
      <c r="J25" s="399"/>
      <c r="K25" s="399"/>
      <c r="L25" s="399"/>
      <c r="M25" s="399"/>
      <c r="N25" s="399"/>
      <c r="O25" s="399"/>
      <c r="P25" s="399"/>
      <c r="Q25" s="399"/>
      <c r="R25" s="399"/>
      <c r="S25" s="399"/>
      <c r="T25" s="399"/>
      <c r="U25" s="399"/>
      <c r="V25" s="399"/>
      <c r="W25" s="399"/>
      <c r="X25" s="399"/>
      <c r="Y25" s="400"/>
      <c r="Z25" s="73"/>
      <c r="AA25" s="74"/>
      <c r="AB25" s="75"/>
      <c r="AC25" s="76"/>
      <c r="AD25" s="76"/>
      <c r="AE25" s="77"/>
      <c r="AF25" s="78"/>
      <c r="AG25" s="78"/>
      <c r="AH25" s="78"/>
      <c r="AI25" s="78"/>
      <c r="AJ25" s="79"/>
      <c r="AK25" s="47"/>
      <c r="AT25" s="18"/>
    </row>
    <row r="26" spans="1:46" s="15" customFormat="1" ht="21" customHeight="1" thickBot="1">
      <c r="A26" s="80"/>
      <c r="B26" s="401" t="s">
        <v>77</v>
      </c>
      <c r="C26" s="402"/>
      <c r="D26" s="402"/>
      <c r="E26" s="402"/>
      <c r="F26" s="405"/>
      <c r="G26" s="405"/>
      <c r="H26" s="405"/>
      <c r="I26" s="405"/>
      <c r="J26" s="405"/>
      <c r="K26" s="405"/>
      <c r="L26" s="406"/>
      <c r="M26" s="407">
        <f>IF(SUM('第3-2号様式'!$V$21:'第3-2号様式'!$V$120)=0,"",SUM('第3-2号様式'!$V$21:'第3-2号様式'!$V$120))</f>
        <v>948000</v>
      </c>
      <c r="N26" s="408"/>
      <c r="O26" s="408"/>
      <c r="P26" s="408"/>
      <c r="Q26" s="408"/>
      <c r="R26" s="408"/>
      <c r="S26" s="409"/>
      <c r="T26" s="81" t="s">
        <v>4</v>
      </c>
      <c r="U26" s="82"/>
      <c r="V26" s="83"/>
      <c r="W26" s="83"/>
      <c r="X26" s="84"/>
      <c r="Y26" s="85"/>
      <c r="Z26" s="380" t="s">
        <v>66</v>
      </c>
      <c r="AA26" s="381" t="str">
        <f>IF(AND($V$27=0,$V$30=0),"×",IF(OR($V$27=0,$V$27&gt;=(200/3)),"○","×"))</f>
        <v>○</v>
      </c>
      <c r="AB26" s="430" t="s">
        <v>78</v>
      </c>
      <c r="AC26" s="76"/>
      <c r="AD26" s="76"/>
      <c r="AE26" s="76"/>
      <c r="AF26" s="76"/>
      <c r="AG26" s="76"/>
      <c r="AH26" s="76"/>
      <c r="AI26" s="68"/>
      <c r="AJ26" s="49"/>
      <c r="AR26" s="18"/>
    </row>
    <row r="27" spans="1:46" s="15" customFormat="1" ht="21" customHeight="1" thickBot="1">
      <c r="A27" s="80"/>
      <c r="B27" s="403"/>
      <c r="C27" s="404"/>
      <c r="D27" s="404"/>
      <c r="E27" s="404"/>
      <c r="F27" s="433" t="s">
        <v>79</v>
      </c>
      <c r="G27" s="405"/>
      <c r="H27" s="405"/>
      <c r="I27" s="405"/>
      <c r="J27" s="405"/>
      <c r="K27" s="405"/>
      <c r="L27" s="405"/>
      <c r="M27" s="424">
        <f>SUM('第3-2号様式'!$W$21:'第3-2号様式'!$W$120)</f>
        <v>708400</v>
      </c>
      <c r="N27" s="425"/>
      <c r="O27" s="425"/>
      <c r="P27" s="425"/>
      <c r="Q27" s="425"/>
      <c r="R27" s="425"/>
      <c r="S27" s="426"/>
      <c r="T27" s="86" t="s">
        <v>4</v>
      </c>
      <c r="U27" s="87" t="s">
        <v>26</v>
      </c>
      <c r="V27" s="427">
        <f>IFERROR(M27/M26*100,0)</f>
        <v>74.725738396624479</v>
      </c>
      <c r="W27" s="428"/>
      <c r="X27" s="76" t="s">
        <v>27</v>
      </c>
      <c r="Y27" s="88" t="s">
        <v>80</v>
      </c>
      <c r="Z27" s="380"/>
      <c r="AA27" s="382"/>
      <c r="AB27" s="431"/>
      <c r="AC27" s="76"/>
      <c r="AD27" s="76"/>
      <c r="AE27" s="76"/>
      <c r="AF27" s="76"/>
      <c r="AG27" s="76"/>
      <c r="AH27" s="76"/>
      <c r="AI27" s="68"/>
      <c r="AJ27" s="49"/>
      <c r="AR27" s="18"/>
    </row>
    <row r="28" spans="1:46" s="15" customFormat="1" ht="21" customHeight="1" thickBot="1">
      <c r="A28" s="80"/>
      <c r="B28" s="403"/>
      <c r="C28" s="404"/>
      <c r="D28" s="404"/>
      <c r="E28" s="404"/>
      <c r="F28" s="421"/>
      <c r="G28" s="422"/>
      <c r="H28" s="422"/>
      <c r="I28" s="422"/>
      <c r="J28" s="422"/>
      <c r="K28" s="422"/>
      <c r="L28" s="423"/>
      <c r="M28" s="429" t="s">
        <v>81</v>
      </c>
      <c r="N28" s="429"/>
      <c r="O28" s="429"/>
      <c r="P28" s="389">
        <f>M27/(AE32-Z32+1)</f>
        <v>88550</v>
      </c>
      <c r="Q28" s="390"/>
      <c r="R28" s="390"/>
      <c r="S28" s="391"/>
      <c r="T28" s="89" t="s">
        <v>82</v>
      </c>
      <c r="U28" s="87"/>
      <c r="V28" s="392"/>
      <c r="W28" s="392"/>
      <c r="X28" s="76"/>
      <c r="Y28" s="88"/>
      <c r="Z28" s="380"/>
      <c r="AA28" s="383"/>
      <c r="AB28" s="431"/>
      <c r="AC28" s="76"/>
      <c r="AD28" s="76"/>
      <c r="AE28" s="76"/>
      <c r="AF28" s="76"/>
      <c r="AG28" s="76"/>
      <c r="AH28" s="76"/>
      <c r="AI28" s="76"/>
      <c r="AJ28" s="76"/>
      <c r="AK28" s="411" t="s">
        <v>83</v>
      </c>
      <c r="AL28" s="412"/>
      <c r="AM28" s="412"/>
      <c r="AN28" s="412"/>
      <c r="AO28" s="412"/>
      <c r="AP28" s="412"/>
      <c r="AQ28" s="412"/>
      <c r="AR28" s="413"/>
      <c r="AT28" s="18"/>
    </row>
    <row r="29" spans="1:46" s="15" customFormat="1" ht="21" customHeight="1" thickBot="1">
      <c r="A29" s="80"/>
      <c r="B29" s="401" t="s">
        <v>84</v>
      </c>
      <c r="C29" s="402"/>
      <c r="D29" s="402"/>
      <c r="E29" s="402"/>
      <c r="F29" s="405"/>
      <c r="G29" s="405"/>
      <c r="H29" s="405"/>
      <c r="I29" s="405"/>
      <c r="J29" s="405"/>
      <c r="K29" s="405"/>
      <c r="L29" s="406"/>
      <c r="M29" s="407">
        <f>IF(SUM('第3-2号様式'!$X$21:'第3-2号様式'!$X$120)=0,"",SUM('第3-2号様式'!$X$21:'第3-2号様式'!$X$120))</f>
        <v>132000</v>
      </c>
      <c r="N29" s="408"/>
      <c r="O29" s="408"/>
      <c r="P29" s="408"/>
      <c r="Q29" s="408"/>
      <c r="R29" s="408"/>
      <c r="S29" s="409"/>
      <c r="T29" s="81" t="s">
        <v>4</v>
      </c>
      <c r="U29" s="82"/>
      <c r="V29" s="83"/>
      <c r="W29" s="83"/>
      <c r="X29" s="84"/>
      <c r="Y29" s="85"/>
      <c r="Z29" s="380" t="s">
        <v>66</v>
      </c>
      <c r="AA29" s="381" t="str">
        <f>IF(AND($V$27=0,$V$30=0),"×",IF(OR($V$30=0,$V$30&gt;=(200/3)),"○","×"))</f>
        <v>○</v>
      </c>
      <c r="AB29" s="431"/>
      <c r="AC29" s="76"/>
      <c r="AD29" s="76"/>
      <c r="AE29" s="76"/>
      <c r="AF29" s="76"/>
      <c r="AG29" s="76"/>
      <c r="AH29" s="76"/>
      <c r="AI29" s="76"/>
      <c r="AJ29" s="76"/>
      <c r="AK29" s="414"/>
      <c r="AL29" s="415"/>
      <c r="AM29" s="415"/>
      <c r="AN29" s="415"/>
      <c r="AO29" s="415"/>
      <c r="AP29" s="415"/>
      <c r="AQ29" s="415"/>
      <c r="AR29" s="416"/>
      <c r="AT29" s="18"/>
    </row>
    <row r="30" spans="1:46" s="15" customFormat="1" ht="21" customHeight="1" thickBot="1">
      <c r="A30" s="80"/>
      <c r="B30" s="403"/>
      <c r="C30" s="404"/>
      <c r="D30" s="404"/>
      <c r="E30" s="404"/>
      <c r="F30" s="401" t="s">
        <v>85</v>
      </c>
      <c r="G30" s="405"/>
      <c r="H30" s="405"/>
      <c r="I30" s="405"/>
      <c r="J30" s="405"/>
      <c r="K30" s="405"/>
      <c r="L30" s="405"/>
      <c r="M30" s="424">
        <f>SUM('第3-2号様式'!$Y$21:'第3-2号様式'!$Y$120)</f>
        <v>94600</v>
      </c>
      <c r="N30" s="425"/>
      <c r="O30" s="425"/>
      <c r="P30" s="425"/>
      <c r="Q30" s="425"/>
      <c r="R30" s="425"/>
      <c r="S30" s="426"/>
      <c r="T30" s="86" t="s">
        <v>4</v>
      </c>
      <c r="U30" s="87" t="s">
        <v>26</v>
      </c>
      <c r="V30" s="427">
        <f>IFERROR(M30/M29*100,0)</f>
        <v>71.666666666666671</v>
      </c>
      <c r="W30" s="428"/>
      <c r="X30" s="76" t="s">
        <v>27</v>
      </c>
      <c r="Y30" s="88" t="s">
        <v>80</v>
      </c>
      <c r="Z30" s="380"/>
      <c r="AA30" s="382"/>
      <c r="AB30" s="431"/>
      <c r="AC30" s="76"/>
      <c r="AD30" s="76"/>
      <c r="AE30" s="76"/>
      <c r="AF30" s="76"/>
      <c r="AG30" s="76"/>
      <c r="AH30" s="76"/>
      <c r="AI30" s="76"/>
      <c r="AJ30" s="76"/>
      <c r="AK30" s="90"/>
      <c r="AL30" s="90"/>
      <c r="AM30" s="90"/>
      <c r="AN30" s="90"/>
      <c r="AO30" s="90"/>
      <c r="AP30" s="90"/>
      <c r="AQ30" s="90"/>
      <c r="AR30" s="90"/>
      <c r="AT30" s="18"/>
    </row>
    <row r="31" spans="1:46" s="15" customFormat="1" ht="21" customHeight="1" thickBot="1">
      <c r="A31" s="80"/>
      <c r="B31" s="417"/>
      <c r="C31" s="418"/>
      <c r="D31" s="418"/>
      <c r="E31" s="418"/>
      <c r="F31" s="421"/>
      <c r="G31" s="422"/>
      <c r="H31" s="422"/>
      <c r="I31" s="422"/>
      <c r="J31" s="422"/>
      <c r="K31" s="422"/>
      <c r="L31" s="423"/>
      <c r="M31" s="429" t="s">
        <v>81</v>
      </c>
      <c r="N31" s="429"/>
      <c r="O31" s="429"/>
      <c r="P31" s="389">
        <f>M30/(AE32-Z32+1)</f>
        <v>11825</v>
      </c>
      <c r="Q31" s="390"/>
      <c r="R31" s="390"/>
      <c r="S31" s="391"/>
      <c r="T31" s="89" t="s">
        <v>82</v>
      </c>
      <c r="U31" s="87"/>
      <c r="V31" s="392"/>
      <c r="W31" s="392"/>
      <c r="X31" s="76"/>
      <c r="Y31" s="88"/>
      <c r="Z31" s="419"/>
      <c r="AA31" s="420"/>
      <c r="AB31" s="432"/>
      <c r="AC31" s="75"/>
      <c r="AD31" s="75"/>
      <c r="AE31" s="76"/>
      <c r="AF31" s="76"/>
      <c r="AG31" s="75"/>
      <c r="AH31" s="76"/>
      <c r="AI31" s="68"/>
      <c r="AJ31" s="49"/>
      <c r="AR31" s="18"/>
    </row>
    <row r="32" spans="1:46" s="17" customFormat="1" ht="21" customHeight="1">
      <c r="A32" s="91" t="s">
        <v>25</v>
      </c>
      <c r="B32" s="348" t="s">
        <v>86</v>
      </c>
      <c r="C32" s="348"/>
      <c r="D32" s="348"/>
      <c r="E32" s="348"/>
      <c r="F32" s="348"/>
      <c r="G32" s="348"/>
      <c r="H32" s="348"/>
      <c r="I32" s="348"/>
      <c r="J32" s="348"/>
      <c r="K32" s="348"/>
      <c r="L32" s="434"/>
      <c r="M32" s="435" t="s">
        <v>87</v>
      </c>
      <c r="N32" s="436"/>
      <c r="O32" s="436"/>
      <c r="P32" s="436"/>
      <c r="Q32" s="436"/>
      <c r="R32" s="436"/>
      <c r="S32" s="436"/>
      <c r="T32" s="436"/>
      <c r="U32" s="436"/>
      <c r="V32" s="436"/>
      <c r="W32" s="436"/>
      <c r="X32" s="436"/>
      <c r="Y32" s="436"/>
      <c r="Z32" s="437">
        <v>2</v>
      </c>
      <c r="AA32" s="438"/>
      <c r="AB32" s="92" t="s">
        <v>88</v>
      </c>
      <c r="AC32" s="439" t="s">
        <v>89</v>
      </c>
      <c r="AD32" s="439"/>
      <c r="AE32" s="440">
        <v>9</v>
      </c>
      <c r="AF32" s="440"/>
      <c r="AG32" s="93" t="s">
        <v>90</v>
      </c>
      <c r="AH32" s="94"/>
      <c r="AI32" s="95"/>
      <c r="AJ32" s="47"/>
    </row>
    <row r="33" spans="1:46" s="17" customFormat="1" ht="9" customHeight="1">
      <c r="A33" s="96"/>
      <c r="B33" s="97"/>
      <c r="C33" s="97"/>
      <c r="D33" s="97"/>
      <c r="E33" s="97"/>
      <c r="F33" s="97"/>
      <c r="G33" s="97"/>
      <c r="H33" s="97"/>
      <c r="I33" s="97"/>
      <c r="J33" s="97"/>
      <c r="K33" s="97"/>
      <c r="L33" s="97"/>
      <c r="M33" s="98"/>
      <c r="N33" s="98"/>
      <c r="O33" s="98"/>
      <c r="P33" s="98"/>
      <c r="Q33" s="98"/>
      <c r="R33" s="98"/>
      <c r="S33" s="98"/>
      <c r="T33" s="98"/>
      <c r="U33" s="98"/>
      <c r="V33" s="98"/>
      <c r="W33" s="98"/>
      <c r="X33" s="98"/>
      <c r="Y33" s="98"/>
      <c r="Z33" s="99"/>
      <c r="AA33" s="99"/>
      <c r="AB33" s="79"/>
      <c r="AC33" s="79"/>
      <c r="AD33" s="79"/>
      <c r="AE33" s="99"/>
      <c r="AF33" s="99"/>
      <c r="AG33" s="95"/>
      <c r="AH33" s="79"/>
      <c r="AI33" s="95"/>
      <c r="AJ33" s="47"/>
    </row>
    <row r="34" spans="1:46" s="55" customFormat="1" ht="25.5" customHeight="1">
      <c r="A34" s="100"/>
      <c r="B34" s="410" t="s">
        <v>91</v>
      </c>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10"/>
      <c r="AH34" s="410"/>
      <c r="AI34" s="410"/>
      <c r="AJ34" s="62"/>
      <c r="AT34" s="60"/>
    </row>
    <row r="35" spans="1:46" s="55" customFormat="1" ht="25.5" customHeight="1">
      <c r="A35" s="61"/>
      <c r="B35" s="410" t="s">
        <v>116</v>
      </c>
      <c r="C35" s="410"/>
      <c r="D35" s="410"/>
      <c r="E35" s="410"/>
      <c r="F35" s="410"/>
      <c r="G35" s="410"/>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61"/>
      <c r="AT35" s="60"/>
    </row>
    <row r="36" spans="1:46" s="55" customFormat="1" ht="15" customHeight="1">
      <c r="A36" s="61"/>
      <c r="B36" s="450" t="s">
        <v>102</v>
      </c>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0"/>
      <c r="AH36" s="450"/>
      <c r="AI36" s="450"/>
      <c r="AJ36" s="61"/>
      <c r="AT36" s="60"/>
    </row>
    <row r="37" spans="1:46" s="17" customFormat="1" ht="6.75" customHeight="1">
      <c r="A37" s="48"/>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2"/>
    </row>
    <row r="38" spans="1:46" s="55" customFormat="1" ht="8.25" customHeight="1" thickBot="1">
      <c r="A38" s="61"/>
      <c r="B38" s="103"/>
      <c r="C38" s="61"/>
      <c r="D38" s="61"/>
      <c r="E38" s="61"/>
      <c r="F38" s="61"/>
      <c r="G38" s="61"/>
      <c r="H38" s="61"/>
      <c r="I38" s="61"/>
      <c r="J38" s="61"/>
      <c r="K38" s="62"/>
      <c r="L38" s="62"/>
      <c r="M38" s="62"/>
      <c r="N38" s="62"/>
      <c r="O38" s="62"/>
      <c r="P38" s="62"/>
      <c r="Q38" s="62"/>
      <c r="R38" s="62"/>
      <c r="S38" s="104"/>
      <c r="T38" s="104"/>
      <c r="U38" s="104"/>
      <c r="V38" s="104"/>
      <c r="W38" s="104"/>
      <c r="X38" s="104"/>
      <c r="Y38" s="104"/>
      <c r="Z38" s="104"/>
      <c r="AA38" s="104"/>
      <c r="AB38" s="104"/>
      <c r="AC38" s="104"/>
      <c r="AD38" s="104"/>
      <c r="AE38" s="104"/>
      <c r="AF38" s="104"/>
      <c r="AG38" s="105"/>
      <c r="AH38" s="105"/>
      <c r="AI38" s="106"/>
      <c r="AJ38" s="106"/>
      <c r="AT38" s="60"/>
    </row>
    <row r="39" spans="1:46" ht="7.5" customHeight="1">
      <c r="A39" s="107"/>
      <c r="B39" s="108"/>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T39" s="110"/>
    </row>
    <row r="40" spans="1:46" ht="24" customHeight="1">
      <c r="A40" s="111"/>
      <c r="B40" s="442" t="s">
        <v>92</v>
      </c>
      <c r="C40" s="442"/>
      <c r="D40" s="442"/>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111"/>
      <c r="AT40" s="110"/>
    </row>
    <row r="41" spans="1:46" ht="16.5" customHeight="1">
      <c r="A41" s="112"/>
      <c r="B41" s="443" t="s">
        <v>93</v>
      </c>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112"/>
      <c r="AT41" s="110"/>
    </row>
    <row r="42" spans="1:46" ht="6.75" customHeight="1" thickBot="1">
      <c r="A42" s="113"/>
      <c r="B42" s="53"/>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T42" s="110"/>
    </row>
    <row r="43" spans="1:46" ht="25.5" customHeight="1">
      <c r="A43" s="114" t="s">
        <v>67</v>
      </c>
      <c r="B43" s="444" t="s">
        <v>68</v>
      </c>
      <c r="C43" s="445"/>
      <c r="D43" s="445"/>
      <c r="E43" s="445"/>
      <c r="F43" s="445"/>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6"/>
      <c r="AJ43" s="114"/>
    </row>
    <row r="44" spans="1:46" ht="7.5" customHeight="1">
      <c r="A44" s="114"/>
      <c r="B44" s="115"/>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6"/>
      <c r="AJ44" s="114"/>
    </row>
    <row r="45" spans="1:46" s="121" customFormat="1" ht="19.5" customHeight="1">
      <c r="A45" s="117"/>
      <c r="B45" s="118"/>
      <c r="C45" s="117" t="s">
        <v>23</v>
      </c>
      <c r="D45" s="117"/>
      <c r="E45" s="447">
        <v>5</v>
      </c>
      <c r="F45" s="447"/>
      <c r="G45" s="117" t="s">
        <v>2</v>
      </c>
      <c r="H45" s="448">
        <v>12</v>
      </c>
      <c r="I45" s="449"/>
      <c r="J45" s="117" t="s">
        <v>3</v>
      </c>
      <c r="K45" s="448">
        <v>12</v>
      </c>
      <c r="L45" s="449"/>
      <c r="M45" s="117" t="s">
        <v>5</v>
      </c>
      <c r="N45" s="217" t="s">
        <v>24</v>
      </c>
      <c r="O45" s="217"/>
      <c r="P45" s="218"/>
      <c r="Q45" s="217"/>
      <c r="R45" s="217"/>
      <c r="S45" s="451" t="str">
        <f>IF(基本情報入力シート!M16="","",基本情報入力シート!M16)</f>
        <v>社会福祉法人ならけん</v>
      </c>
      <c r="T45" s="451"/>
      <c r="U45" s="451"/>
      <c r="V45" s="451"/>
      <c r="W45" s="451"/>
      <c r="X45" s="451"/>
      <c r="Y45" s="451"/>
      <c r="Z45" s="219"/>
      <c r="AA45" s="219"/>
      <c r="AB45" s="219"/>
      <c r="AC45" s="219"/>
      <c r="AD45" s="219"/>
      <c r="AE45" s="219"/>
      <c r="AF45" s="219"/>
      <c r="AG45" s="219"/>
      <c r="AH45" s="219"/>
      <c r="AI45" s="120"/>
      <c r="AJ45" s="119"/>
    </row>
    <row r="46" spans="1:46" s="121" customFormat="1" ht="19.5" customHeight="1">
      <c r="A46" s="117"/>
      <c r="B46" s="122"/>
      <c r="C46" s="117"/>
      <c r="D46" s="117"/>
      <c r="E46" s="117"/>
      <c r="F46" s="117"/>
      <c r="G46" s="117"/>
      <c r="H46" s="117"/>
      <c r="I46" s="117"/>
      <c r="J46" s="117"/>
      <c r="K46" s="117"/>
      <c r="L46" s="117"/>
      <c r="M46" s="117"/>
      <c r="N46" s="452" t="s">
        <v>4690</v>
      </c>
      <c r="O46" s="452"/>
      <c r="P46" s="452"/>
      <c r="Q46" s="452"/>
      <c r="R46" s="452"/>
      <c r="S46" s="452"/>
      <c r="T46" s="441" t="str">
        <f>IF(基本情報入力シート!M20="","",基本情報入力シート!M20)</f>
        <v>理事長</v>
      </c>
      <c r="U46" s="441"/>
      <c r="V46" s="441"/>
      <c r="W46" s="441"/>
      <c r="X46" s="441"/>
      <c r="Y46" s="441"/>
      <c r="Z46" s="452" t="s">
        <v>4691</v>
      </c>
      <c r="AA46" s="452"/>
      <c r="AB46" s="452"/>
      <c r="AC46" s="441" t="str">
        <f>IF(基本情報入力シート!M21="","",基本情報入力シート!M21)</f>
        <v>奈良みどり</v>
      </c>
      <c r="AD46" s="441"/>
      <c r="AE46" s="441"/>
      <c r="AF46" s="441"/>
      <c r="AG46" s="441"/>
      <c r="AH46" s="441"/>
      <c r="AI46" s="123"/>
      <c r="AJ46" s="119"/>
    </row>
    <row r="47" spans="1:46" ht="7.5" customHeight="1" thickBot="1">
      <c r="A47" s="124"/>
      <c r="B47" s="125"/>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7"/>
      <c r="AJ47" s="128"/>
    </row>
    <row r="48" spans="1:46" ht="6" customHeight="1">
      <c r="A48" s="129"/>
      <c r="B48" s="53"/>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1"/>
      <c r="AF48" s="130"/>
      <c r="AG48" s="130"/>
      <c r="AH48" s="130"/>
      <c r="AI48" s="130"/>
      <c r="AJ48" s="129"/>
    </row>
    <row r="49" spans="1:36">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row>
    <row r="50" spans="1:36">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row>
    <row r="51" spans="1:36">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row>
    <row r="52" spans="1:36">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row>
    <row r="53" spans="1:36">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row>
    <row r="54" spans="1:36">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row>
    <row r="55" spans="1:36">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row>
    <row r="56" spans="1:36">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row>
    <row r="57" spans="1:36">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row>
    <row r="58" spans="1:36">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row>
    <row r="59" spans="1:36">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row>
    <row r="60" spans="1:36">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row>
    <row r="61" spans="1:36">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row>
    <row r="62" spans="1:36">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row>
    <row r="63" spans="1:36">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row>
    <row r="64" spans="1:36">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row>
    <row r="65" spans="1:36">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row>
    <row r="66" spans="1:36">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row>
    <row r="67" spans="1:36">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row>
    <row r="68" spans="1:36">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row>
    <row r="69" spans="1:36">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row>
    <row r="70" spans="1:36">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row>
    <row r="71" spans="1:36">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row>
    <row r="72" spans="1:36">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row>
    <row r="73" spans="1:36">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row>
    <row r="74" spans="1:36">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row>
    <row r="75" spans="1:36">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row>
    <row r="76" spans="1:36">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row>
    <row r="77" spans="1:36">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1:36">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1:36">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1:36">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row>
    <row r="81" spans="1:36">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row>
    <row r="82" spans="1:36">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row>
    <row r="83" spans="1:36">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row>
    <row r="84" spans="1:36">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row>
    <row r="85" spans="1:36">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row>
    <row r="86" spans="1:36">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row>
    <row r="87" spans="1:36">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row>
    <row r="88" spans="1:36">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row>
    <row r="89" spans="1:36">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row>
    <row r="90" spans="1:36">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row>
    <row r="91" spans="1:36">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row>
    <row r="92" spans="1:36">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row>
    <row r="93" spans="1:36">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row>
    <row r="94" spans="1:36">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row>
    <row r="95" spans="1:36">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row>
    <row r="96" spans="1:36">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row>
    <row r="97" spans="1:36">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row>
    <row r="98" spans="1:36">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row>
    <row r="99" spans="1:36">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row>
    <row r="100" spans="1:36">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row>
    <row r="101" spans="1:36">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row>
    <row r="102" spans="1:36">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row>
    <row r="103" spans="1:36">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row>
    <row r="104" spans="1:36">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row>
    <row r="105" spans="1:36">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row>
    <row r="106" spans="1:36">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row>
    <row r="107" spans="1:36">
      <c r="A107" s="130"/>
      <c r="B107" s="132"/>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row>
    <row r="108" spans="1:36">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row>
    <row r="109" spans="1:36">
      <c r="B109" s="130"/>
    </row>
  </sheetData>
  <sheetProtection formatCells="0" formatColumns="0" formatRows="0" insertColumns="0" insertRows="0" autoFilter="0"/>
  <mergeCells count="79">
    <mergeCell ref="AC46:AH46"/>
    <mergeCell ref="B35:AI35"/>
    <mergeCell ref="B40:AI40"/>
    <mergeCell ref="B41:AI41"/>
    <mergeCell ref="B43:AI43"/>
    <mergeCell ref="E45:F45"/>
    <mergeCell ref="H45:I45"/>
    <mergeCell ref="K45:L45"/>
    <mergeCell ref="B36:AI36"/>
    <mergeCell ref="S45:Y45"/>
    <mergeCell ref="N46:S46"/>
    <mergeCell ref="T46:Y46"/>
    <mergeCell ref="Z46:AB46"/>
    <mergeCell ref="B32:L32"/>
    <mergeCell ref="M32:Y32"/>
    <mergeCell ref="Z32:AA32"/>
    <mergeCell ref="AC32:AD32"/>
    <mergeCell ref="AE32:AF32"/>
    <mergeCell ref="B34:AI34"/>
    <mergeCell ref="AK28:AR29"/>
    <mergeCell ref="B29:E31"/>
    <mergeCell ref="F29:L29"/>
    <mergeCell ref="M29:S29"/>
    <mergeCell ref="Z29:Z31"/>
    <mergeCell ref="AA29:AA31"/>
    <mergeCell ref="F30:L31"/>
    <mergeCell ref="M30:S30"/>
    <mergeCell ref="V30:W30"/>
    <mergeCell ref="M31:O31"/>
    <mergeCell ref="AB26:AB31"/>
    <mergeCell ref="F27:L28"/>
    <mergeCell ref="M27:S27"/>
    <mergeCell ref="V27:W27"/>
    <mergeCell ref="M28:O28"/>
    <mergeCell ref="AG22:AH22"/>
    <mergeCell ref="P31:S31"/>
    <mergeCell ref="V31:W31"/>
    <mergeCell ref="A25:Y25"/>
    <mergeCell ref="B26:E28"/>
    <mergeCell ref="F26:L26"/>
    <mergeCell ref="M26:S26"/>
    <mergeCell ref="T15:X15"/>
    <mergeCell ref="Y15:AB15"/>
    <mergeCell ref="AC15:AJ15"/>
    <mergeCell ref="AG21:AH21"/>
    <mergeCell ref="Z26:Z28"/>
    <mergeCell ref="AA26:AA28"/>
    <mergeCell ref="B23:Y23"/>
    <mergeCell ref="Z23:AF23"/>
    <mergeCell ref="AG23:AH23"/>
    <mergeCell ref="B24:Y24"/>
    <mergeCell ref="Z24:AF24"/>
    <mergeCell ref="AG24:AH24"/>
    <mergeCell ref="P28:S28"/>
    <mergeCell ref="V28:W28"/>
    <mergeCell ref="A22:Y22"/>
    <mergeCell ref="Z22:AF22"/>
    <mergeCell ref="B19:AI19"/>
    <mergeCell ref="AJ20:AJ21"/>
    <mergeCell ref="A21:Y21"/>
    <mergeCell ref="Z21:AF21"/>
    <mergeCell ref="A10:F12"/>
    <mergeCell ref="H10:L10"/>
    <mergeCell ref="G11:AJ11"/>
    <mergeCell ref="G12:AJ12"/>
    <mergeCell ref="A13:F13"/>
    <mergeCell ref="G13:AJ13"/>
    <mergeCell ref="A14:F14"/>
    <mergeCell ref="G14:AJ14"/>
    <mergeCell ref="A15:F15"/>
    <mergeCell ref="G15:J15"/>
    <mergeCell ref="K15:O15"/>
    <mergeCell ref="P15:S15"/>
    <mergeCell ref="Z1:AJ1"/>
    <mergeCell ref="A3:AJ3"/>
    <mergeCell ref="A8:F8"/>
    <mergeCell ref="G8:AJ8"/>
    <mergeCell ref="A9:F9"/>
    <mergeCell ref="G9:AJ9"/>
  </mergeCells>
  <phoneticPr fontId="7"/>
  <dataValidations count="1">
    <dataValidation imeMode="halfAlpha" allowBlank="1" showInputMessage="1" showErrorMessage="1" sqref="H45:I45 K45:L45 Z32:AA33 A15 N17:U18 L17:M17 K15 T15 K16:U16 K38:R38 K17:K18 Z16:AJ18 AE32:AE33 AJ34" xr:uid="{00000000-0002-0000-0100-000000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9EA3-5082-4065-BD43-789D07C696F7}">
  <dimension ref="A1:ED7"/>
  <sheetViews>
    <sheetView workbookViewId="0">
      <selection activeCell="L11" sqref="L11:L12"/>
    </sheetView>
  </sheetViews>
  <sheetFormatPr defaultRowHeight="13.5"/>
  <cols>
    <col min="1" max="1" width="34.5" style="215" customWidth="1"/>
    <col min="2" max="2" width="21.625" style="215" customWidth="1"/>
    <col min="3" max="3" width="9" style="215"/>
    <col min="4" max="4" width="25.625" style="215" customWidth="1"/>
    <col min="5" max="20" width="9" style="215"/>
    <col min="21" max="21" width="13" style="215" customWidth="1"/>
    <col min="22" max="24" width="9" style="215"/>
    <col min="25" max="26" width="33.125" style="215" customWidth="1"/>
    <col min="27" max="27" width="33.125" style="221" customWidth="1"/>
    <col min="28" max="28" width="40.5" style="215" customWidth="1"/>
    <col min="29" max="56" width="9" style="215" customWidth="1"/>
    <col min="57" max="57" width="19.625" style="215" customWidth="1"/>
    <col min="58" max="134" width="9" style="215" customWidth="1"/>
    <col min="135" max="16384" width="9" style="215"/>
  </cols>
  <sheetData>
    <row r="1" spans="1:134" ht="48" customHeight="1">
      <c r="A1" s="215" t="s">
        <v>4688</v>
      </c>
      <c r="B1" s="215" t="s">
        <v>4687</v>
      </c>
      <c r="C1" s="215" t="s">
        <v>4686</v>
      </c>
      <c r="D1" s="215" t="s">
        <v>4685</v>
      </c>
      <c r="E1" s="215" t="s">
        <v>4684</v>
      </c>
      <c r="F1" s="215" t="s">
        <v>4683</v>
      </c>
      <c r="G1" s="215" t="s">
        <v>4682</v>
      </c>
      <c r="H1" s="215" t="s">
        <v>4681</v>
      </c>
      <c r="I1" s="215" t="s">
        <v>4680</v>
      </c>
      <c r="J1" s="215" t="s">
        <v>4679</v>
      </c>
      <c r="K1" s="215" t="s">
        <v>4678</v>
      </c>
      <c r="L1" s="215" t="s">
        <v>4677</v>
      </c>
      <c r="M1" s="215" t="s">
        <v>4676</v>
      </c>
      <c r="N1" s="215" t="s">
        <v>4675</v>
      </c>
      <c r="O1" s="215" t="s">
        <v>4674</v>
      </c>
      <c r="P1" s="215" t="s">
        <v>4673</v>
      </c>
      <c r="Q1" s="215" t="s">
        <v>4672</v>
      </c>
      <c r="R1" s="215" t="s">
        <v>4671</v>
      </c>
      <c r="S1" s="215" t="s">
        <v>4670</v>
      </c>
      <c r="T1" s="215" t="s">
        <v>4669</v>
      </c>
      <c r="U1" s="215" t="s">
        <v>4668</v>
      </c>
      <c r="V1" s="215" t="s">
        <v>4667</v>
      </c>
      <c r="W1" s="215" t="s">
        <v>4666</v>
      </c>
      <c r="X1" s="215" t="s">
        <v>4665</v>
      </c>
      <c r="Y1" s="215" t="s">
        <v>4664</v>
      </c>
      <c r="Z1" s="215" t="s">
        <v>4689</v>
      </c>
      <c r="AB1" s="215" t="s">
        <v>4657</v>
      </c>
      <c r="AC1" s="215" t="s">
        <v>4663</v>
      </c>
      <c r="AD1" s="215" t="s">
        <v>4662</v>
      </c>
      <c r="AE1" s="215" t="s">
        <v>4661</v>
      </c>
      <c r="AF1" s="215" t="s">
        <v>4660</v>
      </c>
      <c r="AG1" s="215" t="s">
        <v>4659</v>
      </c>
      <c r="AH1" s="215" t="s">
        <v>4658</v>
      </c>
      <c r="AI1" s="215" t="s">
        <v>4656</v>
      </c>
      <c r="AJ1" s="215" t="s">
        <v>4655</v>
      </c>
      <c r="AK1" s="215" t="s">
        <v>4654</v>
      </c>
      <c r="AL1" s="215" t="s">
        <v>4653</v>
      </c>
      <c r="AM1" s="215" t="s">
        <v>4652</v>
      </c>
      <c r="AN1" s="215" t="s">
        <v>4651</v>
      </c>
      <c r="AO1" s="215" t="s">
        <v>4650</v>
      </c>
      <c r="AP1" s="215" t="s">
        <v>4649</v>
      </c>
      <c r="AQ1" s="215" t="s">
        <v>4648</v>
      </c>
      <c r="AR1" s="215" t="s">
        <v>4647</v>
      </c>
      <c r="AS1" s="215" t="s">
        <v>4646</v>
      </c>
      <c r="AT1" s="215" t="s">
        <v>4645</v>
      </c>
      <c r="AU1" s="215" t="s">
        <v>4644</v>
      </c>
      <c r="AV1" s="215" t="s">
        <v>4643</v>
      </c>
      <c r="AW1" s="215" t="s">
        <v>4642</v>
      </c>
      <c r="AX1" s="215" t="s">
        <v>4641</v>
      </c>
      <c r="AY1" s="215" t="s">
        <v>4640</v>
      </c>
      <c r="AZ1" s="215" t="s">
        <v>4639</v>
      </c>
      <c r="BA1" s="215" t="s">
        <v>4638</v>
      </c>
      <c r="BB1" s="215" t="s">
        <v>4637</v>
      </c>
      <c r="BC1" s="215" t="s">
        <v>4636</v>
      </c>
      <c r="BD1" s="215" t="s">
        <v>4635</v>
      </c>
      <c r="BE1" s="215" t="s">
        <v>4634</v>
      </c>
      <c r="BF1" s="215" t="s">
        <v>4633</v>
      </c>
      <c r="BG1" s="215" t="s">
        <v>4632</v>
      </c>
      <c r="BH1" s="215" t="s">
        <v>4631</v>
      </c>
      <c r="BI1" s="215" t="s">
        <v>4630</v>
      </c>
      <c r="BJ1" s="215" t="s">
        <v>4629</v>
      </c>
      <c r="BK1" s="215" t="s">
        <v>4628</v>
      </c>
      <c r="BL1" s="215" t="s">
        <v>4627</v>
      </c>
      <c r="BM1" s="215" t="s">
        <v>4626</v>
      </c>
      <c r="BN1" s="215" t="s">
        <v>4625</v>
      </c>
      <c r="BO1" s="215" t="s">
        <v>4624</v>
      </c>
      <c r="BP1" s="215" t="s">
        <v>4623</v>
      </c>
      <c r="BQ1" s="215" t="s">
        <v>4622</v>
      </c>
      <c r="BR1" s="215" t="s">
        <v>4621</v>
      </c>
      <c r="BS1" s="215" t="s">
        <v>4620</v>
      </c>
      <c r="BT1" s="215" t="s">
        <v>4619</v>
      </c>
      <c r="BU1" s="215" t="s">
        <v>4618</v>
      </c>
      <c r="BV1" s="215" t="s">
        <v>4617</v>
      </c>
      <c r="BW1" s="215" t="s">
        <v>4616</v>
      </c>
      <c r="BX1" s="215" t="s">
        <v>4615</v>
      </c>
      <c r="BY1" s="215" t="s">
        <v>4614</v>
      </c>
      <c r="BZ1" s="215" t="s">
        <v>4613</v>
      </c>
      <c r="CA1" s="215" t="s">
        <v>4612</v>
      </c>
      <c r="CB1" s="215" t="s">
        <v>4611</v>
      </c>
      <c r="CC1" s="215" t="s">
        <v>4610</v>
      </c>
      <c r="CD1" s="215" t="s">
        <v>4609</v>
      </c>
      <c r="CE1" s="215" t="s">
        <v>4608</v>
      </c>
      <c r="CF1" s="215" t="s">
        <v>4607</v>
      </c>
      <c r="CG1" s="215" t="s">
        <v>4606</v>
      </c>
      <c r="CH1" s="215" t="s">
        <v>4605</v>
      </c>
      <c r="CI1" s="215" t="s">
        <v>4604</v>
      </c>
      <c r="CJ1" s="215" t="s">
        <v>4603</v>
      </c>
      <c r="CK1" s="215" t="s">
        <v>4602</v>
      </c>
      <c r="CL1" s="215" t="s">
        <v>4601</v>
      </c>
      <c r="CM1" s="215" t="s">
        <v>4600</v>
      </c>
      <c r="CN1" s="215" t="s">
        <v>4599</v>
      </c>
      <c r="CO1" s="215" t="s">
        <v>4598</v>
      </c>
      <c r="CP1" s="215" t="s">
        <v>4597</v>
      </c>
      <c r="CQ1" s="215" t="s">
        <v>4596</v>
      </c>
      <c r="CR1" s="215" t="s">
        <v>4595</v>
      </c>
      <c r="CS1" s="215" t="s">
        <v>4594</v>
      </c>
      <c r="CT1" s="215" t="s">
        <v>4593</v>
      </c>
      <c r="CU1" s="215" t="s">
        <v>4592</v>
      </c>
      <c r="CV1" s="215" t="s">
        <v>4591</v>
      </c>
      <c r="CW1" s="215" t="s">
        <v>4590</v>
      </c>
      <c r="CX1" s="215" t="s">
        <v>4589</v>
      </c>
      <c r="CY1" s="215" t="s">
        <v>4588</v>
      </c>
      <c r="CZ1" s="215" t="s">
        <v>4587</v>
      </c>
      <c r="DA1" s="215" t="s">
        <v>4586</v>
      </c>
      <c r="DB1" s="215" t="s">
        <v>4585</v>
      </c>
      <c r="DC1" s="215" t="s">
        <v>4584</v>
      </c>
      <c r="DD1" s="215" t="s">
        <v>4583</v>
      </c>
      <c r="DE1" s="215" t="s">
        <v>4582</v>
      </c>
      <c r="DF1" s="215" t="s">
        <v>4581</v>
      </c>
      <c r="DG1" s="215" t="s">
        <v>4580</v>
      </c>
      <c r="DH1" s="215" t="s">
        <v>4579</v>
      </c>
      <c r="DI1" s="215" t="s">
        <v>4578</v>
      </c>
      <c r="DJ1" s="215" t="s">
        <v>4577</v>
      </c>
      <c r="DK1" s="215" t="s">
        <v>4576</v>
      </c>
      <c r="DL1" s="215" t="s">
        <v>4575</v>
      </c>
      <c r="DM1" s="215" t="s">
        <v>4574</v>
      </c>
      <c r="DN1" s="215" t="s">
        <v>4573</v>
      </c>
      <c r="DO1" s="215" t="s">
        <v>4572</v>
      </c>
      <c r="DP1" s="215" t="s">
        <v>4571</v>
      </c>
      <c r="DQ1" s="215" t="s">
        <v>4570</v>
      </c>
      <c r="DR1" s="215" t="s">
        <v>4569</v>
      </c>
      <c r="DS1" s="215" t="s">
        <v>4568</v>
      </c>
      <c r="DT1" s="215" t="s">
        <v>4567</v>
      </c>
      <c r="DU1" s="215" t="s">
        <v>4566</v>
      </c>
      <c r="DV1" s="215" t="s">
        <v>4565</v>
      </c>
      <c r="DW1" s="215" t="s">
        <v>4564</v>
      </c>
      <c r="DX1" s="215" t="s">
        <v>4563</v>
      </c>
      <c r="DY1" s="215" t="s">
        <v>4562</v>
      </c>
      <c r="DZ1" s="215" t="s">
        <v>4561</v>
      </c>
      <c r="EA1" s="215" t="s">
        <v>4560</v>
      </c>
      <c r="EB1" s="215" t="s">
        <v>4559</v>
      </c>
      <c r="EC1" s="215" t="s">
        <v>4558</v>
      </c>
      <c r="ED1" s="215" t="s">
        <v>4557</v>
      </c>
    </row>
    <row r="3" spans="1:134" ht="14.25">
      <c r="A3" s="215" t="str">
        <f t="shared" ref="A3:A7" si="0">B3&amp;AB3</f>
        <v>2915004325訪問介護</v>
      </c>
      <c r="B3" s="215">
        <v>2915004325</v>
      </c>
      <c r="C3" s="232" t="s">
        <v>4975</v>
      </c>
      <c r="D3" t="s">
        <v>4959</v>
      </c>
      <c r="E3" s="215">
        <v>6308532</v>
      </c>
      <c r="F3" s="232" t="s">
        <v>4976</v>
      </c>
      <c r="U3" t="s">
        <v>4973</v>
      </c>
      <c r="Y3" s="233" t="s">
        <v>4982</v>
      </c>
      <c r="Z3" s="232"/>
      <c r="AA3" s="222" t="s">
        <v>4555</v>
      </c>
      <c r="AB3" t="s">
        <v>4969</v>
      </c>
    </row>
    <row r="4" spans="1:134" ht="14.25">
      <c r="A4" s="215" t="str">
        <f t="shared" si="0"/>
        <v>2900000153訪問型サービス（独自）</v>
      </c>
      <c r="B4" s="215">
        <v>2900000153</v>
      </c>
      <c r="C4" s="232" t="s">
        <v>4975</v>
      </c>
      <c r="D4" t="s">
        <v>4959</v>
      </c>
      <c r="E4" s="215">
        <v>6308532</v>
      </c>
      <c r="F4" s="232" t="s">
        <v>4978</v>
      </c>
      <c r="U4" t="s">
        <v>4973</v>
      </c>
      <c r="Y4" s="233" t="s">
        <v>4982</v>
      </c>
      <c r="AA4" s="222" t="s">
        <v>4555</v>
      </c>
      <c r="AB4" t="s">
        <v>4704</v>
      </c>
    </row>
    <row r="5" spans="1:134">
      <c r="A5" s="215" t="str">
        <f t="shared" si="0"/>
        <v>2975000215介護老人福祉施設</v>
      </c>
      <c r="B5" s="215">
        <v>2975000215</v>
      </c>
      <c r="C5" s="232" t="s">
        <v>4975</v>
      </c>
      <c r="D5" t="s">
        <v>4959</v>
      </c>
      <c r="E5" s="215">
        <v>6308532</v>
      </c>
      <c r="F5" s="232" t="s">
        <v>4979</v>
      </c>
      <c r="U5" t="s">
        <v>4974</v>
      </c>
      <c r="Y5" s="233" t="s">
        <v>4983</v>
      </c>
      <c r="AA5" s="233" t="s">
        <v>4977</v>
      </c>
      <c r="AB5" t="s">
        <v>4970</v>
      </c>
    </row>
    <row r="6" spans="1:134">
      <c r="A6" s="215" t="str">
        <f t="shared" si="0"/>
        <v>2975000215短期入所生活介護</v>
      </c>
      <c r="B6" s="215">
        <v>2975000215</v>
      </c>
      <c r="C6" s="232" t="s">
        <v>4975</v>
      </c>
      <c r="D6" t="s">
        <v>4959</v>
      </c>
      <c r="E6" s="215">
        <v>6308532</v>
      </c>
      <c r="F6" s="232" t="s">
        <v>4980</v>
      </c>
      <c r="U6" t="s">
        <v>4974</v>
      </c>
      <c r="Y6" s="233" t="s">
        <v>4983</v>
      </c>
      <c r="AA6" s="233" t="s">
        <v>4977</v>
      </c>
      <c r="AB6" t="s">
        <v>4971</v>
      </c>
    </row>
    <row r="7" spans="1:134">
      <c r="A7" s="215" t="str">
        <f t="shared" si="0"/>
        <v>2975000215介護予防短期入所生活介護</v>
      </c>
      <c r="B7" s="215">
        <v>2975000215</v>
      </c>
      <c r="C7" s="232" t="s">
        <v>4975</v>
      </c>
      <c r="D7" t="s">
        <v>4959</v>
      </c>
      <c r="E7" s="215">
        <v>6308532</v>
      </c>
      <c r="F7" s="232" t="s">
        <v>4981</v>
      </c>
      <c r="U7" t="s">
        <v>4974</v>
      </c>
      <c r="Y7" s="233" t="s">
        <v>4983</v>
      </c>
      <c r="AA7" s="233" t="s">
        <v>4977</v>
      </c>
      <c r="AB7" t="s">
        <v>4972</v>
      </c>
    </row>
  </sheetData>
  <phoneticPr fontId="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1A46D-BE48-4F8D-8C9C-6F8ADC34FF17}">
  <dimension ref="A1:L3243"/>
  <sheetViews>
    <sheetView topLeftCell="A3205" workbookViewId="0">
      <selection activeCell="S45" sqref="S45:Y45"/>
    </sheetView>
  </sheetViews>
  <sheetFormatPr defaultRowHeight="13.5"/>
  <cols>
    <col min="2" max="2" width="25.75" customWidth="1"/>
    <col min="4" max="4" width="22.375" customWidth="1"/>
    <col min="5" max="5" width="11.875" bestFit="1" customWidth="1"/>
    <col min="6" max="6" width="32.875" customWidth="1"/>
    <col min="7" max="8" width="37.5" customWidth="1"/>
    <col min="10" max="10" width="8.5" bestFit="1" customWidth="1"/>
  </cols>
  <sheetData>
    <row r="1" spans="1:12" ht="39.75" customHeight="1">
      <c r="A1" t="s">
        <v>4698</v>
      </c>
      <c r="B1" t="s">
        <v>4694</v>
      </c>
      <c r="C1" t="s">
        <v>4695</v>
      </c>
      <c r="D1" t="s">
        <v>4696</v>
      </c>
      <c r="E1" t="s">
        <v>197</v>
      </c>
      <c r="F1" t="s">
        <v>198</v>
      </c>
      <c r="G1" t="s">
        <v>376</v>
      </c>
      <c r="H1" t="s">
        <v>4554</v>
      </c>
      <c r="I1" t="s">
        <v>4697</v>
      </c>
      <c r="J1" t="s">
        <v>4699</v>
      </c>
      <c r="K1" t="s">
        <v>4700</v>
      </c>
      <c r="L1" t="s">
        <v>4701</v>
      </c>
    </row>
    <row r="2" spans="1:12">
      <c r="A2">
        <v>1</v>
      </c>
      <c r="B2" t="s">
        <v>199</v>
      </c>
      <c r="C2">
        <v>1</v>
      </c>
      <c r="D2" t="s">
        <v>200</v>
      </c>
      <c r="E2">
        <v>2990900082</v>
      </c>
      <c r="F2" t="s">
        <v>201</v>
      </c>
      <c r="G2" t="s">
        <v>377</v>
      </c>
      <c r="H2" t="str">
        <f>A2&amp;B2</f>
        <v>12990900082認知症対応型共同生活介護</v>
      </c>
      <c r="I2" t="s">
        <v>378</v>
      </c>
      <c r="J2">
        <v>845163</v>
      </c>
    </row>
    <row r="3" spans="1:12">
      <c r="A3">
        <v>1</v>
      </c>
      <c r="B3" t="s">
        <v>202</v>
      </c>
      <c r="C3">
        <v>1</v>
      </c>
      <c r="D3" t="s">
        <v>200</v>
      </c>
      <c r="E3">
        <v>2990900082</v>
      </c>
      <c r="F3" t="s">
        <v>203</v>
      </c>
      <c r="G3" t="s">
        <v>377</v>
      </c>
      <c r="H3" t="str">
        <f t="shared" ref="H3:H66" si="0">A3&amp;B3</f>
        <v>12990900082介護予防認知症対応型共同生活介護</v>
      </c>
      <c r="I3" t="s">
        <v>378</v>
      </c>
      <c r="J3">
        <v>0</v>
      </c>
    </row>
    <row r="4" spans="1:12">
      <c r="H4" t="str">
        <f t="shared" si="0"/>
        <v/>
      </c>
    </row>
    <row r="5" spans="1:12">
      <c r="A5">
        <v>2</v>
      </c>
      <c r="B5" t="s">
        <v>204</v>
      </c>
      <c r="C5">
        <v>2</v>
      </c>
      <c r="D5" t="s">
        <v>205</v>
      </c>
      <c r="E5">
        <v>2970600157</v>
      </c>
      <c r="F5" t="s">
        <v>10</v>
      </c>
      <c r="G5" t="s">
        <v>379</v>
      </c>
      <c r="H5" t="str">
        <f t="shared" si="0"/>
        <v>22970600157訪問介護</v>
      </c>
      <c r="I5" t="s">
        <v>378</v>
      </c>
      <c r="J5">
        <v>357449</v>
      </c>
    </row>
    <row r="6" spans="1:12">
      <c r="A6">
        <v>2</v>
      </c>
      <c r="B6" t="s">
        <v>206</v>
      </c>
      <c r="C6">
        <v>2</v>
      </c>
      <c r="D6" t="s">
        <v>205</v>
      </c>
      <c r="E6">
        <v>2970600157</v>
      </c>
      <c r="F6" t="s">
        <v>4702</v>
      </c>
      <c r="G6" t="s">
        <v>379</v>
      </c>
      <c r="H6" t="str">
        <f t="shared" si="0"/>
        <v>22970600157訪問型サービス（独自/定率）</v>
      </c>
      <c r="I6" t="s">
        <v>378</v>
      </c>
      <c r="J6">
        <v>80422</v>
      </c>
    </row>
    <row r="7" spans="1:12">
      <c r="A7">
        <v>2</v>
      </c>
      <c r="B7" t="s">
        <v>207</v>
      </c>
      <c r="C7">
        <v>2</v>
      </c>
      <c r="D7" t="s">
        <v>205</v>
      </c>
      <c r="E7">
        <v>2970501256</v>
      </c>
      <c r="F7" t="s">
        <v>13</v>
      </c>
      <c r="G7" t="s">
        <v>380</v>
      </c>
      <c r="H7" t="str">
        <f t="shared" si="0"/>
        <v>22970501256地域密着型通所介護</v>
      </c>
      <c r="I7" t="s">
        <v>378</v>
      </c>
      <c r="J7">
        <v>82125</v>
      </c>
      <c r="L7">
        <v>1</v>
      </c>
    </row>
    <row r="8" spans="1:12">
      <c r="A8">
        <v>2</v>
      </c>
      <c r="B8" t="s">
        <v>208</v>
      </c>
      <c r="C8">
        <v>2</v>
      </c>
      <c r="D8" t="s">
        <v>205</v>
      </c>
      <c r="E8">
        <v>2970501256</v>
      </c>
      <c r="F8" t="s">
        <v>4703</v>
      </c>
      <c r="G8" t="s">
        <v>380</v>
      </c>
      <c r="H8" t="str">
        <f t="shared" si="0"/>
        <v>22970501256通所型サービス（独自/定率）</v>
      </c>
      <c r="I8" t="s">
        <v>378</v>
      </c>
      <c r="J8">
        <v>3529</v>
      </c>
      <c r="L8">
        <v>1</v>
      </c>
    </row>
    <row r="9" spans="1:12">
      <c r="A9">
        <v>2</v>
      </c>
      <c r="B9" t="s">
        <v>209</v>
      </c>
      <c r="C9">
        <v>2</v>
      </c>
      <c r="D9" t="s">
        <v>205</v>
      </c>
      <c r="E9">
        <v>2970502452</v>
      </c>
      <c r="F9" t="s">
        <v>12</v>
      </c>
      <c r="G9" t="s">
        <v>381</v>
      </c>
      <c r="H9" t="str">
        <f t="shared" si="0"/>
        <v>22970502452通所介護</v>
      </c>
      <c r="I9" t="s">
        <v>378</v>
      </c>
      <c r="J9">
        <v>110193</v>
      </c>
    </row>
    <row r="10" spans="1:12">
      <c r="A10">
        <v>2</v>
      </c>
      <c r="B10" t="s">
        <v>210</v>
      </c>
      <c r="C10">
        <v>2</v>
      </c>
      <c r="D10" t="s">
        <v>205</v>
      </c>
      <c r="E10">
        <v>2970502452</v>
      </c>
      <c r="F10" t="s">
        <v>4703</v>
      </c>
      <c r="G10" t="s">
        <v>381</v>
      </c>
      <c r="H10" t="str">
        <f t="shared" si="0"/>
        <v>22970502452通所型サービス（独自/定率）</v>
      </c>
      <c r="I10" t="s">
        <v>378</v>
      </c>
      <c r="J10">
        <v>11150</v>
      </c>
    </row>
    <row r="11" spans="1:12">
      <c r="A11">
        <v>2</v>
      </c>
      <c r="B11" t="s">
        <v>211</v>
      </c>
      <c r="C11">
        <v>2</v>
      </c>
      <c r="D11" t="s">
        <v>205</v>
      </c>
      <c r="E11">
        <v>2970600728</v>
      </c>
      <c r="F11" t="s">
        <v>13</v>
      </c>
      <c r="G11" t="s">
        <v>382</v>
      </c>
      <c r="H11" t="str">
        <f t="shared" si="0"/>
        <v>22970600728地域密着型通所介護</v>
      </c>
      <c r="I11" t="s">
        <v>378</v>
      </c>
      <c r="J11">
        <v>114150</v>
      </c>
    </row>
    <row r="12" spans="1:12">
      <c r="A12">
        <v>2</v>
      </c>
      <c r="B12" t="s">
        <v>212</v>
      </c>
      <c r="C12">
        <v>2</v>
      </c>
      <c r="D12" t="s">
        <v>205</v>
      </c>
      <c r="E12">
        <v>2970600728</v>
      </c>
      <c r="F12" t="s">
        <v>4703</v>
      </c>
      <c r="G12" t="s">
        <v>382</v>
      </c>
      <c r="H12" t="str">
        <f t="shared" si="0"/>
        <v>22970600728通所型サービス（独自/定率）</v>
      </c>
      <c r="I12" t="s">
        <v>378</v>
      </c>
      <c r="J12">
        <v>16575</v>
      </c>
    </row>
    <row r="13" spans="1:12">
      <c r="H13" t="str">
        <f t="shared" si="0"/>
        <v/>
      </c>
    </row>
    <row r="14" spans="1:12">
      <c r="A14">
        <v>3</v>
      </c>
      <c r="B14" t="s">
        <v>213</v>
      </c>
      <c r="C14">
        <v>3</v>
      </c>
      <c r="D14" t="s">
        <v>214</v>
      </c>
      <c r="E14">
        <v>2970104358</v>
      </c>
      <c r="F14" t="s">
        <v>10</v>
      </c>
      <c r="G14" t="s">
        <v>383</v>
      </c>
      <c r="H14" t="str">
        <f t="shared" si="0"/>
        <v>32970104358訪問介護</v>
      </c>
      <c r="I14" t="s">
        <v>378</v>
      </c>
      <c r="J14">
        <v>1175263</v>
      </c>
    </row>
    <row r="15" spans="1:12">
      <c r="A15">
        <v>3</v>
      </c>
      <c r="B15" t="s">
        <v>215</v>
      </c>
      <c r="C15">
        <v>3</v>
      </c>
      <c r="D15" t="s">
        <v>214</v>
      </c>
      <c r="E15">
        <v>2970104358</v>
      </c>
      <c r="F15" t="s">
        <v>4704</v>
      </c>
      <c r="G15" t="s">
        <v>383</v>
      </c>
      <c r="H15" t="str">
        <f t="shared" si="0"/>
        <v>32970104358訪問型サービス（独自）</v>
      </c>
      <c r="I15" t="s">
        <v>378</v>
      </c>
      <c r="J15">
        <v>75642</v>
      </c>
    </row>
    <row r="16" spans="1:12">
      <c r="H16" t="str">
        <f t="shared" si="0"/>
        <v/>
      </c>
    </row>
    <row r="17" spans="1:10">
      <c r="A17">
        <v>4</v>
      </c>
      <c r="B17" t="s">
        <v>216</v>
      </c>
      <c r="C17">
        <v>4</v>
      </c>
      <c r="D17" t="s">
        <v>217</v>
      </c>
      <c r="E17">
        <v>2971900051</v>
      </c>
      <c r="F17" t="s">
        <v>13</v>
      </c>
      <c r="G17" t="s">
        <v>384</v>
      </c>
      <c r="H17" t="str">
        <f t="shared" si="0"/>
        <v>42971900051地域密着型通所介護</v>
      </c>
      <c r="I17" t="s">
        <v>378</v>
      </c>
      <c r="J17">
        <v>86568</v>
      </c>
    </row>
    <row r="18" spans="1:10">
      <c r="H18" t="str">
        <f t="shared" si="0"/>
        <v/>
      </c>
    </row>
    <row r="19" spans="1:10">
      <c r="A19">
        <v>5</v>
      </c>
      <c r="B19" t="s">
        <v>218</v>
      </c>
      <c r="C19">
        <v>5</v>
      </c>
      <c r="D19" t="s">
        <v>219</v>
      </c>
      <c r="E19">
        <v>2970100810</v>
      </c>
      <c r="F19" t="s">
        <v>12</v>
      </c>
      <c r="G19" t="s">
        <v>385</v>
      </c>
      <c r="H19" t="str">
        <f t="shared" si="0"/>
        <v>52970100810通所介護</v>
      </c>
      <c r="I19" t="s">
        <v>378</v>
      </c>
      <c r="J19">
        <v>676928</v>
      </c>
    </row>
    <row r="20" spans="1:10">
      <c r="A20">
        <v>5</v>
      </c>
      <c r="B20" t="s">
        <v>220</v>
      </c>
      <c r="C20">
        <v>5</v>
      </c>
      <c r="D20" t="s">
        <v>219</v>
      </c>
      <c r="E20">
        <v>2970100810</v>
      </c>
      <c r="F20" t="s">
        <v>4705</v>
      </c>
      <c r="G20" t="s">
        <v>385</v>
      </c>
      <c r="H20" t="str">
        <f t="shared" si="0"/>
        <v>52970100810通所型サービス（独自）</v>
      </c>
      <c r="I20" t="s">
        <v>378</v>
      </c>
      <c r="J20">
        <v>16389</v>
      </c>
    </row>
    <row r="21" spans="1:10">
      <c r="A21">
        <v>5</v>
      </c>
      <c r="B21" t="s">
        <v>221</v>
      </c>
      <c r="C21">
        <v>5</v>
      </c>
      <c r="D21" t="s">
        <v>219</v>
      </c>
      <c r="E21">
        <v>2970103277</v>
      </c>
      <c r="F21" t="s">
        <v>222</v>
      </c>
      <c r="G21" t="s">
        <v>386</v>
      </c>
      <c r="H21" t="str">
        <f t="shared" si="0"/>
        <v>52970103277認知症対応型通所介護</v>
      </c>
      <c r="I21" t="s">
        <v>378</v>
      </c>
      <c r="J21">
        <v>374571</v>
      </c>
    </row>
    <row r="22" spans="1:10">
      <c r="A22">
        <v>5</v>
      </c>
      <c r="B22" t="s">
        <v>223</v>
      </c>
      <c r="C22">
        <v>5</v>
      </c>
      <c r="D22" t="s">
        <v>219</v>
      </c>
      <c r="E22">
        <v>2970103277</v>
      </c>
      <c r="F22" t="s">
        <v>224</v>
      </c>
      <c r="G22" t="s">
        <v>386</v>
      </c>
      <c r="H22" t="str">
        <f t="shared" si="0"/>
        <v>52970103277介護予防認知症対応型通所介護</v>
      </c>
      <c r="I22" t="s">
        <v>378</v>
      </c>
      <c r="J22">
        <v>0</v>
      </c>
    </row>
    <row r="23" spans="1:10">
      <c r="A23">
        <v>5</v>
      </c>
      <c r="B23" t="s">
        <v>225</v>
      </c>
      <c r="C23">
        <v>5</v>
      </c>
      <c r="D23" t="s">
        <v>219</v>
      </c>
      <c r="E23">
        <v>2970106601</v>
      </c>
      <c r="F23" t="s">
        <v>12</v>
      </c>
      <c r="G23" t="s">
        <v>387</v>
      </c>
      <c r="H23" t="str">
        <f t="shared" si="0"/>
        <v>52970106601通所介護</v>
      </c>
      <c r="I23" t="s">
        <v>378</v>
      </c>
      <c r="J23">
        <v>417847</v>
      </c>
    </row>
    <row r="24" spans="1:10">
      <c r="A24">
        <v>5</v>
      </c>
      <c r="B24" t="s">
        <v>226</v>
      </c>
      <c r="C24">
        <v>5</v>
      </c>
      <c r="D24" t="s">
        <v>219</v>
      </c>
      <c r="E24">
        <v>2970106601</v>
      </c>
      <c r="F24" t="s">
        <v>4705</v>
      </c>
      <c r="G24" t="s">
        <v>387</v>
      </c>
      <c r="H24" t="str">
        <f t="shared" si="0"/>
        <v>52970106601通所型サービス（独自）</v>
      </c>
      <c r="I24" t="s">
        <v>378</v>
      </c>
      <c r="J24">
        <v>4422</v>
      </c>
    </row>
    <row r="25" spans="1:10">
      <c r="A25">
        <v>5</v>
      </c>
      <c r="B25" t="s">
        <v>227</v>
      </c>
      <c r="C25">
        <v>5</v>
      </c>
      <c r="D25" t="s">
        <v>219</v>
      </c>
      <c r="E25">
        <v>2970106924</v>
      </c>
      <c r="F25" t="s">
        <v>12</v>
      </c>
      <c r="G25" t="s">
        <v>388</v>
      </c>
      <c r="H25" t="str">
        <f t="shared" si="0"/>
        <v>52970106924通所介護</v>
      </c>
      <c r="I25" t="s">
        <v>378</v>
      </c>
      <c r="J25">
        <v>295846</v>
      </c>
    </row>
    <row r="26" spans="1:10">
      <c r="A26">
        <v>5</v>
      </c>
      <c r="B26" t="s">
        <v>228</v>
      </c>
      <c r="C26">
        <v>5</v>
      </c>
      <c r="D26" t="s">
        <v>219</v>
      </c>
      <c r="E26">
        <v>2970106924</v>
      </c>
      <c r="F26" t="s">
        <v>4705</v>
      </c>
      <c r="G26" t="s">
        <v>388</v>
      </c>
      <c r="H26" t="str">
        <f t="shared" si="0"/>
        <v>52970106924通所型サービス（独自）</v>
      </c>
      <c r="I26" t="s">
        <v>378</v>
      </c>
      <c r="J26">
        <v>0</v>
      </c>
    </row>
    <row r="27" spans="1:10">
      <c r="A27">
        <v>5</v>
      </c>
      <c r="B27" t="s">
        <v>229</v>
      </c>
      <c r="C27">
        <v>5</v>
      </c>
      <c r="D27" t="s">
        <v>219</v>
      </c>
      <c r="E27">
        <v>2970107872</v>
      </c>
      <c r="F27" t="s">
        <v>12</v>
      </c>
      <c r="G27" t="s">
        <v>389</v>
      </c>
      <c r="H27" t="str">
        <f t="shared" si="0"/>
        <v>52970107872通所介護</v>
      </c>
      <c r="I27" t="s">
        <v>378</v>
      </c>
      <c r="J27">
        <v>301604</v>
      </c>
    </row>
    <row r="28" spans="1:10">
      <c r="A28">
        <v>5</v>
      </c>
      <c r="B28" t="s">
        <v>230</v>
      </c>
      <c r="C28">
        <v>5</v>
      </c>
      <c r="D28" t="s">
        <v>219</v>
      </c>
      <c r="E28">
        <v>2970107872</v>
      </c>
      <c r="F28" t="s">
        <v>4705</v>
      </c>
      <c r="G28" t="s">
        <v>389</v>
      </c>
      <c r="H28" t="str">
        <f t="shared" si="0"/>
        <v>52970107872通所型サービス（独自）</v>
      </c>
      <c r="I28" t="s">
        <v>378</v>
      </c>
      <c r="J28">
        <v>0</v>
      </c>
    </row>
    <row r="29" spans="1:10">
      <c r="A29">
        <v>5</v>
      </c>
      <c r="B29" t="s">
        <v>231</v>
      </c>
      <c r="C29">
        <v>5</v>
      </c>
      <c r="D29" t="s">
        <v>219</v>
      </c>
      <c r="E29">
        <v>2970108094</v>
      </c>
      <c r="F29" t="s">
        <v>10</v>
      </c>
      <c r="G29" t="s">
        <v>390</v>
      </c>
      <c r="H29" t="str">
        <f t="shared" si="0"/>
        <v>52970108094訪問介護</v>
      </c>
      <c r="I29" t="s">
        <v>378</v>
      </c>
      <c r="J29">
        <v>920</v>
      </c>
    </row>
    <row r="30" spans="1:10">
      <c r="A30">
        <v>5</v>
      </c>
      <c r="B30" t="s">
        <v>232</v>
      </c>
      <c r="C30">
        <v>5</v>
      </c>
      <c r="D30" t="s">
        <v>219</v>
      </c>
      <c r="E30">
        <v>2970108094</v>
      </c>
      <c r="F30" t="s">
        <v>4704</v>
      </c>
      <c r="G30" t="s">
        <v>390</v>
      </c>
      <c r="H30" t="str">
        <f t="shared" si="0"/>
        <v>52970108094訪問型サービス（独自）</v>
      </c>
      <c r="I30" t="s">
        <v>378</v>
      </c>
      <c r="J30">
        <v>36358</v>
      </c>
    </row>
    <row r="31" spans="1:10">
      <c r="A31">
        <v>5</v>
      </c>
      <c r="B31" t="s">
        <v>233</v>
      </c>
      <c r="C31">
        <v>5</v>
      </c>
      <c r="D31" t="s">
        <v>219</v>
      </c>
      <c r="E31">
        <v>2970108425</v>
      </c>
      <c r="F31" t="s">
        <v>12</v>
      </c>
      <c r="G31" t="s">
        <v>391</v>
      </c>
      <c r="H31" t="str">
        <f t="shared" si="0"/>
        <v>52970108425通所介護</v>
      </c>
      <c r="I31" t="s">
        <v>378</v>
      </c>
      <c r="J31">
        <v>316726</v>
      </c>
    </row>
    <row r="32" spans="1:10">
      <c r="A32">
        <v>5</v>
      </c>
      <c r="B32" t="s">
        <v>234</v>
      </c>
      <c r="C32">
        <v>5</v>
      </c>
      <c r="D32" t="s">
        <v>219</v>
      </c>
      <c r="E32">
        <v>2970108425</v>
      </c>
      <c r="F32" t="s">
        <v>4705</v>
      </c>
      <c r="G32" t="s">
        <v>391</v>
      </c>
      <c r="H32" t="str">
        <f t="shared" si="0"/>
        <v>52970108425通所型サービス（独自）</v>
      </c>
      <c r="I32" t="s">
        <v>378</v>
      </c>
      <c r="J32">
        <v>2337</v>
      </c>
    </row>
    <row r="33" spans="1:10">
      <c r="A33">
        <v>5</v>
      </c>
      <c r="B33" t="s">
        <v>235</v>
      </c>
      <c r="C33">
        <v>5</v>
      </c>
      <c r="D33" t="s">
        <v>219</v>
      </c>
      <c r="E33">
        <v>2990100329</v>
      </c>
      <c r="F33" t="s">
        <v>168</v>
      </c>
      <c r="G33" t="s">
        <v>392</v>
      </c>
      <c r="H33" t="str">
        <f t="shared" si="0"/>
        <v>52990100329定期巡回・随時対応型訪問介護看護</v>
      </c>
      <c r="I33" t="s">
        <v>378</v>
      </c>
      <c r="J33">
        <v>5577356</v>
      </c>
    </row>
    <row r="34" spans="1:10">
      <c r="H34" t="str">
        <f t="shared" si="0"/>
        <v/>
      </c>
    </row>
    <row r="35" spans="1:10">
      <c r="A35">
        <v>6</v>
      </c>
      <c r="B35" t="s">
        <v>236</v>
      </c>
      <c r="C35">
        <v>6</v>
      </c>
      <c r="D35" t="s">
        <v>237</v>
      </c>
      <c r="E35">
        <v>2971600156</v>
      </c>
      <c r="F35" t="s">
        <v>12</v>
      </c>
      <c r="G35" t="s">
        <v>393</v>
      </c>
      <c r="H35" t="str">
        <f t="shared" si="0"/>
        <v>62971600156通所介護</v>
      </c>
      <c r="I35" t="s">
        <v>378</v>
      </c>
      <c r="J35">
        <v>404168</v>
      </c>
    </row>
    <row r="36" spans="1:10">
      <c r="A36">
        <v>6</v>
      </c>
      <c r="B36" t="s">
        <v>238</v>
      </c>
      <c r="C36">
        <v>6</v>
      </c>
      <c r="D36" t="s">
        <v>4706</v>
      </c>
      <c r="E36">
        <v>2971600156</v>
      </c>
      <c r="F36" t="s">
        <v>4705</v>
      </c>
      <c r="G36" t="s">
        <v>393</v>
      </c>
      <c r="H36" t="str">
        <f t="shared" si="0"/>
        <v>62971600156通所型サービス（独自）</v>
      </c>
      <c r="I36" t="s">
        <v>378</v>
      </c>
      <c r="J36">
        <v>0</v>
      </c>
    </row>
    <row r="37" spans="1:10">
      <c r="H37" t="str">
        <f t="shared" si="0"/>
        <v/>
      </c>
    </row>
    <row r="38" spans="1:10">
      <c r="A38">
        <v>7</v>
      </c>
      <c r="B38" t="s">
        <v>239</v>
      </c>
      <c r="C38">
        <v>7</v>
      </c>
      <c r="D38" t="s">
        <v>240</v>
      </c>
      <c r="E38">
        <v>2970100273</v>
      </c>
      <c r="F38" t="s">
        <v>241</v>
      </c>
      <c r="G38" t="s">
        <v>394</v>
      </c>
      <c r="H38" t="str">
        <f t="shared" si="0"/>
        <v>72970100273特定施設入居者生活介護</v>
      </c>
      <c r="I38" t="s">
        <v>378</v>
      </c>
      <c r="J38">
        <v>1300587</v>
      </c>
    </row>
    <row r="39" spans="1:10">
      <c r="A39">
        <v>7</v>
      </c>
      <c r="B39" t="s">
        <v>242</v>
      </c>
      <c r="C39">
        <v>7</v>
      </c>
      <c r="D39" t="s">
        <v>240</v>
      </c>
      <c r="E39">
        <v>2970100273</v>
      </c>
      <c r="F39" t="s">
        <v>4707</v>
      </c>
      <c r="G39" t="s">
        <v>394</v>
      </c>
      <c r="H39" t="str">
        <f t="shared" si="0"/>
        <v>72970100273特定施設入居者生活介護(短期利用型）</v>
      </c>
      <c r="I39" t="s">
        <v>378</v>
      </c>
      <c r="J39">
        <v>0</v>
      </c>
    </row>
    <row r="40" spans="1:10">
      <c r="A40">
        <v>7</v>
      </c>
      <c r="B40" t="s">
        <v>243</v>
      </c>
      <c r="C40">
        <v>7</v>
      </c>
      <c r="D40" t="s">
        <v>240</v>
      </c>
      <c r="E40">
        <v>2970100273</v>
      </c>
      <c r="F40" t="s">
        <v>175</v>
      </c>
      <c r="G40" t="s">
        <v>4708</v>
      </c>
      <c r="H40" t="str">
        <f t="shared" si="0"/>
        <v>72970100273介護予防特定施設入居者生活介護</v>
      </c>
      <c r="I40" t="s">
        <v>378</v>
      </c>
      <c r="J40">
        <v>54477</v>
      </c>
    </row>
    <row r="41" spans="1:10">
      <c r="A41">
        <v>7</v>
      </c>
      <c r="B41" t="s">
        <v>244</v>
      </c>
      <c r="C41">
        <v>7</v>
      </c>
      <c r="D41" t="s">
        <v>240</v>
      </c>
      <c r="E41">
        <v>2970100695</v>
      </c>
      <c r="F41" t="s">
        <v>222</v>
      </c>
      <c r="G41" t="s">
        <v>395</v>
      </c>
      <c r="H41" t="str">
        <f t="shared" si="0"/>
        <v>72970100695認知症対応型通所介護</v>
      </c>
      <c r="I41" t="s">
        <v>378</v>
      </c>
      <c r="J41">
        <v>752550</v>
      </c>
    </row>
    <row r="42" spans="1:10">
      <c r="A42">
        <v>7</v>
      </c>
      <c r="B42" t="s">
        <v>245</v>
      </c>
      <c r="C42">
        <v>7</v>
      </c>
      <c r="D42" t="s">
        <v>240</v>
      </c>
      <c r="E42">
        <v>2970100695</v>
      </c>
      <c r="F42" t="s">
        <v>224</v>
      </c>
      <c r="G42" t="s">
        <v>395</v>
      </c>
      <c r="H42" t="str">
        <f t="shared" si="0"/>
        <v>72970100695介護予防認知症対応型通所介護</v>
      </c>
      <c r="I42" t="s">
        <v>378</v>
      </c>
      <c r="J42">
        <v>292</v>
      </c>
    </row>
    <row r="43" spans="1:10">
      <c r="A43">
        <v>7</v>
      </c>
      <c r="B43" t="s">
        <v>246</v>
      </c>
      <c r="C43">
        <v>7</v>
      </c>
      <c r="D43" t="s">
        <v>240</v>
      </c>
      <c r="E43">
        <v>2970100695</v>
      </c>
      <c r="F43" t="s">
        <v>10</v>
      </c>
      <c r="G43" t="s">
        <v>395</v>
      </c>
      <c r="H43" t="str">
        <f t="shared" si="0"/>
        <v>72970100695訪問介護</v>
      </c>
      <c r="I43" t="s">
        <v>378</v>
      </c>
      <c r="J43">
        <v>299680</v>
      </c>
    </row>
    <row r="44" spans="1:10">
      <c r="A44">
        <v>7</v>
      </c>
      <c r="B44" t="s">
        <v>247</v>
      </c>
      <c r="C44">
        <v>7</v>
      </c>
      <c r="D44" t="s">
        <v>240</v>
      </c>
      <c r="E44">
        <v>2970100695</v>
      </c>
      <c r="F44" t="s">
        <v>4704</v>
      </c>
      <c r="G44" t="s">
        <v>395</v>
      </c>
      <c r="H44" t="str">
        <f t="shared" si="0"/>
        <v>72970100695訪問型サービス（独自）</v>
      </c>
      <c r="I44" t="s">
        <v>378</v>
      </c>
      <c r="J44">
        <v>100554</v>
      </c>
    </row>
    <row r="45" spans="1:10">
      <c r="H45" t="str">
        <f t="shared" si="0"/>
        <v/>
      </c>
    </row>
    <row r="46" spans="1:10">
      <c r="A46">
        <v>8</v>
      </c>
      <c r="B46" t="s">
        <v>248</v>
      </c>
      <c r="C46">
        <v>8</v>
      </c>
      <c r="D46" t="s">
        <v>249</v>
      </c>
      <c r="E46">
        <v>2970301665</v>
      </c>
      <c r="F46" t="s">
        <v>10</v>
      </c>
      <c r="G46" t="s">
        <v>396</v>
      </c>
      <c r="H46" t="str">
        <f t="shared" si="0"/>
        <v>82970301665訪問介護</v>
      </c>
      <c r="I46" t="s">
        <v>378</v>
      </c>
      <c r="J46">
        <v>207551</v>
      </c>
    </row>
    <row r="47" spans="1:10">
      <c r="H47" t="str">
        <f t="shared" si="0"/>
        <v/>
      </c>
    </row>
    <row r="48" spans="1:10">
      <c r="A48">
        <v>9</v>
      </c>
      <c r="B48" t="s">
        <v>250</v>
      </c>
      <c r="C48">
        <v>9</v>
      </c>
      <c r="D48" t="s">
        <v>251</v>
      </c>
      <c r="E48">
        <v>2973200096</v>
      </c>
      <c r="F48" t="s">
        <v>12</v>
      </c>
      <c r="G48" t="s">
        <v>397</v>
      </c>
      <c r="H48" t="str">
        <f t="shared" si="0"/>
        <v>92973200096通所介護</v>
      </c>
      <c r="I48" t="s">
        <v>378</v>
      </c>
      <c r="J48">
        <v>286989</v>
      </c>
    </row>
    <row r="49" spans="1:10">
      <c r="A49">
        <v>9</v>
      </c>
      <c r="B49" t="s">
        <v>252</v>
      </c>
      <c r="C49">
        <v>9</v>
      </c>
      <c r="D49" t="s">
        <v>251</v>
      </c>
      <c r="E49">
        <v>2973200468</v>
      </c>
      <c r="F49" t="s">
        <v>10</v>
      </c>
      <c r="G49" t="s">
        <v>398</v>
      </c>
      <c r="H49" t="str">
        <f t="shared" si="0"/>
        <v>92973200468訪問介護</v>
      </c>
      <c r="I49" t="s">
        <v>378</v>
      </c>
      <c r="J49">
        <v>459461</v>
      </c>
    </row>
    <row r="50" spans="1:10">
      <c r="A50">
        <v>9</v>
      </c>
      <c r="B50" t="s">
        <v>253</v>
      </c>
      <c r="C50">
        <v>9</v>
      </c>
      <c r="D50" t="s">
        <v>251</v>
      </c>
      <c r="E50">
        <v>2973200518</v>
      </c>
      <c r="F50" t="s">
        <v>241</v>
      </c>
      <c r="G50" t="s">
        <v>399</v>
      </c>
      <c r="H50" t="str">
        <f t="shared" si="0"/>
        <v>92973200518特定施設入居者生活介護</v>
      </c>
      <c r="I50" t="s">
        <v>378</v>
      </c>
      <c r="J50">
        <v>756464</v>
      </c>
    </row>
    <row r="51" spans="1:10">
      <c r="A51">
        <v>9</v>
      </c>
      <c r="B51" t="s">
        <v>254</v>
      </c>
      <c r="C51">
        <v>9</v>
      </c>
      <c r="D51" t="s">
        <v>251</v>
      </c>
      <c r="E51">
        <v>2973200518</v>
      </c>
      <c r="F51" t="s">
        <v>175</v>
      </c>
      <c r="G51" t="s">
        <v>399</v>
      </c>
      <c r="H51" t="str">
        <f t="shared" si="0"/>
        <v>92973200518介護予防特定施設入居者生活介護</v>
      </c>
      <c r="I51" t="s">
        <v>378</v>
      </c>
      <c r="J51">
        <v>47110</v>
      </c>
    </row>
    <row r="52" spans="1:10">
      <c r="H52" t="str">
        <f t="shared" si="0"/>
        <v/>
      </c>
    </row>
    <row r="53" spans="1:10">
      <c r="A53">
        <v>10</v>
      </c>
      <c r="B53" t="s">
        <v>255</v>
      </c>
      <c r="C53">
        <v>10</v>
      </c>
      <c r="D53" t="s">
        <v>256</v>
      </c>
      <c r="E53">
        <v>2970107799</v>
      </c>
      <c r="F53" t="s">
        <v>10</v>
      </c>
      <c r="G53" t="s">
        <v>400</v>
      </c>
      <c r="H53" t="str">
        <f t="shared" si="0"/>
        <v>102970107799訪問介護</v>
      </c>
      <c r="I53" t="s">
        <v>378</v>
      </c>
      <c r="J53">
        <v>435132</v>
      </c>
    </row>
    <row r="54" spans="1:10">
      <c r="A54">
        <v>10</v>
      </c>
      <c r="B54" t="s">
        <v>257</v>
      </c>
      <c r="C54">
        <v>10</v>
      </c>
      <c r="D54" t="s">
        <v>256</v>
      </c>
      <c r="E54">
        <v>2970107567</v>
      </c>
      <c r="F54" t="s">
        <v>12</v>
      </c>
      <c r="G54" t="s">
        <v>401</v>
      </c>
      <c r="H54" t="str">
        <f t="shared" si="0"/>
        <v>102970107567通所介護</v>
      </c>
      <c r="I54" t="s">
        <v>378</v>
      </c>
      <c r="J54">
        <v>290476</v>
      </c>
    </row>
    <row r="55" spans="1:10">
      <c r="H55" t="str">
        <f t="shared" si="0"/>
        <v/>
      </c>
    </row>
    <row r="56" spans="1:10">
      <c r="A56">
        <v>11</v>
      </c>
      <c r="B56" t="s">
        <v>258</v>
      </c>
      <c r="C56">
        <v>11</v>
      </c>
      <c r="D56" t="s">
        <v>259</v>
      </c>
      <c r="E56">
        <v>2974900280</v>
      </c>
      <c r="F56" t="s">
        <v>13</v>
      </c>
      <c r="G56" t="s">
        <v>402</v>
      </c>
      <c r="H56" t="str">
        <f t="shared" si="0"/>
        <v>112974900280地域密着型通所介護</v>
      </c>
      <c r="I56" t="s">
        <v>378</v>
      </c>
      <c r="J56">
        <v>169582</v>
      </c>
    </row>
    <row r="57" spans="1:10">
      <c r="H57" t="str">
        <f t="shared" si="0"/>
        <v/>
      </c>
    </row>
    <row r="58" spans="1:10">
      <c r="A58">
        <v>12</v>
      </c>
      <c r="B58" t="s">
        <v>260</v>
      </c>
      <c r="C58">
        <v>12</v>
      </c>
      <c r="D58" t="s">
        <v>261</v>
      </c>
      <c r="E58">
        <v>2954880007</v>
      </c>
      <c r="F58" t="s">
        <v>171</v>
      </c>
      <c r="G58" t="s">
        <v>403</v>
      </c>
      <c r="H58" t="str">
        <f t="shared" si="0"/>
        <v>122954880007介護老人保健施設</v>
      </c>
      <c r="I58" t="s">
        <v>378</v>
      </c>
      <c r="J58">
        <v>1368528</v>
      </c>
    </row>
    <row r="59" spans="1:10">
      <c r="A59">
        <v>12</v>
      </c>
      <c r="B59" t="s">
        <v>262</v>
      </c>
      <c r="C59">
        <v>12</v>
      </c>
      <c r="D59" t="s">
        <v>261</v>
      </c>
      <c r="E59">
        <v>2954880007</v>
      </c>
      <c r="F59" t="s">
        <v>263</v>
      </c>
      <c r="G59" t="s">
        <v>403</v>
      </c>
      <c r="H59" t="str">
        <f t="shared" si="0"/>
        <v>122954880007短期入所療養介護</v>
      </c>
      <c r="I59" t="s">
        <v>378</v>
      </c>
      <c r="J59">
        <v>74842</v>
      </c>
    </row>
    <row r="60" spans="1:10">
      <c r="A60">
        <v>12</v>
      </c>
      <c r="B60" t="s">
        <v>264</v>
      </c>
      <c r="C60">
        <v>12</v>
      </c>
      <c r="D60" t="s">
        <v>261</v>
      </c>
      <c r="E60">
        <v>2954880007</v>
      </c>
      <c r="F60" t="s">
        <v>265</v>
      </c>
      <c r="G60" t="s">
        <v>4709</v>
      </c>
      <c r="H60" t="str">
        <f t="shared" si="0"/>
        <v>122954880007介護予防短期入所療養介護</v>
      </c>
      <c r="I60" t="s">
        <v>378</v>
      </c>
      <c r="J60">
        <v>0</v>
      </c>
    </row>
    <row r="61" spans="1:10">
      <c r="A61">
        <v>12</v>
      </c>
      <c r="B61" t="s">
        <v>266</v>
      </c>
      <c r="C61">
        <v>12</v>
      </c>
      <c r="D61" t="s">
        <v>261</v>
      </c>
      <c r="E61">
        <v>2954880007</v>
      </c>
      <c r="F61" t="s">
        <v>190</v>
      </c>
      <c r="G61" t="s">
        <v>403</v>
      </c>
      <c r="H61" t="str">
        <f t="shared" si="0"/>
        <v>122954880007通所リハビリテーション</v>
      </c>
      <c r="I61" t="s">
        <v>378</v>
      </c>
      <c r="J61">
        <v>517287</v>
      </c>
    </row>
    <row r="62" spans="1:10">
      <c r="A62">
        <v>12</v>
      </c>
      <c r="B62" t="s">
        <v>267</v>
      </c>
      <c r="C62">
        <v>12</v>
      </c>
      <c r="D62" t="s">
        <v>261</v>
      </c>
      <c r="E62">
        <v>2954880007</v>
      </c>
      <c r="F62" t="s">
        <v>189</v>
      </c>
      <c r="G62" t="s">
        <v>4709</v>
      </c>
      <c r="H62" t="str">
        <f t="shared" si="0"/>
        <v>122954880007介護予防通所リハビリテーション</v>
      </c>
      <c r="I62" t="s">
        <v>378</v>
      </c>
      <c r="J62">
        <v>15848</v>
      </c>
    </row>
    <row r="63" spans="1:10">
      <c r="A63">
        <v>12</v>
      </c>
      <c r="B63" t="s">
        <v>268</v>
      </c>
      <c r="C63">
        <v>12</v>
      </c>
      <c r="D63" t="s">
        <v>261</v>
      </c>
      <c r="E63">
        <v>2974800456</v>
      </c>
      <c r="F63" t="s">
        <v>171</v>
      </c>
      <c r="G63" t="s">
        <v>404</v>
      </c>
      <c r="H63" t="str">
        <f t="shared" si="0"/>
        <v>122974800456介護老人保健施設</v>
      </c>
      <c r="I63" t="s">
        <v>378</v>
      </c>
      <c r="J63">
        <v>1452188</v>
      </c>
    </row>
    <row r="64" spans="1:10">
      <c r="A64">
        <v>12</v>
      </c>
      <c r="B64" t="s">
        <v>269</v>
      </c>
      <c r="C64">
        <v>12</v>
      </c>
      <c r="D64" t="s">
        <v>261</v>
      </c>
      <c r="E64">
        <v>2974800456</v>
      </c>
      <c r="F64" t="s">
        <v>263</v>
      </c>
      <c r="G64" t="s">
        <v>404</v>
      </c>
      <c r="H64" t="str">
        <f t="shared" si="0"/>
        <v>122974800456短期入所療養介護</v>
      </c>
      <c r="I64" t="s">
        <v>378</v>
      </c>
      <c r="J64">
        <v>46115</v>
      </c>
    </row>
    <row r="65" spans="1:10">
      <c r="A65">
        <v>12</v>
      </c>
      <c r="B65" t="s">
        <v>270</v>
      </c>
      <c r="C65">
        <v>12</v>
      </c>
      <c r="D65" t="s">
        <v>261</v>
      </c>
      <c r="E65">
        <v>2974800456</v>
      </c>
      <c r="F65" t="s">
        <v>265</v>
      </c>
      <c r="G65" t="s">
        <v>4710</v>
      </c>
      <c r="H65" t="str">
        <f t="shared" si="0"/>
        <v>122974800456介護予防短期入所療養介護</v>
      </c>
      <c r="I65" t="s">
        <v>378</v>
      </c>
      <c r="J65">
        <v>636</v>
      </c>
    </row>
    <row r="66" spans="1:10">
      <c r="H66" t="str">
        <f t="shared" si="0"/>
        <v/>
      </c>
    </row>
    <row r="67" spans="1:10">
      <c r="A67">
        <v>13</v>
      </c>
      <c r="B67" t="s">
        <v>271</v>
      </c>
      <c r="C67">
        <v>13</v>
      </c>
      <c r="D67" t="s">
        <v>272</v>
      </c>
      <c r="E67">
        <v>2970200693</v>
      </c>
      <c r="F67" t="s">
        <v>241</v>
      </c>
      <c r="G67" t="s">
        <v>405</v>
      </c>
      <c r="H67" t="str">
        <f t="shared" ref="H67:H130" si="1">A67&amp;B67</f>
        <v>132970200693特定施設入居者生活介護</v>
      </c>
      <c r="I67" t="s">
        <v>378</v>
      </c>
      <c r="J67">
        <v>622217</v>
      </c>
    </row>
    <row r="68" spans="1:10">
      <c r="A68">
        <v>13</v>
      </c>
      <c r="B68" t="s">
        <v>273</v>
      </c>
      <c r="C68">
        <v>13</v>
      </c>
      <c r="D68" t="s">
        <v>272</v>
      </c>
      <c r="E68">
        <v>2970200693</v>
      </c>
      <c r="F68" t="s">
        <v>175</v>
      </c>
      <c r="G68" t="s">
        <v>4711</v>
      </c>
      <c r="H68" t="str">
        <f t="shared" si="1"/>
        <v>132970200693介護予防特定施設入居者生活介護</v>
      </c>
      <c r="I68" t="s">
        <v>378</v>
      </c>
      <c r="J68">
        <v>7793</v>
      </c>
    </row>
    <row r="69" spans="1:10">
      <c r="A69">
        <v>13</v>
      </c>
      <c r="B69" t="s">
        <v>274</v>
      </c>
      <c r="C69">
        <v>13</v>
      </c>
      <c r="D69" t="s">
        <v>272</v>
      </c>
      <c r="E69">
        <v>2970200420</v>
      </c>
      <c r="F69" t="s">
        <v>12</v>
      </c>
      <c r="G69" t="s">
        <v>406</v>
      </c>
      <c r="H69" t="str">
        <f t="shared" si="1"/>
        <v>132970200420通所介護</v>
      </c>
      <c r="I69" t="s">
        <v>378</v>
      </c>
      <c r="J69">
        <v>262980</v>
      </c>
    </row>
    <row r="70" spans="1:10">
      <c r="H70" t="str">
        <f t="shared" si="1"/>
        <v/>
      </c>
    </row>
    <row r="71" spans="1:10">
      <c r="A71">
        <v>14</v>
      </c>
      <c r="B71" t="s">
        <v>275</v>
      </c>
      <c r="C71">
        <v>14</v>
      </c>
      <c r="D71" t="s">
        <v>276</v>
      </c>
      <c r="E71">
        <v>2950880175</v>
      </c>
      <c r="F71" t="s">
        <v>171</v>
      </c>
      <c r="G71" t="s">
        <v>407</v>
      </c>
      <c r="H71" t="str">
        <f t="shared" si="1"/>
        <v>142950880175介護老人保健施設</v>
      </c>
      <c r="I71" t="s">
        <v>378</v>
      </c>
      <c r="J71">
        <v>1636179</v>
      </c>
    </row>
    <row r="72" spans="1:10">
      <c r="A72">
        <v>14</v>
      </c>
      <c r="B72" t="s">
        <v>277</v>
      </c>
      <c r="C72">
        <v>14</v>
      </c>
      <c r="D72" t="s">
        <v>276</v>
      </c>
      <c r="E72">
        <v>2950880175</v>
      </c>
      <c r="F72" t="s">
        <v>263</v>
      </c>
      <c r="G72" t="s">
        <v>407</v>
      </c>
      <c r="H72" t="str">
        <f t="shared" si="1"/>
        <v>142950880175短期入所療養介護</v>
      </c>
      <c r="I72" t="s">
        <v>378</v>
      </c>
      <c r="J72">
        <v>164582</v>
      </c>
    </row>
    <row r="73" spans="1:10">
      <c r="A73">
        <v>14</v>
      </c>
      <c r="B73" t="s">
        <v>278</v>
      </c>
      <c r="C73">
        <v>14</v>
      </c>
      <c r="D73" t="s">
        <v>276</v>
      </c>
      <c r="E73">
        <v>2950880175</v>
      </c>
      <c r="F73" t="s">
        <v>265</v>
      </c>
      <c r="G73" t="s">
        <v>407</v>
      </c>
      <c r="H73" t="str">
        <f t="shared" si="1"/>
        <v>142950880175介護予防短期入所療養介護</v>
      </c>
      <c r="I73" t="s">
        <v>378</v>
      </c>
      <c r="J73">
        <v>5819</v>
      </c>
    </row>
    <row r="74" spans="1:10">
      <c r="A74">
        <v>14</v>
      </c>
      <c r="B74" t="s">
        <v>279</v>
      </c>
      <c r="C74">
        <v>14</v>
      </c>
      <c r="D74" t="s">
        <v>276</v>
      </c>
      <c r="E74">
        <v>2950880175</v>
      </c>
      <c r="F74" t="s">
        <v>190</v>
      </c>
      <c r="G74" t="s">
        <v>407</v>
      </c>
      <c r="H74" t="str">
        <f t="shared" si="1"/>
        <v>142950880175通所リハビリテーション</v>
      </c>
      <c r="I74" t="s">
        <v>378</v>
      </c>
      <c r="J74">
        <v>639959</v>
      </c>
    </row>
    <row r="75" spans="1:10">
      <c r="A75">
        <v>14</v>
      </c>
      <c r="B75" t="s">
        <v>280</v>
      </c>
      <c r="C75">
        <v>14</v>
      </c>
      <c r="D75" t="s">
        <v>276</v>
      </c>
      <c r="E75">
        <v>2950880175</v>
      </c>
      <c r="F75" t="s">
        <v>189</v>
      </c>
      <c r="G75" t="s">
        <v>407</v>
      </c>
      <c r="H75" t="str">
        <f t="shared" si="1"/>
        <v>142950880175介護予防通所リハビリテーション</v>
      </c>
      <c r="I75" t="s">
        <v>378</v>
      </c>
      <c r="J75">
        <v>103604</v>
      </c>
    </row>
    <row r="76" spans="1:10">
      <c r="A76">
        <v>14</v>
      </c>
      <c r="B76" t="s">
        <v>281</v>
      </c>
      <c r="C76">
        <v>14</v>
      </c>
      <c r="D76" t="s">
        <v>276</v>
      </c>
      <c r="E76">
        <v>2910801352</v>
      </c>
      <c r="F76" t="s">
        <v>190</v>
      </c>
      <c r="G76" t="s">
        <v>408</v>
      </c>
      <c r="H76" t="str">
        <f t="shared" si="1"/>
        <v>142910801352通所リハビリテーション</v>
      </c>
      <c r="I76" t="s">
        <v>378</v>
      </c>
      <c r="J76">
        <v>415344</v>
      </c>
    </row>
    <row r="77" spans="1:10">
      <c r="A77">
        <v>14</v>
      </c>
      <c r="B77" t="s">
        <v>282</v>
      </c>
      <c r="C77">
        <v>14</v>
      </c>
      <c r="D77" t="s">
        <v>276</v>
      </c>
      <c r="E77">
        <v>2910801352</v>
      </c>
      <c r="F77" t="s">
        <v>189</v>
      </c>
      <c r="G77" t="s">
        <v>4712</v>
      </c>
      <c r="H77" t="str">
        <f t="shared" si="1"/>
        <v>142910801352介護予防通所リハビリテーション</v>
      </c>
      <c r="I77" t="s">
        <v>378</v>
      </c>
      <c r="J77">
        <v>54148</v>
      </c>
    </row>
    <row r="78" spans="1:10">
      <c r="A78">
        <v>14</v>
      </c>
      <c r="B78" t="s">
        <v>283</v>
      </c>
      <c r="C78">
        <v>14</v>
      </c>
      <c r="D78" t="s">
        <v>276</v>
      </c>
      <c r="E78">
        <v>2970200719</v>
      </c>
      <c r="F78" t="s">
        <v>190</v>
      </c>
      <c r="G78" t="s">
        <v>409</v>
      </c>
      <c r="H78" t="str">
        <f t="shared" si="1"/>
        <v>142970200719通所リハビリテーション</v>
      </c>
      <c r="I78" t="s">
        <v>378</v>
      </c>
      <c r="J78">
        <v>24291</v>
      </c>
    </row>
    <row r="79" spans="1:10">
      <c r="A79">
        <v>14</v>
      </c>
      <c r="B79" t="s">
        <v>284</v>
      </c>
      <c r="C79">
        <v>14</v>
      </c>
      <c r="D79" t="s">
        <v>276</v>
      </c>
      <c r="E79">
        <v>2970200719</v>
      </c>
      <c r="F79" t="s">
        <v>189</v>
      </c>
      <c r="G79" t="s">
        <v>409</v>
      </c>
      <c r="H79" t="str">
        <f t="shared" si="1"/>
        <v>142970200719介護予防通所リハビリテーション</v>
      </c>
      <c r="I79" t="s">
        <v>378</v>
      </c>
      <c r="J79">
        <v>84907</v>
      </c>
    </row>
    <row r="80" spans="1:10">
      <c r="A80">
        <v>14</v>
      </c>
      <c r="B80" t="s">
        <v>285</v>
      </c>
      <c r="C80">
        <v>14</v>
      </c>
      <c r="D80" t="s">
        <v>276</v>
      </c>
      <c r="E80">
        <v>2910401245</v>
      </c>
      <c r="F80" t="s">
        <v>190</v>
      </c>
      <c r="G80" t="s">
        <v>410</v>
      </c>
      <c r="H80" t="str">
        <f t="shared" si="1"/>
        <v>142910401245通所リハビリテーション</v>
      </c>
      <c r="I80" t="s">
        <v>378</v>
      </c>
      <c r="J80">
        <v>116240</v>
      </c>
    </row>
    <row r="81" spans="1:10">
      <c r="A81">
        <v>14</v>
      </c>
      <c r="B81" t="s">
        <v>286</v>
      </c>
      <c r="C81">
        <v>14</v>
      </c>
      <c r="D81" t="s">
        <v>276</v>
      </c>
      <c r="E81">
        <v>2910401245</v>
      </c>
      <c r="F81" t="s">
        <v>189</v>
      </c>
      <c r="G81" t="s">
        <v>410</v>
      </c>
      <c r="H81" t="str">
        <f t="shared" si="1"/>
        <v>142910401245介護予防通所リハビリテーション</v>
      </c>
      <c r="I81" t="s">
        <v>378</v>
      </c>
      <c r="J81">
        <v>145119</v>
      </c>
    </row>
    <row r="82" spans="1:10">
      <c r="A82">
        <v>14</v>
      </c>
      <c r="B82" t="s">
        <v>287</v>
      </c>
      <c r="C82">
        <v>14</v>
      </c>
      <c r="D82" t="s">
        <v>276</v>
      </c>
      <c r="E82">
        <v>2973300300</v>
      </c>
      <c r="F82" t="s">
        <v>12</v>
      </c>
      <c r="G82" t="s">
        <v>411</v>
      </c>
      <c r="H82" t="str">
        <f t="shared" si="1"/>
        <v>142973300300通所介護</v>
      </c>
      <c r="I82" t="s">
        <v>378</v>
      </c>
      <c r="J82">
        <v>400126</v>
      </c>
    </row>
    <row r="83" spans="1:10">
      <c r="A83">
        <v>14</v>
      </c>
      <c r="B83" t="s">
        <v>288</v>
      </c>
      <c r="C83">
        <v>14</v>
      </c>
      <c r="D83" t="s">
        <v>276</v>
      </c>
      <c r="E83">
        <v>2973300300</v>
      </c>
      <c r="F83" t="s">
        <v>4705</v>
      </c>
      <c r="G83" t="s">
        <v>411</v>
      </c>
      <c r="H83" t="str">
        <f t="shared" si="1"/>
        <v>142973300300通所型サービス（独自）</v>
      </c>
      <c r="I83" t="s">
        <v>378</v>
      </c>
      <c r="J83">
        <v>38808</v>
      </c>
    </row>
    <row r="84" spans="1:10">
      <c r="A84">
        <v>14</v>
      </c>
      <c r="B84" t="s">
        <v>289</v>
      </c>
      <c r="C84">
        <v>14</v>
      </c>
      <c r="D84" t="s">
        <v>276</v>
      </c>
      <c r="E84">
        <v>2973400068</v>
      </c>
      <c r="F84" t="s">
        <v>10</v>
      </c>
      <c r="G84" t="s">
        <v>412</v>
      </c>
      <c r="H84" t="str">
        <f t="shared" si="1"/>
        <v>142973400068訪問介護</v>
      </c>
      <c r="I84" t="s">
        <v>378</v>
      </c>
      <c r="J84">
        <v>648463</v>
      </c>
    </row>
    <row r="85" spans="1:10">
      <c r="A85">
        <v>14</v>
      </c>
      <c r="B85" t="s">
        <v>290</v>
      </c>
      <c r="C85">
        <v>14</v>
      </c>
      <c r="D85" t="s">
        <v>276</v>
      </c>
      <c r="E85">
        <v>2973400068</v>
      </c>
      <c r="F85" t="s">
        <v>4704</v>
      </c>
      <c r="G85" t="s">
        <v>412</v>
      </c>
      <c r="H85" t="str">
        <f t="shared" si="1"/>
        <v>142973400068訪問型サービス（独自）</v>
      </c>
      <c r="I85" t="s">
        <v>378</v>
      </c>
      <c r="J85">
        <v>30118</v>
      </c>
    </row>
    <row r="86" spans="1:10">
      <c r="A86">
        <v>14</v>
      </c>
      <c r="B86" t="s">
        <v>291</v>
      </c>
      <c r="C86">
        <v>14</v>
      </c>
      <c r="D86" t="s">
        <v>276</v>
      </c>
      <c r="E86">
        <v>2990200079</v>
      </c>
      <c r="F86" t="s">
        <v>156</v>
      </c>
      <c r="G86" t="s">
        <v>413</v>
      </c>
      <c r="H86" t="str">
        <f t="shared" si="1"/>
        <v>142990200079複合型サービス（看護小規模多機能型居宅介護）</v>
      </c>
      <c r="I86" t="s">
        <v>378</v>
      </c>
      <c r="J86">
        <v>628600</v>
      </c>
    </row>
    <row r="87" spans="1:10">
      <c r="A87">
        <v>14</v>
      </c>
      <c r="B87" t="s">
        <v>292</v>
      </c>
      <c r="C87">
        <v>14</v>
      </c>
      <c r="D87" t="s">
        <v>276</v>
      </c>
      <c r="E87">
        <v>2990200079</v>
      </c>
      <c r="F87" t="s">
        <v>4713</v>
      </c>
      <c r="G87" t="s">
        <v>413</v>
      </c>
      <c r="H87" t="str">
        <f t="shared" si="1"/>
        <v>142990200079複合型サービス（看護小規模多機能型居宅介護・短期利用型）</v>
      </c>
      <c r="I87" t="s">
        <v>378</v>
      </c>
      <c r="J87">
        <v>0</v>
      </c>
    </row>
    <row r="88" spans="1:10">
      <c r="H88" t="str">
        <f t="shared" si="1"/>
        <v/>
      </c>
    </row>
    <row r="89" spans="1:10">
      <c r="A89">
        <v>15</v>
      </c>
      <c r="B89" t="s">
        <v>293</v>
      </c>
      <c r="C89">
        <v>15</v>
      </c>
      <c r="D89" t="s">
        <v>294</v>
      </c>
      <c r="E89">
        <v>2970101545</v>
      </c>
      <c r="F89" t="s">
        <v>172</v>
      </c>
      <c r="G89" t="s">
        <v>414</v>
      </c>
      <c r="H89" t="str">
        <f t="shared" si="1"/>
        <v>152970101545介護老人福祉施設</v>
      </c>
      <c r="I89" t="s">
        <v>378</v>
      </c>
      <c r="J89">
        <v>1510403</v>
      </c>
    </row>
    <row r="90" spans="1:10">
      <c r="A90">
        <v>15</v>
      </c>
      <c r="B90" t="s">
        <v>295</v>
      </c>
      <c r="C90">
        <v>15</v>
      </c>
      <c r="D90" t="s">
        <v>294</v>
      </c>
      <c r="E90">
        <v>2970106775</v>
      </c>
      <c r="F90" t="s">
        <v>172</v>
      </c>
      <c r="G90" t="s">
        <v>415</v>
      </c>
      <c r="H90" t="str">
        <f t="shared" si="1"/>
        <v>152970106775介護老人福祉施設</v>
      </c>
      <c r="I90" t="s">
        <v>378</v>
      </c>
      <c r="J90">
        <v>1016074</v>
      </c>
    </row>
    <row r="91" spans="1:10">
      <c r="A91">
        <v>15</v>
      </c>
      <c r="B91" t="s">
        <v>296</v>
      </c>
      <c r="C91">
        <v>15</v>
      </c>
      <c r="D91" t="s">
        <v>294</v>
      </c>
      <c r="E91">
        <v>2970101636</v>
      </c>
      <c r="F91" t="s">
        <v>12</v>
      </c>
      <c r="G91" t="s">
        <v>416</v>
      </c>
      <c r="H91" t="str">
        <f t="shared" si="1"/>
        <v>152970101636通所介護</v>
      </c>
      <c r="I91" t="s">
        <v>378</v>
      </c>
      <c r="J91">
        <v>252072</v>
      </c>
    </row>
    <row r="92" spans="1:10">
      <c r="A92">
        <v>15</v>
      </c>
      <c r="B92" t="s">
        <v>297</v>
      </c>
      <c r="C92">
        <v>15</v>
      </c>
      <c r="D92" t="s">
        <v>294</v>
      </c>
      <c r="E92">
        <v>2970101636</v>
      </c>
      <c r="F92" t="s">
        <v>4705</v>
      </c>
      <c r="G92" t="s">
        <v>4714</v>
      </c>
      <c r="H92" t="str">
        <f t="shared" si="1"/>
        <v>152970101636通所型サービス（独自）</v>
      </c>
      <c r="I92" t="s">
        <v>378</v>
      </c>
      <c r="J92">
        <v>42783</v>
      </c>
    </row>
    <row r="93" spans="1:10">
      <c r="A93">
        <v>15</v>
      </c>
      <c r="B93" t="s">
        <v>298</v>
      </c>
      <c r="C93">
        <v>15</v>
      </c>
      <c r="D93" t="s">
        <v>294</v>
      </c>
      <c r="E93">
        <v>2970101651</v>
      </c>
      <c r="F93" t="s">
        <v>188</v>
      </c>
      <c r="G93" t="s">
        <v>417</v>
      </c>
      <c r="H93" t="str">
        <f t="shared" si="1"/>
        <v>152970101651短期入所生活介護</v>
      </c>
      <c r="I93" t="s">
        <v>378</v>
      </c>
      <c r="J93">
        <v>416591</v>
      </c>
    </row>
    <row r="94" spans="1:10">
      <c r="A94">
        <v>15</v>
      </c>
      <c r="B94" t="s">
        <v>299</v>
      </c>
      <c r="C94">
        <v>15</v>
      </c>
      <c r="D94" t="s">
        <v>294</v>
      </c>
      <c r="E94">
        <v>2970101651</v>
      </c>
      <c r="F94" t="s">
        <v>187</v>
      </c>
      <c r="G94" t="s">
        <v>4715</v>
      </c>
      <c r="H94" t="str">
        <f t="shared" si="1"/>
        <v>152970101651介護予防短期入所生活介護</v>
      </c>
      <c r="I94" t="s">
        <v>378</v>
      </c>
      <c r="J94">
        <v>599</v>
      </c>
    </row>
    <row r="95" spans="1:10">
      <c r="A95">
        <v>15</v>
      </c>
      <c r="B95" t="s">
        <v>300</v>
      </c>
      <c r="C95">
        <v>15</v>
      </c>
      <c r="D95" t="s">
        <v>294</v>
      </c>
      <c r="E95">
        <v>2970102212</v>
      </c>
      <c r="F95" t="s">
        <v>10</v>
      </c>
      <c r="G95" t="s">
        <v>418</v>
      </c>
      <c r="H95" t="str">
        <f t="shared" si="1"/>
        <v>152970102212訪問介護</v>
      </c>
      <c r="I95" t="s">
        <v>378</v>
      </c>
      <c r="J95">
        <v>750777</v>
      </c>
    </row>
    <row r="96" spans="1:10">
      <c r="A96">
        <v>15</v>
      </c>
      <c r="B96" t="s">
        <v>301</v>
      </c>
      <c r="C96">
        <v>15</v>
      </c>
      <c r="D96" t="s">
        <v>294</v>
      </c>
      <c r="E96">
        <v>2970102212</v>
      </c>
      <c r="F96" t="s">
        <v>4704</v>
      </c>
      <c r="G96" t="s">
        <v>418</v>
      </c>
      <c r="H96" t="str">
        <f t="shared" si="1"/>
        <v>152970102212訪問型サービス（独自）</v>
      </c>
      <c r="I96" t="s">
        <v>378</v>
      </c>
      <c r="J96">
        <v>32702</v>
      </c>
    </row>
    <row r="97" spans="1:10">
      <c r="A97">
        <v>15</v>
      </c>
      <c r="B97" t="s">
        <v>302</v>
      </c>
      <c r="C97">
        <v>15</v>
      </c>
      <c r="D97" t="s">
        <v>294</v>
      </c>
      <c r="E97">
        <v>2970102634</v>
      </c>
      <c r="F97" t="s">
        <v>201</v>
      </c>
      <c r="G97" t="s">
        <v>419</v>
      </c>
      <c r="H97" t="str">
        <f t="shared" si="1"/>
        <v>152970102634認知症対応型共同生活介護</v>
      </c>
      <c r="I97" t="s">
        <v>378</v>
      </c>
      <c r="J97">
        <v>1172645</v>
      </c>
    </row>
    <row r="98" spans="1:10">
      <c r="A98">
        <v>15</v>
      </c>
      <c r="B98" t="s">
        <v>303</v>
      </c>
      <c r="C98">
        <v>15</v>
      </c>
      <c r="D98" t="s">
        <v>294</v>
      </c>
      <c r="E98">
        <v>2970102634</v>
      </c>
      <c r="F98" t="s">
        <v>4716</v>
      </c>
      <c r="G98" t="s">
        <v>419</v>
      </c>
      <c r="H98" t="str">
        <f t="shared" si="1"/>
        <v>152970102634認知症対応型共同生活介護(短期利用型）</v>
      </c>
      <c r="I98" t="s">
        <v>378</v>
      </c>
      <c r="J98">
        <v>0</v>
      </c>
    </row>
    <row r="99" spans="1:10">
      <c r="A99">
        <v>15</v>
      </c>
      <c r="B99" t="s">
        <v>304</v>
      </c>
      <c r="C99">
        <v>15</v>
      </c>
      <c r="D99" t="s">
        <v>294</v>
      </c>
      <c r="E99">
        <v>2970102634</v>
      </c>
      <c r="F99" t="s">
        <v>203</v>
      </c>
      <c r="G99" t="s">
        <v>4717</v>
      </c>
      <c r="H99" t="str">
        <f t="shared" si="1"/>
        <v>152970102634介護予防認知症対応型共同生活介護</v>
      </c>
      <c r="I99" t="s">
        <v>378</v>
      </c>
      <c r="J99">
        <v>0</v>
      </c>
    </row>
    <row r="100" spans="1:10">
      <c r="A100">
        <v>15</v>
      </c>
      <c r="B100" t="s">
        <v>305</v>
      </c>
      <c r="C100">
        <v>15</v>
      </c>
      <c r="D100" t="s">
        <v>294</v>
      </c>
      <c r="E100">
        <v>2970102634</v>
      </c>
      <c r="F100" t="s">
        <v>4718</v>
      </c>
      <c r="G100" t="s">
        <v>4717</v>
      </c>
      <c r="H100" t="str">
        <f t="shared" si="1"/>
        <v>152970102634介護予防認知症対応型共同生活介護(短期利用型）</v>
      </c>
      <c r="I100" t="s">
        <v>378</v>
      </c>
      <c r="J100">
        <v>0</v>
      </c>
    </row>
    <row r="101" spans="1:10">
      <c r="A101">
        <v>15</v>
      </c>
      <c r="B101" t="s">
        <v>306</v>
      </c>
      <c r="C101">
        <v>15</v>
      </c>
      <c r="D101" t="s">
        <v>294</v>
      </c>
      <c r="E101">
        <v>2990100154</v>
      </c>
      <c r="F101" t="s">
        <v>307</v>
      </c>
      <c r="G101" t="s">
        <v>420</v>
      </c>
      <c r="H101" t="str">
        <f t="shared" si="1"/>
        <v>152990100154小規模多機能型居宅介護</v>
      </c>
      <c r="I101" t="s">
        <v>378</v>
      </c>
      <c r="J101">
        <v>482496</v>
      </c>
    </row>
    <row r="102" spans="1:10">
      <c r="A102">
        <v>15</v>
      </c>
      <c r="B102" t="s">
        <v>308</v>
      </c>
      <c r="C102">
        <v>15</v>
      </c>
      <c r="D102" t="s">
        <v>294</v>
      </c>
      <c r="E102">
        <v>2990100154</v>
      </c>
      <c r="F102" t="s">
        <v>309</v>
      </c>
      <c r="G102" t="s">
        <v>420</v>
      </c>
      <c r="H102" t="str">
        <f t="shared" si="1"/>
        <v>152990100154介護予防小規模多機能型居宅介護</v>
      </c>
      <c r="I102" t="s">
        <v>378</v>
      </c>
      <c r="J102">
        <v>41767</v>
      </c>
    </row>
    <row r="103" spans="1:10">
      <c r="A103">
        <v>15</v>
      </c>
      <c r="B103" t="s">
        <v>310</v>
      </c>
      <c r="C103">
        <v>15</v>
      </c>
      <c r="D103" t="s">
        <v>294</v>
      </c>
      <c r="E103">
        <v>2990100444</v>
      </c>
      <c r="F103" t="s">
        <v>201</v>
      </c>
      <c r="G103" t="s">
        <v>421</v>
      </c>
      <c r="H103" t="str">
        <f t="shared" si="1"/>
        <v>152990100444認知症対応型共同生活介護</v>
      </c>
      <c r="I103" t="s">
        <v>378</v>
      </c>
      <c r="J103">
        <v>359681</v>
      </c>
    </row>
    <row r="104" spans="1:10">
      <c r="A104">
        <v>15</v>
      </c>
      <c r="B104" t="s">
        <v>311</v>
      </c>
      <c r="C104">
        <v>15</v>
      </c>
      <c r="D104" t="s">
        <v>294</v>
      </c>
      <c r="E104">
        <v>2990100444</v>
      </c>
      <c r="F104" t="s">
        <v>203</v>
      </c>
      <c r="G104" t="s">
        <v>421</v>
      </c>
      <c r="H104" t="str">
        <f t="shared" si="1"/>
        <v>152990100444介護予防認知症対応型共同生活介護</v>
      </c>
      <c r="I104" t="s">
        <v>378</v>
      </c>
      <c r="J104">
        <v>0</v>
      </c>
    </row>
    <row r="105" spans="1:10">
      <c r="H105" t="str">
        <f t="shared" si="1"/>
        <v/>
      </c>
    </row>
    <row r="106" spans="1:10">
      <c r="A106">
        <v>16</v>
      </c>
      <c r="B106" t="s">
        <v>312</v>
      </c>
      <c r="C106">
        <v>16</v>
      </c>
      <c r="D106" t="s">
        <v>313</v>
      </c>
      <c r="E106">
        <v>2970108169</v>
      </c>
      <c r="F106" t="s">
        <v>12</v>
      </c>
      <c r="G106" t="s">
        <v>422</v>
      </c>
      <c r="H106" t="str">
        <f t="shared" si="1"/>
        <v>162970108169通所介護</v>
      </c>
      <c r="I106" t="s">
        <v>378</v>
      </c>
      <c r="J106">
        <v>450833</v>
      </c>
    </row>
    <row r="107" spans="1:10">
      <c r="A107">
        <v>16</v>
      </c>
      <c r="B107" t="s">
        <v>314</v>
      </c>
      <c r="C107">
        <v>16</v>
      </c>
      <c r="D107" t="s">
        <v>4719</v>
      </c>
      <c r="E107">
        <v>2970108169</v>
      </c>
      <c r="F107" t="s">
        <v>4705</v>
      </c>
      <c r="G107" t="s">
        <v>422</v>
      </c>
      <c r="H107" t="str">
        <f t="shared" si="1"/>
        <v>162970108169通所型サービス（独自）</v>
      </c>
      <c r="I107" t="s">
        <v>378</v>
      </c>
      <c r="J107">
        <v>49022</v>
      </c>
    </row>
    <row r="108" spans="1:10">
      <c r="H108" t="str">
        <f t="shared" si="1"/>
        <v/>
      </c>
    </row>
    <row r="109" spans="1:10">
      <c r="A109">
        <v>17</v>
      </c>
      <c r="B109" t="s">
        <v>315</v>
      </c>
      <c r="C109">
        <v>17</v>
      </c>
      <c r="D109" t="s">
        <v>316</v>
      </c>
      <c r="E109">
        <v>2974900264</v>
      </c>
      <c r="F109" t="s">
        <v>13</v>
      </c>
      <c r="G109" t="s">
        <v>316</v>
      </c>
      <c r="H109" t="str">
        <f t="shared" si="1"/>
        <v>172974900264地域密着型通所介護</v>
      </c>
      <c r="I109" t="s">
        <v>423</v>
      </c>
      <c r="J109">
        <v>184677</v>
      </c>
    </row>
    <row r="110" spans="1:10">
      <c r="H110" t="str">
        <f t="shared" si="1"/>
        <v/>
      </c>
    </row>
    <row r="111" spans="1:10">
      <c r="A111">
        <v>18</v>
      </c>
      <c r="B111" t="s">
        <v>317</v>
      </c>
      <c r="C111">
        <v>18</v>
      </c>
      <c r="D111" t="s">
        <v>318</v>
      </c>
      <c r="E111">
        <v>2972700021</v>
      </c>
      <c r="F111" t="s">
        <v>172</v>
      </c>
      <c r="G111" t="s">
        <v>424</v>
      </c>
      <c r="H111" t="str">
        <f t="shared" si="1"/>
        <v>182972700021介護老人福祉施設</v>
      </c>
      <c r="I111" t="s">
        <v>423</v>
      </c>
      <c r="J111">
        <v>1437618</v>
      </c>
    </row>
    <row r="112" spans="1:10">
      <c r="A112">
        <v>18</v>
      </c>
      <c r="B112" t="s">
        <v>319</v>
      </c>
      <c r="C112">
        <v>18</v>
      </c>
      <c r="D112" t="s">
        <v>318</v>
      </c>
      <c r="E112">
        <v>2972700021</v>
      </c>
      <c r="F112" t="s">
        <v>188</v>
      </c>
      <c r="G112" t="s">
        <v>424</v>
      </c>
      <c r="H112" t="str">
        <f t="shared" si="1"/>
        <v>182972700021短期入所生活介護</v>
      </c>
      <c r="I112" t="s">
        <v>423</v>
      </c>
      <c r="J112">
        <v>0</v>
      </c>
    </row>
    <row r="113" spans="1:10">
      <c r="A113">
        <v>18</v>
      </c>
      <c r="B113" t="s">
        <v>320</v>
      </c>
      <c r="C113">
        <v>18</v>
      </c>
      <c r="D113" t="s">
        <v>318</v>
      </c>
      <c r="E113">
        <v>2972700021</v>
      </c>
      <c r="F113" t="s">
        <v>187</v>
      </c>
      <c r="G113" t="s">
        <v>4720</v>
      </c>
      <c r="H113" t="str">
        <f t="shared" si="1"/>
        <v>182972700021介護予防短期入所生活介護</v>
      </c>
      <c r="I113" t="s">
        <v>423</v>
      </c>
      <c r="J113">
        <v>0</v>
      </c>
    </row>
    <row r="114" spans="1:10">
      <c r="A114">
        <v>18</v>
      </c>
      <c r="B114" t="s">
        <v>321</v>
      </c>
      <c r="C114">
        <v>18</v>
      </c>
      <c r="D114" t="s">
        <v>318</v>
      </c>
      <c r="E114">
        <v>2972700054</v>
      </c>
      <c r="F114" t="s">
        <v>12</v>
      </c>
      <c r="G114" t="s">
        <v>425</v>
      </c>
      <c r="H114" t="str">
        <f t="shared" si="1"/>
        <v>182972700054通所介護</v>
      </c>
      <c r="I114" t="s">
        <v>423</v>
      </c>
      <c r="J114">
        <v>168135</v>
      </c>
    </row>
    <row r="115" spans="1:10">
      <c r="A115">
        <v>18</v>
      </c>
      <c r="B115" t="s">
        <v>322</v>
      </c>
      <c r="C115">
        <v>18</v>
      </c>
      <c r="D115" t="s">
        <v>318</v>
      </c>
      <c r="E115">
        <v>2971600057</v>
      </c>
      <c r="F115" t="s">
        <v>172</v>
      </c>
      <c r="G115" t="s">
        <v>426</v>
      </c>
      <c r="H115" t="str">
        <f t="shared" si="1"/>
        <v>182971600057介護老人福祉施設</v>
      </c>
      <c r="I115" t="s">
        <v>423</v>
      </c>
      <c r="J115">
        <v>1428807</v>
      </c>
    </row>
    <row r="116" spans="1:10">
      <c r="A116">
        <v>18</v>
      </c>
      <c r="B116" t="s">
        <v>323</v>
      </c>
      <c r="C116">
        <v>18</v>
      </c>
      <c r="D116" t="s">
        <v>318</v>
      </c>
      <c r="E116">
        <v>2971600057</v>
      </c>
      <c r="F116" t="s">
        <v>188</v>
      </c>
      <c r="G116" t="s">
        <v>426</v>
      </c>
      <c r="H116" t="str">
        <f t="shared" si="1"/>
        <v>182971600057短期入所生活介護</v>
      </c>
      <c r="I116" t="s">
        <v>423</v>
      </c>
      <c r="J116">
        <v>0</v>
      </c>
    </row>
    <row r="117" spans="1:10">
      <c r="A117">
        <v>18</v>
      </c>
      <c r="B117" t="s">
        <v>324</v>
      </c>
      <c r="C117">
        <v>18</v>
      </c>
      <c r="D117" t="s">
        <v>318</v>
      </c>
      <c r="E117">
        <v>2971600057</v>
      </c>
      <c r="F117" t="s">
        <v>187</v>
      </c>
      <c r="G117" t="s">
        <v>426</v>
      </c>
      <c r="H117" t="str">
        <f t="shared" si="1"/>
        <v>182971600057介護予防短期入所生活介護</v>
      </c>
      <c r="I117" t="s">
        <v>423</v>
      </c>
      <c r="J117">
        <v>0</v>
      </c>
    </row>
    <row r="118" spans="1:10">
      <c r="A118">
        <v>18</v>
      </c>
      <c r="B118" t="s">
        <v>325</v>
      </c>
      <c r="C118">
        <v>18</v>
      </c>
      <c r="D118" t="s">
        <v>318</v>
      </c>
      <c r="E118">
        <v>2971600099</v>
      </c>
      <c r="F118" t="s">
        <v>10</v>
      </c>
      <c r="G118" t="s">
        <v>427</v>
      </c>
      <c r="H118" t="str">
        <f t="shared" si="1"/>
        <v>182971600099訪問介護</v>
      </c>
      <c r="I118" t="s">
        <v>423</v>
      </c>
      <c r="J118">
        <v>69562</v>
      </c>
    </row>
    <row r="119" spans="1:10">
      <c r="H119" t="str">
        <f t="shared" si="1"/>
        <v/>
      </c>
    </row>
    <row r="120" spans="1:10">
      <c r="A120">
        <v>19</v>
      </c>
      <c r="B120" t="s">
        <v>326</v>
      </c>
      <c r="C120">
        <v>19</v>
      </c>
      <c r="D120" t="s">
        <v>327</v>
      </c>
      <c r="E120">
        <v>2971500141</v>
      </c>
      <c r="F120" t="s">
        <v>10</v>
      </c>
      <c r="G120" t="s">
        <v>428</v>
      </c>
      <c r="H120" t="str">
        <f t="shared" si="1"/>
        <v>192971500141訪問介護</v>
      </c>
      <c r="I120" t="s">
        <v>378</v>
      </c>
      <c r="J120">
        <v>155080</v>
      </c>
    </row>
    <row r="121" spans="1:10">
      <c r="A121">
        <v>19</v>
      </c>
      <c r="B121" t="s">
        <v>328</v>
      </c>
      <c r="C121">
        <v>19</v>
      </c>
      <c r="D121" t="s">
        <v>327</v>
      </c>
      <c r="E121">
        <v>2971500141</v>
      </c>
      <c r="F121" t="s">
        <v>4704</v>
      </c>
      <c r="G121" t="s">
        <v>428</v>
      </c>
      <c r="H121" t="str">
        <f t="shared" si="1"/>
        <v>192971500141訪問型サービス（独自）</v>
      </c>
      <c r="I121" t="s">
        <v>378</v>
      </c>
      <c r="J121">
        <v>62109</v>
      </c>
    </row>
    <row r="122" spans="1:10">
      <c r="A122">
        <v>19</v>
      </c>
      <c r="B122" t="s">
        <v>329</v>
      </c>
      <c r="C122">
        <v>19</v>
      </c>
      <c r="D122" t="s">
        <v>327</v>
      </c>
      <c r="E122">
        <v>2991500014</v>
      </c>
      <c r="F122" t="s">
        <v>307</v>
      </c>
      <c r="G122" t="s">
        <v>429</v>
      </c>
      <c r="H122" t="str">
        <f t="shared" si="1"/>
        <v>192991500014小規模多機能型居宅介護</v>
      </c>
      <c r="I122" t="s">
        <v>378</v>
      </c>
      <c r="J122">
        <v>570167</v>
      </c>
    </row>
    <row r="123" spans="1:10">
      <c r="A123">
        <v>19</v>
      </c>
      <c r="B123" t="s">
        <v>330</v>
      </c>
      <c r="C123">
        <v>19</v>
      </c>
      <c r="D123" t="s">
        <v>327</v>
      </c>
      <c r="E123">
        <v>2991500014</v>
      </c>
      <c r="F123" t="s">
        <v>4721</v>
      </c>
      <c r="G123" t="s">
        <v>429</v>
      </c>
      <c r="H123" t="str">
        <f t="shared" si="1"/>
        <v>192991500014小規模多機能型居宅介護(短期利用型）</v>
      </c>
      <c r="I123" t="s">
        <v>378</v>
      </c>
      <c r="J123">
        <v>5261</v>
      </c>
    </row>
    <row r="124" spans="1:10">
      <c r="A124">
        <v>19</v>
      </c>
      <c r="B124" t="s">
        <v>331</v>
      </c>
      <c r="C124">
        <v>19</v>
      </c>
      <c r="D124" t="s">
        <v>327</v>
      </c>
      <c r="E124">
        <v>2991500014</v>
      </c>
      <c r="F124" t="s">
        <v>309</v>
      </c>
      <c r="G124" t="s">
        <v>429</v>
      </c>
      <c r="H124" t="str">
        <f t="shared" si="1"/>
        <v>192991500014介護予防小規模多機能型居宅介護</v>
      </c>
      <c r="I124" t="s">
        <v>378</v>
      </c>
      <c r="J124">
        <v>16003</v>
      </c>
    </row>
    <row r="125" spans="1:10">
      <c r="A125">
        <v>19</v>
      </c>
      <c r="B125" t="s">
        <v>332</v>
      </c>
      <c r="C125">
        <v>19</v>
      </c>
      <c r="D125" t="s">
        <v>327</v>
      </c>
      <c r="E125">
        <v>2991500014</v>
      </c>
      <c r="F125" t="s">
        <v>4722</v>
      </c>
      <c r="G125" t="s">
        <v>429</v>
      </c>
      <c r="H125" t="str">
        <f t="shared" si="1"/>
        <v>192991500014介護予防小規模多機能型居宅介護(短期利用型）</v>
      </c>
      <c r="I125" t="s">
        <v>378</v>
      </c>
      <c r="J125">
        <v>0</v>
      </c>
    </row>
    <row r="126" spans="1:10">
      <c r="A126">
        <v>19</v>
      </c>
      <c r="B126" t="s">
        <v>333</v>
      </c>
      <c r="C126">
        <v>19</v>
      </c>
      <c r="D126" t="s">
        <v>327</v>
      </c>
      <c r="E126">
        <v>2971500471</v>
      </c>
      <c r="F126" t="s">
        <v>13</v>
      </c>
      <c r="G126" t="s">
        <v>430</v>
      </c>
      <c r="H126" t="str">
        <f t="shared" si="1"/>
        <v>192971500471地域密着型通所介護</v>
      </c>
      <c r="I126" t="s">
        <v>378</v>
      </c>
      <c r="J126">
        <v>47680</v>
      </c>
    </row>
    <row r="127" spans="1:10">
      <c r="A127">
        <v>19</v>
      </c>
      <c r="B127" t="s">
        <v>334</v>
      </c>
      <c r="C127">
        <v>19</v>
      </c>
      <c r="D127" t="s">
        <v>327</v>
      </c>
      <c r="E127">
        <v>2971500471</v>
      </c>
      <c r="F127" t="s">
        <v>4705</v>
      </c>
      <c r="G127" t="s">
        <v>430</v>
      </c>
      <c r="H127" t="str">
        <f t="shared" si="1"/>
        <v>192971500471通所型サービス（独自）</v>
      </c>
      <c r="I127" t="s">
        <v>378</v>
      </c>
      <c r="J127">
        <v>30193</v>
      </c>
    </row>
    <row r="128" spans="1:10">
      <c r="H128" t="str">
        <f t="shared" si="1"/>
        <v/>
      </c>
    </row>
    <row r="129" spans="1:10">
      <c r="A129">
        <v>20</v>
      </c>
      <c r="B129" t="s">
        <v>335</v>
      </c>
      <c r="C129">
        <v>20</v>
      </c>
      <c r="D129" t="s">
        <v>336</v>
      </c>
      <c r="E129">
        <v>2972100024</v>
      </c>
      <c r="F129" t="s">
        <v>10</v>
      </c>
      <c r="G129" t="s">
        <v>431</v>
      </c>
      <c r="H129" t="str">
        <f t="shared" si="1"/>
        <v>202972100024訪問介護</v>
      </c>
      <c r="I129" t="s">
        <v>378</v>
      </c>
      <c r="J129">
        <v>149836</v>
      </c>
    </row>
    <row r="130" spans="1:10">
      <c r="A130">
        <v>20</v>
      </c>
      <c r="B130" t="s">
        <v>337</v>
      </c>
      <c r="C130">
        <v>20</v>
      </c>
      <c r="D130" t="s">
        <v>336</v>
      </c>
      <c r="E130">
        <v>2972100024</v>
      </c>
      <c r="F130" t="s">
        <v>193</v>
      </c>
      <c r="G130" t="s">
        <v>431</v>
      </c>
      <c r="H130" t="str">
        <f t="shared" si="1"/>
        <v>202972100024訪問入浴介護</v>
      </c>
      <c r="I130" t="s">
        <v>378</v>
      </c>
      <c r="J130">
        <v>5626</v>
      </c>
    </row>
    <row r="131" spans="1:10">
      <c r="A131">
        <v>20</v>
      </c>
      <c r="B131" t="s">
        <v>338</v>
      </c>
      <c r="C131">
        <v>20</v>
      </c>
      <c r="D131" t="s">
        <v>336</v>
      </c>
      <c r="E131">
        <v>2972100024</v>
      </c>
      <c r="F131" t="s">
        <v>192</v>
      </c>
      <c r="G131" t="s">
        <v>431</v>
      </c>
      <c r="H131" t="str">
        <f t="shared" ref="H131:H193" si="2">A131&amp;B131</f>
        <v>202972100024介護予防訪問入浴介護</v>
      </c>
      <c r="I131" t="s">
        <v>378</v>
      </c>
      <c r="J131">
        <v>1204</v>
      </c>
    </row>
    <row r="132" spans="1:10">
      <c r="A132">
        <v>20</v>
      </c>
      <c r="B132" t="s">
        <v>339</v>
      </c>
      <c r="C132">
        <v>20</v>
      </c>
      <c r="D132" t="s">
        <v>336</v>
      </c>
      <c r="E132">
        <v>2972100024</v>
      </c>
      <c r="F132" t="s">
        <v>12</v>
      </c>
      <c r="G132" t="s">
        <v>431</v>
      </c>
      <c r="H132" t="str">
        <f t="shared" si="2"/>
        <v>202972100024通所介護</v>
      </c>
      <c r="I132" t="s">
        <v>378</v>
      </c>
      <c r="J132">
        <v>432061</v>
      </c>
    </row>
    <row r="133" spans="1:10">
      <c r="A133">
        <v>20</v>
      </c>
      <c r="B133" t="s">
        <v>340</v>
      </c>
      <c r="C133">
        <v>20</v>
      </c>
      <c r="D133" t="s">
        <v>336</v>
      </c>
      <c r="E133">
        <v>2972100024</v>
      </c>
      <c r="F133" t="s">
        <v>188</v>
      </c>
      <c r="G133" t="s">
        <v>431</v>
      </c>
      <c r="H133" t="str">
        <f t="shared" si="2"/>
        <v>202972100024短期入所生活介護</v>
      </c>
      <c r="I133" t="s">
        <v>378</v>
      </c>
      <c r="J133">
        <v>583290</v>
      </c>
    </row>
    <row r="134" spans="1:10">
      <c r="A134">
        <v>20</v>
      </c>
      <c r="B134" t="s">
        <v>341</v>
      </c>
      <c r="C134">
        <v>20</v>
      </c>
      <c r="D134" t="s">
        <v>336</v>
      </c>
      <c r="E134">
        <v>2972100024</v>
      </c>
      <c r="F134" t="s">
        <v>187</v>
      </c>
      <c r="G134" t="s">
        <v>431</v>
      </c>
      <c r="H134" t="str">
        <f t="shared" si="2"/>
        <v>202972100024介護予防短期入所生活介護</v>
      </c>
      <c r="I134" t="s">
        <v>378</v>
      </c>
      <c r="J134">
        <v>1252</v>
      </c>
    </row>
    <row r="135" spans="1:10">
      <c r="A135">
        <v>20</v>
      </c>
      <c r="B135" t="s">
        <v>342</v>
      </c>
      <c r="C135">
        <v>20</v>
      </c>
      <c r="D135" t="s">
        <v>336</v>
      </c>
      <c r="E135">
        <v>2972100024</v>
      </c>
      <c r="F135" t="s">
        <v>172</v>
      </c>
      <c r="G135" t="s">
        <v>431</v>
      </c>
      <c r="H135" t="str">
        <f t="shared" si="2"/>
        <v>202972100024介護老人福祉施設</v>
      </c>
      <c r="I135" t="s">
        <v>378</v>
      </c>
      <c r="J135">
        <v>1855233</v>
      </c>
    </row>
    <row r="136" spans="1:10">
      <c r="A136">
        <v>20</v>
      </c>
      <c r="B136" t="s">
        <v>343</v>
      </c>
      <c r="C136">
        <v>20</v>
      </c>
      <c r="D136" t="s">
        <v>336</v>
      </c>
      <c r="E136">
        <v>2974900272</v>
      </c>
      <c r="F136" t="s">
        <v>12</v>
      </c>
      <c r="G136" t="s">
        <v>432</v>
      </c>
      <c r="H136" t="str">
        <f t="shared" si="2"/>
        <v>202974900272通所介護</v>
      </c>
      <c r="I136" t="s">
        <v>378</v>
      </c>
      <c r="J136">
        <v>221824</v>
      </c>
    </row>
    <row r="137" spans="1:10">
      <c r="A137">
        <v>20</v>
      </c>
      <c r="B137" t="s">
        <v>344</v>
      </c>
      <c r="C137">
        <v>20</v>
      </c>
      <c r="D137" t="s">
        <v>336</v>
      </c>
      <c r="E137">
        <v>2994900039</v>
      </c>
      <c r="F137" t="s">
        <v>201</v>
      </c>
      <c r="G137" t="s">
        <v>433</v>
      </c>
      <c r="H137" t="str">
        <f t="shared" si="2"/>
        <v>202994900039認知症対応型共同生活介護</v>
      </c>
      <c r="I137" t="s">
        <v>378</v>
      </c>
      <c r="J137">
        <v>856874</v>
      </c>
    </row>
    <row r="138" spans="1:10">
      <c r="A138">
        <v>20</v>
      </c>
      <c r="B138" t="s">
        <v>345</v>
      </c>
      <c r="C138">
        <v>20</v>
      </c>
      <c r="D138" t="s">
        <v>336</v>
      </c>
      <c r="E138">
        <v>2994900039</v>
      </c>
      <c r="F138" t="s">
        <v>4716</v>
      </c>
      <c r="G138" t="s">
        <v>433</v>
      </c>
      <c r="H138" t="str">
        <f t="shared" si="2"/>
        <v>202994900039認知症対応型共同生活介護(短期利用型）</v>
      </c>
      <c r="I138" t="s">
        <v>378</v>
      </c>
      <c r="J138">
        <v>11685</v>
      </c>
    </row>
    <row r="139" spans="1:10">
      <c r="A139">
        <v>20</v>
      </c>
      <c r="B139" t="s">
        <v>346</v>
      </c>
      <c r="C139">
        <v>20</v>
      </c>
      <c r="D139" t="s">
        <v>336</v>
      </c>
      <c r="E139">
        <v>2994900039</v>
      </c>
      <c r="F139" t="s">
        <v>203</v>
      </c>
      <c r="G139" t="s">
        <v>433</v>
      </c>
      <c r="H139" t="str">
        <f t="shared" si="2"/>
        <v>202994900039介護予防認知症対応型共同生活介護</v>
      </c>
      <c r="I139" t="s">
        <v>378</v>
      </c>
      <c r="J139">
        <v>0</v>
      </c>
    </row>
    <row r="140" spans="1:10">
      <c r="A140">
        <v>20</v>
      </c>
      <c r="B140" t="s">
        <v>347</v>
      </c>
      <c r="C140">
        <v>20</v>
      </c>
      <c r="D140" t="s">
        <v>336</v>
      </c>
      <c r="E140">
        <v>2994900039</v>
      </c>
      <c r="F140" t="s">
        <v>4718</v>
      </c>
      <c r="G140" t="s">
        <v>433</v>
      </c>
      <c r="H140" t="str">
        <f t="shared" si="2"/>
        <v>202994900039介護予防認知症対応型共同生活介護(短期利用型）</v>
      </c>
      <c r="I140" t="s">
        <v>378</v>
      </c>
      <c r="J140">
        <v>0</v>
      </c>
    </row>
    <row r="141" spans="1:10">
      <c r="A141">
        <v>20</v>
      </c>
      <c r="B141" t="s">
        <v>348</v>
      </c>
      <c r="C141">
        <v>20</v>
      </c>
      <c r="D141" t="s">
        <v>336</v>
      </c>
      <c r="E141">
        <v>2972100024</v>
      </c>
      <c r="F141" t="s">
        <v>4702</v>
      </c>
      <c r="G141" t="s">
        <v>431</v>
      </c>
      <c r="H141" t="str">
        <f t="shared" si="2"/>
        <v>202972100024訪問型サービス（独自/定率）</v>
      </c>
      <c r="I141" t="s">
        <v>378</v>
      </c>
      <c r="J141">
        <v>68893</v>
      </c>
    </row>
    <row r="142" spans="1:10">
      <c r="A142">
        <v>20</v>
      </c>
      <c r="B142" t="s">
        <v>349</v>
      </c>
      <c r="C142">
        <v>20</v>
      </c>
      <c r="D142" t="s">
        <v>336</v>
      </c>
      <c r="E142">
        <v>2972100024</v>
      </c>
      <c r="F142" t="s">
        <v>4703</v>
      </c>
      <c r="G142" t="s">
        <v>431</v>
      </c>
      <c r="H142" t="str">
        <f t="shared" si="2"/>
        <v>202972100024通所型サービス（独自/定率）</v>
      </c>
      <c r="I142" t="s">
        <v>378</v>
      </c>
      <c r="J142">
        <v>35587</v>
      </c>
    </row>
    <row r="143" spans="1:10">
      <c r="A143">
        <v>20</v>
      </c>
      <c r="B143" t="s">
        <v>350</v>
      </c>
      <c r="C143">
        <v>20</v>
      </c>
      <c r="D143" t="s">
        <v>336</v>
      </c>
      <c r="E143">
        <v>2974900272</v>
      </c>
      <c r="F143" t="s">
        <v>4703</v>
      </c>
      <c r="G143" t="s">
        <v>432</v>
      </c>
      <c r="H143" t="str">
        <f t="shared" si="2"/>
        <v>202974900272通所型サービス（独自/定率）</v>
      </c>
      <c r="I143" t="s">
        <v>378</v>
      </c>
      <c r="J143">
        <v>19581</v>
      </c>
    </row>
    <row r="144" spans="1:10">
      <c r="A144">
        <v>20</v>
      </c>
      <c r="B144" t="s">
        <v>351</v>
      </c>
      <c r="C144">
        <v>20</v>
      </c>
      <c r="D144" t="s">
        <v>336</v>
      </c>
      <c r="E144">
        <v>2994900062</v>
      </c>
      <c r="F144" t="s">
        <v>307</v>
      </c>
      <c r="G144" t="s">
        <v>434</v>
      </c>
      <c r="H144" t="str">
        <f t="shared" si="2"/>
        <v>202994900062小規模多機能型居宅介護</v>
      </c>
      <c r="I144" t="s">
        <v>378</v>
      </c>
      <c r="J144">
        <v>499153</v>
      </c>
    </row>
    <row r="145" spans="1:10">
      <c r="A145">
        <v>20</v>
      </c>
      <c r="B145" t="s">
        <v>352</v>
      </c>
      <c r="C145">
        <v>20</v>
      </c>
      <c r="D145" t="s">
        <v>336</v>
      </c>
      <c r="E145">
        <v>2994900062</v>
      </c>
      <c r="F145" t="s">
        <v>4721</v>
      </c>
      <c r="G145" t="s">
        <v>434</v>
      </c>
      <c r="H145" t="str">
        <f t="shared" si="2"/>
        <v>202994900062小規模多機能型居宅介護(短期利用型）</v>
      </c>
      <c r="I145" t="s">
        <v>378</v>
      </c>
      <c r="J145">
        <v>1250</v>
      </c>
    </row>
    <row r="146" spans="1:10">
      <c r="A146">
        <v>20</v>
      </c>
      <c r="B146" t="s">
        <v>353</v>
      </c>
      <c r="C146">
        <v>20</v>
      </c>
      <c r="D146" t="s">
        <v>336</v>
      </c>
      <c r="E146">
        <v>2994900062</v>
      </c>
      <c r="F146" t="s">
        <v>309</v>
      </c>
      <c r="G146" t="s">
        <v>434</v>
      </c>
      <c r="H146" t="str">
        <f t="shared" si="2"/>
        <v>202994900062介護予防小規模多機能型居宅介護</v>
      </c>
      <c r="I146" t="s">
        <v>378</v>
      </c>
      <c r="J146">
        <v>82265</v>
      </c>
    </row>
    <row r="147" spans="1:10">
      <c r="A147">
        <v>20</v>
      </c>
      <c r="B147" t="s">
        <v>354</v>
      </c>
      <c r="C147">
        <v>20</v>
      </c>
      <c r="D147" t="s">
        <v>336</v>
      </c>
      <c r="E147">
        <v>2994900062</v>
      </c>
      <c r="F147" t="s">
        <v>4722</v>
      </c>
      <c r="G147" t="s">
        <v>434</v>
      </c>
      <c r="H147" t="str">
        <f t="shared" si="2"/>
        <v>202994900062介護予防小規模多機能型居宅介護(短期利用型）</v>
      </c>
      <c r="I147" t="s">
        <v>378</v>
      </c>
      <c r="J147">
        <v>0</v>
      </c>
    </row>
    <row r="148" spans="1:10">
      <c r="H148" t="str">
        <f t="shared" si="2"/>
        <v/>
      </c>
    </row>
    <row r="149" spans="1:10">
      <c r="A149">
        <v>21</v>
      </c>
      <c r="B149" t="s">
        <v>355</v>
      </c>
      <c r="C149">
        <v>21</v>
      </c>
      <c r="D149" t="s">
        <v>356</v>
      </c>
      <c r="E149">
        <v>2972700047</v>
      </c>
      <c r="F149" t="s">
        <v>10</v>
      </c>
      <c r="G149" t="s">
        <v>356</v>
      </c>
      <c r="H149" t="str">
        <f t="shared" si="2"/>
        <v>212972700047訪問介護</v>
      </c>
      <c r="I149" t="s">
        <v>423</v>
      </c>
      <c r="J149">
        <v>160469</v>
      </c>
    </row>
    <row r="150" spans="1:10">
      <c r="H150" t="str">
        <f t="shared" si="2"/>
        <v/>
      </c>
    </row>
    <row r="151" spans="1:10">
      <c r="A151">
        <v>22</v>
      </c>
      <c r="B151" t="s">
        <v>357</v>
      </c>
      <c r="C151">
        <v>22</v>
      </c>
      <c r="D151" t="s">
        <v>358</v>
      </c>
      <c r="E151">
        <v>2970901563</v>
      </c>
      <c r="F151" t="s">
        <v>10</v>
      </c>
      <c r="G151" t="s">
        <v>435</v>
      </c>
      <c r="H151" t="str">
        <f t="shared" si="2"/>
        <v>222970901563訪問介護</v>
      </c>
      <c r="I151" t="s">
        <v>378</v>
      </c>
      <c r="J151">
        <v>902530</v>
      </c>
    </row>
    <row r="152" spans="1:10">
      <c r="A152">
        <v>22</v>
      </c>
      <c r="B152" t="s">
        <v>359</v>
      </c>
      <c r="C152">
        <v>22</v>
      </c>
      <c r="D152" t="s">
        <v>358</v>
      </c>
      <c r="E152">
        <v>2970901563</v>
      </c>
      <c r="F152" t="s">
        <v>4704</v>
      </c>
      <c r="G152" t="s">
        <v>435</v>
      </c>
      <c r="H152" t="str">
        <f t="shared" si="2"/>
        <v>222970901563訪問型サービス（独自）</v>
      </c>
      <c r="I152" t="s">
        <v>378</v>
      </c>
      <c r="J152">
        <v>0</v>
      </c>
    </row>
    <row r="153" spans="1:10">
      <c r="A153">
        <v>22</v>
      </c>
      <c r="B153" t="s">
        <v>360</v>
      </c>
      <c r="C153">
        <v>22</v>
      </c>
      <c r="D153" t="s">
        <v>358</v>
      </c>
      <c r="E153">
        <v>2970107393</v>
      </c>
      <c r="F153" t="s">
        <v>10</v>
      </c>
      <c r="G153" t="s">
        <v>436</v>
      </c>
      <c r="H153" t="str">
        <f t="shared" si="2"/>
        <v>222970107393訪問介護</v>
      </c>
      <c r="I153" t="s">
        <v>378</v>
      </c>
      <c r="J153">
        <v>1134327</v>
      </c>
    </row>
    <row r="154" spans="1:10">
      <c r="A154">
        <v>22</v>
      </c>
      <c r="B154" t="s">
        <v>361</v>
      </c>
      <c r="C154">
        <v>22</v>
      </c>
      <c r="D154" t="s">
        <v>358</v>
      </c>
      <c r="E154">
        <v>2970107393</v>
      </c>
      <c r="F154" t="s">
        <v>4704</v>
      </c>
      <c r="G154" t="s">
        <v>436</v>
      </c>
      <c r="H154" t="str">
        <f t="shared" si="2"/>
        <v>222970107393訪問型サービス（独自）</v>
      </c>
      <c r="I154" t="s">
        <v>378</v>
      </c>
      <c r="J154">
        <v>0</v>
      </c>
    </row>
    <row r="155" spans="1:10">
      <c r="H155" t="str">
        <f t="shared" si="2"/>
        <v/>
      </c>
    </row>
    <row r="156" spans="1:10">
      <c r="A156">
        <v>23</v>
      </c>
      <c r="B156" t="s">
        <v>362</v>
      </c>
      <c r="C156">
        <v>23</v>
      </c>
      <c r="D156" t="s">
        <v>363</v>
      </c>
      <c r="E156">
        <v>2971700014</v>
      </c>
      <c r="F156" t="s">
        <v>172</v>
      </c>
      <c r="G156" t="s">
        <v>437</v>
      </c>
      <c r="H156" t="str">
        <f t="shared" si="2"/>
        <v>232971700014介護老人福祉施設</v>
      </c>
      <c r="I156" t="s">
        <v>378</v>
      </c>
      <c r="J156">
        <v>1588589</v>
      </c>
    </row>
    <row r="157" spans="1:10">
      <c r="A157">
        <v>23</v>
      </c>
      <c r="B157" t="s">
        <v>364</v>
      </c>
      <c r="C157">
        <v>23</v>
      </c>
      <c r="D157" t="s">
        <v>363</v>
      </c>
      <c r="E157">
        <v>2971700212</v>
      </c>
      <c r="F157" t="s">
        <v>188</v>
      </c>
      <c r="G157" t="s">
        <v>438</v>
      </c>
      <c r="H157" t="str">
        <f t="shared" si="2"/>
        <v>232971700212短期入所生活介護</v>
      </c>
      <c r="I157" t="s">
        <v>378</v>
      </c>
      <c r="J157">
        <v>645451</v>
      </c>
    </row>
    <row r="158" spans="1:10">
      <c r="A158">
        <v>23</v>
      </c>
      <c r="B158" t="s">
        <v>365</v>
      </c>
      <c r="C158">
        <v>23</v>
      </c>
      <c r="D158" t="s">
        <v>363</v>
      </c>
      <c r="E158">
        <v>2971700212</v>
      </c>
      <c r="F158" t="s">
        <v>187</v>
      </c>
      <c r="G158" t="s">
        <v>438</v>
      </c>
      <c r="H158" t="str">
        <f t="shared" si="2"/>
        <v>232971700212介護予防短期入所生活介護</v>
      </c>
      <c r="I158" t="s">
        <v>378</v>
      </c>
      <c r="J158">
        <v>0</v>
      </c>
    </row>
    <row r="159" spans="1:10">
      <c r="A159">
        <v>23</v>
      </c>
      <c r="B159" t="s">
        <v>366</v>
      </c>
      <c r="C159">
        <v>23</v>
      </c>
      <c r="D159" t="s">
        <v>363</v>
      </c>
      <c r="E159">
        <v>2971700220</v>
      </c>
      <c r="F159" t="s">
        <v>13</v>
      </c>
      <c r="G159" t="s">
        <v>439</v>
      </c>
      <c r="H159" t="str">
        <f t="shared" si="2"/>
        <v>232971700220地域密着型通所介護</v>
      </c>
      <c r="I159" t="s">
        <v>378</v>
      </c>
      <c r="J159">
        <v>148753</v>
      </c>
    </row>
    <row r="160" spans="1:10">
      <c r="A160">
        <v>23</v>
      </c>
      <c r="B160" t="s">
        <v>4723</v>
      </c>
      <c r="C160">
        <v>23</v>
      </c>
      <c r="D160" t="s">
        <v>363</v>
      </c>
      <c r="E160">
        <v>2971700220</v>
      </c>
      <c r="F160" t="s">
        <v>4705</v>
      </c>
      <c r="G160" t="s">
        <v>439</v>
      </c>
      <c r="H160" t="str">
        <f t="shared" si="2"/>
        <v>232971700220通所型サービス（独自）</v>
      </c>
      <c r="I160" t="s">
        <v>378</v>
      </c>
      <c r="J160">
        <v>4971</v>
      </c>
    </row>
    <row r="161" spans="1:10">
      <c r="H161" t="str">
        <f t="shared" si="2"/>
        <v/>
      </c>
    </row>
    <row r="162" spans="1:10">
      <c r="A162">
        <v>24</v>
      </c>
      <c r="B162" t="s">
        <v>367</v>
      </c>
      <c r="C162">
        <v>24</v>
      </c>
      <c r="D162" t="s">
        <v>368</v>
      </c>
      <c r="E162">
        <v>2970101537</v>
      </c>
      <c r="F162" t="s">
        <v>10</v>
      </c>
      <c r="G162" t="s">
        <v>440</v>
      </c>
      <c r="H162" t="str">
        <f t="shared" si="2"/>
        <v>242970101537訪問介護</v>
      </c>
      <c r="I162" t="s">
        <v>378</v>
      </c>
      <c r="J162">
        <v>371820</v>
      </c>
    </row>
    <row r="163" spans="1:10">
      <c r="A163">
        <v>24</v>
      </c>
      <c r="B163" t="s">
        <v>369</v>
      </c>
      <c r="C163">
        <v>24</v>
      </c>
      <c r="D163" t="s">
        <v>368</v>
      </c>
      <c r="E163">
        <v>2970101537</v>
      </c>
      <c r="F163" t="s">
        <v>4704</v>
      </c>
      <c r="G163" t="s">
        <v>440</v>
      </c>
      <c r="H163" t="str">
        <f t="shared" si="2"/>
        <v>242970101537訪問型サービス（独自）</v>
      </c>
      <c r="I163" t="s">
        <v>378</v>
      </c>
      <c r="J163">
        <v>111844</v>
      </c>
    </row>
    <row r="164" spans="1:10">
      <c r="H164" t="str">
        <f t="shared" si="2"/>
        <v/>
      </c>
    </row>
    <row r="165" spans="1:10">
      <c r="A165">
        <v>25</v>
      </c>
      <c r="B165" t="s">
        <v>370</v>
      </c>
      <c r="C165">
        <v>25</v>
      </c>
      <c r="D165" t="s">
        <v>371</v>
      </c>
      <c r="E165">
        <v>2970501025</v>
      </c>
      <c r="F165" t="s">
        <v>172</v>
      </c>
      <c r="G165" t="s">
        <v>441</v>
      </c>
      <c r="H165" t="str">
        <f t="shared" si="2"/>
        <v>252970501025介護老人福祉施設</v>
      </c>
      <c r="I165" t="s">
        <v>378</v>
      </c>
      <c r="J165">
        <v>3728661</v>
      </c>
    </row>
    <row r="166" spans="1:10">
      <c r="A166">
        <v>25</v>
      </c>
      <c r="B166" t="s">
        <v>372</v>
      </c>
      <c r="C166">
        <v>25</v>
      </c>
      <c r="D166" t="s">
        <v>371</v>
      </c>
      <c r="E166">
        <v>2970501025</v>
      </c>
      <c r="F166" t="s">
        <v>188</v>
      </c>
      <c r="G166" t="s">
        <v>4724</v>
      </c>
      <c r="H166" t="str">
        <f t="shared" si="2"/>
        <v>252970501025短期入所生活介護</v>
      </c>
      <c r="I166" t="s">
        <v>378</v>
      </c>
      <c r="J166">
        <v>577290</v>
      </c>
    </row>
    <row r="167" spans="1:10">
      <c r="A167">
        <v>25</v>
      </c>
      <c r="B167" t="s">
        <v>373</v>
      </c>
      <c r="C167">
        <v>25</v>
      </c>
      <c r="D167" t="s">
        <v>371</v>
      </c>
      <c r="E167">
        <v>2970501025</v>
      </c>
      <c r="F167" t="s">
        <v>187</v>
      </c>
      <c r="G167" t="s">
        <v>4725</v>
      </c>
      <c r="H167" t="str">
        <f t="shared" si="2"/>
        <v>252970501025介護予防短期入所生活介護</v>
      </c>
      <c r="I167" t="s">
        <v>378</v>
      </c>
      <c r="J167">
        <v>12193</v>
      </c>
    </row>
    <row r="168" spans="1:10">
      <c r="A168">
        <v>25</v>
      </c>
      <c r="B168" t="s">
        <v>374</v>
      </c>
      <c r="C168">
        <v>25</v>
      </c>
      <c r="D168" t="s">
        <v>371</v>
      </c>
      <c r="E168">
        <v>2970501033</v>
      </c>
      <c r="F168" t="s">
        <v>12</v>
      </c>
      <c r="G168" t="s">
        <v>442</v>
      </c>
      <c r="H168" t="str">
        <f t="shared" si="2"/>
        <v>252970501033通所介護</v>
      </c>
      <c r="I168" t="s">
        <v>378</v>
      </c>
      <c r="J168">
        <v>400026</v>
      </c>
    </row>
    <row r="169" spans="1:10">
      <c r="A169">
        <v>25</v>
      </c>
      <c r="B169" t="s">
        <v>375</v>
      </c>
      <c r="C169">
        <v>25</v>
      </c>
      <c r="D169" t="s">
        <v>371</v>
      </c>
      <c r="E169">
        <v>2970501033</v>
      </c>
      <c r="F169" t="s">
        <v>4703</v>
      </c>
      <c r="G169" t="s">
        <v>442</v>
      </c>
      <c r="H169" t="str">
        <f t="shared" si="2"/>
        <v>252970501033通所型サービス（独自/定率）</v>
      </c>
      <c r="I169" t="s">
        <v>378</v>
      </c>
      <c r="J169">
        <v>31283</v>
      </c>
    </row>
    <row r="170" spans="1:10">
      <c r="A170">
        <v>25</v>
      </c>
      <c r="B170" t="s">
        <v>444</v>
      </c>
      <c r="C170">
        <v>25</v>
      </c>
      <c r="D170" t="s">
        <v>371</v>
      </c>
      <c r="E170">
        <v>2970501629</v>
      </c>
      <c r="F170" t="s">
        <v>13</v>
      </c>
      <c r="G170" t="s">
        <v>661</v>
      </c>
      <c r="H170" t="str">
        <f t="shared" si="2"/>
        <v>252970501629地域密着型通所介護</v>
      </c>
      <c r="I170" t="s">
        <v>378</v>
      </c>
      <c r="J170">
        <v>75021</v>
      </c>
    </row>
    <row r="171" spans="1:10">
      <c r="A171">
        <v>25</v>
      </c>
      <c r="B171" t="s">
        <v>445</v>
      </c>
      <c r="C171">
        <v>25</v>
      </c>
      <c r="D171" t="s">
        <v>371</v>
      </c>
      <c r="E171">
        <v>2970501629</v>
      </c>
      <c r="F171" t="s">
        <v>4703</v>
      </c>
      <c r="G171" t="s">
        <v>661</v>
      </c>
      <c r="H171" t="str">
        <f t="shared" si="2"/>
        <v>252970501629通所型サービス（独自/定率）</v>
      </c>
      <c r="I171" t="s">
        <v>378</v>
      </c>
      <c r="J171">
        <v>109574</v>
      </c>
    </row>
    <row r="172" spans="1:10">
      <c r="A172">
        <v>25</v>
      </c>
      <c r="B172" t="s">
        <v>446</v>
      </c>
      <c r="C172">
        <v>25</v>
      </c>
      <c r="D172" t="s">
        <v>371</v>
      </c>
      <c r="E172">
        <v>2990500015</v>
      </c>
      <c r="F172" t="s">
        <v>201</v>
      </c>
      <c r="G172" t="s">
        <v>662</v>
      </c>
      <c r="H172" t="str">
        <f t="shared" si="2"/>
        <v>252990500015認知症対応型共同生活介護</v>
      </c>
      <c r="I172" t="s">
        <v>378</v>
      </c>
      <c r="J172">
        <v>763885</v>
      </c>
    </row>
    <row r="173" spans="1:10">
      <c r="A173">
        <v>25</v>
      </c>
      <c r="B173" t="s">
        <v>447</v>
      </c>
      <c r="C173">
        <v>25</v>
      </c>
      <c r="D173" t="s">
        <v>371</v>
      </c>
      <c r="E173">
        <v>2990500015</v>
      </c>
      <c r="F173" t="s">
        <v>203</v>
      </c>
      <c r="G173" t="s">
        <v>662</v>
      </c>
      <c r="H173" t="str">
        <f t="shared" si="2"/>
        <v>252990500015介護予防認知症対応型共同生活介護</v>
      </c>
      <c r="I173" t="s">
        <v>378</v>
      </c>
      <c r="J173">
        <v>37052</v>
      </c>
    </row>
    <row r="174" spans="1:10">
      <c r="H174" t="str">
        <f t="shared" si="2"/>
        <v/>
      </c>
    </row>
    <row r="175" spans="1:10">
      <c r="A175">
        <v>26</v>
      </c>
      <c r="B175" t="s">
        <v>448</v>
      </c>
      <c r="C175">
        <v>26</v>
      </c>
      <c r="D175" t="s">
        <v>449</v>
      </c>
      <c r="E175">
        <v>2970102915</v>
      </c>
      <c r="F175" t="s">
        <v>201</v>
      </c>
      <c r="G175" t="s">
        <v>663</v>
      </c>
      <c r="H175" t="str">
        <f t="shared" si="2"/>
        <v>262970102915認知症対応型共同生活介護</v>
      </c>
      <c r="I175" t="s">
        <v>378</v>
      </c>
      <c r="J175">
        <v>833141</v>
      </c>
    </row>
    <row r="176" spans="1:10">
      <c r="A176">
        <v>26</v>
      </c>
      <c r="B176" t="s">
        <v>450</v>
      </c>
      <c r="C176">
        <v>26</v>
      </c>
      <c r="D176" t="s">
        <v>449</v>
      </c>
      <c r="E176">
        <v>2970102915</v>
      </c>
      <c r="F176" t="s">
        <v>4716</v>
      </c>
      <c r="G176" t="s">
        <v>663</v>
      </c>
      <c r="H176" t="str">
        <f t="shared" si="2"/>
        <v>262970102915認知症対応型共同生活介護(短期利用型）</v>
      </c>
      <c r="I176" t="s">
        <v>378</v>
      </c>
      <c r="J176">
        <v>0</v>
      </c>
    </row>
    <row r="177" spans="1:10">
      <c r="A177">
        <v>26</v>
      </c>
      <c r="B177" t="s">
        <v>451</v>
      </c>
      <c r="C177">
        <v>26</v>
      </c>
      <c r="D177" t="s">
        <v>4726</v>
      </c>
      <c r="E177">
        <v>2970102915</v>
      </c>
      <c r="F177" t="s">
        <v>203</v>
      </c>
      <c r="G177" t="s">
        <v>4727</v>
      </c>
      <c r="H177" t="str">
        <f t="shared" si="2"/>
        <v>262970102915介護予防認知症対応型共同生活介護</v>
      </c>
      <c r="I177" t="s">
        <v>664</v>
      </c>
      <c r="J177">
        <v>0</v>
      </c>
    </row>
    <row r="178" spans="1:10">
      <c r="A178">
        <v>26</v>
      </c>
      <c r="B178" t="s">
        <v>452</v>
      </c>
      <c r="C178">
        <v>26</v>
      </c>
      <c r="D178" t="s">
        <v>4726</v>
      </c>
      <c r="E178">
        <v>2970102915</v>
      </c>
      <c r="F178" t="s">
        <v>4718</v>
      </c>
      <c r="G178" t="s">
        <v>4727</v>
      </c>
      <c r="H178" t="str">
        <f t="shared" si="2"/>
        <v>262970102915介護予防認知症対応型共同生活介護(短期利用型）</v>
      </c>
      <c r="I178" t="s">
        <v>664</v>
      </c>
      <c r="J178">
        <v>0</v>
      </c>
    </row>
    <row r="179" spans="1:10">
      <c r="H179" t="str">
        <f t="shared" si="2"/>
        <v/>
      </c>
    </row>
    <row r="180" spans="1:10">
      <c r="A180">
        <v>27</v>
      </c>
      <c r="B180" t="s">
        <v>453</v>
      </c>
      <c r="C180">
        <v>27</v>
      </c>
      <c r="D180" t="s">
        <v>454</v>
      </c>
      <c r="E180">
        <v>2970103657</v>
      </c>
      <c r="F180" t="s">
        <v>241</v>
      </c>
      <c r="G180" t="s">
        <v>665</v>
      </c>
      <c r="H180" t="str">
        <f t="shared" si="2"/>
        <v>272970103657特定施設入居者生活介護</v>
      </c>
      <c r="I180" t="s">
        <v>378</v>
      </c>
      <c r="J180">
        <v>1192664</v>
      </c>
    </row>
    <row r="181" spans="1:10">
      <c r="A181">
        <v>27</v>
      </c>
      <c r="B181" t="s">
        <v>455</v>
      </c>
      <c r="C181">
        <v>27</v>
      </c>
      <c r="D181" t="s">
        <v>454</v>
      </c>
      <c r="E181">
        <v>2970103657</v>
      </c>
      <c r="F181" t="s">
        <v>4728</v>
      </c>
      <c r="G181" t="s">
        <v>665</v>
      </c>
      <c r="H181" t="str">
        <f t="shared" si="2"/>
        <v>272970103657特定施設入居者生活介護(短期利用型）</v>
      </c>
      <c r="I181" t="s">
        <v>378</v>
      </c>
      <c r="J181">
        <v>2614</v>
      </c>
    </row>
    <row r="182" spans="1:10">
      <c r="A182">
        <v>27</v>
      </c>
      <c r="B182" t="s">
        <v>456</v>
      </c>
      <c r="C182">
        <v>27</v>
      </c>
      <c r="D182" t="s">
        <v>454</v>
      </c>
      <c r="E182">
        <v>2970103657</v>
      </c>
      <c r="F182" t="s">
        <v>175</v>
      </c>
      <c r="G182" t="s">
        <v>665</v>
      </c>
      <c r="H182" t="str">
        <f t="shared" si="2"/>
        <v>272970103657介護予防特定施設入居者生活介護</v>
      </c>
      <c r="I182" t="s">
        <v>378</v>
      </c>
      <c r="J182">
        <v>50362</v>
      </c>
    </row>
    <row r="183" spans="1:10">
      <c r="H183" t="str">
        <f t="shared" si="2"/>
        <v/>
      </c>
    </row>
    <row r="184" spans="1:10">
      <c r="A184">
        <v>28</v>
      </c>
      <c r="B184" t="s">
        <v>457</v>
      </c>
      <c r="C184">
        <v>28</v>
      </c>
      <c r="D184" t="s">
        <v>458</v>
      </c>
      <c r="E184">
        <v>2970103087</v>
      </c>
      <c r="F184" t="s">
        <v>10</v>
      </c>
      <c r="G184" t="s">
        <v>666</v>
      </c>
      <c r="H184" t="str">
        <f t="shared" si="2"/>
        <v>282970103087訪問介護</v>
      </c>
      <c r="I184" t="s">
        <v>667</v>
      </c>
      <c r="J184">
        <v>21062</v>
      </c>
    </row>
    <row r="185" spans="1:10">
      <c r="H185" t="str">
        <f t="shared" si="2"/>
        <v/>
      </c>
    </row>
    <row r="186" spans="1:10">
      <c r="A186">
        <v>29</v>
      </c>
      <c r="B186" t="s">
        <v>459</v>
      </c>
      <c r="C186">
        <v>29</v>
      </c>
      <c r="D186" t="s">
        <v>460</v>
      </c>
      <c r="E186">
        <v>2990900041</v>
      </c>
      <c r="F186" t="s">
        <v>307</v>
      </c>
      <c r="G186" t="s">
        <v>668</v>
      </c>
      <c r="H186" t="str">
        <f t="shared" si="2"/>
        <v>292990900041小規模多機能型居宅介護</v>
      </c>
      <c r="I186" t="s">
        <v>378</v>
      </c>
      <c r="J186">
        <v>128000</v>
      </c>
    </row>
    <row r="187" spans="1:10">
      <c r="A187">
        <v>29</v>
      </c>
      <c r="B187" t="s">
        <v>461</v>
      </c>
      <c r="C187">
        <v>29</v>
      </c>
      <c r="D187" t="s">
        <v>460</v>
      </c>
      <c r="E187">
        <v>2990900041</v>
      </c>
      <c r="F187" t="s">
        <v>309</v>
      </c>
      <c r="G187" t="s">
        <v>668</v>
      </c>
      <c r="H187" t="str">
        <f t="shared" si="2"/>
        <v>292990900041介護予防小規模多機能型居宅介護</v>
      </c>
      <c r="I187" t="s">
        <v>378</v>
      </c>
      <c r="J187">
        <v>0</v>
      </c>
    </row>
    <row r="188" spans="1:10">
      <c r="A188">
        <v>29</v>
      </c>
      <c r="B188" t="s">
        <v>462</v>
      </c>
      <c r="C188">
        <v>29</v>
      </c>
      <c r="D188" t="s">
        <v>460</v>
      </c>
      <c r="E188">
        <v>2970900847</v>
      </c>
      <c r="F188" t="s">
        <v>13</v>
      </c>
      <c r="G188" t="s">
        <v>669</v>
      </c>
      <c r="H188" t="str">
        <f t="shared" si="2"/>
        <v>292970900847地域密着型通所介護</v>
      </c>
      <c r="I188" t="s">
        <v>378</v>
      </c>
      <c r="J188">
        <v>44279</v>
      </c>
    </row>
    <row r="189" spans="1:10">
      <c r="H189" t="str">
        <f t="shared" si="2"/>
        <v/>
      </c>
    </row>
    <row r="190" spans="1:10">
      <c r="A190">
        <v>30</v>
      </c>
      <c r="B190" t="s">
        <v>463</v>
      </c>
      <c r="C190">
        <v>30</v>
      </c>
      <c r="D190" t="s">
        <v>464</v>
      </c>
      <c r="E190">
        <v>2972000448</v>
      </c>
      <c r="F190" t="s">
        <v>12</v>
      </c>
      <c r="G190" t="s">
        <v>670</v>
      </c>
      <c r="H190" t="str">
        <f t="shared" si="2"/>
        <v>302972000448通所介護</v>
      </c>
      <c r="I190" t="s">
        <v>378</v>
      </c>
      <c r="J190">
        <v>329829</v>
      </c>
    </row>
    <row r="191" spans="1:10">
      <c r="A191">
        <v>30</v>
      </c>
      <c r="B191" t="s">
        <v>465</v>
      </c>
      <c r="C191">
        <v>30</v>
      </c>
      <c r="D191" t="s">
        <v>464</v>
      </c>
      <c r="E191">
        <v>2972000448</v>
      </c>
      <c r="F191" t="s">
        <v>4705</v>
      </c>
      <c r="G191" t="s">
        <v>670</v>
      </c>
      <c r="H191" t="str">
        <f t="shared" si="2"/>
        <v>302972000448通所型サービス（独自）</v>
      </c>
      <c r="I191" t="s">
        <v>378</v>
      </c>
      <c r="J191">
        <v>6382</v>
      </c>
    </row>
    <row r="192" spans="1:10">
      <c r="A192">
        <v>30</v>
      </c>
      <c r="B192" t="s">
        <v>466</v>
      </c>
      <c r="C192">
        <v>30</v>
      </c>
      <c r="D192" t="s">
        <v>464</v>
      </c>
      <c r="E192">
        <v>2972000448</v>
      </c>
      <c r="F192" t="s">
        <v>4703</v>
      </c>
      <c r="G192" t="s">
        <v>670</v>
      </c>
      <c r="H192" t="str">
        <f t="shared" si="2"/>
        <v>302972000448通所型サービス（独自/定率）</v>
      </c>
      <c r="I192" t="s">
        <v>378</v>
      </c>
      <c r="J192">
        <v>75385</v>
      </c>
    </row>
    <row r="193" spans="1:10">
      <c r="A193">
        <v>30</v>
      </c>
      <c r="B193" t="s">
        <v>467</v>
      </c>
      <c r="C193">
        <v>30</v>
      </c>
      <c r="D193" t="s">
        <v>464</v>
      </c>
      <c r="E193">
        <v>2974900082</v>
      </c>
      <c r="F193" t="s">
        <v>12</v>
      </c>
      <c r="G193" t="s">
        <v>671</v>
      </c>
      <c r="H193" t="str">
        <f t="shared" si="2"/>
        <v>302974900082通所介護</v>
      </c>
      <c r="I193" t="s">
        <v>378</v>
      </c>
      <c r="J193">
        <v>350810</v>
      </c>
    </row>
    <row r="194" spans="1:10">
      <c r="A194">
        <v>30</v>
      </c>
      <c r="B194" t="s">
        <v>468</v>
      </c>
      <c r="C194">
        <v>30</v>
      </c>
      <c r="D194" t="s">
        <v>464</v>
      </c>
      <c r="E194">
        <v>2974900082</v>
      </c>
      <c r="F194" t="s">
        <v>4703</v>
      </c>
      <c r="G194" t="s">
        <v>671</v>
      </c>
      <c r="H194" t="str">
        <f t="shared" ref="H194:H257" si="3">A194&amp;B194</f>
        <v>302974900082通所型サービス（独自/定率）</v>
      </c>
      <c r="I194" t="s">
        <v>378</v>
      </c>
      <c r="J194">
        <v>87444</v>
      </c>
    </row>
    <row r="195" spans="1:10">
      <c r="A195">
        <v>30</v>
      </c>
      <c r="B195" t="s">
        <v>469</v>
      </c>
      <c r="C195">
        <v>30</v>
      </c>
      <c r="D195" t="s">
        <v>464</v>
      </c>
      <c r="E195">
        <v>2970300881</v>
      </c>
      <c r="F195" t="s">
        <v>12</v>
      </c>
      <c r="G195" t="s">
        <v>672</v>
      </c>
      <c r="H195" t="str">
        <f t="shared" si="3"/>
        <v>302970300881通所介護</v>
      </c>
      <c r="I195" t="s">
        <v>378</v>
      </c>
      <c r="J195">
        <v>232479</v>
      </c>
    </row>
    <row r="196" spans="1:10">
      <c r="A196">
        <v>30</v>
      </c>
      <c r="B196" t="s">
        <v>470</v>
      </c>
      <c r="C196">
        <v>30</v>
      </c>
      <c r="D196" t="s">
        <v>464</v>
      </c>
      <c r="E196">
        <v>2970300881</v>
      </c>
      <c r="F196" t="s">
        <v>4705</v>
      </c>
      <c r="G196" t="s">
        <v>672</v>
      </c>
      <c r="H196" t="str">
        <f t="shared" si="3"/>
        <v>302970300881通所型サービス（独自）</v>
      </c>
      <c r="I196" t="s">
        <v>378</v>
      </c>
      <c r="J196">
        <v>14484</v>
      </c>
    </row>
    <row r="197" spans="1:10">
      <c r="A197">
        <v>30</v>
      </c>
      <c r="B197" t="s">
        <v>471</v>
      </c>
      <c r="C197">
        <v>30</v>
      </c>
      <c r="D197" t="s">
        <v>464</v>
      </c>
      <c r="E197">
        <v>2970300881</v>
      </c>
      <c r="F197" t="s">
        <v>4703</v>
      </c>
      <c r="G197" t="s">
        <v>672</v>
      </c>
      <c r="H197" t="str">
        <f t="shared" si="3"/>
        <v>302970300881通所型サービス（独自/定率）</v>
      </c>
      <c r="I197" t="s">
        <v>378</v>
      </c>
      <c r="J197">
        <v>173594</v>
      </c>
    </row>
    <row r="198" spans="1:10">
      <c r="A198">
        <v>30</v>
      </c>
      <c r="B198" t="s">
        <v>472</v>
      </c>
      <c r="C198">
        <v>30</v>
      </c>
      <c r="D198" t="s">
        <v>464</v>
      </c>
      <c r="E198">
        <v>2970101255</v>
      </c>
      <c r="F198" t="s">
        <v>12</v>
      </c>
      <c r="G198" t="s">
        <v>673</v>
      </c>
      <c r="H198" t="str">
        <f t="shared" si="3"/>
        <v>302970101255通所介護</v>
      </c>
      <c r="I198" t="s">
        <v>378</v>
      </c>
      <c r="J198">
        <v>524904</v>
      </c>
    </row>
    <row r="199" spans="1:10">
      <c r="A199">
        <v>30</v>
      </c>
      <c r="B199" t="s">
        <v>473</v>
      </c>
      <c r="C199">
        <v>30</v>
      </c>
      <c r="D199" t="s">
        <v>464</v>
      </c>
      <c r="E199">
        <v>2970105223</v>
      </c>
      <c r="F199" t="s">
        <v>12</v>
      </c>
      <c r="G199" t="s">
        <v>674</v>
      </c>
      <c r="H199" t="str">
        <f t="shared" si="3"/>
        <v>302970105223通所介護</v>
      </c>
      <c r="I199" t="s">
        <v>378</v>
      </c>
      <c r="J199">
        <v>210284</v>
      </c>
    </row>
    <row r="200" spans="1:10">
      <c r="A200">
        <v>30</v>
      </c>
      <c r="B200" t="s">
        <v>474</v>
      </c>
      <c r="C200">
        <v>30</v>
      </c>
      <c r="D200" t="s">
        <v>464</v>
      </c>
      <c r="E200">
        <v>2970105223</v>
      </c>
      <c r="F200" t="s">
        <v>4705</v>
      </c>
      <c r="G200" t="s">
        <v>674</v>
      </c>
      <c r="H200" t="str">
        <f t="shared" si="3"/>
        <v>302970105223通所型サービス（独自）</v>
      </c>
      <c r="I200" t="s">
        <v>378</v>
      </c>
      <c r="J200">
        <v>92337</v>
      </c>
    </row>
    <row r="201" spans="1:10">
      <c r="A201">
        <v>30</v>
      </c>
      <c r="B201" t="s">
        <v>475</v>
      </c>
      <c r="C201">
        <v>30</v>
      </c>
      <c r="D201" t="s">
        <v>464</v>
      </c>
      <c r="E201">
        <v>2970103988</v>
      </c>
      <c r="F201" t="s">
        <v>12</v>
      </c>
      <c r="G201" t="s">
        <v>675</v>
      </c>
      <c r="H201" t="str">
        <f t="shared" si="3"/>
        <v>302970103988通所介護</v>
      </c>
      <c r="I201" t="s">
        <v>378</v>
      </c>
      <c r="J201">
        <v>236158</v>
      </c>
    </row>
    <row r="202" spans="1:10">
      <c r="A202">
        <v>30</v>
      </c>
      <c r="B202" t="s">
        <v>476</v>
      </c>
      <c r="C202">
        <v>30</v>
      </c>
      <c r="D202" t="s">
        <v>464</v>
      </c>
      <c r="E202">
        <v>2970103988</v>
      </c>
      <c r="F202" t="s">
        <v>4705</v>
      </c>
      <c r="G202" t="s">
        <v>675</v>
      </c>
      <c r="H202" t="str">
        <f t="shared" si="3"/>
        <v>302970103988通所型サービス（独自）</v>
      </c>
      <c r="I202" t="s">
        <v>378</v>
      </c>
      <c r="J202">
        <v>271051</v>
      </c>
    </row>
    <row r="203" spans="1:10">
      <c r="A203">
        <v>30</v>
      </c>
      <c r="B203" t="s">
        <v>477</v>
      </c>
      <c r="C203">
        <v>30</v>
      </c>
      <c r="D203" t="s">
        <v>464</v>
      </c>
      <c r="E203">
        <v>2970103913</v>
      </c>
      <c r="F203" t="s">
        <v>12</v>
      </c>
      <c r="G203" t="s">
        <v>676</v>
      </c>
      <c r="H203" t="str">
        <f t="shared" si="3"/>
        <v>302970103913通所介護</v>
      </c>
      <c r="I203" t="s">
        <v>378</v>
      </c>
      <c r="J203">
        <v>339346</v>
      </c>
    </row>
    <row r="204" spans="1:10">
      <c r="A204">
        <v>30</v>
      </c>
      <c r="B204" t="s">
        <v>478</v>
      </c>
      <c r="C204">
        <v>30</v>
      </c>
      <c r="D204" t="s">
        <v>464</v>
      </c>
      <c r="E204">
        <v>2970103913</v>
      </c>
      <c r="F204" t="s">
        <v>4705</v>
      </c>
      <c r="G204" t="s">
        <v>676</v>
      </c>
      <c r="H204" t="str">
        <f t="shared" si="3"/>
        <v>302970103913通所型サービス（独自）</v>
      </c>
      <c r="I204" t="s">
        <v>378</v>
      </c>
      <c r="J204">
        <v>28724</v>
      </c>
    </row>
    <row r="205" spans="1:10">
      <c r="H205" t="str">
        <f t="shared" si="3"/>
        <v/>
      </c>
    </row>
    <row r="206" spans="1:10">
      <c r="A206">
        <v>31</v>
      </c>
      <c r="B206" t="s">
        <v>479</v>
      </c>
      <c r="C206">
        <v>31</v>
      </c>
      <c r="D206" t="s">
        <v>480</v>
      </c>
      <c r="E206">
        <v>2970200313</v>
      </c>
      <c r="F206" t="s">
        <v>10</v>
      </c>
      <c r="G206" t="s">
        <v>677</v>
      </c>
      <c r="H206" t="str">
        <f t="shared" si="3"/>
        <v>312970200313訪問介護</v>
      </c>
      <c r="I206" t="s">
        <v>378</v>
      </c>
      <c r="J206">
        <v>276197</v>
      </c>
    </row>
    <row r="207" spans="1:10">
      <c r="A207">
        <v>31</v>
      </c>
      <c r="B207" t="s">
        <v>481</v>
      </c>
      <c r="C207">
        <v>31</v>
      </c>
      <c r="D207" t="s">
        <v>480</v>
      </c>
      <c r="E207">
        <v>2970200313</v>
      </c>
      <c r="F207" t="s">
        <v>4702</v>
      </c>
      <c r="G207" t="s">
        <v>4729</v>
      </c>
      <c r="H207" t="str">
        <f t="shared" si="3"/>
        <v>312970200313訪問型サービス（独自/定率）</v>
      </c>
      <c r="I207" t="s">
        <v>378</v>
      </c>
      <c r="J207">
        <v>20348</v>
      </c>
    </row>
    <row r="208" spans="1:10">
      <c r="A208">
        <v>31</v>
      </c>
      <c r="B208" t="s">
        <v>482</v>
      </c>
      <c r="C208">
        <v>31</v>
      </c>
      <c r="D208" t="s">
        <v>480</v>
      </c>
      <c r="E208">
        <v>2970200982</v>
      </c>
      <c r="F208" t="s">
        <v>13</v>
      </c>
      <c r="G208" t="s">
        <v>678</v>
      </c>
      <c r="H208" t="str">
        <f t="shared" si="3"/>
        <v>312970200982地域密着型通所介護</v>
      </c>
      <c r="I208" t="s">
        <v>378</v>
      </c>
      <c r="J208">
        <v>114263</v>
      </c>
    </row>
    <row r="209" spans="1:10">
      <c r="A209">
        <v>31</v>
      </c>
      <c r="B209" t="s">
        <v>483</v>
      </c>
      <c r="C209">
        <v>31</v>
      </c>
      <c r="D209" t="s">
        <v>480</v>
      </c>
      <c r="E209">
        <v>2970200982</v>
      </c>
      <c r="F209" t="s">
        <v>4703</v>
      </c>
      <c r="G209" t="s">
        <v>4730</v>
      </c>
      <c r="H209" t="str">
        <f t="shared" si="3"/>
        <v>312970200982通所型サービス（独自/定率）</v>
      </c>
      <c r="I209" t="s">
        <v>378</v>
      </c>
      <c r="J209">
        <v>7155</v>
      </c>
    </row>
    <row r="210" spans="1:10">
      <c r="A210">
        <v>31</v>
      </c>
      <c r="B210" t="s">
        <v>484</v>
      </c>
      <c r="C210">
        <v>31</v>
      </c>
      <c r="D210" t="s">
        <v>480</v>
      </c>
      <c r="E210">
        <v>2970301152</v>
      </c>
      <c r="F210" t="s">
        <v>10</v>
      </c>
      <c r="G210" t="s">
        <v>679</v>
      </c>
      <c r="H210" t="str">
        <f t="shared" si="3"/>
        <v>312970301152訪問介護</v>
      </c>
      <c r="I210" t="s">
        <v>378</v>
      </c>
      <c r="J210">
        <v>398679</v>
      </c>
    </row>
    <row r="211" spans="1:10">
      <c r="A211">
        <v>31</v>
      </c>
      <c r="B211" t="s">
        <v>485</v>
      </c>
      <c r="C211">
        <v>31</v>
      </c>
      <c r="D211" t="s">
        <v>480</v>
      </c>
      <c r="E211">
        <v>2970301152</v>
      </c>
      <c r="F211" t="s">
        <v>4704</v>
      </c>
      <c r="G211" t="s">
        <v>679</v>
      </c>
      <c r="H211" t="str">
        <f t="shared" si="3"/>
        <v>312970301152訪問型サービス（独自）</v>
      </c>
      <c r="I211" t="s">
        <v>378</v>
      </c>
      <c r="J211">
        <v>2246</v>
      </c>
    </row>
    <row r="212" spans="1:10">
      <c r="A212">
        <v>31</v>
      </c>
      <c r="B212" t="s">
        <v>486</v>
      </c>
      <c r="C212">
        <v>31</v>
      </c>
      <c r="D212" t="s">
        <v>480</v>
      </c>
      <c r="E212">
        <v>2970301152</v>
      </c>
      <c r="F212" t="s">
        <v>4702</v>
      </c>
      <c r="G212" t="s">
        <v>679</v>
      </c>
      <c r="H212" t="str">
        <f t="shared" si="3"/>
        <v>312970301152訪問型サービス（独自/定率）</v>
      </c>
      <c r="I212" t="s">
        <v>378</v>
      </c>
      <c r="J212">
        <v>45855</v>
      </c>
    </row>
    <row r="213" spans="1:10">
      <c r="A213">
        <v>31</v>
      </c>
      <c r="B213" t="s">
        <v>487</v>
      </c>
      <c r="C213">
        <v>31</v>
      </c>
      <c r="D213" t="s">
        <v>480</v>
      </c>
      <c r="E213">
        <v>2970600769</v>
      </c>
      <c r="F213" t="s">
        <v>10</v>
      </c>
      <c r="G213" t="s">
        <v>680</v>
      </c>
      <c r="H213" t="str">
        <f t="shared" si="3"/>
        <v>312970600769訪問介護</v>
      </c>
      <c r="I213" t="s">
        <v>378</v>
      </c>
      <c r="J213">
        <v>207223</v>
      </c>
    </row>
    <row r="214" spans="1:10">
      <c r="A214">
        <v>31</v>
      </c>
      <c r="B214" t="s">
        <v>488</v>
      </c>
      <c r="C214">
        <v>31</v>
      </c>
      <c r="D214" t="s">
        <v>480</v>
      </c>
      <c r="E214">
        <v>2970600769</v>
      </c>
      <c r="F214" t="s">
        <v>4702</v>
      </c>
      <c r="G214" t="s">
        <v>4731</v>
      </c>
      <c r="H214" t="str">
        <f t="shared" si="3"/>
        <v>312970600769訪問型サービス（独自/定率）</v>
      </c>
      <c r="I214" t="s">
        <v>378</v>
      </c>
      <c r="J214">
        <v>26606</v>
      </c>
    </row>
    <row r="215" spans="1:10">
      <c r="A215">
        <v>31</v>
      </c>
      <c r="B215" t="s">
        <v>489</v>
      </c>
      <c r="C215">
        <v>31</v>
      </c>
      <c r="D215" t="s">
        <v>480</v>
      </c>
      <c r="E215">
        <v>2971000787</v>
      </c>
      <c r="F215" t="s">
        <v>10</v>
      </c>
      <c r="G215" t="s">
        <v>681</v>
      </c>
      <c r="H215" t="str">
        <f t="shared" si="3"/>
        <v>312971000787訪問介護</v>
      </c>
      <c r="I215" t="s">
        <v>378</v>
      </c>
      <c r="J215">
        <v>371724</v>
      </c>
    </row>
    <row r="216" spans="1:10">
      <c r="A216">
        <v>31</v>
      </c>
      <c r="B216" t="s">
        <v>490</v>
      </c>
      <c r="C216">
        <v>31</v>
      </c>
      <c r="D216" t="s">
        <v>480</v>
      </c>
      <c r="E216">
        <v>2971000787</v>
      </c>
      <c r="F216" t="s">
        <v>4702</v>
      </c>
      <c r="G216" t="s">
        <v>681</v>
      </c>
      <c r="H216" t="str">
        <f t="shared" si="3"/>
        <v>312971000787訪問型サービス（独自/定率）</v>
      </c>
      <c r="I216" t="s">
        <v>378</v>
      </c>
      <c r="J216">
        <v>60431</v>
      </c>
    </row>
    <row r="217" spans="1:10">
      <c r="A217">
        <v>31</v>
      </c>
      <c r="B217" t="s">
        <v>491</v>
      </c>
      <c r="C217">
        <v>31</v>
      </c>
      <c r="D217" t="s">
        <v>480</v>
      </c>
      <c r="E217">
        <v>2973100239</v>
      </c>
      <c r="F217" t="s">
        <v>13</v>
      </c>
      <c r="G217" t="s">
        <v>682</v>
      </c>
      <c r="H217" t="str">
        <f t="shared" si="3"/>
        <v>312973100239地域密着型通所介護</v>
      </c>
      <c r="I217" t="s">
        <v>378</v>
      </c>
      <c r="J217">
        <v>161018</v>
      </c>
    </row>
    <row r="218" spans="1:10">
      <c r="A218">
        <v>31</v>
      </c>
      <c r="B218" t="s">
        <v>492</v>
      </c>
      <c r="C218">
        <v>31</v>
      </c>
      <c r="D218" t="s">
        <v>480</v>
      </c>
      <c r="E218">
        <v>2973100239</v>
      </c>
      <c r="F218" t="s">
        <v>4705</v>
      </c>
      <c r="G218" t="s">
        <v>4732</v>
      </c>
      <c r="H218" t="str">
        <f t="shared" si="3"/>
        <v>312973100239通所型サービス（独自）</v>
      </c>
      <c r="I218" t="s">
        <v>378</v>
      </c>
      <c r="J218">
        <v>1581</v>
      </c>
    </row>
    <row r="219" spans="1:10">
      <c r="A219">
        <v>31</v>
      </c>
      <c r="B219" t="s">
        <v>493</v>
      </c>
      <c r="C219">
        <v>31</v>
      </c>
      <c r="D219" t="s">
        <v>480</v>
      </c>
      <c r="E219">
        <v>2973100254</v>
      </c>
      <c r="F219" t="s">
        <v>10</v>
      </c>
      <c r="G219" t="s">
        <v>683</v>
      </c>
      <c r="H219" t="str">
        <f t="shared" si="3"/>
        <v>312973100254訪問介護</v>
      </c>
      <c r="I219" t="s">
        <v>378</v>
      </c>
      <c r="J219">
        <v>224133</v>
      </c>
    </row>
    <row r="220" spans="1:10">
      <c r="A220">
        <v>31</v>
      </c>
      <c r="B220" t="s">
        <v>494</v>
      </c>
      <c r="C220">
        <v>31</v>
      </c>
      <c r="D220" t="s">
        <v>480</v>
      </c>
      <c r="E220">
        <v>2973100254</v>
      </c>
      <c r="F220" t="s">
        <v>4704</v>
      </c>
      <c r="G220" t="s">
        <v>4733</v>
      </c>
      <c r="H220" t="str">
        <f t="shared" si="3"/>
        <v>312973100254訪問型サービス（独自）</v>
      </c>
      <c r="I220" t="s">
        <v>378</v>
      </c>
      <c r="J220">
        <v>30361</v>
      </c>
    </row>
    <row r="221" spans="1:10">
      <c r="H221" t="str">
        <f t="shared" si="3"/>
        <v/>
      </c>
    </row>
    <row r="222" spans="1:10">
      <c r="A222">
        <v>32</v>
      </c>
      <c r="B222" t="s">
        <v>495</v>
      </c>
      <c r="C222">
        <v>32</v>
      </c>
      <c r="D222" t="s">
        <v>496</v>
      </c>
      <c r="E222">
        <v>2970106007</v>
      </c>
      <c r="F222" t="s">
        <v>13</v>
      </c>
      <c r="G222" t="s">
        <v>684</v>
      </c>
      <c r="H222" t="str">
        <f t="shared" si="3"/>
        <v>322970106007地域密着型通所介護</v>
      </c>
      <c r="I222" t="s">
        <v>378</v>
      </c>
      <c r="J222">
        <v>88278</v>
      </c>
    </row>
    <row r="223" spans="1:10">
      <c r="A223">
        <v>32</v>
      </c>
      <c r="B223" t="s">
        <v>497</v>
      </c>
      <c r="C223">
        <v>32</v>
      </c>
      <c r="D223" t="s">
        <v>496</v>
      </c>
      <c r="E223">
        <v>2990100493</v>
      </c>
      <c r="F223" t="s">
        <v>13</v>
      </c>
      <c r="G223" t="s">
        <v>685</v>
      </c>
      <c r="H223" t="str">
        <f t="shared" si="3"/>
        <v>322990100493地域密着型通所介護</v>
      </c>
      <c r="I223" t="s">
        <v>378</v>
      </c>
      <c r="J223">
        <v>90576</v>
      </c>
    </row>
    <row r="224" spans="1:10">
      <c r="A224">
        <v>32</v>
      </c>
      <c r="B224" t="s">
        <v>498</v>
      </c>
      <c r="C224">
        <v>32</v>
      </c>
      <c r="D224" t="s">
        <v>496</v>
      </c>
      <c r="E224">
        <v>2970106007</v>
      </c>
      <c r="F224" t="s">
        <v>4705</v>
      </c>
      <c r="G224" t="s">
        <v>4734</v>
      </c>
      <c r="H224" t="str">
        <f t="shared" si="3"/>
        <v>322970106007通所型サービス（独自）</v>
      </c>
      <c r="I224" t="s">
        <v>378</v>
      </c>
      <c r="J224">
        <v>130264</v>
      </c>
    </row>
    <row r="225" spans="1:10">
      <c r="A225">
        <v>32</v>
      </c>
      <c r="B225" t="s">
        <v>499</v>
      </c>
      <c r="C225">
        <v>32</v>
      </c>
      <c r="D225" t="s">
        <v>496</v>
      </c>
      <c r="E225">
        <v>2990100493</v>
      </c>
      <c r="F225" t="s">
        <v>4705</v>
      </c>
      <c r="G225" t="s">
        <v>4735</v>
      </c>
      <c r="H225" t="str">
        <f t="shared" si="3"/>
        <v>322990100493通所型サービス（独自）</v>
      </c>
      <c r="I225" t="s">
        <v>378</v>
      </c>
      <c r="J225">
        <v>132759</v>
      </c>
    </row>
    <row r="226" spans="1:10">
      <c r="H226" t="str">
        <f t="shared" si="3"/>
        <v/>
      </c>
    </row>
    <row r="227" spans="1:10">
      <c r="A227">
        <v>33</v>
      </c>
      <c r="B227" t="s">
        <v>500</v>
      </c>
      <c r="C227">
        <v>33</v>
      </c>
      <c r="D227" t="s">
        <v>501</v>
      </c>
      <c r="E227">
        <v>2993400023</v>
      </c>
      <c r="F227" t="s">
        <v>201</v>
      </c>
      <c r="G227" t="s">
        <v>686</v>
      </c>
      <c r="H227" t="str">
        <f t="shared" si="3"/>
        <v>332993400023認知症対応型共同生活介護</v>
      </c>
      <c r="I227" t="s">
        <v>667</v>
      </c>
      <c r="J227">
        <v>281527</v>
      </c>
    </row>
    <row r="228" spans="1:10">
      <c r="A228">
        <v>33</v>
      </c>
      <c r="B228" t="s">
        <v>502</v>
      </c>
      <c r="C228">
        <v>33</v>
      </c>
      <c r="D228" t="s">
        <v>4736</v>
      </c>
      <c r="E228">
        <v>2993400023</v>
      </c>
      <c r="F228" t="s">
        <v>203</v>
      </c>
      <c r="G228" t="s">
        <v>4737</v>
      </c>
      <c r="H228" t="str">
        <f t="shared" si="3"/>
        <v>332993400023介護予防認知症対応型共同生活介護</v>
      </c>
      <c r="I228" t="s">
        <v>667</v>
      </c>
      <c r="J228">
        <v>0</v>
      </c>
    </row>
    <row r="229" spans="1:10">
      <c r="H229" t="str">
        <f t="shared" si="3"/>
        <v/>
      </c>
    </row>
    <row r="230" spans="1:10">
      <c r="A230">
        <v>34</v>
      </c>
      <c r="B230" t="s">
        <v>503</v>
      </c>
      <c r="C230">
        <v>34</v>
      </c>
      <c r="D230" t="s">
        <v>504</v>
      </c>
      <c r="E230">
        <v>2971500273</v>
      </c>
      <c r="F230" t="s">
        <v>10</v>
      </c>
      <c r="G230" t="s">
        <v>504</v>
      </c>
      <c r="H230" t="str">
        <f t="shared" si="3"/>
        <v>342971500273訪問介護</v>
      </c>
      <c r="I230" t="s">
        <v>378</v>
      </c>
      <c r="J230">
        <v>629813</v>
      </c>
    </row>
    <row r="231" spans="1:10">
      <c r="A231">
        <v>34</v>
      </c>
      <c r="B231" t="s">
        <v>505</v>
      </c>
      <c r="C231">
        <v>34</v>
      </c>
      <c r="D231" t="s">
        <v>504</v>
      </c>
      <c r="E231">
        <v>2970108367</v>
      </c>
      <c r="F231" t="s">
        <v>10</v>
      </c>
      <c r="G231" t="s">
        <v>687</v>
      </c>
      <c r="H231" t="str">
        <f t="shared" si="3"/>
        <v>342970108367訪問介護</v>
      </c>
      <c r="I231" t="s">
        <v>378</v>
      </c>
      <c r="J231">
        <v>239488</v>
      </c>
    </row>
    <row r="232" spans="1:10">
      <c r="A232">
        <v>34</v>
      </c>
      <c r="B232" t="s">
        <v>506</v>
      </c>
      <c r="C232">
        <v>34</v>
      </c>
      <c r="D232" t="s">
        <v>504</v>
      </c>
      <c r="E232">
        <v>2991500048</v>
      </c>
      <c r="F232" t="s">
        <v>168</v>
      </c>
      <c r="G232" t="s">
        <v>688</v>
      </c>
      <c r="H232" t="str">
        <f t="shared" si="3"/>
        <v>342991500048定期巡回・随時対応型訪問介護看護</v>
      </c>
      <c r="I232" t="s">
        <v>378</v>
      </c>
      <c r="J232">
        <v>24304</v>
      </c>
    </row>
    <row r="233" spans="1:10">
      <c r="H233" t="str">
        <f t="shared" si="3"/>
        <v/>
      </c>
    </row>
    <row r="234" spans="1:10">
      <c r="A234">
        <v>35</v>
      </c>
      <c r="B234" t="s">
        <v>507</v>
      </c>
      <c r="C234">
        <v>35</v>
      </c>
      <c r="D234" t="s">
        <v>508</v>
      </c>
      <c r="E234">
        <v>2973500099</v>
      </c>
      <c r="F234" t="s">
        <v>10</v>
      </c>
      <c r="G234" t="s">
        <v>689</v>
      </c>
      <c r="H234" t="str">
        <f t="shared" si="3"/>
        <v>352973500099訪問介護</v>
      </c>
      <c r="I234" t="s">
        <v>667</v>
      </c>
      <c r="J234">
        <v>85643</v>
      </c>
    </row>
    <row r="235" spans="1:10">
      <c r="A235">
        <v>35</v>
      </c>
      <c r="B235" t="s">
        <v>509</v>
      </c>
      <c r="C235">
        <v>35</v>
      </c>
      <c r="D235" t="s">
        <v>4738</v>
      </c>
      <c r="E235">
        <v>2973500099</v>
      </c>
      <c r="F235" t="s">
        <v>4704</v>
      </c>
      <c r="G235" t="s">
        <v>4739</v>
      </c>
      <c r="H235" t="str">
        <f t="shared" si="3"/>
        <v>352973500099訪問型サービス（独自）</v>
      </c>
      <c r="I235" t="s">
        <v>667</v>
      </c>
      <c r="J235">
        <v>10629</v>
      </c>
    </row>
    <row r="236" spans="1:10">
      <c r="H236" t="str">
        <f t="shared" si="3"/>
        <v/>
      </c>
    </row>
    <row r="237" spans="1:10">
      <c r="A237">
        <v>36</v>
      </c>
      <c r="B237" t="s">
        <v>510</v>
      </c>
      <c r="C237">
        <v>36</v>
      </c>
      <c r="D237" t="s">
        <v>511</v>
      </c>
      <c r="E237">
        <v>2970101404</v>
      </c>
      <c r="F237" t="s">
        <v>10</v>
      </c>
      <c r="G237" t="s">
        <v>690</v>
      </c>
      <c r="H237" t="str">
        <f t="shared" si="3"/>
        <v>362970101404訪問介護</v>
      </c>
      <c r="I237" t="s">
        <v>378</v>
      </c>
      <c r="J237">
        <v>213661</v>
      </c>
    </row>
    <row r="238" spans="1:10">
      <c r="A238">
        <v>36</v>
      </c>
      <c r="B238" t="s">
        <v>512</v>
      </c>
      <c r="C238">
        <v>36</v>
      </c>
      <c r="D238" t="s">
        <v>511</v>
      </c>
      <c r="E238">
        <v>2970101404</v>
      </c>
      <c r="F238" t="s">
        <v>4704</v>
      </c>
      <c r="G238" t="s">
        <v>690</v>
      </c>
      <c r="H238" t="str">
        <f t="shared" si="3"/>
        <v>362970101404訪問型サービス（独自）</v>
      </c>
      <c r="I238" t="s">
        <v>378</v>
      </c>
      <c r="J238">
        <v>27617</v>
      </c>
    </row>
    <row r="239" spans="1:10">
      <c r="A239">
        <v>36</v>
      </c>
      <c r="B239" t="s">
        <v>513</v>
      </c>
      <c r="C239">
        <v>36</v>
      </c>
      <c r="D239" t="s">
        <v>511</v>
      </c>
      <c r="E239">
        <v>2970105181</v>
      </c>
      <c r="F239" t="s">
        <v>12</v>
      </c>
      <c r="G239" t="s">
        <v>691</v>
      </c>
      <c r="H239" t="str">
        <f t="shared" si="3"/>
        <v>362970105181通所介護</v>
      </c>
      <c r="I239" t="s">
        <v>378</v>
      </c>
      <c r="J239">
        <v>413709</v>
      </c>
    </row>
    <row r="240" spans="1:10">
      <c r="A240">
        <v>36</v>
      </c>
      <c r="B240" t="s">
        <v>514</v>
      </c>
      <c r="C240">
        <v>36</v>
      </c>
      <c r="D240" t="s">
        <v>511</v>
      </c>
      <c r="E240">
        <v>2970105181</v>
      </c>
      <c r="F240" t="s">
        <v>4705</v>
      </c>
      <c r="G240" t="s">
        <v>691</v>
      </c>
      <c r="H240" t="str">
        <f t="shared" si="3"/>
        <v>362970105181通所型サービス（独自）</v>
      </c>
      <c r="I240" t="s">
        <v>378</v>
      </c>
      <c r="J240">
        <v>5315</v>
      </c>
    </row>
    <row r="241" spans="1:10">
      <c r="A241">
        <v>36</v>
      </c>
      <c r="B241" t="s">
        <v>515</v>
      </c>
      <c r="C241">
        <v>36</v>
      </c>
      <c r="D241" t="s">
        <v>511</v>
      </c>
      <c r="E241">
        <v>2990100352</v>
      </c>
      <c r="F241" t="s">
        <v>222</v>
      </c>
      <c r="G241" t="s">
        <v>692</v>
      </c>
      <c r="H241" t="str">
        <f t="shared" si="3"/>
        <v>362990100352認知症対応型通所介護</v>
      </c>
      <c r="I241" t="s">
        <v>378</v>
      </c>
      <c r="J241">
        <v>343083</v>
      </c>
    </row>
    <row r="242" spans="1:10">
      <c r="A242">
        <v>36</v>
      </c>
      <c r="B242" t="s">
        <v>516</v>
      </c>
      <c r="C242">
        <v>36</v>
      </c>
      <c r="D242" t="s">
        <v>511</v>
      </c>
      <c r="E242">
        <v>2990100352</v>
      </c>
      <c r="F242" t="s">
        <v>224</v>
      </c>
      <c r="G242" t="s">
        <v>4740</v>
      </c>
      <c r="H242" t="str">
        <f t="shared" si="3"/>
        <v>362990100352介護予防認知症対応型通所介護</v>
      </c>
      <c r="I242" t="s">
        <v>378</v>
      </c>
      <c r="J242">
        <v>0</v>
      </c>
    </row>
    <row r="243" spans="1:10">
      <c r="A243">
        <v>36</v>
      </c>
      <c r="B243" t="s">
        <v>517</v>
      </c>
      <c r="C243">
        <v>36</v>
      </c>
      <c r="D243" t="s">
        <v>511</v>
      </c>
      <c r="E243">
        <v>2970107856</v>
      </c>
      <c r="F243" t="s">
        <v>12</v>
      </c>
      <c r="G243" t="s">
        <v>693</v>
      </c>
      <c r="H243" t="str">
        <f t="shared" si="3"/>
        <v>362970107856通所介護</v>
      </c>
      <c r="I243" t="s">
        <v>378</v>
      </c>
      <c r="J243">
        <v>149668</v>
      </c>
    </row>
    <row r="244" spans="1:10">
      <c r="A244">
        <v>36</v>
      </c>
      <c r="B244" t="s">
        <v>518</v>
      </c>
      <c r="C244">
        <v>36</v>
      </c>
      <c r="D244" t="s">
        <v>511</v>
      </c>
      <c r="E244">
        <v>2970107856</v>
      </c>
      <c r="F244" t="s">
        <v>4705</v>
      </c>
      <c r="G244" t="s">
        <v>4741</v>
      </c>
      <c r="H244" t="str">
        <f t="shared" si="3"/>
        <v>362970107856通所型サービス（独自）</v>
      </c>
      <c r="I244" t="s">
        <v>378</v>
      </c>
      <c r="J244">
        <v>3641</v>
      </c>
    </row>
    <row r="245" spans="1:10">
      <c r="A245">
        <v>36</v>
      </c>
      <c r="B245" t="s">
        <v>519</v>
      </c>
      <c r="C245">
        <v>36</v>
      </c>
      <c r="D245" t="s">
        <v>511</v>
      </c>
      <c r="E245">
        <v>2974300093</v>
      </c>
      <c r="F245" t="s">
        <v>201</v>
      </c>
      <c r="G245" t="s">
        <v>694</v>
      </c>
      <c r="H245" t="str">
        <f t="shared" si="3"/>
        <v>362974300093認知症対応型共同生活介護</v>
      </c>
      <c r="I245" t="s">
        <v>378</v>
      </c>
      <c r="J245">
        <v>321100</v>
      </c>
    </row>
    <row r="246" spans="1:10">
      <c r="A246">
        <v>36</v>
      </c>
      <c r="B246" t="s">
        <v>520</v>
      </c>
      <c r="C246">
        <v>36</v>
      </c>
      <c r="D246" t="s">
        <v>511</v>
      </c>
      <c r="E246">
        <v>2974300093</v>
      </c>
      <c r="F246" t="s">
        <v>4716</v>
      </c>
      <c r="G246" t="s">
        <v>694</v>
      </c>
      <c r="H246" t="str">
        <f t="shared" si="3"/>
        <v>362974300093認知症対応型共同生活介護(短期利用型）</v>
      </c>
      <c r="I246" t="s">
        <v>378</v>
      </c>
      <c r="J246">
        <v>48202</v>
      </c>
    </row>
    <row r="247" spans="1:10">
      <c r="A247">
        <v>36</v>
      </c>
      <c r="B247" t="s">
        <v>521</v>
      </c>
      <c r="C247">
        <v>36</v>
      </c>
      <c r="D247" t="s">
        <v>511</v>
      </c>
      <c r="E247">
        <v>2974300093</v>
      </c>
      <c r="F247" t="s">
        <v>203</v>
      </c>
      <c r="G247" t="s">
        <v>694</v>
      </c>
      <c r="H247" t="str">
        <f t="shared" si="3"/>
        <v>362974300093介護予防認知症対応型共同生活介護</v>
      </c>
      <c r="I247" t="s">
        <v>378</v>
      </c>
      <c r="J247">
        <v>0</v>
      </c>
    </row>
    <row r="248" spans="1:10">
      <c r="A248">
        <v>36</v>
      </c>
      <c r="B248" t="s">
        <v>522</v>
      </c>
      <c r="C248">
        <v>36</v>
      </c>
      <c r="D248" t="s">
        <v>511</v>
      </c>
      <c r="E248">
        <v>2974300093</v>
      </c>
      <c r="F248" t="s">
        <v>4718</v>
      </c>
      <c r="G248" t="s">
        <v>694</v>
      </c>
      <c r="H248" t="str">
        <f t="shared" si="3"/>
        <v>362974300093介護予防認知症対応型共同生活介護(短期利用型）</v>
      </c>
      <c r="I248" t="s">
        <v>378</v>
      </c>
      <c r="J248">
        <v>1500</v>
      </c>
    </row>
    <row r="249" spans="1:10">
      <c r="A249">
        <v>36</v>
      </c>
      <c r="B249" t="s">
        <v>523</v>
      </c>
      <c r="C249">
        <v>36</v>
      </c>
      <c r="D249" t="s">
        <v>511</v>
      </c>
      <c r="E249">
        <v>2974300093</v>
      </c>
      <c r="F249" t="s">
        <v>222</v>
      </c>
      <c r="G249" t="s">
        <v>694</v>
      </c>
      <c r="H249" t="str">
        <f t="shared" si="3"/>
        <v>362974300093認知症対応型通所介護</v>
      </c>
      <c r="I249" t="s">
        <v>378</v>
      </c>
      <c r="J249">
        <v>5570</v>
      </c>
    </row>
    <row r="250" spans="1:10">
      <c r="A250">
        <v>36</v>
      </c>
      <c r="B250" t="s">
        <v>524</v>
      </c>
      <c r="C250">
        <v>36</v>
      </c>
      <c r="D250" t="s">
        <v>511</v>
      </c>
      <c r="E250">
        <v>2974300093</v>
      </c>
      <c r="F250" t="s">
        <v>4742</v>
      </c>
      <c r="G250" t="s">
        <v>694</v>
      </c>
      <c r="H250" t="str">
        <f t="shared" si="3"/>
        <v>362974300093介護予防認知症対応型通所介護</v>
      </c>
      <c r="I250" t="s">
        <v>378</v>
      </c>
      <c r="J250">
        <v>0</v>
      </c>
    </row>
    <row r="251" spans="1:10">
      <c r="A251">
        <v>36</v>
      </c>
      <c r="B251" t="s">
        <v>525</v>
      </c>
      <c r="C251">
        <v>36</v>
      </c>
      <c r="D251" t="s">
        <v>511</v>
      </c>
      <c r="E251">
        <v>2974300069</v>
      </c>
      <c r="F251" t="s">
        <v>10</v>
      </c>
      <c r="G251" t="s">
        <v>695</v>
      </c>
      <c r="H251" t="str">
        <f t="shared" si="3"/>
        <v>362974300069訪問介護</v>
      </c>
      <c r="I251" t="s">
        <v>378</v>
      </c>
      <c r="J251">
        <v>124156</v>
      </c>
    </row>
    <row r="252" spans="1:10">
      <c r="A252">
        <v>36</v>
      </c>
      <c r="B252" t="s">
        <v>526</v>
      </c>
      <c r="C252">
        <v>36</v>
      </c>
      <c r="D252" t="s">
        <v>511</v>
      </c>
      <c r="E252">
        <v>2974300069</v>
      </c>
      <c r="F252" t="s">
        <v>4704</v>
      </c>
      <c r="G252" t="s">
        <v>4743</v>
      </c>
      <c r="H252" t="str">
        <f t="shared" si="3"/>
        <v>362974300069訪問型サービス（独自）</v>
      </c>
      <c r="I252" t="s">
        <v>378</v>
      </c>
      <c r="J252">
        <v>32482</v>
      </c>
    </row>
    <row r="253" spans="1:10">
      <c r="A253">
        <v>36</v>
      </c>
      <c r="B253" t="s">
        <v>527</v>
      </c>
      <c r="C253">
        <v>36</v>
      </c>
      <c r="D253" t="s">
        <v>511</v>
      </c>
      <c r="E253">
        <v>2994300032</v>
      </c>
      <c r="F253" t="s">
        <v>13</v>
      </c>
      <c r="G253" t="s">
        <v>696</v>
      </c>
      <c r="H253" t="str">
        <f t="shared" si="3"/>
        <v>362994300032地域密着型通所介護</v>
      </c>
      <c r="I253" t="s">
        <v>378</v>
      </c>
      <c r="J253">
        <v>13287</v>
      </c>
    </row>
    <row r="254" spans="1:10">
      <c r="A254">
        <v>36</v>
      </c>
      <c r="B254" t="s">
        <v>528</v>
      </c>
      <c r="C254">
        <v>36</v>
      </c>
      <c r="D254" t="s">
        <v>511</v>
      </c>
      <c r="E254">
        <v>2994300032</v>
      </c>
      <c r="F254" t="s">
        <v>4705</v>
      </c>
      <c r="G254" t="s">
        <v>696</v>
      </c>
      <c r="H254" t="str">
        <f t="shared" si="3"/>
        <v>362994300032通所型サービス（独自）</v>
      </c>
      <c r="I254" t="s">
        <v>378</v>
      </c>
      <c r="J254">
        <v>15464</v>
      </c>
    </row>
    <row r="255" spans="1:10">
      <c r="H255" t="str">
        <f t="shared" si="3"/>
        <v/>
      </c>
    </row>
    <row r="256" spans="1:10">
      <c r="A256">
        <v>37</v>
      </c>
      <c r="B256" t="s">
        <v>529</v>
      </c>
      <c r="C256">
        <v>37</v>
      </c>
      <c r="D256" t="s">
        <v>530</v>
      </c>
      <c r="E256">
        <v>2970601205</v>
      </c>
      <c r="F256" t="s">
        <v>10</v>
      </c>
      <c r="G256" t="s">
        <v>697</v>
      </c>
      <c r="H256" t="str">
        <f t="shared" si="3"/>
        <v>372970601205訪問介護</v>
      </c>
      <c r="I256" t="s">
        <v>378</v>
      </c>
      <c r="J256">
        <v>886328</v>
      </c>
    </row>
    <row r="257" spans="1:10">
      <c r="H257" t="str">
        <f t="shared" si="3"/>
        <v/>
      </c>
    </row>
    <row r="258" spans="1:10">
      <c r="A258">
        <v>38</v>
      </c>
      <c r="B258" t="s">
        <v>531</v>
      </c>
      <c r="C258">
        <v>38</v>
      </c>
      <c r="D258" t="s">
        <v>532</v>
      </c>
      <c r="E258">
        <v>2974800399</v>
      </c>
      <c r="F258" t="s">
        <v>13</v>
      </c>
      <c r="G258" t="s">
        <v>698</v>
      </c>
      <c r="H258" t="str">
        <f t="shared" ref="H258:H321" si="4">A258&amp;B258</f>
        <v>382974800399地域密着型通所介護</v>
      </c>
      <c r="I258" t="s">
        <v>378</v>
      </c>
      <c r="J258">
        <v>163506</v>
      </c>
    </row>
    <row r="259" spans="1:10">
      <c r="A259">
        <v>38</v>
      </c>
      <c r="B259" t="s">
        <v>533</v>
      </c>
      <c r="C259">
        <v>38</v>
      </c>
      <c r="D259" t="s">
        <v>532</v>
      </c>
      <c r="E259">
        <v>2974800399</v>
      </c>
      <c r="F259" t="s">
        <v>4703</v>
      </c>
      <c r="G259" t="s">
        <v>698</v>
      </c>
      <c r="H259" t="str">
        <f t="shared" si="4"/>
        <v>382974800399通所型サービス（独自/定率）</v>
      </c>
      <c r="I259" t="s">
        <v>378</v>
      </c>
      <c r="J259">
        <v>40582</v>
      </c>
    </row>
    <row r="260" spans="1:10">
      <c r="H260" t="str">
        <f t="shared" si="4"/>
        <v/>
      </c>
    </row>
    <row r="261" spans="1:10">
      <c r="A261">
        <v>39</v>
      </c>
      <c r="B261" t="s">
        <v>534</v>
      </c>
      <c r="C261">
        <v>39</v>
      </c>
      <c r="D261" t="s">
        <v>535</v>
      </c>
      <c r="E261">
        <v>2971000415</v>
      </c>
      <c r="F261" t="s">
        <v>201</v>
      </c>
      <c r="G261" t="s">
        <v>699</v>
      </c>
      <c r="H261" t="str">
        <f t="shared" si="4"/>
        <v>392971000415認知症対応型共同生活介護</v>
      </c>
      <c r="I261" t="s">
        <v>378</v>
      </c>
      <c r="J261">
        <v>852486</v>
      </c>
    </row>
    <row r="262" spans="1:10">
      <c r="A262">
        <v>39</v>
      </c>
      <c r="B262" t="s">
        <v>536</v>
      </c>
      <c r="C262">
        <v>39</v>
      </c>
      <c r="D262" t="s">
        <v>535</v>
      </c>
      <c r="E262">
        <v>2971000415</v>
      </c>
      <c r="F262" t="s">
        <v>4716</v>
      </c>
      <c r="G262" t="s">
        <v>699</v>
      </c>
      <c r="H262" t="str">
        <f t="shared" si="4"/>
        <v>392971000415認知症対応型共同生活介護(短期利用型）</v>
      </c>
      <c r="I262" t="s">
        <v>378</v>
      </c>
      <c r="J262">
        <v>0</v>
      </c>
    </row>
    <row r="263" spans="1:10">
      <c r="A263">
        <v>39</v>
      </c>
      <c r="B263" t="s">
        <v>537</v>
      </c>
      <c r="C263">
        <v>39</v>
      </c>
      <c r="D263" t="s">
        <v>535</v>
      </c>
      <c r="E263">
        <v>2971000415</v>
      </c>
      <c r="F263" t="s">
        <v>203</v>
      </c>
      <c r="G263" t="s">
        <v>699</v>
      </c>
      <c r="H263" t="str">
        <f t="shared" si="4"/>
        <v>392971000415介護予防認知症対応型共同生活介護</v>
      </c>
      <c r="I263" t="s">
        <v>378</v>
      </c>
      <c r="J263">
        <v>0</v>
      </c>
    </row>
    <row r="264" spans="1:10">
      <c r="A264">
        <v>39</v>
      </c>
      <c r="B264" t="s">
        <v>538</v>
      </c>
      <c r="C264">
        <v>39</v>
      </c>
      <c r="D264" t="s">
        <v>535</v>
      </c>
      <c r="E264">
        <v>2971000415</v>
      </c>
      <c r="F264" t="s">
        <v>4718</v>
      </c>
      <c r="G264" t="s">
        <v>699</v>
      </c>
      <c r="H264" t="str">
        <f t="shared" si="4"/>
        <v>392971000415介護予防認知症対応型共同生活介護(短期利用型）</v>
      </c>
      <c r="I264" t="s">
        <v>378</v>
      </c>
      <c r="J264">
        <v>0</v>
      </c>
    </row>
    <row r="265" spans="1:10">
      <c r="H265" t="str">
        <f t="shared" si="4"/>
        <v/>
      </c>
    </row>
    <row r="266" spans="1:10">
      <c r="A266">
        <v>40</v>
      </c>
      <c r="B266" t="s">
        <v>539</v>
      </c>
      <c r="C266">
        <v>40</v>
      </c>
      <c r="D266" t="s">
        <v>540</v>
      </c>
      <c r="E266">
        <v>2990100485</v>
      </c>
      <c r="F266" t="s">
        <v>222</v>
      </c>
      <c r="G266" t="s">
        <v>700</v>
      </c>
      <c r="H266" t="str">
        <f t="shared" si="4"/>
        <v>402990100485認知症対応型通所介護</v>
      </c>
      <c r="I266" t="s">
        <v>378</v>
      </c>
      <c r="J266">
        <v>595358</v>
      </c>
    </row>
    <row r="267" spans="1:10">
      <c r="A267">
        <v>40</v>
      </c>
      <c r="B267" t="s">
        <v>541</v>
      </c>
      <c r="C267">
        <v>40</v>
      </c>
      <c r="D267" t="s">
        <v>540</v>
      </c>
      <c r="E267">
        <v>2990100485</v>
      </c>
      <c r="F267" t="s">
        <v>224</v>
      </c>
      <c r="G267" t="s">
        <v>700</v>
      </c>
      <c r="H267" t="str">
        <f t="shared" si="4"/>
        <v>402990100485介護予防認知症対応型通所介護</v>
      </c>
      <c r="I267" t="s">
        <v>378</v>
      </c>
      <c r="J267">
        <v>1850</v>
      </c>
    </row>
    <row r="268" spans="1:10">
      <c r="H268" t="str">
        <f t="shared" si="4"/>
        <v/>
      </c>
    </row>
    <row r="269" spans="1:10">
      <c r="A269">
        <v>41</v>
      </c>
      <c r="B269" t="s">
        <v>542</v>
      </c>
      <c r="C269">
        <v>41</v>
      </c>
      <c r="D269" t="s">
        <v>543</v>
      </c>
      <c r="E269">
        <v>2990100527</v>
      </c>
      <c r="F269" t="s">
        <v>13</v>
      </c>
      <c r="G269" t="s">
        <v>701</v>
      </c>
      <c r="H269" t="str">
        <f t="shared" si="4"/>
        <v>412990100527地域密着型通所介護</v>
      </c>
      <c r="I269" t="s">
        <v>378</v>
      </c>
      <c r="J269">
        <v>138310</v>
      </c>
    </row>
    <row r="270" spans="1:10">
      <c r="A270">
        <v>41</v>
      </c>
      <c r="B270" t="s">
        <v>544</v>
      </c>
      <c r="C270">
        <v>41</v>
      </c>
      <c r="D270" t="s">
        <v>543</v>
      </c>
      <c r="E270">
        <v>2970103897</v>
      </c>
      <c r="F270" t="s">
        <v>10</v>
      </c>
      <c r="G270" t="s">
        <v>702</v>
      </c>
      <c r="H270" t="str">
        <f t="shared" si="4"/>
        <v>412970103897訪問介護</v>
      </c>
      <c r="I270" t="s">
        <v>378</v>
      </c>
      <c r="J270">
        <v>110695</v>
      </c>
    </row>
    <row r="271" spans="1:10">
      <c r="A271">
        <v>41</v>
      </c>
      <c r="B271" t="s">
        <v>545</v>
      </c>
      <c r="C271">
        <v>41</v>
      </c>
      <c r="D271" t="s">
        <v>543</v>
      </c>
      <c r="E271">
        <v>2990100527</v>
      </c>
      <c r="F271" t="s">
        <v>4705</v>
      </c>
      <c r="G271" t="s">
        <v>701</v>
      </c>
      <c r="H271" t="str">
        <f t="shared" si="4"/>
        <v>412990100527通所型サービス（独自）</v>
      </c>
      <c r="I271" t="s">
        <v>378</v>
      </c>
      <c r="J271">
        <v>7185</v>
      </c>
    </row>
    <row r="272" spans="1:10">
      <c r="A272">
        <v>41</v>
      </c>
      <c r="B272" t="s">
        <v>546</v>
      </c>
      <c r="C272">
        <v>41</v>
      </c>
      <c r="D272" t="s">
        <v>543</v>
      </c>
      <c r="E272">
        <v>2970103897</v>
      </c>
      <c r="F272" t="s">
        <v>4704</v>
      </c>
      <c r="G272" t="s">
        <v>702</v>
      </c>
      <c r="H272" t="str">
        <f t="shared" si="4"/>
        <v>412970103897訪問型サービス（独自）</v>
      </c>
      <c r="I272" t="s">
        <v>378</v>
      </c>
      <c r="J272">
        <v>23849</v>
      </c>
    </row>
    <row r="273" spans="1:10">
      <c r="H273" t="str">
        <f t="shared" si="4"/>
        <v/>
      </c>
    </row>
    <row r="274" spans="1:10">
      <c r="A274">
        <v>42</v>
      </c>
      <c r="B274" t="s">
        <v>547</v>
      </c>
      <c r="C274">
        <v>42</v>
      </c>
      <c r="D274" t="s">
        <v>548</v>
      </c>
      <c r="E274">
        <v>2970900771</v>
      </c>
      <c r="F274" t="s">
        <v>241</v>
      </c>
      <c r="G274" t="s">
        <v>703</v>
      </c>
      <c r="H274" t="str">
        <f t="shared" si="4"/>
        <v>422970900771特定施設入居者生活介護</v>
      </c>
      <c r="I274" t="s">
        <v>378</v>
      </c>
      <c r="J274">
        <v>287036</v>
      </c>
    </row>
    <row r="275" spans="1:10">
      <c r="A275">
        <v>42</v>
      </c>
      <c r="B275" t="s">
        <v>549</v>
      </c>
      <c r="C275">
        <v>42</v>
      </c>
      <c r="D275" t="s">
        <v>548</v>
      </c>
      <c r="E275">
        <v>2970900771</v>
      </c>
      <c r="F275" t="s">
        <v>175</v>
      </c>
      <c r="G275" t="s">
        <v>4744</v>
      </c>
      <c r="H275" t="str">
        <f t="shared" si="4"/>
        <v>422970900771介護予防特定施設入居者生活介護</v>
      </c>
      <c r="I275" t="s">
        <v>378</v>
      </c>
      <c r="J275">
        <v>3602</v>
      </c>
    </row>
    <row r="276" spans="1:10">
      <c r="A276">
        <v>42</v>
      </c>
      <c r="B276" t="s">
        <v>550</v>
      </c>
      <c r="C276">
        <v>42</v>
      </c>
      <c r="D276" t="s">
        <v>548</v>
      </c>
      <c r="E276">
        <v>2970900102</v>
      </c>
      <c r="F276" t="s">
        <v>172</v>
      </c>
      <c r="G276" t="s">
        <v>704</v>
      </c>
      <c r="H276" t="str">
        <f t="shared" si="4"/>
        <v>422970900102介護老人福祉施設</v>
      </c>
      <c r="I276" t="s">
        <v>378</v>
      </c>
      <c r="J276">
        <v>2628345</v>
      </c>
    </row>
    <row r="277" spans="1:10">
      <c r="A277">
        <v>42</v>
      </c>
      <c r="B277" t="s">
        <v>551</v>
      </c>
      <c r="C277">
        <v>42</v>
      </c>
      <c r="D277" t="s">
        <v>548</v>
      </c>
      <c r="E277">
        <v>2970900102</v>
      </c>
      <c r="F277" t="s">
        <v>188</v>
      </c>
      <c r="G277" t="s">
        <v>704</v>
      </c>
      <c r="H277" t="str">
        <f t="shared" si="4"/>
        <v>422970900102短期入所生活介護</v>
      </c>
      <c r="I277" t="s">
        <v>378</v>
      </c>
      <c r="J277">
        <v>66784</v>
      </c>
    </row>
    <row r="278" spans="1:10">
      <c r="A278">
        <v>42</v>
      </c>
      <c r="B278" t="s">
        <v>552</v>
      </c>
      <c r="C278">
        <v>42</v>
      </c>
      <c r="D278" t="s">
        <v>548</v>
      </c>
      <c r="E278">
        <v>2970900102</v>
      </c>
      <c r="F278" t="s">
        <v>187</v>
      </c>
      <c r="G278" t="s">
        <v>704</v>
      </c>
      <c r="H278" t="str">
        <f t="shared" si="4"/>
        <v>422970900102介護予防短期入所生活介護</v>
      </c>
      <c r="I278" t="s">
        <v>378</v>
      </c>
      <c r="J278">
        <v>1723</v>
      </c>
    </row>
    <row r="279" spans="1:10">
      <c r="A279">
        <v>42</v>
      </c>
      <c r="B279" t="s">
        <v>553</v>
      </c>
      <c r="C279">
        <v>42</v>
      </c>
      <c r="D279" t="s">
        <v>548</v>
      </c>
      <c r="E279">
        <v>2970900136</v>
      </c>
      <c r="F279" t="s">
        <v>10</v>
      </c>
      <c r="G279" t="s">
        <v>705</v>
      </c>
      <c r="H279" t="str">
        <f t="shared" si="4"/>
        <v>422970900136訪問介護</v>
      </c>
      <c r="I279" t="s">
        <v>378</v>
      </c>
      <c r="J279">
        <v>826008</v>
      </c>
    </row>
    <row r="280" spans="1:10">
      <c r="A280">
        <v>42</v>
      </c>
      <c r="B280" t="s">
        <v>554</v>
      </c>
      <c r="C280">
        <v>42</v>
      </c>
      <c r="D280" t="s">
        <v>548</v>
      </c>
      <c r="E280">
        <v>2970900151</v>
      </c>
      <c r="F280" t="s">
        <v>12</v>
      </c>
      <c r="G280" t="s">
        <v>706</v>
      </c>
      <c r="H280" t="str">
        <f t="shared" si="4"/>
        <v>422970900151通所介護</v>
      </c>
      <c r="I280" t="s">
        <v>378</v>
      </c>
      <c r="J280">
        <v>451396</v>
      </c>
    </row>
    <row r="281" spans="1:10">
      <c r="A281">
        <v>42</v>
      </c>
      <c r="B281" t="s">
        <v>555</v>
      </c>
      <c r="C281">
        <v>42</v>
      </c>
      <c r="D281" t="s">
        <v>548</v>
      </c>
      <c r="E281">
        <v>2970900177</v>
      </c>
      <c r="F281" t="s">
        <v>12</v>
      </c>
      <c r="G281" t="s">
        <v>707</v>
      </c>
      <c r="H281" t="str">
        <f t="shared" si="4"/>
        <v>422970900177通所介護</v>
      </c>
      <c r="I281" t="s">
        <v>378</v>
      </c>
      <c r="J281">
        <v>464223</v>
      </c>
    </row>
    <row r="282" spans="1:10">
      <c r="A282">
        <v>42</v>
      </c>
      <c r="B282" t="s">
        <v>556</v>
      </c>
      <c r="C282">
        <v>42</v>
      </c>
      <c r="D282" t="s">
        <v>548</v>
      </c>
      <c r="E282">
        <v>2970900292</v>
      </c>
      <c r="F282" t="s">
        <v>172</v>
      </c>
      <c r="G282" t="s">
        <v>708</v>
      </c>
      <c r="H282" t="str">
        <f t="shared" si="4"/>
        <v>422970900292介護老人福祉施設</v>
      </c>
      <c r="I282" t="s">
        <v>378</v>
      </c>
      <c r="J282">
        <v>2620693</v>
      </c>
    </row>
    <row r="283" spans="1:10">
      <c r="A283">
        <v>42</v>
      </c>
      <c r="B283" t="s">
        <v>557</v>
      </c>
      <c r="C283">
        <v>42</v>
      </c>
      <c r="D283" t="s">
        <v>548</v>
      </c>
      <c r="E283">
        <v>2970900284</v>
      </c>
      <c r="F283" t="s">
        <v>188</v>
      </c>
      <c r="G283" t="s">
        <v>709</v>
      </c>
      <c r="H283" t="str">
        <f t="shared" si="4"/>
        <v>422970900284短期入所生活介護</v>
      </c>
      <c r="I283" t="s">
        <v>378</v>
      </c>
      <c r="J283">
        <v>520064</v>
      </c>
    </row>
    <row r="284" spans="1:10">
      <c r="A284">
        <v>42</v>
      </c>
      <c r="B284" t="s">
        <v>558</v>
      </c>
      <c r="C284">
        <v>42</v>
      </c>
      <c r="D284" t="s">
        <v>548</v>
      </c>
      <c r="E284">
        <v>2970900284</v>
      </c>
      <c r="F284" t="s">
        <v>187</v>
      </c>
      <c r="G284" t="s">
        <v>709</v>
      </c>
      <c r="H284" t="str">
        <f t="shared" si="4"/>
        <v>422970900284介護予防短期入所生活介護</v>
      </c>
      <c r="I284" t="s">
        <v>378</v>
      </c>
      <c r="J284">
        <v>522</v>
      </c>
    </row>
    <row r="285" spans="1:10">
      <c r="A285">
        <v>42</v>
      </c>
      <c r="B285" t="s">
        <v>559</v>
      </c>
      <c r="C285">
        <v>42</v>
      </c>
      <c r="D285" t="s">
        <v>548</v>
      </c>
      <c r="E285">
        <v>2970900144</v>
      </c>
      <c r="F285" t="s">
        <v>193</v>
      </c>
      <c r="G285" t="s">
        <v>710</v>
      </c>
      <c r="H285" t="str">
        <f t="shared" si="4"/>
        <v>422970900144訪問入浴介護</v>
      </c>
      <c r="I285" t="s">
        <v>378</v>
      </c>
      <c r="J285">
        <v>34286</v>
      </c>
    </row>
    <row r="286" spans="1:10">
      <c r="A286">
        <v>42</v>
      </c>
      <c r="B286" t="s">
        <v>560</v>
      </c>
      <c r="C286">
        <v>42</v>
      </c>
      <c r="D286" t="s">
        <v>548</v>
      </c>
      <c r="E286">
        <v>2970900144</v>
      </c>
      <c r="F286" t="s">
        <v>192</v>
      </c>
      <c r="G286" t="s">
        <v>710</v>
      </c>
      <c r="H286" t="str">
        <f t="shared" si="4"/>
        <v>422970900144介護予防訪問入浴介護</v>
      </c>
      <c r="I286" t="s">
        <v>378</v>
      </c>
      <c r="J286">
        <v>0</v>
      </c>
    </row>
    <row r="287" spans="1:10">
      <c r="A287">
        <v>42</v>
      </c>
      <c r="B287" t="s">
        <v>561</v>
      </c>
      <c r="C287">
        <v>42</v>
      </c>
      <c r="D287" t="s">
        <v>548</v>
      </c>
      <c r="E287">
        <v>2970900268</v>
      </c>
      <c r="F287" t="s">
        <v>10</v>
      </c>
      <c r="G287" t="s">
        <v>711</v>
      </c>
      <c r="H287" t="str">
        <f t="shared" si="4"/>
        <v>422970900268訪問介護</v>
      </c>
      <c r="I287" t="s">
        <v>378</v>
      </c>
      <c r="J287">
        <v>804514</v>
      </c>
    </row>
    <row r="288" spans="1:10">
      <c r="A288">
        <v>42</v>
      </c>
      <c r="B288" t="s">
        <v>562</v>
      </c>
      <c r="C288">
        <v>42</v>
      </c>
      <c r="D288" t="s">
        <v>548</v>
      </c>
      <c r="E288">
        <v>2970900276</v>
      </c>
      <c r="F288" t="s">
        <v>12</v>
      </c>
      <c r="G288" t="s">
        <v>712</v>
      </c>
      <c r="H288" t="str">
        <f t="shared" si="4"/>
        <v>422970900276通所介護</v>
      </c>
      <c r="I288" t="s">
        <v>378</v>
      </c>
      <c r="J288">
        <v>503642</v>
      </c>
    </row>
    <row r="289" spans="1:10">
      <c r="A289">
        <v>42</v>
      </c>
      <c r="B289" t="s">
        <v>563</v>
      </c>
      <c r="C289">
        <v>42</v>
      </c>
      <c r="D289" t="s">
        <v>548</v>
      </c>
      <c r="E289">
        <v>2970900136</v>
      </c>
      <c r="F289" t="s">
        <v>4704</v>
      </c>
      <c r="G289" t="s">
        <v>705</v>
      </c>
      <c r="H289" t="str">
        <f t="shared" si="4"/>
        <v>422970900136訪問型サービス（独自）</v>
      </c>
      <c r="I289" t="s">
        <v>378</v>
      </c>
      <c r="J289">
        <v>122237</v>
      </c>
    </row>
    <row r="290" spans="1:10">
      <c r="A290">
        <v>42</v>
      </c>
      <c r="B290" t="s">
        <v>564</v>
      </c>
      <c r="C290">
        <v>42</v>
      </c>
      <c r="D290" t="s">
        <v>548</v>
      </c>
      <c r="E290">
        <v>2970900151</v>
      </c>
      <c r="F290" t="s">
        <v>4705</v>
      </c>
      <c r="G290" t="s">
        <v>706</v>
      </c>
      <c r="H290" t="str">
        <f t="shared" si="4"/>
        <v>422970900151通所型サービス（独自）</v>
      </c>
      <c r="I290" t="s">
        <v>378</v>
      </c>
      <c r="J290">
        <v>12787</v>
      </c>
    </row>
    <row r="291" spans="1:10">
      <c r="A291">
        <v>42</v>
      </c>
      <c r="B291" t="s">
        <v>565</v>
      </c>
      <c r="C291">
        <v>42</v>
      </c>
      <c r="D291" t="s">
        <v>548</v>
      </c>
      <c r="E291">
        <v>2970900177</v>
      </c>
      <c r="F291" t="s">
        <v>4705</v>
      </c>
      <c r="G291" t="s">
        <v>707</v>
      </c>
      <c r="H291" t="str">
        <f t="shared" si="4"/>
        <v>422970900177通所型サービス（独自）</v>
      </c>
      <c r="I291" t="s">
        <v>378</v>
      </c>
      <c r="J291">
        <v>15312</v>
      </c>
    </row>
    <row r="292" spans="1:10">
      <c r="A292">
        <v>42</v>
      </c>
      <c r="B292" t="s">
        <v>566</v>
      </c>
      <c r="C292">
        <v>42</v>
      </c>
      <c r="D292" t="s">
        <v>548</v>
      </c>
      <c r="E292">
        <v>2970900268</v>
      </c>
      <c r="F292" t="s">
        <v>4704</v>
      </c>
      <c r="G292" t="s">
        <v>4745</v>
      </c>
      <c r="H292" t="str">
        <f t="shared" si="4"/>
        <v>422970900268訪問型サービス（独自）</v>
      </c>
      <c r="I292" t="s">
        <v>378</v>
      </c>
      <c r="J292">
        <v>61522</v>
      </c>
    </row>
    <row r="293" spans="1:10">
      <c r="A293">
        <v>42</v>
      </c>
      <c r="B293" t="s">
        <v>567</v>
      </c>
      <c r="C293">
        <v>42</v>
      </c>
      <c r="D293" t="s">
        <v>548</v>
      </c>
      <c r="E293">
        <v>2970900276</v>
      </c>
      <c r="F293" t="s">
        <v>4705</v>
      </c>
      <c r="G293" t="s">
        <v>712</v>
      </c>
      <c r="H293" t="str">
        <f t="shared" si="4"/>
        <v>422970900276通所型サービス（独自）</v>
      </c>
      <c r="I293" t="s">
        <v>378</v>
      </c>
      <c r="J293">
        <v>18918</v>
      </c>
    </row>
    <row r="294" spans="1:10">
      <c r="A294">
        <v>42</v>
      </c>
      <c r="B294" t="s">
        <v>568</v>
      </c>
      <c r="C294">
        <v>42</v>
      </c>
      <c r="D294" t="s">
        <v>548</v>
      </c>
      <c r="E294">
        <v>2970900185</v>
      </c>
      <c r="F294" t="s">
        <v>222</v>
      </c>
      <c r="G294" t="s">
        <v>713</v>
      </c>
      <c r="H294" t="str">
        <f t="shared" si="4"/>
        <v>422970900185認知症対応型通所介護</v>
      </c>
      <c r="I294" t="s">
        <v>378</v>
      </c>
      <c r="J294">
        <v>313559</v>
      </c>
    </row>
    <row r="295" spans="1:10">
      <c r="A295">
        <v>42</v>
      </c>
      <c r="B295" t="s">
        <v>569</v>
      </c>
      <c r="C295">
        <v>42</v>
      </c>
      <c r="D295" t="s">
        <v>548</v>
      </c>
      <c r="E295">
        <v>2970900185</v>
      </c>
      <c r="F295" t="s">
        <v>224</v>
      </c>
      <c r="G295" t="s">
        <v>713</v>
      </c>
      <c r="H295" t="str">
        <f t="shared" si="4"/>
        <v>422970900185介護予防認知症対応型通所介護</v>
      </c>
      <c r="I295" t="s">
        <v>378</v>
      </c>
      <c r="J295">
        <v>0</v>
      </c>
    </row>
    <row r="296" spans="1:10">
      <c r="H296" t="str">
        <f t="shared" si="4"/>
        <v/>
      </c>
    </row>
    <row r="297" spans="1:10">
      <c r="A297">
        <v>43</v>
      </c>
      <c r="B297" t="s">
        <v>570</v>
      </c>
      <c r="C297">
        <v>43</v>
      </c>
      <c r="D297" t="s">
        <v>571</v>
      </c>
      <c r="E297">
        <v>2970502288</v>
      </c>
      <c r="F297" t="s">
        <v>10</v>
      </c>
      <c r="G297" t="s">
        <v>714</v>
      </c>
      <c r="H297" t="str">
        <f t="shared" si="4"/>
        <v>432970502288訪問介護</v>
      </c>
      <c r="I297" t="s">
        <v>378</v>
      </c>
      <c r="J297">
        <v>530353</v>
      </c>
    </row>
    <row r="298" spans="1:10">
      <c r="H298" t="str">
        <f t="shared" si="4"/>
        <v/>
      </c>
    </row>
    <row r="299" spans="1:10">
      <c r="A299">
        <v>44</v>
      </c>
      <c r="B299" t="s">
        <v>572</v>
      </c>
      <c r="C299">
        <v>44</v>
      </c>
      <c r="D299" t="s">
        <v>573</v>
      </c>
      <c r="E299">
        <v>2973400118</v>
      </c>
      <c r="F299" t="s">
        <v>241</v>
      </c>
      <c r="G299" t="s">
        <v>715</v>
      </c>
      <c r="H299" t="str">
        <f t="shared" si="4"/>
        <v>442973400118特定施設入居者生活介護</v>
      </c>
      <c r="I299" t="s">
        <v>378</v>
      </c>
      <c r="J299">
        <v>2258122</v>
      </c>
    </row>
    <row r="300" spans="1:10">
      <c r="A300">
        <v>44</v>
      </c>
      <c r="B300" t="s">
        <v>574</v>
      </c>
      <c r="C300">
        <v>44</v>
      </c>
      <c r="D300" t="s">
        <v>573</v>
      </c>
      <c r="E300">
        <v>2973400118</v>
      </c>
      <c r="F300" t="s">
        <v>175</v>
      </c>
      <c r="G300" t="s">
        <v>715</v>
      </c>
      <c r="H300" t="str">
        <f t="shared" si="4"/>
        <v>442973400118介護予防特定施設入居者生活介護</v>
      </c>
      <c r="I300" t="s">
        <v>378</v>
      </c>
      <c r="J300">
        <v>433458</v>
      </c>
    </row>
    <row r="301" spans="1:10">
      <c r="A301">
        <v>44</v>
      </c>
      <c r="B301" t="s">
        <v>575</v>
      </c>
      <c r="C301">
        <v>44</v>
      </c>
      <c r="D301" t="s">
        <v>573</v>
      </c>
      <c r="E301">
        <v>2951580055</v>
      </c>
      <c r="F301" t="s">
        <v>171</v>
      </c>
      <c r="G301" t="s">
        <v>716</v>
      </c>
      <c r="H301" t="str">
        <f t="shared" si="4"/>
        <v>442951580055介護老人保健施設</v>
      </c>
      <c r="I301" t="s">
        <v>378</v>
      </c>
      <c r="J301">
        <v>2158235</v>
      </c>
    </row>
    <row r="302" spans="1:10">
      <c r="A302">
        <v>44</v>
      </c>
      <c r="B302" t="s">
        <v>576</v>
      </c>
      <c r="C302">
        <v>44</v>
      </c>
      <c r="D302" t="s">
        <v>573</v>
      </c>
      <c r="E302">
        <v>2951580055</v>
      </c>
      <c r="F302" t="s">
        <v>263</v>
      </c>
      <c r="G302" t="s">
        <v>716</v>
      </c>
      <c r="H302" t="str">
        <f t="shared" si="4"/>
        <v>442951580055短期入所療養介護</v>
      </c>
      <c r="I302" t="s">
        <v>378</v>
      </c>
      <c r="J302">
        <v>139819</v>
      </c>
    </row>
    <row r="303" spans="1:10">
      <c r="A303">
        <v>44</v>
      </c>
      <c r="B303" t="s">
        <v>577</v>
      </c>
      <c r="C303">
        <v>44</v>
      </c>
      <c r="D303" t="s">
        <v>573</v>
      </c>
      <c r="E303">
        <v>2951580055</v>
      </c>
      <c r="F303" t="s">
        <v>265</v>
      </c>
      <c r="G303" t="s">
        <v>716</v>
      </c>
      <c r="H303" t="str">
        <f t="shared" si="4"/>
        <v>442951580055介護予防短期入所療養介護</v>
      </c>
      <c r="I303" t="s">
        <v>378</v>
      </c>
      <c r="J303">
        <v>3312</v>
      </c>
    </row>
    <row r="304" spans="1:10">
      <c r="A304">
        <v>44</v>
      </c>
      <c r="B304" t="s">
        <v>578</v>
      </c>
      <c r="C304">
        <v>44</v>
      </c>
      <c r="D304" t="s">
        <v>573</v>
      </c>
      <c r="E304">
        <v>2951580055</v>
      </c>
      <c r="F304" t="s">
        <v>190</v>
      </c>
      <c r="G304" t="s">
        <v>716</v>
      </c>
      <c r="H304" t="str">
        <f t="shared" si="4"/>
        <v>442951580055通所リハビリテーション</v>
      </c>
      <c r="I304" t="s">
        <v>378</v>
      </c>
      <c r="J304">
        <v>519146</v>
      </c>
    </row>
    <row r="305" spans="1:10">
      <c r="A305">
        <v>44</v>
      </c>
      <c r="B305" t="s">
        <v>579</v>
      </c>
      <c r="C305">
        <v>44</v>
      </c>
      <c r="D305" t="s">
        <v>573</v>
      </c>
      <c r="E305">
        <v>2951580055</v>
      </c>
      <c r="F305" t="s">
        <v>189</v>
      </c>
      <c r="G305" t="s">
        <v>716</v>
      </c>
      <c r="H305" t="str">
        <f t="shared" si="4"/>
        <v>442951580055介護予防通所リハビリテーション</v>
      </c>
      <c r="I305" t="s">
        <v>378</v>
      </c>
      <c r="J305">
        <v>90819</v>
      </c>
    </row>
    <row r="306" spans="1:10">
      <c r="A306">
        <v>44</v>
      </c>
      <c r="B306" t="s">
        <v>580</v>
      </c>
      <c r="C306">
        <v>44</v>
      </c>
      <c r="D306" t="s">
        <v>573</v>
      </c>
      <c r="E306">
        <v>2973400027</v>
      </c>
      <c r="F306" t="s">
        <v>10</v>
      </c>
      <c r="G306" t="s">
        <v>717</v>
      </c>
      <c r="H306" t="str">
        <f t="shared" si="4"/>
        <v>442973400027訪問介護</v>
      </c>
      <c r="I306" t="s">
        <v>378</v>
      </c>
      <c r="J306">
        <v>340905</v>
      </c>
    </row>
    <row r="307" spans="1:10">
      <c r="A307">
        <v>44</v>
      </c>
      <c r="B307" t="s">
        <v>581</v>
      </c>
      <c r="C307">
        <v>44</v>
      </c>
      <c r="D307" t="s">
        <v>573</v>
      </c>
      <c r="E307">
        <v>2973400027</v>
      </c>
      <c r="F307" t="s">
        <v>4704</v>
      </c>
      <c r="G307" t="s">
        <v>717</v>
      </c>
      <c r="H307" t="str">
        <f t="shared" si="4"/>
        <v>442973400027訪問型サービス（独自）</v>
      </c>
      <c r="I307" t="s">
        <v>378</v>
      </c>
      <c r="J307">
        <v>79286</v>
      </c>
    </row>
    <row r="308" spans="1:10">
      <c r="A308">
        <v>44</v>
      </c>
      <c r="B308" t="s">
        <v>582</v>
      </c>
      <c r="C308">
        <v>44</v>
      </c>
      <c r="D308" t="s">
        <v>573</v>
      </c>
      <c r="E308">
        <v>2973400027</v>
      </c>
      <c r="F308" t="s">
        <v>4702</v>
      </c>
      <c r="G308" t="s">
        <v>717</v>
      </c>
      <c r="H308" t="str">
        <f t="shared" si="4"/>
        <v>442973400027訪問型サービス（独自/定率）</v>
      </c>
      <c r="I308" t="s">
        <v>378</v>
      </c>
      <c r="J308">
        <v>926</v>
      </c>
    </row>
    <row r="309" spans="1:10">
      <c r="H309" t="str">
        <f t="shared" si="4"/>
        <v/>
      </c>
    </row>
    <row r="310" spans="1:10">
      <c r="A310">
        <v>45</v>
      </c>
      <c r="B310" t="s">
        <v>583</v>
      </c>
      <c r="C310">
        <v>45</v>
      </c>
      <c r="D310" t="s">
        <v>584</v>
      </c>
      <c r="E310">
        <v>2991000015</v>
      </c>
      <c r="F310" t="s">
        <v>201</v>
      </c>
      <c r="G310" t="s">
        <v>718</v>
      </c>
      <c r="H310" t="str">
        <f t="shared" si="4"/>
        <v>452991000015認知症対応型共同生活介護</v>
      </c>
      <c r="I310" t="s">
        <v>378</v>
      </c>
      <c r="J310">
        <v>763948</v>
      </c>
    </row>
    <row r="311" spans="1:10">
      <c r="A311">
        <v>45</v>
      </c>
      <c r="B311" t="s">
        <v>585</v>
      </c>
      <c r="C311">
        <v>45</v>
      </c>
      <c r="D311" t="s">
        <v>584</v>
      </c>
      <c r="E311">
        <v>2991000015</v>
      </c>
      <c r="F311" t="s">
        <v>203</v>
      </c>
      <c r="G311" t="s">
        <v>718</v>
      </c>
      <c r="H311" t="str">
        <f t="shared" si="4"/>
        <v>452991000015介護予防認知症対応型共同生活介護</v>
      </c>
      <c r="I311" t="s">
        <v>378</v>
      </c>
      <c r="J311">
        <v>0</v>
      </c>
    </row>
    <row r="312" spans="1:10">
      <c r="A312">
        <v>45</v>
      </c>
      <c r="B312" t="s">
        <v>586</v>
      </c>
      <c r="C312">
        <v>45</v>
      </c>
      <c r="D312" t="s">
        <v>584</v>
      </c>
      <c r="E312">
        <v>2991000015</v>
      </c>
      <c r="F312" t="s">
        <v>222</v>
      </c>
      <c r="G312" t="s">
        <v>718</v>
      </c>
      <c r="H312" t="str">
        <f t="shared" si="4"/>
        <v>452991000015認知症対応型通所介護</v>
      </c>
      <c r="I312" t="s">
        <v>378</v>
      </c>
      <c r="J312">
        <v>47970</v>
      </c>
    </row>
    <row r="313" spans="1:10">
      <c r="A313">
        <v>45</v>
      </c>
      <c r="B313" t="s">
        <v>587</v>
      </c>
      <c r="C313">
        <v>45</v>
      </c>
      <c r="D313" t="s">
        <v>584</v>
      </c>
      <c r="E313">
        <v>2991000015</v>
      </c>
      <c r="F313" t="s">
        <v>224</v>
      </c>
      <c r="G313" t="s">
        <v>718</v>
      </c>
      <c r="H313" t="str">
        <f t="shared" si="4"/>
        <v>452991000015介護予防認知症対応型通所介護</v>
      </c>
      <c r="I313" t="s">
        <v>378</v>
      </c>
      <c r="J313">
        <v>0</v>
      </c>
    </row>
    <row r="314" spans="1:10">
      <c r="H314" t="str">
        <f t="shared" si="4"/>
        <v/>
      </c>
    </row>
    <row r="315" spans="1:10">
      <c r="A315">
        <v>46</v>
      </c>
      <c r="B315" t="s">
        <v>588</v>
      </c>
      <c r="C315">
        <v>46</v>
      </c>
      <c r="D315" t="s">
        <v>589</v>
      </c>
      <c r="E315">
        <v>2970102618</v>
      </c>
      <c r="F315" t="s">
        <v>201</v>
      </c>
      <c r="G315" t="s">
        <v>719</v>
      </c>
      <c r="H315" t="str">
        <f t="shared" si="4"/>
        <v>462970102618認知症対応型共同生活介護</v>
      </c>
      <c r="I315" t="s">
        <v>378</v>
      </c>
      <c r="J315">
        <v>846162</v>
      </c>
    </row>
    <row r="316" spans="1:10">
      <c r="A316">
        <v>46</v>
      </c>
      <c r="B316" t="s">
        <v>590</v>
      </c>
      <c r="C316">
        <v>46</v>
      </c>
      <c r="D316" t="s">
        <v>589</v>
      </c>
      <c r="E316">
        <v>2970102618</v>
      </c>
      <c r="F316" t="s">
        <v>4716</v>
      </c>
      <c r="G316" t="s">
        <v>719</v>
      </c>
      <c r="H316" t="str">
        <f t="shared" si="4"/>
        <v>462970102618認知症対応型共同生活介護(短期利用型）</v>
      </c>
      <c r="I316" t="s">
        <v>378</v>
      </c>
      <c r="J316">
        <v>0</v>
      </c>
    </row>
    <row r="317" spans="1:10">
      <c r="A317">
        <v>46</v>
      </c>
      <c r="B317" t="s">
        <v>591</v>
      </c>
      <c r="C317">
        <v>46</v>
      </c>
      <c r="D317" t="s">
        <v>589</v>
      </c>
      <c r="E317">
        <v>2970102618</v>
      </c>
      <c r="F317" t="s">
        <v>203</v>
      </c>
      <c r="G317" t="s">
        <v>719</v>
      </c>
      <c r="H317" t="str">
        <f t="shared" si="4"/>
        <v>462970102618介護予防認知症対応型共同生活介護</v>
      </c>
      <c r="I317" t="s">
        <v>378</v>
      </c>
      <c r="J317">
        <v>0</v>
      </c>
    </row>
    <row r="318" spans="1:10">
      <c r="A318">
        <v>46</v>
      </c>
      <c r="B318" t="s">
        <v>592</v>
      </c>
      <c r="C318">
        <v>46</v>
      </c>
      <c r="D318" t="s">
        <v>589</v>
      </c>
      <c r="E318">
        <v>2970102618</v>
      </c>
      <c r="F318" t="s">
        <v>4718</v>
      </c>
      <c r="G318" t="s">
        <v>719</v>
      </c>
      <c r="H318" t="str">
        <f t="shared" si="4"/>
        <v>462970102618介護予防認知症対応型共同生活介護(短期利用型）</v>
      </c>
      <c r="I318" t="s">
        <v>378</v>
      </c>
      <c r="J318">
        <v>0</v>
      </c>
    </row>
    <row r="319" spans="1:10">
      <c r="H319" t="str">
        <f t="shared" si="4"/>
        <v/>
      </c>
    </row>
    <row r="320" spans="1:10">
      <c r="A320">
        <v>47</v>
      </c>
      <c r="B320" t="s">
        <v>593</v>
      </c>
      <c r="C320">
        <v>47</v>
      </c>
      <c r="D320" t="s">
        <v>594</v>
      </c>
      <c r="E320">
        <v>2990200046</v>
      </c>
      <c r="F320" t="s">
        <v>201</v>
      </c>
      <c r="G320" t="s">
        <v>720</v>
      </c>
      <c r="H320" t="str">
        <f t="shared" si="4"/>
        <v>472990200046認知症対応型共同生活介護</v>
      </c>
      <c r="I320" t="s">
        <v>378</v>
      </c>
      <c r="J320">
        <v>799898</v>
      </c>
    </row>
    <row r="321" spans="1:10">
      <c r="A321">
        <v>47</v>
      </c>
      <c r="B321" t="s">
        <v>595</v>
      </c>
      <c r="C321">
        <v>47</v>
      </c>
      <c r="D321" t="s">
        <v>4746</v>
      </c>
      <c r="E321">
        <v>2990200046</v>
      </c>
      <c r="F321" t="s">
        <v>203</v>
      </c>
      <c r="G321" t="s">
        <v>4747</v>
      </c>
      <c r="H321" t="str">
        <f t="shared" si="4"/>
        <v>472990200046介護予防認知症対応型共同生活介護</v>
      </c>
      <c r="I321" t="s">
        <v>378</v>
      </c>
      <c r="J321">
        <v>0</v>
      </c>
    </row>
    <row r="322" spans="1:10">
      <c r="H322" t="str">
        <f t="shared" ref="H322:H385" si="5">A322&amp;B322</f>
        <v/>
      </c>
    </row>
    <row r="323" spans="1:10">
      <c r="A323">
        <v>48</v>
      </c>
      <c r="B323" t="s">
        <v>596</v>
      </c>
      <c r="C323">
        <v>48</v>
      </c>
      <c r="D323" t="s">
        <v>597</v>
      </c>
      <c r="E323">
        <v>2971400169</v>
      </c>
      <c r="F323" t="s">
        <v>172</v>
      </c>
      <c r="G323" t="s">
        <v>721</v>
      </c>
      <c r="H323" t="str">
        <f t="shared" si="5"/>
        <v>482971400169介護老人福祉施設</v>
      </c>
      <c r="I323" t="s">
        <v>378</v>
      </c>
      <c r="J323">
        <v>1395527</v>
      </c>
    </row>
    <row r="324" spans="1:10">
      <c r="A324">
        <v>48</v>
      </c>
      <c r="B324" t="s">
        <v>598</v>
      </c>
      <c r="C324">
        <v>48</v>
      </c>
      <c r="D324" t="s">
        <v>597</v>
      </c>
      <c r="E324">
        <v>2971400177</v>
      </c>
      <c r="F324" t="s">
        <v>188</v>
      </c>
      <c r="G324" t="s">
        <v>722</v>
      </c>
      <c r="H324" t="str">
        <f t="shared" si="5"/>
        <v>482971400177短期入所生活介護</v>
      </c>
      <c r="I324" t="s">
        <v>378</v>
      </c>
      <c r="J324">
        <v>315813</v>
      </c>
    </row>
    <row r="325" spans="1:10">
      <c r="A325">
        <v>48</v>
      </c>
      <c r="B325" t="s">
        <v>599</v>
      </c>
      <c r="C325">
        <v>48</v>
      </c>
      <c r="D325" t="s">
        <v>597</v>
      </c>
      <c r="E325">
        <v>2971400177</v>
      </c>
      <c r="F325" t="s">
        <v>187</v>
      </c>
      <c r="G325" t="s">
        <v>722</v>
      </c>
      <c r="H325" t="str">
        <f t="shared" si="5"/>
        <v>482971400177介護予防短期入所生活介護</v>
      </c>
      <c r="I325" t="s">
        <v>378</v>
      </c>
      <c r="J325">
        <v>0</v>
      </c>
    </row>
    <row r="326" spans="1:10">
      <c r="A326">
        <v>48</v>
      </c>
      <c r="B326" t="s">
        <v>600</v>
      </c>
      <c r="C326">
        <v>48</v>
      </c>
      <c r="D326" t="s">
        <v>597</v>
      </c>
      <c r="E326">
        <v>2971400185</v>
      </c>
      <c r="F326" t="s">
        <v>12</v>
      </c>
      <c r="G326" t="s">
        <v>723</v>
      </c>
      <c r="H326" t="str">
        <f t="shared" si="5"/>
        <v>482971400185通所介護</v>
      </c>
      <c r="I326" t="s">
        <v>378</v>
      </c>
      <c r="J326">
        <v>240378</v>
      </c>
    </row>
    <row r="327" spans="1:10">
      <c r="A327">
        <v>48</v>
      </c>
      <c r="B327" t="s">
        <v>601</v>
      </c>
      <c r="C327">
        <v>48</v>
      </c>
      <c r="D327" t="s">
        <v>597</v>
      </c>
      <c r="E327">
        <v>2971400201</v>
      </c>
      <c r="F327" t="s">
        <v>201</v>
      </c>
      <c r="G327" t="s">
        <v>724</v>
      </c>
      <c r="H327" t="str">
        <f t="shared" si="5"/>
        <v>482971400201認知症対応型共同生活介護</v>
      </c>
      <c r="I327" t="s">
        <v>378</v>
      </c>
      <c r="J327">
        <v>655724</v>
      </c>
    </row>
    <row r="328" spans="1:10">
      <c r="A328">
        <v>48</v>
      </c>
      <c r="B328" t="s">
        <v>602</v>
      </c>
      <c r="C328">
        <v>48</v>
      </c>
      <c r="D328" t="s">
        <v>597</v>
      </c>
      <c r="E328">
        <v>2971400201</v>
      </c>
      <c r="F328" t="s">
        <v>4716</v>
      </c>
      <c r="G328" t="s">
        <v>724</v>
      </c>
      <c r="H328" t="str">
        <f t="shared" si="5"/>
        <v>482971400201認知症対応型共同生活介護(短期利用型）</v>
      </c>
      <c r="I328" t="s">
        <v>378</v>
      </c>
      <c r="J328">
        <v>93636</v>
      </c>
    </row>
    <row r="329" spans="1:10">
      <c r="A329">
        <v>48</v>
      </c>
      <c r="B329" t="s">
        <v>603</v>
      </c>
      <c r="C329">
        <v>48</v>
      </c>
      <c r="D329" t="s">
        <v>597</v>
      </c>
      <c r="E329">
        <v>2971400201</v>
      </c>
      <c r="F329" t="s">
        <v>203</v>
      </c>
      <c r="G329" t="s">
        <v>724</v>
      </c>
      <c r="H329" t="str">
        <f t="shared" si="5"/>
        <v>482971400201介護予防認知症対応型共同生活介護</v>
      </c>
      <c r="I329" t="s">
        <v>378</v>
      </c>
      <c r="J329">
        <v>0</v>
      </c>
    </row>
    <row r="330" spans="1:10">
      <c r="A330">
        <v>48</v>
      </c>
      <c r="B330" t="s">
        <v>604</v>
      </c>
      <c r="C330">
        <v>48</v>
      </c>
      <c r="D330" t="s">
        <v>597</v>
      </c>
      <c r="E330">
        <v>2971400201</v>
      </c>
      <c r="F330" t="s">
        <v>4718</v>
      </c>
      <c r="G330" t="s">
        <v>724</v>
      </c>
      <c r="H330" t="str">
        <f t="shared" si="5"/>
        <v>482971400201介護予防認知症対応型共同生活介護(短期利用型）</v>
      </c>
      <c r="I330" t="s">
        <v>378</v>
      </c>
      <c r="J330">
        <v>0</v>
      </c>
    </row>
    <row r="331" spans="1:10">
      <c r="A331">
        <v>48</v>
      </c>
      <c r="B331" t="s">
        <v>605</v>
      </c>
      <c r="C331">
        <v>48</v>
      </c>
      <c r="D331" t="s">
        <v>597</v>
      </c>
      <c r="E331">
        <v>2971400433</v>
      </c>
      <c r="F331" t="s">
        <v>172</v>
      </c>
      <c r="G331" t="s">
        <v>725</v>
      </c>
      <c r="H331" t="str">
        <f t="shared" si="5"/>
        <v>482971400433介護老人福祉施設</v>
      </c>
      <c r="I331" t="s">
        <v>378</v>
      </c>
      <c r="J331">
        <v>1574431</v>
      </c>
    </row>
    <row r="332" spans="1:10">
      <c r="A332">
        <v>48</v>
      </c>
      <c r="B332" t="s">
        <v>606</v>
      </c>
      <c r="C332">
        <v>48</v>
      </c>
      <c r="D332" t="s">
        <v>597</v>
      </c>
      <c r="E332">
        <v>2971400466</v>
      </c>
      <c r="F332" t="s">
        <v>188</v>
      </c>
      <c r="G332" t="s">
        <v>726</v>
      </c>
      <c r="H332" t="str">
        <f t="shared" si="5"/>
        <v>482971400466短期入所生活介護</v>
      </c>
      <c r="I332" t="s">
        <v>378</v>
      </c>
      <c r="J332">
        <v>383429</v>
      </c>
    </row>
    <row r="333" spans="1:10">
      <c r="A333">
        <v>48</v>
      </c>
      <c r="B333" t="s">
        <v>607</v>
      </c>
      <c r="C333">
        <v>48</v>
      </c>
      <c r="D333" t="s">
        <v>597</v>
      </c>
      <c r="E333">
        <v>2971400466</v>
      </c>
      <c r="F333" t="s">
        <v>187</v>
      </c>
      <c r="G333" t="s">
        <v>726</v>
      </c>
      <c r="H333" t="str">
        <f t="shared" si="5"/>
        <v>482971400466介護予防短期入所生活介護</v>
      </c>
      <c r="I333" t="s">
        <v>378</v>
      </c>
      <c r="J333">
        <v>0</v>
      </c>
    </row>
    <row r="334" spans="1:10">
      <c r="A334">
        <v>48</v>
      </c>
      <c r="B334" t="s">
        <v>608</v>
      </c>
      <c r="C334">
        <v>48</v>
      </c>
      <c r="D334" t="s">
        <v>597</v>
      </c>
      <c r="E334">
        <v>2971400441</v>
      </c>
      <c r="F334" t="s">
        <v>12</v>
      </c>
      <c r="G334" t="s">
        <v>727</v>
      </c>
      <c r="H334" t="str">
        <f t="shared" si="5"/>
        <v>482971400441通所介護</v>
      </c>
      <c r="I334" t="s">
        <v>378</v>
      </c>
      <c r="J334">
        <v>294073</v>
      </c>
    </row>
    <row r="335" spans="1:10">
      <c r="H335" t="str">
        <f t="shared" si="5"/>
        <v/>
      </c>
    </row>
    <row r="336" spans="1:10">
      <c r="A336">
        <v>49</v>
      </c>
      <c r="B336" t="s">
        <v>609</v>
      </c>
      <c r="C336">
        <v>49</v>
      </c>
      <c r="D336" t="s">
        <v>610</v>
      </c>
      <c r="E336">
        <v>2971400110</v>
      </c>
      <c r="F336" t="s">
        <v>241</v>
      </c>
      <c r="G336" t="s">
        <v>728</v>
      </c>
      <c r="H336" t="str">
        <f t="shared" si="5"/>
        <v>492971400110特定施設入居者生活介護</v>
      </c>
      <c r="I336" t="s">
        <v>378</v>
      </c>
      <c r="J336">
        <v>1038795</v>
      </c>
    </row>
    <row r="337" spans="1:10">
      <c r="A337">
        <v>49</v>
      </c>
      <c r="B337" t="s">
        <v>611</v>
      </c>
      <c r="C337">
        <v>49</v>
      </c>
      <c r="D337" t="s">
        <v>4748</v>
      </c>
      <c r="E337">
        <v>2971400110</v>
      </c>
      <c r="F337" t="s">
        <v>175</v>
      </c>
      <c r="G337" t="s">
        <v>4749</v>
      </c>
      <c r="H337" t="str">
        <f t="shared" si="5"/>
        <v>492971400110介護予防特定施設入居者生活介護</v>
      </c>
      <c r="I337" t="s">
        <v>378</v>
      </c>
      <c r="J337">
        <v>139645</v>
      </c>
    </row>
    <row r="338" spans="1:10">
      <c r="H338" t="str">
        <f t="shared" si="5"/>
        <v/>
      </c>
    </row>
    <row r="339" spans="1:10">
      <c r="A339">
        <v>50</v>
      </c>
      <c r="B339" t="s">
        <v>612</v>
      </c>
      <c r="C339">
        <v>50</v>
      </c>
      <c r="D339" t="s">
        <v>613</v>
      </c>
      <c r="E339">
        <v>2971900093</v>
      </c>
      <c r="F339" t="s">
        <v>10</v>
      </c>
      <c r="G339" t="s">
        <v>729</v>
      </c>
      <c r="H339" t="str">
        <f t="shared" si="5"/>
        <v>502971900093訪問介護</v>
      </c>
      <c r="I339" t="s">
        <v>378</v>
      </c>
      <c r="J339">
        <v>37972</v>
      </c>
    </row>
    <row r="340" spans="1:10">
      <c r="H340" t="str">
        <f t="shared" si="5"/>
        <v/>
      </c>
    </row>
    <row r="341" spans="1:10">
      <c r="A341">
        <v>51</v>
      </c>
      <c r="B341" t="s">
        <v>614</v>
      </c>
      <c r="C341">
        <v>51</v>
      </c>
      <c r="D341" t="s">
        <v>615</v>
      </c>
      <c r="E341">
        <v>2974800506</v>
      </c>
      <c r="F341" t="s">
        <v>13</v>
      </c>
      <c r="G341" t="s">
        <v>730</v>
      </c>
      <c r="H341" t="str">
        <f t="shared" si="5"/>
        <v>512974800506地域密着型通所介護</v>
      </c>
      <c r="I341" t="s">
        <v>378</v>
      </c>
      <c r="J341">
        <v>25660</v>
      </c>
    </row>
    <row r="342" spans="1:10">
      <c r="A342">
        <v>51</v>
      </c>
      <c r="B342" t="s">
        <v>616</v>
      </c>
      <c r="C342">
        <v>51</v>
      </c>
      <c r="D342" t="s">
        <v>615</v>
      </c>
      <c r="E342">
        <v>2974900355</v>
      </c>
      <c r="F342" t="s">
        <v>13</v>
      </c>
      <c r="G342" t="s">
        <v>731</v>
      </c>
      <c r="H342" t="str">
        <f t="shared" si="5"/>
        <v>512974900355地域密着型通所介護</v>
      </c>
      <c r="I342" t="s">
        <v>378</v>
      </c>
      <c r="J342">
        <v>62538</v>
      </c>
    </row>
    <row r="343" spans="1:10">
      <c r="A343">
        <v>51</v>
      </c>
      <c r="B343" t="s">
        <v>617</v>
      </c>
      <c r="C343">
        <v>51</v>
      </c>
      <c r="D343" t="s">
        <v>615</v>
      </c>
      <c r="E343">
        <v>2990200061</v>
      </c>
      <c r="F343" t="s">
        <v>222</v>
      </c>
      <c r="G343" t="s">
        <v>732</v>
      </c>
      <c r="H343" t="str">
        <f t="shared" si="5"/>
        <v>512990200061認知症対応型通所介護</v>
      </c>
      <c r="I343" t="s">
        <v>378</v>
      </c>
      <c r="J343">
        <v>39614</v>
      </c>
    </row>
    <row r="344" spans="1:10">
      <c r="A344">
        <v>51</v>
      </c>
      <c r="B344" t="s">
        <v>618</v>
      </c>
      <c r="C344">
        <v>51</v>
      </c>
      <c r="D344" t="s">
        <v>615</v>
      </c>
      <c r="E344">
        <v>2990200061</v>
      </c>
      <c r="F344" t="s">
        <v>224</v>
      </c>
      <c r="G344" t="s">
        <v>4750</v>
      </c>
      <c r="H344" t="str">
        <f t="shared" si="5"/>
        <v>512990200061介護予防認知症対応型通所介護</v>
      </c>
      <c r="I344" t="s">
        <v>378</v>
      </c>
      <c r="J344">
        <v>0</v>
      </c>
    </row>
    <row r="345" spans="1:10">
      <c r="A345">
        <v>51</v>
      </c>
      <c r="B345" t="s">
        <v>619</v>
      </c>
      <c r="C345">
        <v>51</v>
      </c>
      <c r="D345" t="s">
        <v>615</v>
      </c>
      <c r="E345">
        <v>2990200053</v>
      </c>
      <c r="F345" t="s">
        <v>201</v>
      </c>
      <c r="G345" t="s">
        <v>733</v>
      </c>
      <c r="H345" t="str">
        <f t="shared" si="5"/>
        <v>512990200053認知症対応型共同生活介護</v>
      </c>
      <c r="I345" t="s">
        <v>378</v>
      </c>
      <c r="J345">
        <v>683083</v>
      </c>
    </row>
    <row r="346" spans="1:10">
      <c r="A346">
        <v>51</v>
      </c>
      <c r="B346" t="s">
        <v>620</v>
      </c>
      <c r="C346">
        <v>51</v>
      </c>
      <c r="D346" t="s">
        <v>615</v>
      </c>
      <c r="E346">
        <v>2990200053</v>
      </c>
      <c r="F346" t="s">
        <v>4716</v>
      </c>
      <c r="G346" t="s">
        <v>733</v>
      </c>
      <c r="H346" t="str">
        <f t="shared" si="5"/>
        <v>512990200053認知症対応型共同生活介護(短期利用型）</v>
      </c>
      <c r="I346" t="s">
        <v>378</v>
      </c>
      <c r="J346">
        <v>481</v>
      </c>
    </row>
    <row r="347" spans="1:10">
      <c r="A347">
        <v>51</v>
      </c>
      <c r="B347" t="s">
        <v>621</v>
      </c>
      <c r="C347">
        <v>51</v>
      </c>
      <c r="D347" t="s">
        <v>615</v>
      </c>
      <c r="E347">
        <v>2990200053</v>
      </c>
      <c r="F347" t="s">
        <v>203</v>
      </c>
      <c r="G347" t="s">
        <v>733</v>
      </c>
      <c r="H347" t="str">
        <f t="shared" si="5"/>
        <v>512990200053介護予防認知症対応型共同生活介護</v>
      </c>
      <c r="I347" t="s">
        <v>378</v>
      </c>
      <c r="J347">
        <v>32169</v>
      </c>
    </row>
    <row r="348" spans="1:10">
      <c r="A348">
        <v>51</v>
      </c>
      <c r="B348" t="s">
        <v>622</v>
      </c>
      <c r="C348">
        <v>51</v>
      </c>
      <c r="D348" t="s">
        <v>615</v>
      </c>
      <c r="E348">
        <v>2970201022</v>
      </c>
      <c r="F348" t="s">
        <v>241</v>
      </c>
      <c r="G348" t="s">
        <v>734</v>
      </c>
      <c r="H348" t="str">
        <f t="shared" si="5"/>
        <v>512970201022特定施設入居者生活介護</v>
      </c>
      <c r="I348" t="s">
        <v>378</v>
      </c>
      <c r="J348">
        <v>1038463</v>
      </c>
    </row>
    <row r="349" spans="1:10">
      <c r="A349">
        <v>51</v>
      </c>
      <c r="B349" t="s">
        <v>623</v>
      </c>
      <c r="C349">
        <v>51</v>
      </c>
      <c r="D349" t="s">
        <v>615</v>
      </c>
      <c r="E349">
        <v>2970201022</v>
      </c>
      <c r="F349" t="s">
        <v>4728</v>
      </c>
      <c r="G349" t="s">
        <v>734</v>
      </c>
      <c r="H349" t="str">
        <f t="shared" si="5"/>
        <v>512970201022特定施設入居者生活介護(短期利用型）</v>
      </c>
      <c r="I349" t="s">
        <v>378</v>
      </c>
      <c r="J349">
        <v>3255</v>
      </c>
    </row>
    <row r="350" spans="1:10">
      <c r="A350">
        <v>51</v>
      </c>
      <c r="B350" t="s">
        <v>624</v>
      </c>
      <c r="C350">
        <v>51</v>
      </c>
      <c r="D350" t="s">
        <v>615</v>
      </c>
      <c r="E350">
        <v>2970201022</v>
      </c>
      <c r="F350" t="s">
        <v>175</v>
      </c>
      <c r="G350" t="s">
        <v>4751</v>
      </c>
      <c r="H350" t="str">
        <f t="shared" si="5"/>
        <v>512970201022介護予防特定施設入居者生活介護</v>
      </c>
      <c r="I350" t="s">
        <v>378</v>
      </c>
      <c r="J350">
        <v>217962</v>
      </c>
    </row>
    <row r="351" spans="1:10">
      <c r="A351">
        <v>51</v>
      </c>
      <c r="B351" t="s">
        <v>625</v>
      </c>
      <c r="C351">
        <v>51</v>
      </c>
      <c r="D351" t="s">
        <v>615</v>
      </c>
      <c r="E351">
        <v>2974800480</v>
      </c>
      <c r="F351" t="s">
        <v>241</v>
      </c>
      <c r="G351" t="s">
        <v>735</v>
      </c>
      <c r="H351" t="str">
        <f t="shared" si="5"/>
        <v>512974800480特定施設入居者生活介護</v>
      </c>
      <c r="I351" t="s">
        <v>378</v>
      </c>
      <c r="J351">
        <v>653297</v>
      </c>
    </row>
    <row r="352" spans="1:10">
      <c r="A352">
        <v>51</v>
      </c>
      <c r="B352" t="s">
        <v>626</v>
      </c>
      <c r="C352">
        <v>51</v>
      </c>
      <c r="D352" t="s">
        <v>615</v>
      </c>
      <c r="E352">
        <v>2974800480</v>
      </c>
      <c r="F352" t="s">
        <v>4728</v>
      </c>
      <c r="G352" t="s">
        <v>735</v>
      </c>
      <c r="H352" t="str">
        <f t="shared" si="5"/>
        <v>512974800480特定施設入居者生活介護(短期利用型）</v>
      </c>
      <c r="I352" t="s">
        <v>378</v>
      </c>
      <c r="J352">
        <v>0</v>
      </c>
    </row>
    <row r="353" spans="1:11">
      <c r="A353">
        <v>51</v>
      </c>
      <c r="B353" t="s">
        <v>627</v>
      </c>
      <c r="C353">
        <v>51</v>
      </c>
      <c r="D353" t="s">
        <v>615</v>
      </c>
      <c r="E353">
        <v>2974800480</v>
      </c>
      <c r="F353" t="s">
        <v>175</v>
      </c>
      <c r="G353" t="s">
        <v>4752</v>
      </c>
      <c r="H353" t="str">
        <f t="shared" si="5"/>
        <v>512974800480介護予防特定施設入居者生活介護</v>
      </c>
      <c r="I353" t="s">
        <v>378</v>
      </c>
      <c r="J353">
        <v>137448</v>
      </c>
    </row>
    <row r="354" spans="1:11">
      <c r="A354">
        <v>51</v>
      </c>
      <c r="B354" t="s">
        <v>628</v>
      </c>
      <c r="C354">
        <v>51</v>
      </c>
      <c r="D354" t="s">
        <v>615</v>
      </c>
      <c r="E354">
        <v>2972000927</v>
      </c>
      <c r="F354" t="s">
        <v>241</v>
      </c>
      <c r="G354" t="s">
        <v>736</v>
      </c>
      <c r="H354" t="str">
        <f t="shared" si="5"/>
        <v>512972000927特定施設入居者生活介護</v>
      </c>
      <c r="I354" t="s">
        <v>378</v>
      </c>
      <c r="J354">
        <v>418766</v>
      </c>
    </row>
    <row r="355" spans="1:11">
      <c r="A355">
        <v>51</v>
      </c>
      <c r="B355" t="s">
        <v>629</v>
      </c>
      <c r="C355">
        <v>51</v>
      </c>
      <c r="D355" t="s">
        <v>615</v>
      </c>
      <c r="E355">
        <v>2972000927</v>
      </c>
      <c r="F355" t="s">
        <v>175</v>
      </c>
      <c r="G355" t="s">
        <v>736</v>
      </c>
      <c r="H355" t="str">
        <f t="shared" si="5"/>
        <v>512972000927介護予防特定施設入居者生活介護</v>
      </c>
      <c r="I355" t="s">
        <v>378</v>
      </c>
      <c r="J355">
        <v>67874</v>
      </c>
    </row>
    <row r="356" spans="1:11">
      <c r="H356" t="str">
        <f t="shared" si="5"/>
        <v/>
      </c>
    </row>
    <row r="357" spans="1:11">
      <c r="A357">
        <v>52</v>
      </c>
      <c r="B357" t="s">
        <v>630</v>
      </c>
      <c r="C357">
        <v>52</v>
      </c>
      <c r="D357" t="s">
        <v>631</v>
      </c>
      <c r="E357">
        <v>2990700060</v>
      </c>
      <c r="F357" t="s">
        <v>222</v>
      </c>
      <c r="G357" t="s">
        <v>737</v>
      </c>
      <c r="H357" t="str">
        <f t="shared" si="5"/>
        <v>522990700060認知症対応型通所介護</v>
      </c>
      <c r="I357" t="s">
        <v>378</v>
      </c>
      <c r="J357">
        <v>176944</v>
      </c>
      <c r="K357">
        <v>3</v>
      </c>
    </row>
    <row r="358" spans="1:11">
      <c r="A358">
        <v>52</v>
      </c>
      <c r="B358" t="s">
        <v>632</v>
      </c>
      <c r="C358">
        <v>52</v>
      </c>
      <c r="D358" t="s">
        <v>631</v>
      </c>
      <c r="E358">
        <v>2990700060</v>
      </c>
      <c r="F358" t="s">
        <v>224</v>
      </c>
      <c r="G358" t="s">
        <v>737</v>
      </c>
      <c r="H358" t="str">
        <f t="shared" si="5"/>
        <v>522990700060介護予防認知症対応型通所介護</v>
      </c>
      <c r="I358" t="s">
        <v>378</v>
      </c>
      <c r="J358">
        <v>0</v>
      </c>
      <c r="K358">
        <v>3</v>
      </c>
    </row>
    <row r="359" spans="1:11">
      <c r="H359" t="str">
        <f t="shared" si="5"/>
        <v/>
      </c>
    </row>
    <row r="360" spans="1:11">
      <c r="A360">
        <v>53</v>
      </c>
      <c r="B360" t="s">
        <v>633</v>
      </c>
      <c r="C360">
        <v>53</v>
      </c>
      <c r="D360" t="s">
        <v>634</v>
      </c>
      <c r="E360">
        <v>2990100535</v>
      </c>
      <c r="F360" t="s">
        <v>13</v>
      </c>
      <c r="G360" t="s">
        <v>738</v>
      </c>
      <c r="H360" t="str">
        <f t="shared" si="5"/>
        <v>532990100535地域密着型通所介護</v>
      </c>
      <c r="I360" t="s">
        <v>378</v>
      </c>
      <c r="J360">
        <v>177400</v>
      </c>
    </row>
    <row r="361" spans="1:11">
      <c r="H361" t="str">
        <f t="shared" si="5"/>
        <v/>
      </c>
    </row>
    <row r="362" spans="1:11">
      <c r="A362">
        <v>54</v>
      </c>
      <c r="B362" t="s">
        <v>635</v>
      </c>
      <c r="C362">
        <v>54</v>
      </c>
      <c r="D362" t="s">
        <v>636</v>
      </c>
      <c r="E362" t="s">
        <v>637</v>
      </c>
      <c r="F362" t="s">
        <v>4753</v>
      </c>
      <c r="G362" t="s">
        <v>739</v>
      </c>
      <c r="H362" t="str">
        <f t="shared" si="5"/>
        <v>5429B0300015介護医療院</v>
      </c>
      <c r="I362" t="s">
        <v>378</v>
      </c>
      <c r="J362">
        <v>4112265</v>
      </c>
    </row>
    <row r="363" spans="1:11">
      <c r="A363">
        <v>54</v>
      </c>
      <c r="B363" t="s">
        <v>638</v>
      </c>
      <c r="C363">
        <v>54</v>
      </c>
      <c r="D363" t="s">
        <v>636</v>
      </c>
      <c r="E363" t="s">
        <v>637</v>
      </c>
      <c r="F363" t="s">
        <v>4754</v>
      </c>
      <c r="G363" t="s">
        <v>739</v>
      </c>
      <c r="H363" t="str">
        <f t="shared" si="5"/>
        <v>5429B0300015短期入所療養介護(介護医療院)</v>
      </c>
      <c r="I363" t="s">
        <v>378</v>
      </c>
      <c r="J363">
        <v>0</v>
      </c>
    </row>
    <row r="364" spans="1:11">
      <c r="A364">
        <v>54</v>
      </c>
      <c r="B364" t="s">
        <v>639</v>
      </c>
      <c r="C364">
        <v>54</v>
      </c>
      <c r="D364" t="s">
        <v>636</v>
      </c>
      <c r="E364" t="s">
        <v>637</v>
      </c>
      <c r="F364" t="s">
        <v>4755</v>
      </c>
      <c r="G364" t="s">
        <v>4756</v>
      </c>
      <c r="H364" t="str">
        <f t="shared" si="5"/>
        <v>5429B0300015介護予防短期入所療養介護(介護医療院)</v>
      </c>
      <c r="I364" t="s">
        <v>378</v>
      </c>
      <c r="J364">
        <v>0</v>
      </c>
    </row>
    <row r="365" spans="1:11">
      <c r="A365">
        <v>54</v>
      </c>
      <c r="B365" t="s">
        <v>640</v>
      </c>
      <c r="C365">
        <v>54</v>
      </c>
      <c r="D365" t="s">
        <v>636</v>
      </c>
      <c r="E365">
        <v>2910201181</v>
      </c>
      <c r="F365" t="s">
        <v>190</v>
      </c>
      <c r="G365" t="s">
        <v>740</v>
      </c>
      <c r="H365" t="str">
        <f t="shared" si="5"/>
        <v>542910201181通所リハビリテーション</v>
      </c>
      <c r="I365" t="s">
        <v>378</v>
      </c>
      <c r="J365">
        <v>21126</v>
      </c>
    </row>
    <row r="366" spans="1:11">
      <c r="A366">
        <v>54</v>
      </c>
      <c r="B366" t="s">
        <v>641</v>
      </c>
      <c r="C366">
        <v>54</v>
      </c>
      <c r="D366" t="s">
        <v>636</v>
      </c>
      <c r="E366">
        <v>2910201181</v>
      </c>
      <c r="F366" t="s">
        <v>189</v>
      </c>
      <c r="G366" t="s">
        <v>4757</v>
      </c>
      <c r="H366" t="str">
        <f t="shared" si="5"/>
        <v>542910201181介護予防通所リハビリテーション</v>
      </c>
      <c r="I366" t="s">
        <v>378</v>
      </c>
      <c r="J366">
        <v>18665</v>
      </c>
    </row>
    <row r="367" spans="1:11">
      <c r="A367">
        <v>54</v>
      </c>
      <c r="B367" t="s">
        <v>642</v>
      </c>
      <c r="C367">
        <v>54</v>
      </c>
      <c r="D367" t="s">
        <v>636</v>
      </c>
      <c r="E367">
        <v>2950580031</v>
      </c>
      <c r="F367" t="s">
        <v>171</v>
      </c>
      <c r="G367" t="s">
        <v>741</v>
      </c>
      <c r="H367" t="str">
        <f t="shared" si="5"/>
        <v>542950580031介護老人保健施設</v>
      </c>
      <c r="I367" t="s">
        <v>378</v>
      </c>
      <c r="J367">
        <v>2026981</v>
      </c>
    </row>
    <row r="368" spans="1:11">
      <c r="A368">
        <v>54</v>
      </c>
      <c r="B368" t="s">
        <v>643</v>
      </c>
      <c r="C368">
        <v>54</v>
      </c>
      <c r="D368" t="s">
        <v>636</v>
      </c>
      <c r="E368">
        <v>2950580031</v>
      </c>
      <c r="F368" t="s">
        <v>263</v>
      </c>
      <c r="G368" t="s">
        <v>741</v>
      </c>
      <c r="H368" t="str">
        <f t="shared" si="5"/>
        <v>542950580031短期入所療養介護</v>
      </c>
      <c r="I368" t="s">
        <v>378</v>
      </c>
      <c r="J368">
        <v>149764</v>
      </c>
    </row>
    <row r="369" spans="1:10">
      <c r="A369">
        <v>54</v>
      </c>
      <c r="B369" t="s">
        <v>644</v>
      </c>
      <c r="C369">
        <v>54</v>
      </c>
      <c r="D369" t="s">
        <v>636</v>
      </c>
      <c r="E369">
        <v>2950580031</v>
      </c>
      <c r="F369" t="s">
        <v>265</v>
      </c>
      <c r="G369" t="s">
        <v>741</v>
      </c>
      <c r="H369" t="str">
        <f t="shared" si="5"/>
        <v>542950580031介護予防短期入所療養介護</v>
      </c>
      <c r="I369" t="s">
        <v>378</v>
      </c>
      <c r="J369">
        <v>1129</v>
      </c>
    </row>
    <row r="370" spans="1:10">
      <c r="A370">
        <v>54</v>
      </c>
      <c r="B370" t="s">
        <v>645</v>
      </c>
      <c r="C370">
        <v>54</v>
      </c>
      <c r="D370" t="s">
        <v>636</v>
      </c>
      <c r="E370">
        <v>2950580031</v>
      </c>
      <c r="F370" t="s">
        <v>190</v>
      </c>
      <c r="G370" t="s">
        <v>741</v>
      </c>
      <c r="H370" t="str">
        <f t="shared" si="5"/>
        <v>542950580031通所リハビリテーション</v>
      </c>
      <c r="I370" t="s">
        <v>378</v>
      </c>
      <c r="J370">
        <v>509838</v>
      </c>
    </row>
    <row r="371" spans="1:10">
      <c r="A371">
        <v>54</v>
      </c>
      <c r="B371" t="s">
        <v>646</v>
      </c>
      <c r="C371">
        <v>54</v>
      </c>
      <c r="D371" t="s">
        <v>636</v>
      </c>
      <c r="E371">
        <v>2950580031</v>
      </c>
      <c r="F371" t="s">
        <v>189</v>
      </c>
      <c r="G371" t="s">
        <v>741</v>
      </c>
      <c r="H371" t="str">
        <f t="shared" si="5"/>
        <v>542950580031介護予防通所リハビリテーション</v>
      </c>
      <c r="I371" t="s">
        <v>378</v>
      </c>
      <c r="J371">
        <v>35004</v>
      </c>
    </row>
    <row r="372" spans="1:10">
      <c r="A372">
        <v>54</v>
      </c>
      <c r="B372" t="s">
        <v>647</v>
      </c>
      <c r="C372">
        <v>54</v>
      </c>
      <c r="D372" t="s">
        <v>636</v>
      </c>
      <c r="E372">
        <v>2991600012</v>
      </c>
      <c r="F372" t="s">
        <v>201</v>
      </c>
      <c r="G372" t="s">
        <v>742</v>
      </c>
      <c r="H372" t="str">
        <f t="shared" si="5"/>
        <v>542991600012認知症対応型共同生活介護</v>
      </c>
      <c r="I372" t="s">
        <v>378</v>
      </c>
      <c r="J372">
        <v>732719</v>
      </c>
    </row>
    <row r="373" spans="1:10">
      <c r="A373">
        <v>54</v>
      </c>
      <c r="B373" t="s">
        <v>648</v>
      </c>
      <c r="C373">
        <v>54</v>
      </c>
      <c r="D373" t="s">
        <v>636</v>
      </c>
      <c r="E373">
        <v>2991600012</v>
      </c>
      <c r="F373" t="s">
        <v>203</v>
      </c>
      <c r="G373" t="s">
        <v>742</v>
      </c>
      <c r="H373" t="str">
        <f t="shared" si="5"/>
        <v>542991600012介護予防認知症対応型共同生活介護</v>
      </c>
      <c r="I373" t="s">
        <v>378</v>
      </c>
      <c r="J373">
        <v>0</v>
      </c>
    </row>
    <row r="374" spans="1:10">
      <c r="A374">
        <v>54</v>
      </c>
      <c r="B374" t="s">
        <v>649</v>
      </c>
      <c r="C374">
        <v>54</v>
      </c>
      <c r="D374" t="s">
        <v>636</v>
      </c>
      <c r="E374">
        <v>2971600230</v>
      </c>
      <c r="F374" t="s">
        <v>12</v>
      </c>
      <c r="G374" t="s">
        <v>743</v>
      </c>
      <c r="H374" t="str">
        <f t="shared" si="5"/>
        <v>542971600230通所介護</v>
      </c>
      <c r="I374" t="s">
        <v>378</v>
      </c>
      <c r="J374">
        <v>403292</v>
      </c>
    </row>
    <row r="375" spans="1:10">
      <c r="A375">
        <v>54</v>
      </c>
      <c r="B375" t="s">
        <v>650</v>
      </c>
      <c r="C375">
        <v>54</v>
      </c>
      <c r="D375" t="s">
        <v>636</v>
      </c>
      <c r="E375">
        <v>2971600230</v>
      </c>
      <c r="F375" t="s">
        <v>4705</v>
      </c>
      <c r="G375" t="s">
        <v>743</v>
      </c>
      <c r="H375" t="str">
        <f t="shared" si="5"/>
        <v>542971600230通所型サービス（独自）</v>
      </c>
      <c r="I375" t="s">
        <v>378</v>
      </c>
      <c r="J375">
        <v>33147</v>
      </c>
    </row>
    <row r="376" spans="1:10">
      <c r="A376">
        <v>54</v>
      </c>
      <c r="B376" t="s">
        <v>651</v>
      </c>
      <c r="C376">
        <v>54</v>
      </c>
      <c r="D376" t="s">
        <v>636</v>
      </c>
      <c r="E376">
        <v>2971600222</v>
      </c>
      <c r="F376" t="s">
        <v>10</v>
      </c>
      <c r="G376" t="s">
        <v>744</v>
      </c>
      <c r="H376" t="str">
        <f t="shared" si="5"/>
        <v>542971600222訪問介護</v>
      </c>
      <c r="I376" t="s">
        <v>378</v>
      </c>
      <c r="J376">
        <v>103403</v>
      </c>
    </row>
    <row r="377" spans="1:10">
      <c r="A377">
        <v>54</v>
      </c>
      <c r="B377" t="s">
        <v>652</v>
      </c>
      <c r="C377">
        <v>54</v>
      </c>
      <c r="D377" t="s">
        <v>636</v>
      </c>
      <c r="E377">
        <v>2971600222</v>
      </c>
      <c r="F377" t="s">
        <v>4704</v>
      </c>
      <c r="G377" t="s">
        <v>744</v>
      </c>
      <c r="H377" t="str">
        <f t="shared" si="5"/>
        <v>542971600222訪問型サービス（独自）</v>
      </c>
      <c r="I377" t="s">
        <v>378</v>
      </c>
      <c r="J377">
        <v>81590</v>
      </c>
    </row>
    <row r="378" spans="1:10">
      <c r="A378">
        <v>54</v>
      </c>
      <c r="B378" t="s">
        <v>653</v>
      </c>
      <c r="C378">
        <v>54</v>
      </c>
      <c r="D378" t="s">
        <v>636</v>
      </c>
      <c r="E378">
        <v>2971600222</v>
      </c>
      <c r="F378" t="s">
        <v>4702</v>
      </c>
      <c r="G378" t="s">
        <v>744</v>
      </c>
      <c r="H378" t="str">
        <f t="shared" si="5"/>
        <v>542971600222訪問型サービス（独自/定率）</v>
      </c>
      <c r="I378" t="s">
        <v>378</v>
      </c>
      <c r="J378">
        <v>5128</v>
      </c>
    </row>
    <row r="379" spans="1:10">
      <c r="A379">
        <v>54</v>
      </c>
      <c r="B379" t="s">
        <v>654</v>
      </c>
      <c r="C379">
        <v>54</v>
      </c>
      <c r="D379" t="s">
        <v>636</v>
      </c>
      <c r="E379">
        <v>2990300051</v>
      </c>
      <c r="F379" t="s">
        <v>201</v>
      </c>
      <c r="G379" t="s">
        <v>745</v>
      </c>
      <c r="H379" t="str">
        <f t="shared" si="5"/>
        <v>542990300051認知症対応型共同生活介護</v>
      </c>
      <c r="I379" t="s">
        <v>378</v>
      </c>
      <c r="J379">
        <v>786302</v>
      </c>
    </row>
    <row r="380" spans="1:10">
      <c r="A380">
        <v>54</v>
      </c>
      <c r="B380" t="s">
        <v>655</v>
      </c>
      <c r="C380">
        <v>54</v>
      </c>
      <c r="D380" t="s">
        <v>636</v>
      </c>
      <c r="E380">
        <v>2990300051</v>
      </c>
      <c r="F380" t="s">
        <v>203</v>
      </c>
      <c r="G380" t="s">
        <v>745</v>
      </c>
      <c r="H380" t="str">
        <f t="shared" si="5"/>
        <v>542990300051介護予防認知症対応型共同生活介護</v>
      </c>
      <c r="I380" t="s">
        <v>378</v>
      </c>
      <c r="J380">
        <v>0</v>
      </c>
    </row>
    <row r="381" spans="1:10">
      <c r="A381">
        <v>54</v>
      </c>
      <c r="B381" t="s">
        <v>656</v>
      </c>
      <c r="C381">
        <v>54</v>
      </c>
      <c r="D381" t="s">
        <v>636</v>
      </c>
      <c r="E381">
        <v>2990300069</v>
      </c>
      <c r="F381" t="s">
        <v>307</v>
      </c>
      <c r="G381" t="s">
        <v>746</v>
      </c>
      <c r="H381" t="str">
        <f t="shared" si="5"/>
        <v>542990300069小規模多機能型居宅介護</v>
      </c>
      <c r="I381" t="s">
        <v>378</v>
      </c>
      <c r="J381">
        <v>436456</v>
      </c>
    </row>
    <row r="382" spans="1:10">
      <c r="A382">
        <v>54</v>
      </c>
      <c r="B382" t="s">
        <v>657</v>
      </c>
      <c r="C382">
        <v>54</v>
      </c>
      <c r="D382" t="s">
        <v>636</v>
      </c>
      <c r="E382">
        <v>2990300069</v>
      </c>
      <c r="F382" t="s">
        <v>309</v>
      </c>
      <c r="G382" t="s">
        <v>746</v>
      </c>
      <c r="H382" t="str">
        <f t="shared" si="5"/>
        <v>542990300069介護予防小規模多機能型居宅介護</v>
      </c>
      <c r="I382" t="s">
        <v>378</v>
      </c>
      <c r="J382">
        <v>12262</v>
      </c>
    </row>
    <row r="383" spans="1:10">
      <c r="A383">
        <v>54</v>
      </c>
      <c r="B383" t="s">
        <v>658</v>
      </c>
      <c r="C383">
        <v>54</v>
      </c>
      <c r="D383" t="s">
        <v>636</v>
      </c>
      <c r="E383">
        <v>2970300907</v>
      </c>
      <c r="F383" t="s">
        <v>12</v>
      </c>
      <c r="G383" t="s">
        <v>747</v>
      </c>
      <c r="H383" t="str">
        <f t="shared" si="5"/>
        <v>542970300907通所介護</v>
      </c>
      <c r="I383" t="s">
        <v>378</v>
      </c>
      <c r="J383">
        <v>250172</v>
      </c>
    </row>
    <row r="384" spans="1:10">
      <c r="A384">
        <v>54</v>
      </c>
      <c r="B384" t="s">
        <v>659</v>
      </c>
      <c r="C384">
        <v>54</v>
      </c>
      <c r="D384" t="s">
        <v>636</v>
      </c>
      <c r="E384">
        <v>2970300907</v>
      </c>
      <c r="F384" t="s">
        <v>4705</v>
      </c>
      <c r="G384" t="s">
        <v>747</v>
      </c>
      <c r="H384" t="str">
        <f t="shared" si="5"/>
        <v>542970300907通所型サービス（独自）</v>
      </c>
      <c r="I384" t="s">
        <v>378</v>
      </c>
      <c r="J384">
        <v>15034</v>
      </c>
    </row>
    <row r="385" spans="1:10">
      <c r="A385">
        <v>54</v>
      </c>
      <c r="B385" t="s">
        <v>660</v>
      </c>
      <c r="C385">
        <v>54</v>
      </c>
      <c r="D385" t="s">
        <v>636</v>
      </c>
      <c r="E385">
        <v>2970300907</v>
      </c>
      <c r="F385" t="s">
        <v>4703</v>
      </c>
      <c r="G385" t="s">
        <v>747</v>
      </c>
      <c r="H385" t="str">
        <f t="shared" si="5"/>
        <v>542970300907通所型サービス（独自/定率）</v>
      </c>
      <c r="I385" t="s">
        <v>378</v>
      </c>
      <c r="J385">
        <v>30415</v>
      </c>
    </row>
    <row r="386" spans="1:10">
      <c r="H386" t="str">
        <f t="shared" ref="H386:H441" si="6">A386&amp;B386</f>
        <v/>
      </c>
    </row>
    <row r="387" spans="1:10">
      <c r="A387">
        <v>55</v>
      </c>
      <c r="B387" t="s">
        <v>748</v>
      </c>
      <c r="C387">
        <v>55</v>
      </c>
      <c r="D387" t="s">
        <v>749</v>
      </c>
      <c r="E387">
        <v>2972200055</v>
      </c>
      <c r="F387" t="s">
        <v>172</v>
      </c>
      <c r="G387" t="s">
        <v>776</v>
      </c>
      <c r="H387" t="str">
        <f t="shared" si="6"/>
        <v>552972200055介護老人福祉施設</v>
      </c>
      <c r="I387" t="s">
        <v>378</v>
      </c>
      <c r="J387">
        <v>2207304</v>
      </c>
    </row>
    <row r="388" spans="1:10">
      <c r="A388">
        <v>55</v>
      </c>
      <c r="B388" t="s">
        <v>750</v>
      </c>
      <c r="C388">
        <v>55</v>
      </c>
      <c r="D388" t="s">
        <v>749</v>
      </c>
      <c r="E388">
        <v>2972200063</v>
      </c>
      <c r="F388" t="s">
        <v>188</v>
      </c>
      <c r="G388" t="s">
        <v>777</v>
      </c>
      <c r="H388" t="str">
        <f t="shared" si="6"/>
        <v>552972200063短期入所生活介護</v>
      </c>
      <c r="I388" t="s">
        <v>378</v>
      </c>
      <c r="J388">
        <v>439507</v>
      </c>
    </row>
    <row r="389" spans="1:10">
      <c r="A389">
        <v>55</v>
      </c>
      <c r="B389" t="s">
        <v>751</v>
      </c>
      <c r="C389">
        <v>55</v>
      </c>
      <c r="D389" t="s">
        <v>749</v>
      </c>
      <c r="E389">
        <v>2972200063</v>
      </c>
      <c r="F389" t="s">
        <v>187</v>
      </c>
      <c r="G389" t="s">
        <v>777</v>
      </c>
      <c r="H389" t="str">
        <f t="shared" si="6"/>
        <v>552972200063介護予防短期入所生活介護</v>
      </c>
      <c r="I389" t="s">
        <v>378</v>
      </c>
      <c r="J389">
        <v>0</v>
      </c>
    </row>
    <row r="390" spans="1:10">
      <c r="A390">
        <v>55</v>
      </c>
      <c r="B390" t="s">
        <v>752</v>
      </c>
      <c r="C390">
        <v>55</v>
      </c>
      <c r="D390" t="s">
        <v>749</v>
      </c>
      <c r="E390">
        <v>2972200071</v>
      </c>
      <c r="F390" t="s">
        <v>12</v>
      </c>
      <c r="G390" t="s">
        <v>778</v>
      </c>
      <c r="H390" t="str">
        <f t="shared" si="6"/>
        <v>552972200071通所介護</v>
      </c>
      <c r="I390" t="s">
        <v>378</v>
      </c>
      <c r="J390">
        <v>146628</v>
      </c>
    </row>
    <row r="391" spans="1:10">
      <c r="H391" t="str">
        <f t="shared" si="6"/>
        <v/>
      </c>
    </row>
    <row r="392" spans="1:10">
      <c r="A392">
        <v>56</v>
      </c>
      <c r="B392" t="s">
        <v>753</v>
      </c>
      <c r="C392">
        <v>56</v>
      </c>
      <c r="D392" t="s">
        <v>754</v>
      </c>
      <c r="E392">
        <v>2970101958</v>
      </c>
      <c r="F392" t="s">
        <v>201</v>
      </c>
      <c r="G392" t="s">
        <v>779</v>
      </c>
      <c r="H392" t="str">
        <f t="shared" si="6"/>
        <v>562970101958認知症対応型共同生活介護</v>
      </c>
      <c r="I392" t="s">
        <v>378</v>
      </c>
      <c r="J392">
        <v>529964</v>
      </c>
    </row>
    <row r="393" spans="1:10">
      <c r="A393">
        <v>56</v>
      </c>
      <c r="B393" t="s">
        <v>755</v>
      </c>
      <c r="C393">
        <v>56</v>
      </c>
      <c r="D393" t="s">
        <v>754</v>
      </c>
      <c r="E393">
        <v>2970101958</v>
      </c>
      <c r="F393" t="s">
        <v>4716</v>
      </c>
      <c r="G393" t="s">
        <v>779</v>
      </c>
      <c r="H393" t="str">
        <f t="shared" si="6"/>
        <v>562970101958認知症対応型共同生活介護(短期利用型）</v>
      </c>
      <c r="I393" t="s">
        <v>378</v>
      </c>
      <c r="J393">
        <v>0</v>
      </c>
    </row>
    <row r="394" spans="1:10">
      <c r="A394">
        <v>56</v>
      </c>
      <c r="B394" t="s">
        <v>756</v>
      </c>
      <c r="C394">
        <v>56</v>
      </c>
      <c r="D394" t="s">
        <v>754</v>
      </c>
      <c r="E394">
        <v>2970101958</v>
      </c>
      <c r="F394" t="s">
        <v>203</v>
      </c>
      <c r="G394" t="s">
        <v>779</v>
      </c>
      <c r="H394" t="str">
        <f t="shared" si="6"/>
        <v>562970101958介護予防認知症対応型共同生活介護</v>
      </c>
      <c r="I394" t="s">
        <v>378</v>
      </c>
      <c r="J394">
        <v>0</v>
      </c>
    </row>
    <row r="395" spans="1:10">
      <c r="A395">
        <v>56</v>
      </c>
      <c r="B395" t="s">
        <v>757</v>
      </c>
      <c r="C395">
        <v>56</v>
      </c>
      <c r="D395" t="s">
        <v>754</v>
      </c>
      <c r="E395">
        <v>2970101958</v>
      </c>
      <c r="F395" t="s">
        <v>4718</v>
      </c>
      <c r="G395" t="s">
        <v>779</v>
      </c>
      <c r="H395" t="str">
        <f t="shared" si="6"/>
        <v>562970101958介護予防認知症対応型共同生活介護(短期利用型）</v>
      </c>
      <c r="I395" t="s">
        <v>378</v>
      </c>
      <c r="J395">
        <v>0</v>
      </c>
    </row>
    <row r="396" spans="1:10">
      <c r="A396">
        <v>56</v>
      </c>
      <c r="B396" t="s">
        <v>758</v>
      </c>
      <c r="C396">
        <v>56</v>
      </c>
      <c r="D396" t="s">
        <v>754</v>
      </c>
      <c r="E396">
        <v>2970101354</v>
      </c>
      <c r="F396" t="s">
        <v>201</v>
      </c>
      <c r="G396" t="s">
        <v>780</v>
      </c>
      <c r="H396" t="str">
        <f t="shared" si="6"/>
        <v>562970101354認知症対応型共同生活介護</v>
      </c>
      <c r="I396" t="s">
        <v>378</v>
      </c>
      <c r="J396">
        <v>578481</v>
      </c>
    </row>
    <row r="397" spans="1:10">
      <c r="A397">
        <v>56</v>
      </c>
      <c r="B397" t="s">
        <v>759</v>
      </c>
      <c r="C397">
        <v>56</v>
      </c>
      <c r="D397" t="s">
        <v>754</v>
      </c>
      <c r="E397">
        <v>2970101354</v>
      </c>
      <c r="F397" t="s">
        <v>4716</v>
      </c>
      <c r="G397" t="s">
        <v>780</v>
      </c>
      <c r="H397" t="str">
        <f t="shared" si="6"/>
        <v>562970101354認知症対応型共同生活介護(短期利用型）</v>
      </c>
      <c r="I397" t="s">
        <v>378</v>
      </c>
      <c r="J397">
        <v>0</v>
      </c>
    </row>
    <row r="398" spans="1:10">
      <c r="A398">
        <v>56</v>
      </c>
      <c r="B398" t="s">
        <v>760</v>
      </c>
      <c r="C398">
        <v>56</v>
      </c>
      <c r="D398" t="s">
        <v>754</v>
      </c>
      <c r="E398">
        <v>2970101354</v>
      </c>
      <c r="F398" t="s">
        <v>203</v>
      </c>
      <c r="G398" t="s">
        <v>780</v>
      </c>
      <c r="H398" t="str">
        <f t="shared" si="6"/>
        <v>562970101354介護予防認知症対応型共同生活介護</v>
      </c>
      <c r="I398" t="s">
        <v>378</v>
      </c>
      <c r="J398">
        <v>0</v>
      </c>
    </row>
    <row r="399" spans="1:10">
      <c r="A399">
        <v>56</v>
      </c>
      <c r="B399" t="s">
        <v>761</v>
      </c>
      <c r="C399">
        <v>56</v>
      </c>
      <c r="D399" t="s">
        <v>754</v>
      </c>
      <c r="E399">
        <v>2970101354</v>
      </c>
      <c r="F399" t="s">
        <v>4718</v>
      </c>
      <c r="G399" t="s">
        <v>780</v>
      </c>
      <c r="H399" t="str">
        <f t="shared" si="6"/>
        <v>562970101354介護予防認知症対応型共同生活介護(短期利用型）</v>
      </c>
      <c r="I399" t="s">
        <v>378</v>
      </c>
      <c r="J399">
        <v>0</v>
      </c>
    </row>
    <row r="400" spans="1:10">
      <c r="H400" t="str">
        <f t="shared" si="6"/>
        <v/>
      </c>
    </row>
    <row r="401" spans="1:10">
      <c r="A401">
        <v>57</v>
      </c>
      <c r="B401" t="s">
        <v>762</v>
      </c>
      <c r="C401">
        <v>57</v>
      </c>
      <c r="D401" t="s">
        <v>763</v>
      </c>
      <c r="E401">
        <v>2970300840</v>
      </c>
      <c r="F401" t="s">
        <v>12</v>
      </c>
      <c r="G401" t="s">
        <v>781</v>
      </c>
      <c r="H401" t="str">
        <f t="shared" si="6"/>
        <v>572970300840通所介護</v>
      </c>
      <c r="I401" t="s">
        <v>378</v>
      </c>
      <c r="J401">
        <v>200442</v>
      </c>
    </row>
    <row r="402" spans="1:10">
      <c r="H402" t="str">
        <f t="shared" si="6"/>
        <v/>
      </c>
    </row>
    <row r="403" spans="1:10">
      <c r="A403">
        <v>58</v>
      </c>
      <c r="B403" t="s">
        <v>764</v>
      </c>
      <c r="C403">
        <v>58</v>
      </c>
      <c r="D403" t="s">
        <v>765</v>
      </c>
      <c r="E403">
        <v>2970301640</v>
      </c>
      <c r="F403" t="s">
        <v>10</v>
      </c>
      <c r="G403" t="s">
        <v>782</v>
      </c>
      <c r="H403" t="str">
        <f t="shared" si="6"/>
        <v>582970301640訪問介護</v>
      </c>
      <c r="I403" t="s">
        <v>378</v>
      </c>
      <c r="J403">
        <v>141108</v>
      </c>
    </row>
    <row r="404" spans="1:10">
      <c r="H404" t="str">
        <f t="shared" si="6"/>
        <v/>
      </c>
    </row>
    <row r="405" spans="1:10">
      <c r="A405">
        <v>59</v>
      </c>
      <c r="B405" t="s">
        <v>766</v>
      </c>
      <c r="C405">
        <v>59</v>
      </c>
      <c r="D405" t="s">
        <v>767</v>
      </c>
      <c r="E405">
        <v>2973300383</v>
      </c>
      <c r="F405" t="s">
        <v>10</v>
      </c>
      <c r="G405" t="s">
        <v>783</v>
      </c>
      <c r="H405" t="str">
        <f t="shared" si="6"/>
        <v>592973300383訪問介護</v>
      </c>
      <c r="I405" t="s">
        <v>378</v>
      </c>
      <c r="J405">
        <v>94824</v>
      </c>
    </row>
    <row r="406" spans="1:10">
      <c r="A406">
        <v>59</v>
      </c>
      <c r="B406" t="s">
        <v>768</v>
      </c>
      <c r="C406">
        <v>59</v>
      </c>
      <c r="D406" t="s">
        <v>767</v>
      </c>
      <c r="E406">
        <v>2973300383</v>
      </c>
      <c r="F406" t="s">
        <v>4704</v>
      </c>
      <c r="G406" t="s">
        <v>4758</v>
      </c>
      <c r="H406" t="str">
        <f t="shared" si="6"/>
        <v>592973300383訪問型サービス（独自）</v>
      </c>
      <c r="I406" t="s">
        <v>378</v>
      </c>
      <c r="J406">
        <v>42373</v>
      </c>
    </row>
    <row r="407" spans="1:10">
      <c r="A407">
        <v>59</v>
      </c>
      <c r="B407" t="s">
        <v>769</v>
      </c>
      <c r="C407">
        <v>59</v>
      </c>
      <c r="D407" t="s">
        <v>767</v>
      </c>
      <c r="E407">
        <v>2973300474</v>
      </c>
      <c r="F407" t="s">
        <v>12</v>
      </c>
      <c r="G407" t="s">
        <v>784</v>
      </c>
      <c r="H407" t="str">
        <f t="shared" si="6"/>
        <v>592973300474通所介護</v>
      </c>
      <c r="I407" t="s">
        <v>378</v>
      </c>
      <c r="J407">
        <v>243467</v>
      </c>
    </row>
    <row r="408" spans="1:10">
      <c r="A408">
        <v>59</v>
      </c>
      <c r="B408" t="s">
        <v>770</v>
      </c>
      <c r="C408">
        <v>59</v>
      </c>
      <c r="D408" t="s">
        <v>767</v>
      </c>
      <c r="E408">
        <v>2973300474</v>
      </c>
      <c r="F408" t="s">
        <v>4703</v>
      </c>
      <c r="G408" t="s">
        <v>784</v>
      </c>
      <c r="H408" t="str">
        <f t="shared" si="6"/>
        <v>592973300474通所型サービス（独自/定率）</v>
      </c>
      <c r="I408" t="s">
        <v>378</v>
      </c>
      <c r="J408">
        <v>0</v>
      </c>
    </row>
    <row r="409" spans="1:10">
      <c r="A409">
        <v>59</v>
      </c>
      <c r="B409" t="s">
        <v>771</v>
      </c>
      <c r="C409">
        <v>59</v>
      </c>
      <c r="D409" t="s">
        <v>767</v>
      </c>
      <c r="E409">
        <v>2973300466</v>
      </c>
      <c r="F409" t="s">
        <v>188</v>
      </c>
      <c r="G409" t="s">
        <v>785</v>
      </c>
      <c r="H409" t="str">
        <f t="shared" si="6"/>
        <v>592973300466短期入所生活介護</v>
      </c>
      <c r="I409" t="s">
        <v>378</v>
      </c>
      <c r="J409">
        <v>295420</v>
      </c>
    </row>
    <row r="410" spans="1:10">
      <c r="A410">
        <v>59</v>
      </c>
      <c r="B410" t="s">
        <v>772</v>
      </c>
      <c r="C410">
        <v>59</v>
      </c>
      <c r="D410" t="s">
        <v>767</v>
      </c>
      <c r="E410">
        <v>2973300466</v>
      </c>
      <c r="F410" t="s">
        <v>187</v>
      </c>
      <c r="G410" t="s">
        <v>785</v>
      </c>
      <c r="H410" t="str">
        <f t="shared" si="6"/>
        <v>592973300466介護予防短期入所生活介護</v>
      </c>
      <c r="I410" t="s">
        <v>378</v>
      </c>
      <c r="J410">
        <v>0</v>
      </c>
    </row>
    <row r="411" spans="1:10">
      <c r="A411">
        <v>59</v>
      </c>
      <c r="B411" t="s">
        <v>773</v>
      </c>
      <c r="C411">
        <v>59</v>
      </c>
      <c r="D411" t="s">
        <v>767</v>
      </c>
      <c r="E411">
        <v>2973300458</v>
      </c>
      <c r="F411" t="s">
        <v>172</v>
      </c>
      <c r="G411" t="s">
        <v>786</v>
      </c>
      <c r="H411" t="str">
        <f t="shared" si="6"/>
        <v>592973300458介護老人福祉施設</v>
      </c>
      <c r="I411" t="s">
        <v>378</v>
      </c>
      <c r="J411">
        <v>2826678</v>
      </c>
    </row>
    <row r="412" spans="1:10">
      <c r="H412" t="str">
        <f t="shared" si="6"/>
        <v/>
      </c>
    </row>
    <row r="413" spans="1:10">
      <c r="A413">
        <v>60</v>
      </c>
      <c r="B413" t="s">
        <v>774</v>
      </c>
      <c r="C413">
        <v>60</v>
      </c>
      <c r="D413" t="s">
        <v>775</v>
      </c>
      <c r="E413">
        <v>2970200461</v>
      </c>
      <c r="F413" t="s">
        <v>10</v>
      </c>
      <c r="G413" t="s">
        <v>787</v>
      </c>
      <c r="H413" t="str">
        <f t="shared" si="6"/>
        <v>602970200461訪問介護</v>
      </c>
      <c r="I413" t="s">
        <v>423</v>
      </c>
      <c r="J413">
        <v>325222</v>
      </c>
    </row>
    <row r="414" spans="1:10">
      <c r="A414">
        <v>60</v>
      </c>
      <c r="B414" t="s">
        <v>788</v>
      </c>
      <c r="C414">
        <v>60</v>
      </c>
      <c r="D414" t="s">
        <v>775</v>
      </c>
      <c r="E414">
        <v>2970200461</v>
      </c>
      <c r="F414" t="s">
        <v>4704</v>
      </c>
      <c r="G414" t="s">
        <v>787</v>
      </c>
      <c r="H414" t="str">
        <f t="shared" si="6"/>
        <v>602970200461訪問型サービス（独自）</v>
      </c>
      <c r="I414" t="s">
        <v>793</v>
      </c>
      <c r="J414">
        <v>0</v>
      </c>
    </row>
    <row r="415" spans="1:10">
      <c r="H415" t="str">
        <f t="shared" si="6"/>
        <v/>
      </c>
    </row>
    <row r="416" spans="1:10">
      <c r="A416">
        <v>61</v>
      </c>
      <c r="B416" t="s">
        <v>789</v>
      </c>
      <c r="C416">
        <v>61</v>
      </c>
      <c r="D416" t="s">
        <v>790</v>
      </c>
      <c r="E416">
        <v>2970102535</v>
      </c>
      <c r="F416" t="s">
        <v>10</v>
      </c>
      <c r="G416" t="s">
        <v>794</v>
      </c>
      <c r="H416" t="str">
        <f t="shared" si="6"/>
        <v>612970102535訪問介護</v>
      </c>
      <c r="I416" t="s">
        <v>378</v>
      </c>
      <c r="J416">
        <v>273041</v>
      </c>
    </row>
    <row r="417" spans="1:10">
      <c r="H417" t="str">
        <f t="shared" si="6"/>
        <v/>
      </c>
    </row>
    <row r="418" spans="1:10">
      <c r="A418">
        <v>62</v>
      </c>
      <c r="B418" t="s">
        <v>791</v>
      </c>
      <c r="C418">
        <v>62</v>
      </c>
      <c r="D418" t="s">
        <v>792</v>
      </c>
      <c r="E418">
        <v>2971000647</v>
      </c>
      <c r="F418" t="s">
        <v>10</v>
      </c>
      <c r="G418" t="s">
        <v>792</v>
      </c>
      <c r="H418" t="str">
        <f t="shared" si="6"/>
        <v>622971000647訪問介護</v>
      </c>
      <c r="I418" t="s">
        <v>667</v>
      </c>
      <c r="J418">
        <v>114958</v>
      </c>
    </row>
    <row r="419" spans="1:10">
      <c r="H419" t="str">
        <f t="shared" si="6"/>
        <v/>
      </c>
    </row>
    <row r="420" spans="1:10">
      <c r="H420" t="str">
        <f t="shared" si="6"/>
        <v/>
      </c>
    </row>
    <row r="421" spans="1:10">
      <c r="A421">
        <v>63</v>
      </c>
      <c r="B421" t="s">
        <v>795</v>
      </c>
      <c r="C421">
        <v>64</v>
      </c>
      <c r="D421" t="s">
        <v>796</v>
      </c>
      <c r="E421">
        <v>2971001298</v>
      </c>
      <c r="F421" t="s">
        <v>10</v>
      </c>
      <c r="G421" t="s">
        <v>796</v>
      </c>
      <c r="H421" t="str">
        <f t="shared" si="6"/>
        <v>632971001298訪問介護</v>
      </c>
      <c r="I421" t="s">
        <v>378</v>
      </c>
      <c r="J421">
        <v>719974</v>
      </c>
    </row>
    <row r="422" spans="1:10">
      <c r="A422">
        <v>63</v>
      </c>
      <c r="B422" t="s">
        <v>797</v>
      </c>
      <c r="C422">
        <v>64</v>
      </c>
      <c r="D422" t="s">
        <v>796</v>
      </c>
      <c r="E422">
        <v>2971001298</v>
      </c>
      <c r="F422" t="s">
        <v>12</v>
      </c>
      <c r="G422" t="s">
        <v>796</v>
      </c>
      <c r="H422" t="str">
        <f t="shared" si="6"/>
        <v>632971001298通所介護</v>
      </c>
      <c r="I422" t="s">
        <v>378</v>
      </c>
      <c r="J422">
        <v>328426</v>
      </c>
    </row>
    <row r="423" spans="1:10">
      <c r="A423">
        <v>63</v>
      </c>
      <c r="B423" t="s">
        <v>798</v>
      </c>
      <c r="C423">
        <v>64</v>
      </c>
      <c r="D423" t="s">
        <v>796</v>
      </c>
      <c r="E423">
        <v>2971001298</v>
      </c>
      <c r="F423" t="s">
        <v>4702</v>
      </c>
      <c r="G423" t="s">
        <v>796</v>
      </c>
      <c r="H423" t="str">
        <f t="shared" si="6"/>
        <v>632971001298訪問型サービス（独自/定率）</v>
      </c>
      <c r="I423" t="s">
        <v>378</v>
      </c>
      <c r="J423">
        <v>8943</v>
      </c>
    </row>
    <row r="424" spans="1:10">
      <c r="A424">
        <v>63</v>
      </c>
      <c r="B424" t="s">
        <v>799</v>
      </c>
      <c r="C424">
        <v>64</v>
      </c>
      <c r="D424" t="s">
        <v>796</v>
      </c>
      <c r="E424">
        <v>2971001298</v>
      </c>
      <c r="F424" t="s">
        <v>4703</v>
      </c>
      <c r="G424" t="s">
        <v>796</v>
      </c>
      <c r="H424" t="str">
        <f t="shared" si="6"/>
        <v>632971001298通所型サービス（独自/定率）</v>
      </c>
      <c r="I424" t="s">
        <v>378</v>
      </c>
      <c r="J424">
        <v>1631</v>
      </c>
    </row>
    <row r="425" spans="1:10">
      <c r="H425" t="str">
        <f t="shared" si="6"/>
        <v/>
      </c>
    </row>
    <row r="426" spans="1:10">
      <c r="A426">
        <v>64</v>
      </c>
      <c r="B426" t="s">
        <v>800</v>
      </c>
      <c r="C426">
        <v>65</v>
      </c>
      <c r="D426" t="s">
        <v>801</v>
      </c>
      <c r="E426">
        <v>2971600339</v>
      </c>
      <c r="F426" t="s">
        <v>12</v>
      </c>
      <c r="G426" t="s">
        <v>811</v>
      </c>
      <c r="H426" t="str">
        <f t="shared" si="6"/>
        <v>642971600339通所介護</v>
      </c>
      <c r="I426" t="s">
        <v>378</v>
      </c>
      <c r="J426">
        <v>364045</v>
      </c>
    </row>
    <row r="427" spans="1:10">
      <c r="A427">
        <v>64</v>
      </c>
      <c r="B427" t="s">
        <v>802</v>
      </c>
      <c r="C427">
        <v>65</v>
      </c>
      <c r="D427" t="s">
        <v>801</v>
      </c>
      <c r="E427">
        <v>2971600339</v>
      </c>
      <c r="F427" t="s">
        <v>4705</v>
      </c>
      <c r="G427" t="s">
        <v>811</v>
      </c>
      <c r="H427" t="str">
        <f t="shared" si="6"/>
        <v>642971600339通所型サービス（独自）</v>
      </c>
      <c r="I427" t="s">
        <v>378</v>
      </c>
      <c r="J427">
        <v>13883</v>
      </c>
    </row>
    <row r="428" spans="1:10">
      <c r="A428">
        <v>64</v>
      </c>
      <c r="B428" t="s">
        <v>803</v>
      </c>
      <c r="C428">
        <v>65</v>
      </c>
      <c r="D428" t="s">
        <v>801</v>
      </c>
      <c r="E428">
        <v>2971600354</v>
      </c>
      <c r="F428" t="s">
        <v>10</v>
      </c>
      <c r="G428" t="s">
        <v>812</v>
      </c>
      <c r="H428" t="str">
        <f t="shared" si="6"/>
        <v>642971600354訪問介護</v>
      </c>
      <c r="I428" t="s">
        <v>378</v>
      </c>
      <c r="J428">
        <v>157101</v>
      </c>
    </row>
    <row r="429" spans="1:10">
      <c r="A429">
        <v>64</v>
      </c>
      <c r="B429" t="s">
        <v>804</v>
      </c>
      <c r="C429">
        <v>65</v>
      </c>
      <c r="D429" t="s">
        <v>801</v>
      </c>
      <c r="E429">
        <v>2971600354</v>
      </c>
      <c r="F429" t="s">
        <v>4704</v>
      </c>
      <c r="G429" t="s">
        <v>812</v>
      </c>
      <c r="H429" t="str">
        <f t="shared" si="6"/>
        <v>642971600354訪問型サービス（独自）</v>
      </c>
      <c r="I429" t="s">
        <v>378</v>
      </c>
      <c r="J429">
        <v>11558</v>
      </c>
    </row>
    <row r="430" spans="1:10">
      <c r="H430" t="str">
        <f t="shared" si="6"/>
        <v/>
      </c>
    </row>
    <row r="431" spans="1:10">
      <c r="A431">
        <v>65</v>
      </c>
      <c r="B431" t="s">
        <v>805</v>
      </c>
      <c r="C431">
        <v>66</v>
      </c>
      <c r="D431" t="s">
        <v>806</v>
      </c>
      <c r="E431">
        <v>2951480009</v>
      </c>
      <c r="F431" t="s">
        <v>190</v>
      </c>
      <c r="G431" t="s">
        <v>813</v>
      </c>
      <c r="H431" t="str">
        <f t="shared" si="6"/>
        <v>652951480009通所リハビリテーション</v>
      </c>
      <c r="I431" t="s">
        <v>378</v>
      </c>
      <c r="J431">
        <v>606432</v>
      </c>
    </row>
    <row r="432" spans="1:10">
      <c r="A432">
        <v>65</v>
      </c>
      <c r="B432" t="s">
        <v>807</v>
      </c>
      <c r="C432">
        <v>66</v>
      </c>
      <c r="D432" t="s">
        <v>806</v>
      </c>
      <c r="E432">
        <v>2951480009</v>
      </c>
      <c r="F432" t="s">
        <v>189</v>
      </c>
      <c r="G432" t="s">
        <v>813</v>
      </c>
      <c r="H432" t="str">
        <f t="shared" si="6"/>
        <v>652951480009介護予防通所リハビリテーション</v>
      </c>
      <c r="I432" t="s">
        <v>378</v>
      </c>
      <c r="J432">
        <v>25002</v>
      </c>
    </row>
    <row r="433" spans="1:10">
      <c r="A433">
        <v>65</v>
      </c>
      <c r="B433" t="s">
        <v>808</v>
      </c>
      <c r="C433">
        <v>66</v>
      </c>
      <c r="D433" t="s">
        <v>806</v>
      </c>
      <c r="E433">
        <v>2951480009</v>
      </c>
      <c r="F433" t="s">
        <v>263</v>
      </c>
      <c r="G433" t="s">
        <v>813</v>
      </c>
      <c r="H433" t="str">
        <f t="shared" si="6"/>
        <v>652951480009短期入所療養介護</v>
      </c>
      <c r="I433" t="s">
        <v>378</v>
      </c>
      <c r="J433">
        <v>62870</v>
      </c>
    </row>
    <row r="434" spans="1:10">
      <c r="A434">
        <v>65</v>
      </c>
      <c r="B434" t="s">
        <v>809</v>
      </c>
      <c r="C434">
        <v>66</v>
      </c>
      <c r="D434" t="s">
        <v>806</v>
      </c>
      <c r="E434">
        <v>2951480009</v>
      </c>
      <c r="F434" t="s">
        <v>265</v>
      </c>
      <c r="G434" t="s">
        <v>813</v>
      </c>
      <c r="H434" t="str">
        <f t="shared" si="6"/>
        <v>652951480009介護予防短期入所療養介護</v>
      </c>
      <c r="I434" t="s">
        <v>378</v>
      </c>
      <c r="J434">
        <v>0</v>
      </c>
    </row>
    <row r="435" spans="1:10">
      <c r="A435">
        <v>65</v>
      </c>
      <c r="B435" t="s">
        <v>810</v>
      </c>
      <c r="C435">
        <v>66</v>
      </c>
      <c r="D435" t="s">
        <v>806</v>
      </c>
      <c r="E435">
        <v>2951480009</v>
      </c>
      <c r="F435" t="s">
        <v>171</v>
      </c>
      <c r="G435" t="s">
        <v>813</v>
      </c>
      <c r="H435" t="str">
        <f t="shared" si="6"/>
        <v>652951480009介護老人保健施設</v>
      </c>
      <c r="I435" t="s">
        <v>378</v>
      </c>
      <c r="J435">
        <v>1588953</v>
      </c>
    </row>
    <row r="436" spans="1:10">
      <c r="H436" t="str">
        <f t="shared" si="6"/>
        <v/>
      </c>
    </row>
    <row r="437" spans="1:10">
      <c r="H437" t="str">
        <f t="shared" si="6"/>
        <v/>
      </c>
    </row>
    <row r="438" spans="1:10">
      <c r="A438">
        <v>66</v>
      </c>
      <c r="B438" t="s">
        <v>814</v>
      </c>
      <c r="C438">
        <v>68</v>
      </c>
      <c r="D438" t="s">
        <v>815</v>
      </c>
      <c r="E438">
        <v>2970502429</v>
      </c>
      <c r="F438" t="s">
        <v>10</v>
      </c>
      <c r="G438" t="s">
        <v>880</v>
      </c>
      <c r="H438" t="str">
        <f t="shared" si="6"/>
        <v>662970502429訪問介護</v>
      </c>
      <c r="I438" t="s">
        <v>378</v>
      </c>
      <c r="J438">
        <v>78378</v>
      </c>
    </row>
    <row r="439" spans="1:10">
      <c r="H439" t="str">
        <f t="shared" si="6"/>
        <v/>
      </c>
    </row>
    <row r="440" spans="1:10">
      <c r="A440">
        <v>67</v>
      </c>
      <c r="B440" t="s">
        <v>816</v>
      </c>
      <c r="C440">
        <v>69</v>
      </c>
      <c r="D440" t="s">
        <v>817</v>
      </c>
      <c r="E440">
        <v>2950280079</v>
      </c>
      <c r="F440" t="s">
        <v>190</v>
      </c>
      <c r="G440" t="s">
        <v>881</v>
      </c>
      <c r="H440" t="str">
        <f t="shared" si="6"/>
        <v>672950280079通所リハビリテーション</v>
      </c>
      <c r="I440" t="s">
        <v>378</v>
      </c>
      <c r="J440">
        <v>666750</v>
      </c>
    </row>
    <row r="441" spans="1:10">
      <c r="A441">
        <v>67</v>
      </c>
      <c r="B441" t="s">
        <v>818</v>
      </c>
      <c r="C441">
        <v>69</v>
      </c>
      <c r="D441" t="s">
        <v>817</v>
      </c>
      <c r="E441">
        <v>2950280079</v>
      </c>
      <c r="F441" t="s">
        <v>189</v>
      </c>
      <c r="G441" t="s">
        <v>881</v>
      </c>
      <c r="H441" t="str">
        <f t="shared" si="6"/>
        <v>672950280079介護予防通所リハビリテーション</v>
      </c>
      <c r="I441" t="s">
        <v>378</v>
      </c>
      <c r="J441">
        <v>75333</v>
      </c>
    </row>
    <row r="442" spans="1:10">
      <c r="A442">
        <v>67</v>
      </c>
      <c r="B442" t="s">
        <v>819</v>
      </c>
      <c r="C442">
        <v>69</v>
      </c>
      <c r="D442" t="s">
        <v>817</v>
      </c>
      <c r="E442">
        <v>2950280079</v>
      </c>
      <c r="F442" t="s">
        <v>263</v>
      </c>
      <c r="G442" t="s">
        <v>881</v>
      </c>
      <c r="H442" t="str">
        <f t="shared" ref="H442:H505" si="7">A442&amp;B442</f>
        <v>672950280079短期入所療養介護</v>
      </c>
      <c r="I442" t="s">
        <v>378</v>
      </c>
      <c r="J442">
        <v>198517</v>
      </c>
    </row>
    <row r="443" spans="1:10">
      <c r="A443">
        <v>67</v>
      </c>
      <c r="B443" t="s">
        <v>820</v>
      </c>
      <c r="C443">
        <v>69</v>
      </c>
      <c r="D443" t="s">
        <v>817</v>
      </c>
      <c r="E443">
        <v>2950280079</v>
      </c>
      <c r="F443" t="s">
        <v>265</v>
      </c>
      <c r="G443" t="s">
        <v>881</v>
      </c>
      <c r="H443" t="str">
        <f t="shared" si="7"/>
        <v>672950280079介護予防短期入所療養介護</v>
      </c>
      <c r="I443" t="s">
        <v>378</v>
      </c>
      <c r="J443">
        <v>0</v>
      </c>
    </row>
    <row r="444" spans="1:10">
      <c r="A444">
        <v>67</v>
      </c>
      <c r="B444" t="s">
        <v>821</v>
      </c>
      <c r="C444">
        <v>69</v>
      </c>
      <c r="D444" t="s">
        <v>817</v>
      </c>
      <c r="E444">
        <v>2950280079</v>
      </c>
      <c r="F444" t="s">
        <v>171</v>
      </c>
      <c r="G444" t="s">
        <v>881</v>
      </c>
      <c r="H444" t="str">
        <f t="shared" si="7"/>
        <v>672950280079介護老人保健施設</v>
      </c>
      <c r="I444" t="s">
        <v>378</v>
      </c>
      <c r="J444">
        <v>1857686</v>
      </c>
    </row>
    <row r="445" spans="1:10">
      <c r="H445" t="str">
        <f t="shared" si="7"/>
        <v/>
      </c>
    </row>
    <row r="446" spans="1:10">
      <c r="A446">
        <v>68</v>
      </c>
      <c r="B446" t="s">
        <v>822</v>
      </c>
      <c r="C446">
        <v>70</v>
      </c>
      <c r="D446" t="s">
        <v>823</v>
      </c>
      <c r="E446">
        <v>2952080014</v>
      </c>
      <c r="F446" t="s">
        <v>171</v>
      </c>
      <c r="G446" t="s">
        <v>882</v>
      </c>
      <c r="H446" t="str">
        <f t="shared" si="7"/>
        <v>682952080014介護老人保健施設</v>
      </c>
      <c r="I446" t="s">
        <v>378</v>
      </c>
      <c r="J446">
        <v>3866832</v>
      </c>
    </row>
    <row r="447" spans="1:10">
      <c r="A447">
        <v>68</v>
      </c>
      <c r="B447" t="s">
        <v>824</v>
      </c>
      <c r="C447">
        <v>70</v>
      </c>
      <c r="D447" t="s">
        <v>823</v>
      </c>
      <c r="E447">
        <v>2952080014</v>
      </c>
      <c r="F447" t="s">
        <v>263</v>
      </c>
      <c r="G447" t="s">
        <v>882</v>
      </c>
      <c r="H447" t="str">
        <f t="shared" si="7"/>
        <v>682952080014短期入所療養介護</v>
      </c>
      <c r="I447" t="s">
        <v>378</v>
      </c>
      <c r="J447">
        <v>12129</v>
      </c>
    </row>
    <row r="448" spans="1:10">
      <c r="A448">
        <v>68</v>
      </c>
      <c r="B448" t="s">
        <v>825</v>
      </c>
      <c r="C448">
        <v>70</v>
      </c>
      <c r="D448" t="s">
        <v>823</v>
      </c>
      <c r="E448">
        <v>2952080014</v>
      </c>
      <c r="F448" t="s">
        <v>265</v>
      </c>
      <c r="G448" t="s">
        <v>4759</v>
      </c>
      <c r="H448" t="str">
        <f t="shared" si="7"/>
        <v>682952080014介護予防短期入所療養介護</v>
      </c>
      <c r="I448" t="s">
        <v>378</v>
      </c>
      <c r="J448">
        <v>0</v>
      </c>
    </row>
    <row r="449" spans="1:10">
      <c r="A449">
        <v>68</v>
      </c>
      <c r="B449" t="s">
        <v>826</v>
      </c>
      <c r="C449">
        <v>70</v>
      </c>
      <c r="D449" t="s">
        <v>823</v>
      </c>
      <c r="E449">
        <v>2952080014</v>
      </c>
      <c r="F449" t="s">
        <v>190</v>
      </c>
      <c r="G449" t="s">
        <v>882</v>
      </c>
      <c r="H449" t="str">
        <f t="shared" si="7"/>
        <v>682952080014通所リハビリテーション</v>
      </c>
      <c r="I449" t="s">
        <v>378</v>
      </c>
      <c r="J449">
        <v>955454</v>
      </c>
    </row>
    <row r="450" spans="1:10">
      <c r="A450">
        <v>68</v>
      </c>
      <c r="B450" t="s">
        <v>827</v>
      </c>
      <c r="C450">
        <v>70</v>
      </c>
      <c r="D450" t="s">
        <v>823</v>
      </c>
      <c r="E450">
        <v>2952080014</v>
      </c>
      <c r="F450" t="s">
        <v>189</v>
      </c>
      <c r="G450" t="s">
        <v>4759</v>
      </c>
      <c r="H450" t="str">
        <f t="shared" si="7"/>
        <v>682952080014介護予防通所リハビリテーション</v>
      </c>
      <c r="I450" t="s">
        <v>378</v>
      </c>
      <c r="J450">
        <v>138984</v>
      </c>
    </row>
    <row r="451" spans="1:10">
      <c r="A451">
        <v>68</v>
      </c>
      <c r="B451" t="s">
        <v>828</v>
      </c>
      <c r="C451">
        <v>70</v>
      </c>
      <c r="D451" t="s">
        <v>823</v>
      </c>
      <c r="E451">
        <v>2954880015</v>
      </c>
      <c r="F451" t="s">
        <v>171</v>
      </c>
      <c r="G451" t="s">
        <v>883</v>
      </c>
      <c r="H451" t="str">
        <f t="shared" si="7"/>
        <v>682954880015介護老人保健施設</v>
      </c>
      <c r="I451" t="s">
        <v>378</v>
      </c>
      <c r="J451">
        <v>1911928</v>
      </c>
    </row>
    <row r="452" spans="1:10">
      <c r="A452">
        <v>68</v>
      </c>
      <c r="B452" t="s">
        <v>829</v>
      </c>
      <c r="C452">
        <v>70</v>
      </c>
      <c r="D452" t="s">
        <v>823</v>
      </c>
      <c r="E452">
        <v>2954880015</v>
      </c>
      <c r="F452" t="s">
        <v>263</v>
      </c>
      <c r="G452" t="s">
        <v>883</v>
      </c>
      <c r="H452" t="str">
        <f t="shared" si="7"/>
        <v>682954880015短期入所療養介護</v>
      </c>
      <c r="I452" t="s">
        <v>378</v>
      </c>
      <c r="J452">
        <v>7393</v>
      </c>
    </row>
    <row r="453" spans="1:10">
      <c r="A453">
        <v>68</v>
      </c>
      <c r="B453" t="s">
        <v>830</v>
      </c>
      <c r="C453">
        <v>70</v>
      </c>
      <c r="D453" t="s">
        <v>823</v>
      </c>
      <c r="E453">
        <v>2954880015</v>
      </c>
      <c r="F453" t="s">
        <v>265</v>
      </c>
      <c r="G453" t="s">
        <v>4760</v>
      </c>
      <c r="H453" t="str">
        <f t="shared" si="7"/>
        <v>682954880015介護予防短期入所療養介護</v>
      </c>
      <c r="I453" t="s">
        <v>378</v>
      </c>
      <c r="J453">
        <v>0</v>
      </c>
    </row>
    <row r="454" spans="1:10">
      <c r="A454">
        <v>68</v>
      </c>
      <c r="B454" t="s">
        <v>831</v>
      </c>
      <c r="C454">
        <v>70</v>
      </c>
      <c r="D454" t="s">
        <v>823</v>
      </c>
      <c r="E454">
        <v>2954880015</v>
      </c>
      <c r="F454" t="s">
        <v>190</v>
      </c>
      <c r="G454" t="s">
        <v>883</v>
      </c>
      <c r="H454" t="str">
        <f t="shared" si="7"/>
        <v>682954880015通所リハビリテーション</v>
      </c>
      <c r="I454" t="s">
        <v>378</v>
      </c>
      <c r="J454">
        <v>687721</v>
      </c>
    </row>
    <row r="455" spans="1:10">
      <c r="A455">
        <v>68</v>
      </c>
      <c r="B455" t="s">
        <v>832</v>
      </c>
      <c r="C455">
        <v>70</v>
      </c>
      <c r="D455" t="s">
        <v>823</v>
      </c>
      <c r="E455">
        <v>2954880015</v>
      </c>
      <c r="F455" t="s">
        <v>189</v>
      </c>
      <c r="G455" t="s">
        <v>4760</v>
      </c>
      <c r="H455" t="str">
        <f t="shared" si="7"/>
        <v>682954880015介護予防通所リハビリテーション</v>
      </c>
      <c r="I455" t="s">
        <v>378</v>
      </c>
      <c r="J455">
        <v>167540</v>
      </c>
    </row>
    <row r="456" spans="1:10">
      <c r="A456">
        <v>68</v>
      </c>
      <c r="B456" t="s">
        <v>833</v>
      </c>
      <c r="C456">
        <v>70</v>
      </c>
      <c r="D456" t="s">
        <v>823</v>
      </c>
      <c r="E456">
        <v>2953380025</v>
      </c>
      <c r="F456" t="s">
        <v>171</v>
      </c>
      <c r="G456" t="s">
        <v>884</v>
      </c>
      <c r="H456" t="str">
        <f t="shared" si="7"/>
        <v>682953380025介護老人保健施設</v>
      </c>
      <c r="I456" t="s">
        <v>378</v>
      </c>
      <c r="J456">
        <v>1909362</v>
      </c>
    </row>
    <row r="457" spans="1:10">
      <c r="A457">
        <v>68</v>
      </c>
      <c r="B457" t="s">
        <v>834</v>
      </c>
      <c r="C457">
        <v>70</v>
      </c>
      <c r="D457" t="s">
        <v>823</v>
      </c>
      <c r="E457">
        <v>2953380025</v>
      </c>
      <c r="F457" t="s">
        <v>263</v>
      </c>
      <c r="G457" t="s">
        <v>884</v>
      </c>
      <c r="H457" t="str">
        <f t="shared" si="7"/>
        <v>682953380025短期入所療養介護</v>
      </c>
      <c r="I457" t="s">
        <v>378</v>
      </c>
      <c r="J457">
        <v>14659</v>
      </c>
    </row>
    <row r="458" spans="1:10">
      <c r="A458">
        <v>68</v>
      </c>
      <c r="B458" t="s">
        <v>835</v>
      </c>
      <c r="C458">
        <v>70</v>
      </c>
      <c r="D458" t="s">
        <v>823</v>
      </c>
      <c r="E458">
        <v>2953380025</v>
      </c>
      <c r="F458" t="s">
        <v>265</v>
      </c>
      <c r="G458" t="s">
        <v>4761</v>
      </c>
      <c r="H458" t="str">
        <f t="shared" si="7"/>
        <v>682953380025介護予防短期入所療養介護</v>
      </c>
      <c r="I458" t="s">
        <v>378</v>
      </c>
      <c r="J458">
        <v>0</v>
      </c>
    </row>
    <row r="459" spans="1:10">
      <c r="A459">
        <v>68</v>
      </c>
      <c r="B459" t="s">
        <v>836</v>
      </c>
      <c r="C459">
        <v>70</v>
      </c>
      <c r="D459" t="s">
        <v>823</v>
      </c>
      <c r="E459">
        <v>2953380025</v>
      </c>
      <c r="F459" t="s">
        <v>190</v>
      </c>
      <c r="G459" t="s">
        <v>884</v>
      </c>
      <c r="H459" t="str">
        <f t="shared" si="7"/>
        <v>682953380025通所リハビリテーション</v>
      </c>
      <c r="I459" t="s">
        <v>378</v>
      </c>
      <c r="J459">
        <v>581814</v>
      </c>
    </row>
    <row r="460" spans="1:10">
      <c r="A460">
        <v>68</v>
      </c>
      <c r="B460" t="s">
        <v>837</v>
      </c>
      <c r="C460">
        <v>70</v>
      </c>
      <c r="D460" t="s">
        <v>823</v>
      </c>
      <c r="E460">
        <v>2953380025</v>
      </c>
      <c r="F460" t="s">
        <v>189</v>
      </c>
      <c r="G460" t="s">
        <v>4761</v>
      </c>
      <c r="H460" t="str">
        <f t="shared" si="7"/>
        <v>682953380025介護予防通所リハビリテーション</v>
      </c>
      <c r="I460" t="s">
        <v>378</v>
      </c>
      <c r="J460">
        <v>142636</v>
      </c>
    </row>
    <row r="461" spans="1:10">
      <c r="H461" t="str">
        <f t="shared" si="7"/>
        <v/>
      </c>
    </row>
    <row r="462" spans="1:10">
      <c r="A462">
        <v>69</v>
      </c>
      <c r="B462" t="s">
        <v>838</v>
      </c>
      <c r="C462">
        <v>71</v>
      </c>
      <c r="D462" t="s">
        <v>839</v>
      </c>
      <c r="E462">
        <v>2971000910</v>
      </c>
      <c r="F462" t="s">
        <v>172</v>
      </c>
      <c r="G462" t="s">
        <v>885</v>
      </c>
      <c r="H462" t="str">
        <f t="shared" si="7"/>
        <v>692971000910介護老人福祉施設</v>
      </c>
      <c r="I462" t="s">
        <v>378</v>
      </c>
      <c r="J462">
        <v>1956504</v>
      </c>
    </row>
    <row r="463" spans="1:10">
      <c r="A463">
        <v>69</v>
      </c>
      <c r="B463" t="s">
        <v>840</v>
      </c>
      <c r="C463">
        <v>71</v>
      </c>
      <c r="D463" t="s">
        <v>839</v>
      </c>
      <c r="E463">
        <v>2971000910</v>
      </c>
      <c r="F463" t="s">
        <v>188</v>
      </c>
      <c r="G463" t="s">
        <v>885</v>
      </c>
      <c r="H463" t="str">
        <f t="shared" si="7"/>
        <v>692971000910短期入所生活介護</v>
      </c>
      <c r="I463" t="s">
        <v>378</v>
      </c>
      <c r="J463">
        <v>347216</v>
      </c>
    </row>
    <row r="464" spans="1:10">
      <c r="A464">
        <v>69</v>
      </c>
      <c r="B464" t="s">
        <v>841</v>
      </c>
      <c r="C464">
        <v>71</v>
      </c>
      <c r="D464" t="s">
        <v>839</v>
      </c>
      <c r="E464">
        <v>2971000910</v>
      </c>
      <c r="F464" t="s">
        <v>187</v>
      </c>
      <c r="G464" t="s">
        <v>4762</v>
      </c>
      <c r="H464" t="str">
        <f t="shared" si="7"/>
        <v>692971000910介護予防短期入所生活介護</v>
      </c>
      <c r="I464" t="s">
        <v>378</v>
      </c>
      <c r="J464">
        <v>0</v>
      </c>
    </row>
    <row r="465" spans="1:10">
      <c r="A465">
        <v>69</v>
      </c>
      <c r="B465" t="s">
        <v>842</v>
      </c>
      <c r="C465">
        <v>71</v>
      </c>
      <c r="D465" t="s">
        <v>839</v>
      </c>
      <c r="E465">
        <v>2911801310</v>
      </c>
      <c r="F465" t="s">
        <v>190</v>
      </c>
      <c r="G465" t="s">
        <v>886</v>
      </c>
      <c r="H465" t="str">
        <f t="shared" si="7"/>
        <v>692911801310通所リハビリテーション</v>
      </c>
      <c r="I465" t="s">
        <v>378</v>
      </c>
      <c r="J465">
        <v>934090</v>
      </c>
    </row>
    <row r="466" spans="1:10">
      <c r="A466">
        <v>69</v>
      </c>
      <c r="B466" t="s">
        <v>843</v>
      </c>
      <c r="C466">
        <v>71</v>
      </c>
      <c r="D466" t="s">
        <v>839</v>
      </c>
      <c r="E466">
        <v>2911801310</v>
      </c>
      <c r="F466" t="s">
        <v>189</v>
      </c>
      <c r="G466" t="s">
        <v>886</v>
      </c>
      <c r="H466" t="str">
        <f t="shared" si="7"/>
        <v>692911801310介護予防通所リハビリテーション</v>
      </c>
      <c r="I466" t="s">
        <v>378</v>
      </c>
      <c r="J466">
        <v>92868</v>
      </c>
    </row>
    <row r="467" spans="1:10">
      <c r="A467">
        <v>69</v>
      </c>
      <c r="B467" t="s">
        <v>844</v>
      </c>
      <c r="C467">
        <v>71</v>
      </c>
      <c r="D467" t="s">
        <v>839</v>
      </c>
      <c r="E467">
        <v>2972000893</v>
      </c>
      <c r="F467" t="s">
        <v>172</v>
      </c>
      <c r="G467" t="s">
        <v>887</v>
      </c>
      <c r="H467" t="str">
        <f t="shared" si="7"/>
        <v>692972000893介護老人福祉施設</v>
      </c>
      <c r="I467" t="s">
        <v>378</v>
      </c>
      <c r="J467">
        <v>1831076</v>
      </c>
    </row>
    <row r="468" spans="1:10">
      <c r="A468">
        <v>69</v>
      </c>
      <c r="B468" t="s">
        <v>845</v>
      </c>
      <c r="C468">
        <v>71</v>
      </c>
      <c r="D468" t="s">
        <v>839</v>
      </c>
      <c r="E468">
        <v>2972000893</v>
      </c>
      <c r="F468" t="s">
        <v>188</v>
      </c>
      <c r="G468" t="s">
        <v>887</v>
      </c>
      <c r="H468" t="str">
        <f t="shared" si="7"/>
        <v>692972000893短期入所生活介護</v>
      </c>
      <c r="I468" t="s">
        <v>378</v>
      </c>
      <c r="J468">
        <v>325772</v>
      </c>
    </row>
    <row r="469" spans="1:10">
      <c r="A469">
        <v>69</v>
      </c>
      <c r="B469" t="s">
        <v>846</v>
      </c>
      <c r="C469">
        <v>71</v>
      </c>
      <c r="D469" t="s">
        <v>839</v>
      </c>
      <c r="E469">
        <v>2972000893</v>
      </c>
      <c r="F469" t="s">
        <v>187</v>
      </c>
      <c r="G469" t="s">
        <v>4763</v>
      </c>
      <c r="H469" t="str">
        <f t="shared" si="7"/>
        <v>692972000893介護予防短期入所生活介護</v>
      </c>
      <c r="I469" t="s">
        <v>378</v>
      </c>
      <c r="J469">
        <v>0</v>
      </c>
    </row>
    <row r="470" spans="1:10">
      <c r="H470" t="str">
        <f t="shared" si="7"/>
        <v/>
      </c>
    </row>
    <row r="471" spans="1:10">
      <c r="A471">
        <v>70</v>
      </c>
      <c r="B471" t="s">
        <v>847</v>
      </c>
      <c r="C471">
        <v>72</v>
      </c>
      <c r="D471" t="s">
        <v>848</v>
      </c>
      <c r="E471">
        <v>2950180022</v>
      </c>
      <c r="F471" t="s">
        <v>171</v>
      </c>
      <c r="G471" t="s">
        <v>888</v>
      </c>
      <c r="H471" t="str">
        <f t="shared" si="7"/>
        <v>702950180022介護老人保健施設</v>
      </c>
      <c r="I471" t="s">
        <v>378</v>
      </c>
      <c r="J471">
        <v>2005840</v>
      </c>
    </row>
    <row r="472" spans="1:10">
      <c r="A472">
        <v>70</v>
      </c>
      <c r="B472" t="s">
        <v>849</v>
      </c>
      <c r="C472">
        <v>72</v>
      </c>
      <c r="D472" t="s">
        <v>848</v>
      </c>
      <c r="E472">
        <v>2950180022</v>
      </c>
      <c r="F472" t="s">
        <v>190</v>
      </c>
      <c r="G472" t="s">
        <v>888</v>
      </c>
      <c r="H472" t="str">
        <f t="shared" si="7"/>
        <v>702950180022通所リハビリテーション</v>
      </c>
      <c r="I472" t="s">
        <v>378</v>
      </c>
      <c r="J472">
        <v>793213</v>
      </c>
    </row>
    <row r="473" spans="1:10">
      <c r="A473">
        <v>70</v>
      </c>
      <c r="B473" t="s">
        <v>850</v>
      </c>
      <c r="C473">
        <v>72</v>
      </c>
      <c r="D473" t="s">
        <v>848</v>
      </c>
      <c r="E473">
        <v>2950180022</v>
      </c>
      <c r="F473" t="s">
        <v>263</v>
      </c>
      <c r="G473" t="s">
        <v>888</v>
      </c>
      <c r="H473" t="str">
        <f t="shared" si="7"/>
        <v>702950180022短期入所療養介護</v>
      </c>
      <c r="I473" t="s">
        <v>378</v>
      </c>
      <c r="J473">
        <v>324368</v>
      </c>
    </row>
    <row r="474" spans="1:10">
      <c r="A474">
        <v>70</v>
      </c>
      <c r="B474" t="s">
        <v>851</v>
      </c>
      <c r="C474">
        <v>72</v>
      </c>
      <c r="D474" t="s">
        <v>848</v>
      </c>
      <c r="E474">
        <v>2950180022</v>
      </c>
      <c r="F474" t="s">
        <v>265</v>
      </c>
      <c r="G474" t="s">
        <v>888</v>
      </c>
      <c r="H474" t="str">
        <f t="shared" si="7"/>
        <v>702950180022介護予防短期入所療養介護</v>
      </c>
      <c r="I474" t="s">
        <v>378</v>
      </c>
      <c r="J474">
        <v>4447</v>
      </c>
    </row>
    <row r="475" spans="1:10">
      <c r="A475">
        <v>70</v>
      </c>
      <c r="B475" t="s">
        <v>852</v>
      </c>
      <c r="C475">
        <v>72</v>
      </c>
      <c r="D475" t="s">
        <v>848</v>
      </c>
      <c r="E475">
        <v>2950180022</v>
      </c>
      <c r="F475" t="s">
        <v>189</v>
      </c>
      <c r="G475" t="s">
        <v>888</v>
      </c>
      <c r="H475" t="str">
        <f t="shared" si="7"/>
        <v>702950180022介護予防通所リハビリテーション</v>
      </c>
      <c r="I475" t="s">
        <v>378</v>
      </c>
      <c r="J475">
        <v>23472</v>
      </c>
    </row>
    <row r="476" spans="1:10">
      <c r="A476">
        <v>70</v>
      </c>
      <c r="B476" t="s">
        <v>853</v>
      </c>
      <c r="C476">
        <v>72</v>
      </c>
      <c r="D476" t="s">
        <v>848</v>
      </c>
      <c r="E476">
        <v>2950980033</v>
      </c>
      <c r="F476" t="s">
        <v>171</v>
      </c>
      <c r="G476" t="s">
        <v>889</v>
      </c>
      <c r="H476" t="str">
        <f t="shared" si="7"/>
        <v>702950980033介護老人保健施設</v>
      </c>
      <c r="I476" t="s">
        <v>378</v>
      </c>
      <c r="J476">
        <v>1453977</v>
      </c>
    </row>
    <row r="477" spans="1:10">
      <c r="A477">
        <v>70</v>
      </c>
      <c r="B477" t="s">
        <v>854</v>
      </c>
      <c r="C477">
        <v>72</v>
      </c>
      <c r="D477" t="s">
        <v>848</v>
      </c>
      <c r="E477">
        <v>2950980033</v>
      </c>
      <c r="F477" t="s">
        <v>263</v>
      </c>
      <c r="G477" t="s">
        <v>889</v>
      </c>
      <c r="H477" t="str">
        <f t="shared" si="7"/>
        <v>702950980033短期入所療養介護</v>
      </c>
      <c r="I477" t="s">
        <v>378</v>
      </c>
      <c r="J477">
        <v>360792</v>
      </c>
    </row>
    <row r="478" spans="1:10">
      <c r="A478">
        <v>70</v>
      </c>
      <c r="B478" t="s">
        <v>855</v>
      </c>
      <c r="C478">
        <v>72</v>
      </c>
      <c r="D478" t="s">
        <v>848</v>
      </c>
      <c r="E478">
        <v>2950980033</v>
      </c>
      <c r="F478" t="s">
        <v>265</v>
      </c>
      <c r="G478" t="s">
        <v>889</v>
      </c>
      <c r="H478" t="str">
        <f t="shared" si="7"/>
        <v>702950980033介護予防短期入所療養介護</v>
      </c>
      <c r="I478" t="s">
        <v>378</v>
      </c>
      <c r="J478">
        <v>2767</v>
      </c>
    </row>
    <row r="479" spans="1:10">
      <c r="A479">
        <v>70</v>
      </c>
      <c r="B479" t="s">
        <v>856</v>
      </c>
      <c r="C479">
        <v>72</v>
      </c>
      <c r="D479" t="s">
        <v>848</v>
      </c>
      <c r="E479">
        <v>2950980033</v>
      </c>
      <c r="F479" t="s">
        <v>190</v>
      </c>
      <c r="G479" t="s">
        <v>889</v>
      </c>
      <c r="H479" t="str">
        <f t="shared" si="7"/>
        <v>702950980033通所リハビリテーション</v>
      </c>
      <c r="I479" t="s">
        <v>378</v>
      </c>
      <c r="J479">
        <v>601278</v>
      </c>
    </row>
    <row r="480" spans="1:10">
      <c r="A480">
        <v>70</v>
      </c>
      <c r="B480" t="s">
        <v>857</v>
      </c>
      <c r="C480">
        <v>72</v>
      </c>
      <c r="D480" t="s">
        <v>848</v>
      </c>
      <c r="E480">
        <v>2950980033</v>
      </c>
      <c r="F480" t="s">
        <v>189</v>
      </c>
      <c r="G480" t="s">
        <v>889</v>
      </c>
      <c r="H480" t="str">
        <f t="shared" si="7"/>
        <v>702950980033介護予防通所リハビリテーション</v>
      </c>
      <c r="I480" t="s">
        <v>378</v>
      </c>
      <c r="J480">
        <v>34061</v>
      </c>
    </row>
    <row r="481" spans="1:10">
      <c r="A481">
        <v>70</v>
      </c>
      <c r="B481" t="s">
        <v>858</v>
      </c>
      <c r="C481">
        <v>72</v>
      </c>
      <c r="D481" t="s">
        <v>848</v>
      </c>
      <c r="E481">
        <v>2990100196</v>
      </c>
      <c r="F481" t="s">
        <v>201</v>
      </c>
      <c r="G481" t="s">
        <v>890</v>
      </c>
      <c r="H481" t="str">
        <f t="shared" si="7"/>
        <v>702990100196認知症対応型共同生活介護</v>
      </c>
      <c r="I481" t="s">
        <v>378</v>
      </c>
      <c r="J481">
        <v>830923</v>
      </c>
    </row>
    <row r="482" spans="1:10">
      <c r="A482">
        <v>70</v>
      </c>
      <c r="B482" t="s">
        <v>859</v>
      </c>
      <c r="C482">
        <v>72</v>
      </c>
      <c r="D482" t="s">
        <v>848</v>
      </c>
      <c r="E482">
        <v>2990100196</v>
      </c>
      <c r="F482" t="s">
        <v>4716</v>
      </c>
      <c r="G482" t="s">
        <v>890</v>
      </c>
      <c r="H482" t="str">
        <f t="shared" si="7"/>
        <v>702990100196認知症対応型共同生活介護(短期利用型）</v>
      </c>
      <c r="I482" t="s">
        <v>378</v>
      </c>
      <c r="J482">
        <v>0</v>
      </c>
    </row>
    <row r="483" spans="1:10">
      <c r="A483">
        <v>70</v>
      </c>
      <c r="B483" t="s">
        <v>860</v>
      </c>
      <c r="C483">
        <v>72</v>
      </c>
      <c r="D483" t="s">
        <v>848</v>
      </c>
      <c r="E483">
        <v>2990100196</v>
      </c>
      <c r="F483" t="s">
        <v>203</v>
      </c>
      <c r="G483" t="s">
        <v>890</v>
      </c>
      <c r="H483" t="str">
        <f t="shared" si="7"/>
        <v>702990100196介護予防認知症対応型共同生活介護</v>
      </c>
      <c r="I483" t="s">
        <v>378</v>
      </c>
      <c r="J483">
        <v>0</v>
      </c>
    </row>
    <row r="484" spans="1:10">
      <c r="A484">
        <v>70</v>
      </c>
      <c r="B484" t="s">
        <v>861</v>
      </c>
      <c r="C484">
        <v>72</v>
      </c>
      <c r="D484" t="s">
        <v>848</v>
      </c>
      <c r="E484">
        <v>2990100196</v>
      </c>
      <c r="F484" t="s">
        <v>4718</v>
      </c>
      <c r="G484" t="s">
        <v>890</v>
      </c>
      <c r="H484" t="str">
        <f t="shared" si="7"/>
        <v>702990100196介護予防認知症対応型共同生活介護(短期利用型）</v>
      </c>
      <c r="I484" t="s">
        <v>378</v>
      </c>
      <c r="J484">
        <v>0</v>
      </c>
    </row>
    <row r="485" spans="1:10">
      <c r="A485">
        <v>70</v>
      </c>
      <c r="B485" t="s">
        <v>862</v>
      </c>
      <c r="C485">
        <v>72</v>
      </c>
      <c r="D485" t="s">
        <v>848</v>
      </c>
      <c r="E485">
        <v>2990100204</v>
      </c>
      <c r="F485" t="s">
        <v>307</v>
      </c>
      <c r="G485" t="s">
        <v>891</v>
      </c>
      <c r="H485" t="str">
        <f t="shared" si="7"/>
        <v>702990100204小規模多機能型居宅介護</v>
      </c>
      <c r="I485" t="s">
        <v>378</v>
      </c>
      <c r="J485">
        <v>548311</v>
      </c>
    </row>
    <row r="486" spans="1:10">
      <c r="A486">
        <v>70</v>
      </c>
      <c r="B486" t="s">
        <v>863</v>
      </c>
      <c r="C486">
        <v>72</v>
      </c>
      <c r="D486" t="s">
        <v>848</v>
      </c>
      <c r="E486">
        <v>2990100204</v>
      </c>
      <c r="F486" t="s">
        <v>309</v>
      </c>
      <c r="G486" t="s">
        <v>891</v>
      </c>
      <c r="H486" t="str">
        <f t="shared" si="7"/>
        <v>702990100204介護予防小規模多機能型居宅介護</v>
      </c>
      <c r="I486" t="s">
        <v>378</v>
      </c>
      <c r="J486">
        <v>15780</v>
      </c>
    </row>
    <row r="487" spans="1:10">
      <c r="A487">
        <v>70</v>
      </c>
      <c r="B487" t="s">
        <v>864</v>
      </c>
      <c r="C487">
        <v>72</v>
      </c>
      <c r="D487" t="s">
        <v>848</v>
      </c>
      <c r="E487">
        <v>2990900140</v>
      </c>
      <c r="F487" t="s">
        <v>201</v>
      </c>
      <c r="G487" t="s">
        <v>892</v>
      </c>
      <c r="H487" t="str">
        <f t="shared" si="7"/>
        <v>702990900140認知症対応型共同生活介護</v>
      </c>
      <c r="I487" t="s">
        <v>378</v>
      </c>
      <c r="J487">
        <v>853677</v>
      </c>
    </row>
    <row r="488" spans="1:10">
      <c r="A488">
        <v>70</v>
      </c>
      <c r="B488" t="s">
        <v>865</v>
      </c>
      <c r="C488">
        <v>72</v>
      </c>
      <c r="D488" t="s">
        <v>848</v>
      </c>
      <c r="E488">
        <v>2990900140</v>
      </c>
      <c r="F488" t="s">
        <v>203</v>
      </c>
      <c r="G488" t="s">
        <v>892</v>
      </c>
      <c r="H488" t="str">
        <f t="shared" si="7"/>
        <v>702990900140介護予防認知症対応型共同生活介護</v>
      </c>
      <c r="I488" t="s">
        <v>378</v>
      </c>
      <c r="J488">
        <v>0</v>
      </c>
    </row>
    <row r="489" spans="1:10">
      <c r="A489">
        <v>70</v>
      </c>
      <c r="B489" t="s">
        <v>866</v>
      </c>
      <c r="C489">
        <v>72</v>
      </c>
      <c r="D489" t="s">
        <v>848</v>
      </c>
      <c r="E489">
        <v>2990900157</v>
      </c>
      <c r="F489" t="s">
        <v>156</v>
      </c>
      <c r="G489" t="s">
        <v>893</v>
      </c>
      <c r="H489" t="str">
        <f t="shared" si="7"/>
        <v>702990900157複合型サービス（看護小規模多機能型居宅介護）</v>
      </c>
      <c r="I489" t="s">
        <v>378</v>
      </c>
      <c r="J489">
        <v>418772</v>
      </c>
    </row>
    <row r="490" spans="1:10">
      <c r="A490">
        <v>70</v>
      </c>
      <c r="B490" t="s">
        <v>867</v>
      </c>
      <c r="C490">
        <v>72</v>
      </c>
      <c r="D490" t="s">
        <v>848</v>
      </c>
      <c r="E490">
        <v>2970107096</v>
      </c>
      <c r="F490" t="s">
        <v>10</v>
      </c>
      <c r="G490" t="s">
        <v>894</v>
      </c>
      <c r="H490" t="str">
        <f t="shared" si="7"/>
        <v>702970107096訪問介護</v>
      </c>
      <c r="I490" t="s">
        <v>378</v>
      </c>
      <c r="J490">
        <v>707362</v>
      </c>
    </row>
    <row r="491" spans="1:10">
      <c r="A491">
        <v>70</v>
      </c>
      <c r="B491" t="s">
        <v>868</v>
      </c>
      <c r="C491">
        <v>72</v>
      </c>
      <c r="D491" t="s">
        <v>848</v>
      </c>
      <c r="E491">
        <v>2970107096</v>
      </c>
      <c r="F491" t="s">
        <v>4764</v>
      </c>
      <c r="G491" t="s">
        <v>894</v>
      </c>
      <c r="H491" t="str">
        <f t="shared" si="7"/>
        <v>702970107096訪問型サービス（独自）</v>
      </c>
      <c r="I491" t="s">
        <v>378</v>
      </c>
      <c r="J491">
        <v>28867</v>
      </c>
    </row>
    <row r="492" spans="1:10">
      <c r="H492" t="str">
        <f t="shared" si="7"/>
        <v/>
      </c>
    </row>
    <row r="493" spans="1:10">
      <c r="A493">
        <v>71</v>
      </c>
      <c r="B493" t="s">
        <v>869</v>
      </c>
      <c r="C493">
        <v>73</v>
      </c>
      <c r="D493" t="s">
        <v>870</v>
      </c>
      <c r="E493">
        <v>2970104762</v>
      </c>
      <c r="F493" t="s">
        <v>12</v>
      </c>
      <c r="G493" t="s">
        <v>895</v>
      </c>
      <c r="H493" t="str">
        <f t="shared" si="7"/>
        <v>712970104762通所介護</v>
      </c>
      <c r="I493" t="s">
        <v>378</v>
      </c>
      <c r="J493">
        <v>284753</v>
      </c>
    </row>
    <row r="494" spans="1:10">
      <c r="A494">
        <v>71</v>
      </c>
      <c r="B494" t="s">
        <v>871</v>
      </c>
      <c r="C494">
        <v>73</v>
      </c>
      <c r="D494" t="s">
        <v>870</v>
      </c>
      <c r="E494">
        <v>2970104762</v>
      </c>
      <c r="F494" t="s">
        <v>872</v>
      </c>
      <c r="G494" t="s">
        <v>895</v>
      </c>
      <c r="H494" t="str">
        <f t="shared" si="7"/>
        <v>712970104762通所型サービス（独自）</v>
      </c>
      <c r="I494" t="s">
        <v>378</v>
      </c>
      <c r="J494">
        <v>32141</v>
      </c>
    </row>
    <row r="495" spans="1:10">
      <c r="H495" t="str">
        <f t="shared" si="7"/>
        <v/>
      </c>
    </row>
    <row r="496" spans="1:10">
      <c r="A496">
        <v>72</v>
      </c>
      <c r="B496" t="s">
        <v>873</v>
      </c>
      <c r="C496">
        <v>74</v>
      </c>
      <c r="D496" t="s">
        <v>874</v>
      </c>
      <c r="E496">
        <v>2970102576</v>
      </c>
      <c r="F496" t="s">
        <v>12</v>
      </c>
      <c r="G496" t="s">
        <v>896</v>
      </c>
      <c r="H496" t="str">
        <f t="shared" si="7"/>
        <v>722970102576通所介護</v>
      </c>
      <c r="I496" t="s">
        <v>378</v>
      </c>
      <c r="J496">
        <v>356385</v>
      </c>
    </row>
    <row r="497" spans="1:10">
      <c r="A497">
        <v>72</v>
      </c>
      <c r="B497" t="s">
        <v>875</v>
      </c>
      <c r="C497">
        <v>74</v>
      </c>
      <c r="D497" t="s">
        <v>874</v>
      </c>
      <c r="E497">
        <v>2970102576</v>
      </c>
      <c r="F497" t="s">
        <v>201</v>
      </c>
      <c r="G497" t="s">
        <v>896</v>
      </c>
      <c r="H497" t="str">
        <f t="shared" si="7"/>
        <v>722970102576認知症対応型共同生活介護</v>
      </c>
      <c r="I497" t="s">
        <v>378</v>
      </c>
      <c r="J497">
        <v>428915</v>
      </c>
    </row>
    <row r="498" spans="1:10">
      <c r="A498">
        <v>72</v>
      </c>
      <c r="B498" t="s">
        <v>876</v>
      </c>
      <c r="C498">
        <v>74</v>
      </c>
      <c r="D498" t="s">
        <v>874</v>
      </c>
      <c r="E498">
        <v>2970102576</v>
      </c>
      <c r="F498" t="s">
        <v>4716</v>
      </c>
      <c r="G498" t="s">
        <v>896</v>
      </c>
      <c r="H498" t="str">
        <f t="shared" si="7"/>
        <v>722970102576認知症対応型共同生活介護(短期利用型）</v>
      </c>
      <c r="I498" t="s">
        <v>378</v>
      </c>
      <c r="J498">
        <v>3153</v>
      </c>
    </row>
    <row r="499" spans="1:10">
      <c r="A499">
        <v>72</v>
      </c>
      <c r="B499" t="s">
        <v>877</v>
      </c>
      <c r="C499">
        <v>74</v>
      </c>
      <c r="D499" t="s">
        <v>874</v>
      </c>
      <c r="E499">
        <v>2970102576</v>
      </c>
      <c r="F499" t="s">
        <v>203</v>
      </c>
      <c r="G499" t="s">
        <v>4765</v>
      </c>
      <c r="H499" t="str">
        <f t="shared" si="7"/>
        <v>722970102576介護予防認知症対応型共同生活介護</v>
      </c>
      <c r="I499" t="s">
        <v>378</v>
      </c>
      <c r="J499">
        <v>0</v>
      </c>
    </row>
    <row r="500" spans="1:10">
      <c r="A500">
        <v>72</v>
      </c>
      <c r="B500" t="s">
        <v>878</v>
      </c>
      <c r="C500">
        <v>74</v>
      </c>
      <c r="D500" t="s">
        <v>874</v>
      </c>
      <c r="E500">
        <v>2970102576</v>
      </c>
      <c r="F500" t="s">
        <v>4718</v>
      </c>
      <c r="G500" t="s">
        <v>4765</v>
      </c>
      <c r="H500" t="str">
        <f t="shared" si="7"/>
        <v>722970102576介護予防認知症対応型共同生活介護(短期利用型）</v>
      </c>
      <c r="I500" t="s">
        <v>378</v>
      </c>
      <c r="J500">
        <v>0</v>
      </c>
    </row>
    <row r="501" spans="1:10">
      <c r="A501">
        <v>72</v>
      </c>
      <c r="B501" t="s">
        <v>879</v>
      </c>
      <c r="C501">
        <v>74</v>
      </c>
      <c r="D501" t="s">
        <v>874</v>
      </c>
      <c r="E501">
        <v>2970102576</v>
      </c>
      <c r="F501" t="s">
        <v>10</v>
      </c>
      <c r="G501" t="s">
        <v>896</v>
      </c>
      <c r="H501" t="str">
        <f t="shared" si="7"/>
        <v>722970102576訪問介護</v>
      </c>
      <c r="I501" t="s">
        <v>378</v>
      </c>
      <c r="J501">
        <v>1763365</v>
      </c>
    </row>
    <row r="502" spans="1:10">
      <c r="B502" t="s">
        <v>4766</v>
      </c>
      <c r="C502">
        <v>74</v>
      </c>
      <c r="D502" t="s">
        <v>874</v>
      </c>
      <c r="E502">
        <v>2970100141</v>
      </c>
      <c r="F502" t="s">
        <v>13</v>
      </c>
      <c r="G502" t="s">
        <v>951</v>
      </c>
      <c r="H502" t="str">
        <f t="shared" si="7"/>
        <v>2970100141地域密着型通所介護</v>
      </c>
      <c r="I502" t="s">
        <v>378</v>
      </c>
    </row>
    <row r="503" spans="1:10">
      <c r="A503">
        <v>72</v>
      </c>
      <c r="B503" t="s">
        <v>897</v>
      </c>
      <c r="C503">
        <v>74</v>
      </c>
      <c r="D503" t="s">
        <v>874</v>
      </c>
      <c r="E503">
        <v>2970100141</v>
      </c>
      <c r="F503" t="s">
        <v>201</v>
      </c>
      <c r="G503" t="s">
        <v>951</v>
      </c>
      <c r="H503" t="str">
        <f t="shared" si="7"/>
        <v>722970100141認知症対応型共同生活介護</v>
      </c>
      <c r="I503" t="s">
        <v>378</v>
      </c>
      <c r="J503">
        <v>848352</v>
      </c>
    </row>
    <row r="504" spans="1:10">
      <c r="A504">
        <v>72</v>
      </c>
      <c r="B504" t="s">
        <v>898</v>
      </c>
      <c r="C504">
        <v>74</v>
      </c>
      <c r="D504" t="s">
        <v>874</v>
      </c>
      <c r="E504">
        <v>2970100141</v>
      </c>
      <c r="F504" t="s">
        <v>4716</v>
      </c>
      <c r="G504" t="s">
        <v>951</v>
      </c>
      <c r="H504" t="str">
        <f t="shared" si="7"/>
        <v>722970100141認知症対応型共同生活介護(短期利用型）</v>
      </c>
      <c r="I504" t="s">
        <v>378</v>
      </c>
      <c r="J504">
        <v>1696</v>
      </c>
    </row>
    <row r="505" spans="1:10">
      <c r="A505">
        <v>72</v>
      </c>
      <c r="B505" t="s">
        <v>899</v>
      </c>
      <c r="C505">
        <v>74</v>
      </c>
      <c r="D505" t="s">
        <v>874</v>
      </c>
      <c r="E505">
        <v>2970100141</v>
      </c>
      <c r="F505" t="s">
        <v>203</v>
      </c>
      <c r="G505" t="s">
        <v>4767</v>
      </c>
      <c r="H505" t="str">
        <f t="shared" si="7"/>
        <v>722970100141介護予防認知症対応型共同生活介護</v>
      </c>
      <c r="I505" t="s">
        <v>378</v>
      </c>
      <c r="J505">
        <v>0</v>
      </c>
    </row>
    <row r="506" spans="1:10">
      <c r="A506">
        <v>72</v>
      </c>
      <c r="B506" t="s">
        <v>900</v>
      </c>
      <c r="C506">
        <v>74</v>
      </c>
      <c r="D506" t="s">
        <v>874</v>
      </c>
      <c r="E506">
        <v>2970100141</v>
      </c>
      <c r="F506" t="s">
        <v>4718</v>
      </c>
      <c r="G506" t="s">
        <v>4767</v>
      </c>
      <c r="H506" t="str">
        <f t="shared" ref="H506:H568" si="8">A506&amp;B506</f>
        <v>722970100141介護予防認知症対応型共同生活介護(短期利用型）</v>
      </c>
      <c r="I506" t="s">
        <v>378</v>
      </c>
      <c r="J506">
        <v>0</v>
      </c>
    </row>
    <row r="507" spans="1:10">
      <c r="A507">
        <v>72</v>
      </c>
      <c r="B507" t="s">
        <v>901</v>
      </c>
      <c r="C507">
        <v>74</v>
      </c>
      <c r="D507" t="s">
        <v>874</v>
      </c>
      <c r="E507">
        <v>2970103384</v>
      </c>
      <c r="F507" t="s">
        <v>10</v>
      </c>
      <c r="G507" t="s">
        <v>952</v>
      </c>
      <c r="H507" t="str">
        <f t="shared" si="8"/>
        <v>722970103384訪問介護</v>
      </c>
      <c r="I507" t="s">
        <v>378</v>
      </c>
      <c r="J507">
        <v>732405</v>
      </c>
    </row>
    <row r="508" spans="1:10">
      <c r="A508">
        <v>72</v>
      </c>
      <c r="B508" t="s">
        <v>4768</v>
      </c>
      <c r="C508">
        <v>74</v>
      </c>
      <c r="D508" t="s">
        <v>874</v>
      </c>
      <c r="E508">
        <v>2970104432</v>
      </c>
      <c r="F508" t="s">
        <v>13</v>
      </c>
      <c r="G508" t="s">
        <v>953</v>
      </c>
      <c r="H508" t="str">
        <f t="shared" si="8"/>
        <v>722970104432地域密着型通所介護</v>
      </c>
      <c r="I508" t="s">
        <v>378</v>
      </c>
      <c r="J508">
        <v>277996</v>
      </c>
    </row>
    <row r="509" spans="1:10">
      <c r="A509">
        <v>72</v>
      </c>
      <c r="B509" t="s">
        <v>902</v>
      </c>
      <c r="C509">
        <v>74</v>
      </c>
      <c r="D509" t="s">
        <v>874</v>
      </c>
      <c r="E509">
        <v>2970108045</v>
      </c>
      <c r="F509" t="s">
        <v>12</v>
      </c>
      <c r="G509" t="s">
        <v>954</v>
      </c>
      <c r="H509" t="str">
        <f t="shared" si="8"/>
        <v>722970108045通所介護</v>
      </c>
      <c r="I509" t="s">
        <v>378</v>
      </c>
      <c r="J509">
        <v>434803</v>
      </c>
    </row>
    <row r="510" spans="1:10">
      <c r="A510">
        <v>72</v>
      </c>
      <c r="B510" t="s">
        <v>903</v>
      </c>
      <c r="C510">
        <v>74</v>
      </c>
      <c r="D510" t="s">
        <v>874</v>
      </c>
      <c r="E510">
        <v>2970501801</v>
      </c>
      <c r="F510" t="s">
        <v>10</v>
      </c>
      <c r="G510" t="s">
        <v>955</v>
      </c>
      <c r="H510" t="str">
        <f t="shared" si="8"/>
        <v>722970501801訪問介護</v>
      </c>
      <c r="I510" t="s">
        <v>378</v>
      </c>
      <c r="J510">
        <v>304273</v>
      </c>
    </row>
    <row r="511" spans="1:10">
      <c r="A511">
        <v>72</v>
      </c>
      <c r="B511" t="s">
        <v>904</v>
      </c>
      <c r="C511">
        <v>74</v>
      </c>
      <c r="D511" t="s">
        <v>874</v>
      </c>
      <c r="E511">
        <v>2970500613</v>
      </c>
      <c r="F511" t="s">
        <v>13</v>
      </c>
      <c r="G511" t="s">
        <v>956</v>
      </c>
      <c r="H511" t="str">
        <f t="shared" si="8"/>
        <v>722970500613地域密着型通所介護</v>
      </c>
      <c r="I511" t="s">
        <v>378</v>
      </c>
      <c r="J511">
        <v>151109</v>
      </c>
    </row>
    <row r="512" spans="1:10">
      <c r="H512" t="str">
        <f t="shared" si="8"/>
        <v/>
      </c>
    </row>
    <row r="513" spans="1:10">
      <c r="A513">
        <v>73</v>
      </c>
      <c r="B513" t="s">
        <v>905</v>
      </c>
      <c r="C513">
        <v>75</v>
      </c>
      <c r="D513" t="s">
        <v>906</v>
      </c>
      <c r="E513">
        <v>2970301137</v>
      </c>
      <c r="F513" t="s">
        <v>10</v>
      </c>
      <c r="G513" t="s">
        <v>957</v>
      </c>
      <c r="H513" t="str">
        <f t="shared" si="8"/>
        <v>732970301137訪問介護</v>
      </c>
      <c r="I513" t="s">
        <v>667</v>
      </c>
      <c r="J513">
        <v>72332</v>
      </c>
    </row>
    <row r="514" spans="1:10">
      <c r="A514">
        <v>73</v>
      </c>
      <c r="B514" t="s">
        <v>907</v>
      </c>
      <c r="C514">
        <v>75</v>
      </c>
      <c r="D514" t="s">
        <v>4769</v>
      </c>
      <c r="E514">
        <v>2970301137</v>
      </c>
      <c r="F514" t="s">
        <v>4702</v>
      </c>
      <c r="G514" t="s">
        <v>4770</v>
      </c>
      <c r="H514" t="str">
        <f t="shared" si="8"/>
        <v>732970301137訪問型サービス（独自/定率）</v>
      </c>
      <c r="I514" t="s">
        <v>667</v>
      </c>
      <c r="J514">
        <v>8800</v>
      </c>
    </row>
    <row r="515" spans="1:10">
      <c r="H515" t="str">
        <f t="shared" si="8"/>
        <v/>
      </c>
    </row>
    <row r="516" spans="1:10">
      <c r="A516">
        <v>74</v>
      </c>
      <c r="B516" t="s">
        <v>908</v>
      </c>
      <c r="C516">
        <v>76</v>
      </c>
      <c r="D516" t="s">
        <v>909</v>
      </c>
      <c r="E516">
        <v>2973800010</v>
      </c>
      <c r="F516" t="s">
        <v>10</v>
      </c>
      <c r="G516" t="s">
        <v>909</v>
      </c>
      <c r="H516" t="str">
        <f t="shared" si="8"/>
        <v>742973800010訪問介護</v>
      </c>
      <c r="I516" t="s">
        <v>378</v>
      </c>
      <c r="J516">
        <v>34103</v>
      </c>
    </row>
    <row r="517" spans="1:10">
      <c r="A517">
        <v>74</v>
      </c>
      <c r="B517" t="s">
        <v>910</v>
      </c>
      <c r="C517">
        <v>76</v>
      </c>
      <c r="D517" t="s">
        <v>909</v>
      </c>
      <c r="E517">
        <v>2973800010</v>
      </c>
      <c r="F517" t="s">
        <v>4702</v>
      </c>
      <c r="G517" t="s">
        <v>4771</v>
      </c>
      <c r="H517" t="str">
        <f t="shared" si="8"/>
        <v>742973800010訪問型サービス（独自/定率）</v>
      </c>
      <c r="I517" t="s">
        <v>378</v>
      </c>
      <c r="J517">
        <v>297</v>
      </c>
    </row>
    <row r="518" spans="1:10">
      <c r="A518">
        <v>74</v>
      </c>
      <c r="B518" t="s">
        <v>911</v>
      </c>
      <c r="C518">
        <v>76</v>
      </c>
      <c r="D518" t="s">
        <v>909</v>
      </c>
      <c r="E518">
        <v>2973800044</v>
      </c>
      <c r="F518" t="s">
        <v>13</v>
      </c>
      <c r="G518" t="s">
        <v>958</v>
      </c>
      <c r="H518" t="str">
        <f t="shared" si="8"/>
        <v>742973800044地域密着型通所介護</v>
      </c>
      <c r="I518" t="s">
        <v>378</v>
      </c>
      <c r="J518">
        <v>143458</v>
      </c>
    </row>
    <row r="519" spans="1:10">
      <c r="A519">
        <v>74</v>
      </c>
      <c r="B519" t="s">
        <v>912</v>
      </c>
      <c r="C519">
        <v>76</v>
      </c>
      <c r="D519" t="s">
        <v>909</v>
      </c>
      <c r="E519">
        <v>2973800044</v>
      </c>
      <c r="F519" t="s">
        <v>4703</v>
      </c>
      <c r="G519" t="s">
        <v>958</v>
      </c>
      <c r="H519" t="str">
        <f t="shared" si="8"/>
        <v>742973800044通所型サービス（独自/定率）</v>
      </c>
      <c r="I519" t="s">
        <v>378</v>
      </c>
      <c r="J519">
        <v>930</v>
      </c>
    </row>
    <row r="520" spans="1:10">
      <c r="H520" t="str">
        <f t="shared" si="8"/>
        <v/>
      </c>
    </row>
    <row r="521" spans="1:10">
      <c r="A521">
        <v>75</v>
      </c>
      <c r="B521" t="s">
        <v>913</v>
      </c>
      <c r="C521">
        <v>77</v>
      </c>
      <c r="D521" t="s">
        <v>914</v>
      </c>
      <c r="E521">
        <v>2970900110</v>
      </c>
      <c r="F521" t="s">
        <v>10</v>
      </c>
      <c r="G521" t="s">
        <v>959</v>
      </c>
      <c r="H521" t="str">
        <f t="shared" si="8"/>
        <v>752970900110訪問介護</v>
      </c>
      <c r="I521" t="s">
        <v>378</v>
      </c>
      <c r="J521">
        <v>358156</v>
      </c>
    </row>
    <row r="522" spans="1:10">
      <c r="A522">
        <v>75</v>
      </c>
      <c r="B522" t="s">
        <v>915</v>
      </c>
      <c r="C522">
        <v>77</v>
      </c>
      <c r="D522" t="s">
        <v>4772</v>
      </c>
      <c r="E522">
        <v>2970900110</v>
      </c>
      <c r="F522" t="s">
        <v>4704</v>
      </c>
      <c r="G522" t="s">
        <v>4773</v>
      </c>
      <c r="H522" t="str">
        <f t="shared" si="8"/>
        <v>752970900110訪問型サービス（独自）</v>
      </c>
      <c r="I522" t="s">
        <v>378</v>
      </c>
      <c r="J522">
        <v>0</v>
      </c>
    </row>
    <row r="523" spans="1:10">
      <c r="H523" t="str">
        <f t="shared" si="8"/>
        <v/>
      </c>
    </row>
    <row r="524" spans="1:10">
      <c r="A524">
        <v>76</v>
      </c>
      <c r="B524" t="s">
        <v>916</v>
      </c>
      <c r="C524">
        <v>78</v>
      </c>
      <c r="D524" t="s">
        <v>917</v>
      </c>
      <c r="E524">
        <v>2970105652</v>
      </c>
      <c r="F524" t="s">
        <v>10</v>
      </c>
      <c r="G524" t="s">
        <v>960</v>
      </c>
      <c r="H524" t="str">
        <f t="shared" si="8"/>
        <v>762970105652訪問介護</v>
      </c>
      <c r="I524" t="s">
        <v>378</v>
      </c>
      <c r="J524">
        <v>94298</v>
      </c>
    </row>
    <row r="525" spans="1:10">
      <c r="A525">
        <v>76</v>
      </c>
      <c r="B525" t="s">
        <v>918</v>
      </c>
      <c r="C525">
        <v>78</v>
      </c>
      <c r="D525" t="s">
        <v>917</v>
      </c>
      <c r="E525">
        <v>2970105652</v>
      </c>
      <c r="F525" t="s">
        <v>4704</v>
      </c>
      <c r="G525" t="s">
        <v>4774</v>
      </c>
      <c r="H525" t="str">
        <f t="shared" si="8"/>
        <v>762970105652訪問型サービス（独自）</v>
      </c>
      <c r="I525" t="s">
        <v>378</v>
      </c>
      <c r="J525">
        <v>17128</v>
      </c>
    </row>
    <row r="526" spans="1:10">
      <c r="A526">
        <v>76</v>
      </c>
      <c r="B526" t="s">
        <v>919</v>
      </c>
      <c r="C526">
        <v>78</v>
      </c>
      <c r="D526" t="s">
        <v>917</v>
      </c>
      <c r="E526">
        <v>2970107443</v>
      </c>
      <c r="F526" t="s">
        <v>12</v>
      </c>
      <c r="G526" t="s">
        <v>961</v>
      </c>
      <c r="H526" t="str">
        <f t="shared" si="8"/>
        <v>762970107443通所介護</v>
      </c>
      <c r="I526" t="s">
        <v>378</v>
      </c>
      <c r="J526">
        <v>122348</v>
      </c>
    </row>
    <row r="527" spans="1:10">
      <c r="A527">
        <v>76</v>
      </c>
      <c r="B527" t="s">
        <v>920</v>
      </c>
      <c r="C527">
        <v>78</v>
      </c>
      <c r="D527" t="s">
        <v>917</v>
      </c>
      <c r="E527">
        <v>2970107443</v>
      </c>
      <c r="F527" t="s">
        <v>4705</v>
      </c>
      <c r="G527" t="s">
        <v>4775</v>
      </c>
      <c r="H527" t="str">
        <f t="shared" si="8"/>
        <v>762970107443通所型サービス（独自）</v>
      </c>
      <c r="I527" t="s">
        <v>378</v>
      </c>
      <c r="J527">
        <v>12211</v>
      </c>
    </row>
    <row r="528" spans="1:10">
      <c r="H528" t="str">
        <f t="shared" si="8"/>
        <v/>
      </c>
    </row>
    <row r="529" spans="1:10">
      <c r="A529">
        <v>77</v>
      </c>
      <c r="B529" t="s">
        <v>921</v>
      </c>
      <c r="C529">
        <v>79</v>
      </c>
      <c r="D529" t="s">
        <v>922</v>
      </c>
      <c r="E529">
        <v>2970101578</v>
      </c>
      <c r="F529" t="s">
        <v>172</v>
      </c>
      <c r="G529" t="s">
        <v>962</v>
      </c>
      <c r="H529" t="str">
        <f t="shared" si="8"/>
        <v>772970101578介護老人福祉施設</v>
      </c>
      <c r="I529" t="s">
        <v>378</v>
      </c>
      <c r="J529">
        <v>2399385</v>
      </c>
    </row>
    <row r="530" spans="1:10">
      <c r="A530">
        <v>77</v>
      </c>
      <c r="B530" t="s">
        <v>923</v>
      </c>
      <c r="C530">
        <v>79</v>
      </c>
      <c r="D530" t="s">
        <v>922</v>
      </c>
      <c r="E530">
        <v>2970101560</v>
      </c>
      <c r="F530" t="s">
        <v>188</v>
      </c>
      <c r="G530" t="s">
        <v>963</v>
      </c>
      <c r="H530" t="str">
        <f t="shared" si="8"/>
        <v>772970101560短期入所生活介護</v>
      </c>
      <c r="I530" t="s">
        <v>378</v>
      </c>
      <c r="J530">
        <v>154544</v>
      </c>
    </row>
    <row r="531" spans="1:10">
      <c r="A531">
        <v>77</v>
      </c>
      <c r="B531" t="s">
        <v>924</v>
      </c>
      <c r="C531">
        <v>79</v>
      </c>
      <c r="D531" t="s">
        <v>922</v>
      </c>
      <c r="E531">
        <v>2970101560</v>
      </c>
      <c r="F531" t="s">
        <v>187</v>
      </c>
      <c r="G531" t="s">
        <v>963</v>
      </c>
      <c r="H531" t="str">
        <f t="shared" si="8"/>
        <v>772970101560介護予防短期入所生活介護</v>
      </c>
      <c r="I531" t="s">
        <v>378</v>
      </c>
      <c r="J531">
        <v>0</v>
      </c>
    </row>
    <row r="532" spans="1:10">
      <c r="A532">
        <v>77</v>
      </c>
      <c r="B532" t="s">
        <v>925</v>
      </c>
      <c r="C532">
        <v>79</v>
      </c>
      <c r="D532" t="s">
        <v>922</v>
      </c>
      <c r="E532">
        <v>2970103756</v>
      </c>
      <c r="F532" t="s">
        <v>241</v>
      </c>
      <c r="G532" t="s">
        <v>964</v>
      </c>
      <c r="H532" t="str">
        <f t="shared" si="8"/>
        <v>772970103756特定施設入居者生活介護</v>
      </c>
      <c r="I532" t="s">
        <v>378</v>
      </c>
      <c r="J532">
        <v>956495</v>
      </c>
    </row>
    <row r="533" spans="1:10">
      <c r="A533">
        <v>77</v>
      </c>
      <c r="B533" t="s">
        <v>926</v>
      </c>
      <c r="C533">
        <v>79</v>
      </c>
      <c r="D533" t="s">
        <v>922</v>
      </c>
      <c r="E533">
        <v>2970103756</v>
      </c>
      <c r="F533" t="s">
        <v>175</v>
      </c>
      <c r="G533" t="s">
        <v>964</v>
      </c>
      <c r="H533" t="str">
        <f t="shared" si="8"/>
        <v>772970103756介護予防特定施設入居者生活介護</v>
      </c>
      <c r="I533" t="s">
        <v>378</v>
      </c>
      <c r="J533">
        <v>0</v>
      </c>
    </row>
    <row r="534" spans="1:10">
      <c r="H534" t="str">
        <f t="shared" si="8"/>
        <v/>
      </c>
    </row>
    <row r="535" spans="1:10">
      <c r="A535">
        <v>78</v>
      </c>
      <c r="B535" t="s">
        <v>927</v>
      </c>
      <c r="C535">
        <v>80</v>
      </c>
      <c r="D535" t="s">
        <v>928</v>
      </c>
      <c r="E535">
        <v>2970103210</v>
      </c>
      <c r="F535" t="s">
        <v>12</v>
      </c>
      <c r="G535" t="s">
        <v>965</v>
      </c>
      <c r="H535" t="str">
        <f t="shared" si="8"/>
        <v>782970103210通所介護</v>
      </c>
      <c r="I535" t="s">
        <v>378</v>
      </c>
      <c r="J535">
        <v>205479</v>
      </c>
    </row>
    <row r="536" spans="1:10">
      <c r="H536" t="str">
        <f t="shared" si="8"/>
        <v/>
      </c>
    </row>
    <row r="537" spans="1:10">
      <c r="A537">
        <v>79</v>
      </c>
      <c r="B537" t="s">
        <v>929</v>
      </c>
      <c r="C537">
        <v>81</v>
      </c>
      <c r="D537" t="s">
        <v>930</v>
      </c>
      <c r="E537">
        <v>2970400533</v>
      </c>
      <c r="F537" t="s">
        <v>10</v>
      </c>
      <c r="G537" t="s">
        <v>966</v>
      </c>
      <c r="H537" t="str">
        <f t="shared" si="8"/>
        <v>792970400533訪問介護</v>
      </c>
      <c r="I537" t="s">
        <v>378</v>
      </c>
      <c r="J537">
        <v>216009</v>
      </c>
    </row>
    <row r="538" spans="1:10">
      <c r="A538">
        <v>79</v>
      </c>
      <c r="B538" t="s">
        <v>931</v>
      </c>
      <c r="C538">
        <v>81</v>
      </c>
      <c r="D538" t="s">
        <v>4776</v>
      </c>
      <c r="E538">
        <v>2970400533</v>
      </c>
      <c r="F538" t="s">
        <v>932</v>
      </c>
      <c r="G538" t="s">
        <v>4777</v>
      </c>
      <c r="H538" t="str">
        <f t="shared" si="8"/>
        <v>792970400533訪問型サービス（独自）</v>
      </c>
      <c r="I538" t="s">
        <v>378</v>
      </c>
      <c r="J538">
        <v>38221</v>
      </c>
    </row>
    <row r="539" spans="1:10">
      <c r="H539" t="str">
        <f t="shared" si="8"/>
        <v/>
      </c>
    </row>
    <row r="540" spans="1:10">
      <c r="A540">
        <v>80</v>
      </c>
      <c r="B540" t="s">
        <v>933</v>
      </c>
      <c r="C540">
        <v>82</v>
      </c>
      <c r="D540" t="s">
        <v>934</v>
      </c>
      <c r="E540">
        <v>2970501546</v>
      </c>
      <c r="F540" t="s">
        <v>10</v>
      </c>
      <c r="G540" t="s">
        <v>967</v>
      </c>
      <c r="H540" t="str">
        <f t="shared" si="8"/>
        <v>802970501546訪問介護</v>
      </c>
      <c r="I540" t="s">
        <v>378</v>
      </c>
      <c r="J540">
        <v>429407</v>
      </c>
    </row>
    <row r="541" spans="1:10">
      <c r="H541" t="str">
        <f t="shared" si="8"/>
        <v/>
      </c>
    </row>
    <row r="542" spans="1:10">
      <c r="A542">
        <v>81</v>
      </c>
      <c r="B542" t="s">
        <v>935</v>
      </c>
      <c r="C542">
        <v>83</v>
      </c>
      <c r="D542" t="s">
        <v>936</v>
      </c>
      <c r="E542">
        <v>2970400863</v>
      </c>
      <c r="F542" t="s">
        <v>10</v>
      </c>
      <c r="G542" t="s">
        <v>968</v>
      </c>
      <c r="H542" t="str">
        <f t="shared" si="8"/>
        <v>812970400863訪問介護</v>
      </c>
      <c r="I542" t="s">
        <v>423</v>
      </c>
      <c r="J542">
        <v>281626</v>
      </c>
    </row>
    <row r="543" spans="1:10">
      <c r="H543" t="str">
        <f t="shared" si="8"/>
        <v/>
      </c>
    </row>
    <row r="544" spans="1:10">
      <c r="A544">
        <v>82</v>
      </c>
      <c r="B544" t="s">
        <v>937</v>
      </c>
      <c r="C544">
        <v>84</v>
      </c>
      <c r="D544" t="s">
        <v>938</v>
      </c>
      <c r="E544">
        <v>2970900052</v>
      </c>
      <c r="F544" t="s">
        <v>10</v>
      </c>
      <c r="G544" t="s">
        <v>969</v>
      </c>
      <c r="H544" t="str">
        <f t="shared" si="8"/>
        <v>822970900052訪問介護</v>
      </c>
      <c r="I544" t="s">
        <v>378</v>
      </c>
      <c r="J544">
        <v>311424</v>
      </c>
    </row>
    <row r="545" spans="1:10">
      <c r="A545">
        <v>82</v>
      </c>
      <c r="B545" t="s">
        <v>939</v>
      </c>
      <c r="C545">
        <v>84</v>
      </c>
      <c r="D545" t="s">
        <v>938</v>
      </c>
      <c r="E545">
        <v>2970900995</v>
      </c>
      <c r="F545" t="s">
        <v>12</v>
      </c>
      <c r="G545" t="s">
        <v>970</v>
      </c>
      <c r="H545" t="str">
        <f t="shared" si="8"/>
        <v>822970900995通所介護</v>
      </c>
      <c r="I545" t="s">
        <v>378</v>
      </c>
      <c r="J545">
        <v>308705</v>
      </c>
    </row>
    <row r="546" spans="1:10">
      <c r="A546">
        <v>82</v>
      </c>
      <c r="B546" t="s">
        <v>940</v>
      </c>
      <c r="C546">
        <v>84</v>
      </c>
      <c r="D546" t="s">
        <v>938</v>
      </c>
      <c r="E546">
        <v>2970901340</v>
      </c>
      <c r="F546" t="s">
        <v>13</v>
      </c>
      <c r="G546" t="s">
        <v>971</v>
      </c>
      <c r="H546" t="str">
        <f t="shared" si="8"/>
        <v>822970901340地域密着型通所介護</v>
      </c>
      <c r="I546" t="s">
        <v>378</v>
      </c>
      <c r="J546">
        <v>160269</v>
      </c>
    </row>
    <row r="547" spans="1:10">
      <c r="A547">
        <v>82</v>
      </c>
      <c r="B547" t="s">
        <v>941</v>
      </c>
      <c r="C547">
        <v>84</v>
      </c>
      <c r="D547" t="s">
        <v>938</v>
      </c>
      <c r="E547">
        <v>2970901498</v>
      </c>
      <c r="F547" t="s">
        <v>13</v>
      </c>
      <c r="G547" t="s">
        <v>972</v>
      </c>
      <c r="H547" t="str">
        <f t="shared" si="8"/>
        <v>822970901498地域密着型通所介護</v>
      </c>
      <c r="I547" t="s">
        <v>378</v>
      </c>
      <c r="J547">
        <v>144094</v>
      </c>
    </row>
    <row r="548" spans="1:10">
      <c r="A548">
        <v>82</v>
      </c>
      <c r="B548" t="s">
        <v>942</v>
      </c>
      <c r="C548">
        <v>84</v>
      </c>
      <c r="D548" t="s">
        <v>938</v>
      </c>
      <c r="E548">
        <v>2970900052</v>
      </c>
      <c r="F548" t="s">
        <v>4704</v>
      </c>
      <c r="G548" t="s">
        <v>969</v>
      </c>
      <c r="H548" t="str">
        <f t="shared" si="8"/>
        <v>822970900052訪問型サービス（独自）</v>
      </c>
      <c r="I548" t="s">
        <v>378</v>
      </c>
      <c r="J548">
        <v>0</v>
      </c>
    </row>
    <row r="549" spans="1:10">
      <c r="A549">
        <v>82</v>
      </c>
      <c r="B549" t="s">
        <v>943</v>
      </c>
      <c r="C549">
        <v>84</v>
      </c>
      <c r="D549" t="s">
        <v>938</v>
      </c>
      <c r="E549">
        <v>2970900995</v>
      </c>
      <c r="F549" t="s">
        <v>4705</v>
      </c>
      <c r="G549" t="s">
        <v>4778</v>
      </c>
      <c r="H549" t="str">
        <f t="shared" si="8"/>
        <v>822970900995通所型サービス（独自）</v>
      </c>
      <c r="I549" t="s">
        <v>378</v>
      </c>
      <c r="J549">
        <v>0</v>
      </c>
    </row>
    <row r="550" spans="1:10">
      <c r="A550">
        <v>82</v>
      </c>
      <c r="B550" t="s">
        <v>944</v>
      </c>
      <c r="C550">
        <v>84</v>
      </c>
      <c r="D550" t="s">
        <v>938</v>
      </c>
      <c r="E550">
        <v>2970901340</v>
      </c>
      <c r="F550" t="s">
        <v>4705</v>
      </c>
      <c r="G550" t="s">
        <v>4779</v>
      </c>
      <c r="H550" t="str">
        <f t="shared" si="8"/>
        <v>822970901340通所型サービス（独自）</v>
      </c>
      <c r="I550" t="s">
        <v>378</v>
      </c>
      <c r="J550">
        <v>0</v>
      </c>
    </row>
    <row r="551" spans="1:10">
      <c r="A551">
        <v>82</v>
      </c>
      <c r="B551" t="s">
        <v>945</v>
      </c>
      <c r="C551">
        <v>84</v>
      </c>
      <c r="D551" t="s">
        <v>938</v>
      </c>
      <c r="E551">
        <v>2970901498</v>
      </c>
      <c r="F551" t="s">
        <v>4705</v>
      </c>
      <c r="G551" t="s">
        <v>4780</v>
      </c>
      <c r="H551" t="str">
        <f t="shared" si="8"/>
        <v>822970901498通所型サービス（独自）</v>
      </c>
      <c r="I551" t="s">
        <v>378</v>
      </c>
      <c r="J551">
        <v>0</v>
      </c>
    </row>
    <row r="552" spans="1:10">
      <c r="H552" t="str">
        <f t="shared" si="8"/>
        <v/>
      </c>
    </row>
    <row r="553" spans="1:10">
      <c r="A553">
        <v>83</v>
      </c>
      <c r="B553" t="s">
        <v>946</v>
      </c>
      <c r="C553">
        <v>85</v>
      </c>
      <c r="D553" t="s">
        <v>947</v>
      </c>
      <c r="E553">
        <v>2970800450</v>
      </c>
      <c r="F553" t="s">
        <v>10</v>
      </c>
      <c r="G553" t="s">
        <v>973</v>
      </c>
      <c r="H553" t="str">
        <f t="shared" si="8"/>
        <v>832970800450訪問介護</v>
      </c>
      <c r="I553" t="s">
        <v>378</v>
      </c>
      <c r="J553">
        <v>226618</v>
      </c>
    </row>
    <row r="554" spans="1:10">
      <c r="H554" t="str">
        <f t="shared" si="8"/>
        <v/>
      </c>
    </row>
    <row r="555" spans="1:10">
      <c r="A555">
        <v>84</v>
      </c>
      <c r="B555" t="s">
        <v>948</v>
      </c>
      <c r="C555">
        <v>86</v>
      </c>
      <c r="D555" t="s">
        <v>949</v>
      </c>
      <c r="E555">
        <v>2974800332</v>
      </c>
      <c r="F555" t="s">
        <v>10</v>
      </c>
      <c r="G555" t="s">
        <v>974</v>
      </c>
      <c r="H555" t="str">
        <f t="shared" si="8"/>
        <v>842974800332訪問介護</v>
      </c>
      <c r="I555" t="s">
        <v>378</v>
      </c>
      <c r="J555">
        <v>141310</v>
      </c>
    </row>
    <row r="556" spans="1:10">
      <c r="A556">
        <v>84</v>
      </c>
      <c r="B556" t="s">
        <v>950</v>
      </c>
      <c r="C556">
        <v>86</v>
      </c>
      <c r="D556" t="s">
        <v>949</v>
      </c>
      <c r="E556">
        <v>2974800332</v>
      </c>
      <c r="F556" t="s">
        <v>4704</v>
      </c>
      <c r="G556" t="s">
        <v>974</v>
      </c>
      <c r="H556" t="str">
        <f t="shared" si="8"/>
        <v>842974800332訪問型サービス（独自）</v>
      </c>
      <c r="I556" t="s">
        <v>378</v>
      </c>
      <c r="J556">
        <v>0</v>
      </c>
    </row>
    <row r="557" spans="1:10">
      <c r="H557" t="str">
        <f t="shared" si="8"/>
        <v/>
      </c>
    </row>
    <row r="558" spans="1:10">
      <c r="A558">
        <v>85</v>
      </c>
      <c r="B558" t="s">
        <v>975</v>
      </c>
      <c r="C558">
        <v>87</v>
      </c>
      <c r="D558" t="s">
        <v>976</v>
      </c>
      <c r="E558">
        <v>2972800045</v>
      </c>
      <c r="F558" t="s">
        <v>172</v>
      </c>
      <c r="G558" t="s">
        <v>1115</v>
      </c>
      <c r="H558" t="str">
        <f t="shared" si="8"/>
        <v>852972800045介護老人福祉施設</v>
      </c>
      <c r="I558" t="s">
        <v>378</v>
      </c>
      <c r="J558">
        <v>1500671</v>
      </c>
    </row>
    <row r="559" spans="1:10">
      <c r="A559">
        <v>85</v>
      </c>
      <c r="B559" t="s">
        <v>977</v>
      </c>
      <c r="C559">
        <v>87</v>
      </c>
      <c r="D559" t="s">
        <v>976</v>
      </c>
      <c r="E559">
        <v>2972800086</v>
      </c>
      <c r="F559" t="s">
        <v>188</v>
      </c>
      <c r="G559" t="s">
        <v>1116</v>
      </c>
      <c r="H559" t="str">
        <f t="shared" si="8"/>
        <v>852972800086短期入所生活介護</v>
      </c>
      <c r="I559" t="s">
        <v>378</v>
      </c>
      <c r="J559">
        <v>317842</v>
      </c>
    </row>
    <row r="560" spans="1:10">
      <c r="A560">
        <v>85</v>
      </c>
      <c r="B560" t="s">
        <v>978</v>
      </c>
      <c r="C560">
        <v>87</v>
      </c>
      <c r="D560" t="s">
        <v>976</v>
      </c>
      <c r="E560">
        <v>2972800086</v>
      </c>
      <c r="F560" t="s">
        <v>187</v>
      </c>
      <c r="G560" t="s">
        <v>1116</v>
      </c>
      <c r="H560" t="str">
        <f t="shared" si="8"/>
        <v>852972800086介護予防短期入所生活介護</v>
      </c>
      <c r="I560" t="s">
        <v>378</v>
      </c>
      <c r="J560">
        <v>4422</v>
      </c>
    </row>
    <row r="561" spans="1:10">
      <c r="A561">
        <v>85</v>
      </c>
      <c r="B561" t="s">
        <v>979</v>
      </c>
      <c r="C561">
        <v>87</v>
      </c>
      <c r="D561" t="s">
        <v>976</v>
      </c>
      <c r="E561">
        <v>2972800052</v>
      </c>
      <c r="F561" t="s">
        <v>12</v>
      </c>
      <c r="G561" t="s">
        <v>1117</v>
      </c>
      <c r="H561" t="str">
        <f t="shared" si="8"/>
        <v>852972800052通所介護</v>
      </c>
      <c r="I561" t="s">
        <v>378</v>
      </c>
      <c r="J561">
        <v>371332</v>
      </c>
    </row>
    <row r="562" spans="1:10">
      <c r="H562" t="str">
        <f t="shared" si="8"/>
        <v/>
      </c>
    </row>
    <row r="563" spans="1:10">
      <c r="A563">
        <v>86</v>
      </c>
      <c r="B563" t="s">
        <v>980</v>
      </c>
      <c r="C563">
        <v>88</v>
      </c>
      <c r="D563" t="s">
        <v>981</v>
      </c>
      <c r="E563">
        <v>2973400431</v>
      </c>
      <c r="F563" t="s">
        <v>4781</v>
      </c>
      <c r="G563" t="s">
        <v>1118</v>
      </c>
      <c r="H563" t="str">
        <f t="shared" si="8"/>
        <v>862973400431介護老人福祉施設</v>
      </c>
      <c r="I563" t="s">
        <v>378</v>
      </c>
      <c r="J563">
        <v>1576720</v>
      </c>
    </row>
    <row r="564" spans="1:10">
      <c r="A564">
        <v>86</v>
      </c>
      <c r="B564" t="s">
        <v>982</v>
      </c>
      <c r="C564">
        <v>88</v>
      </c>
      <c r="D564" t="s">
        <v>981</v>
      </c>
      <c r="E564">
        <v>2973400449</v>
      </c>
      <c r="F564" t="s">
        <v>4782</v>
      </c>
      <c r="G564" t="s">
        <v>1119</v>
      </c>
      <c r="H564" t="str">
        <f t="shared" si="8"/>
        <v>862973400449短期入所生活介護</v>
      </c>
      <c r="I564" t="s">
        <v>378</v>
      </c>
      <c r="J564">
        <v>256528</v>
      </c>
    </row>
    <row r="565" spans="1:10">
      <c r="A565">
        <v>86</v>
      </c>
      <c r="B565" t="s">
        <v>983</v>
      </c>
      <c r="C565">
        <v>88</v>
      </c>
      <c r="D565" t="s">
        <v>981</v>
      </c>
      <c r="E565">
        <v>2973400449</v>
      </c>
      <c r="F565" t="s">
        <v>187</v>
      </c>
      <c r="G565" t="s">
        <v>1119</v>
      </c>
      <c r="H565" t="str">
        <f t="shared" si="8"/>
        <v>862973400449介護予防短期入所生活介護</v>
      </c>
      <c r="I565" t="s">
        <v>378</v>
      </c>
      <c r="J565">
        <v>960</v>
      </c>
    </row>
    <row r="566" spans="1:10">
      <c r="A566">
        <v>86</v>
      </c>
      <c r="B566" t="s">
        <v>984</v>
      </c>
      <c r="C566">
        <v>88</v>
      </c>
      <c r="D566" t="s">
        <v>981</v>
      </c>
      <c r="E566">
        <v>2973400456</v>
      </c>
      <c r="F566" t="s">
        <v>4783</v>
      </c>
      <c r="G566" t="s">
        <v>1120</v>
      </c>
      <c r="H566" t="str">
        <f t="shared" si="8"/>
        <v>862973400456通所介護</v>
      </c>
      <c r="I566" t="s">
        <v>378</v>
      </c>
      <c r="J566">
        <v>151452</v>
      </c>
    </row>
    <row r="567" spans="1:10">
      <c r="A567">
        <v>86</v>
      </c>
      <c r="B567" t="s">
        <v>985</v>
      </c>
      <c r="C567">
        <v>88</v>
      </c>
      <c r="D567" t="s">
        <v>981</v>
      </c>
      <c r="E567">
        <v>2973400456</v>
      </c>
      <c r="F567" t="s">
        <v>4705</v>
      </c>
      <c r="G567" t="s">
        <v>1120</v>
      </c>
      <c r="H567" t="str">
        <f t="shared" si="8"/>
        <v>862973400456通所型サービス（独自）</v>
      </c>
      <c r="I567" t="s">
        <v>378</v>
      </c>
      <c r="J567">
        <v>14094</v>
      </c>
    </row>
    <row r="568" spans="1:10">
      <c r="H568" t="str">
        <f t="shared" si="8"/>
        <v/>
      </c>
    </row>
    <row r="569" spans="1:10">
      <c r="A569">
        <v>87</v>
      </c>
      <c r="B569" t="s">
        <v>986</v>
      </c>
      <c r="C569">
        <v>89</v>
      </c>
      <c r="D569" t="s">
        <v>987</v>
      </c>
      <c r="E569">
        <v>2950580056</v>
      </c>
      <c r="F569" t="s">
        <v>4784</v>
      </c>
      <c r="G569" t="s">
        <v>1121</v>
      </c>
      <c r="H569" t="str">
        <f t="shared" ref="H569:H632" si="9">A569&amp;B569</f>
        <v>872950580056介護老人保健施設</v>
      </c>
      <c r="I569" t="s">
        <v>378</v>
      </c>
      <c r="J569">
        <v>1602416</v>
      </c>
    </row>
    <row r="570" spans="1:10">
      <c r="A570">
        <v>87</v>
      </c>
      <c r="B570" t="s">
        <v>988</v>
      </c>
      <c r="C570">
        <v>89</v>
      </c>
      <c r="D570" t="s">
        <v>987</v>
      </c>
      <c r="E570">
        <v>2950580056</v>
      </c>
      <c r="F570" t="s">
        <v>4785</v>
      </c>
      <c r="G570" t="s">
        <v>1121</v>
      </c>
      <c r="H570" t="str">
        <f t="shared" si="9"/>
        <v>872950580056通所リハビリテーション</v>
      </c>
      <c r="I570" t="s">
        <v>378</v>
      </c>
      <c r="J570">
        <v>384272</v>
      </c>
    </row>
    <row r="571" spans="1:10">
      <c r="A571">
        <v>87</v>
      </c>
      <c r="B571" t="s">
        <v>989</v>
      </c>
      <c r="C571">
        <v>89</v>
      </c>
      <c r="D571" t="s">
        <v>987</v>
      </c>
      <c r="E571">
        <v>2950580056</v>
      </c>
      <c r="F571" t="s">
        <v>189</v>
      </c>
      <c r="G571" t="s">
        <v>1121</v>
      </c>
      <c r="H571" t="str">
        <f t="shared" si="9"/>
        <v>872950580056介護予防通所リハビリテーション</v>
      </c>
      <c r="I571" t="s">
        <v>378</v>
      </c>
      <c r="J571">
        <v>116710</v>
      </c>
    </row>
    <row r="572" spans="1:10">
      <c r="A572">
        <v>87</v>
      </c>
      <c r="B572" t="s">
        <v>990</v>
      </c>
      <c r="C572">
        <v>89</v>
      </c>
      <c r="D572" t="s">
        <v>987</v>
      </c>
      <c r="E572">
        <v>2950580056</v>
      </c>
      <c r="F572" t="s">
        <v>4786</v>
      </c>
      <c r="G572" t="s">
        <v>1121</v>
      </c>
      <c r="H572" t="str">
        <f t="shared" si="9"/>
        <v>872950580056短期入所療養介護</v>
      </c>
      <c r="I572" t="s">
        <v>378</v>
      </c>
      <c r="J572">
        <v>132711</v>
      </c>
    </row>
    <row r="573" spans="1:10">
      <c r="A573">
        <v>87</v>
      </c>
      <c r="B573" t="s">
        <v>991</v>
      </c>
      <c r="C573">
        <v>89</v>
      </c>
      <c r="D573" t="s">
        <v>987</v>
      </c>
      <c r="E573">
        <v>2950580056</v>
      </c>
      <c r="F573" t="s">
        <v>4787</v>
      </c>
      <c r="G573" t="s">
        <v>1121</v>
      </c>
      <c r="H573" t="str">
        <f t="shared" si="9"/>
        <v>872950580056介護予防短期入所療養介護</v>
      </c>
      <c r="I573" t="s">
        <v>378</v>
      </c>
      <c r="J573">
        <v>1732</v>
      </c>
    </row>
    <row r="574" spans="1:10">
      <c r="H574" t="str">
        <f t="shared" si="9"/>
        <v/>
      </c>
    </row>
    <row r="575" spans="1:10">
      <c r="A575">
        <v>88</v>
      </c>
      <c r="B575" t="s">
        <v>992</v>
      </c>
      <c r="C575">
        <v>90</v>
      </c>
      <c r="D575" t="s">
        <v>993</v>
      </c>
      <c r="E575">
        <v>2974700136</v>
      </c>
      <c r="F575" t="s">
        <v>4781</v>
      </c>
      <c r="G575" t="s">
        <v>1122</v>
      </c>
      <c r="H575" t="str">
        <f t="shared" si="9"/>
        <v>882974700136介護老人福祉施設</v>
      </c>
      <c r="I575" t="s">
        <v>378</v>
      </c>
      <c r="J575">
        <v>907188</v>
      </c>
    </row>
    <row r="576" spans="1:10">
      <c r="A576">
        <v>88</v>
      </c>
      <c r="B576" t="s">
        <v>994</v>
      </c>
      <c r="C576">
        <v>90</v>
      </c>
      <c r="D576" t="s">
        <v>993</v>
      </c>
      <c r="E576">
        <v>2974700151</v>
      </c>
      <c r="F576" t="s">
        <v>187</v>
      </c>
      <c r="G576" t="s">
        <v>1123</v>
      </c>
      <c r="H576" t="str">
        <f t="shared" si="9"/>
        <v>882974700151介護予防短期入所生活介護</v>
      </c>
      <c r="I576" t="s">
        <v>378</v>
      </c>
      <c r="J576">
        <v>4661</v>
      </c>
    </row>
    <row r="577" spans="1:10">
      <c r="A577">
        <v>88</v>
      </c>
      <c r="B577" t="s">
        <v>995</v>
      </c>
      <c r="C577">
        <v>90</v>
      </c>
      <c r="D577" t="s">
        <v>993</v>
      </c>
      <c r="E577">
        <v>2974700151</v>
      </c>
      <c r="F577" t="s">
        <v>4782</v>
      </c>
      <c r="G577" t="s">
        <v>1123</v>
      </c>
      <c r="H577" t="str">
        <f t="shared" si="9"/>
        <v>882974700151短期入所生活介護</v>
      </c>
      <c r="I577" t="s">
        <v>378</v>
      </c>
      <c r="J577">
        <v>14176</v>
      </c>
    </row>
    <row r="578" spans="1:10">
      <c r="H578" t="str">
        <f t="shared" si="9"/>
        <v/>
      </c>
    </row>
    <row r="579" spans="1:10">
      <c r="A579">
        <v>89</v>
      </c>
      <c r="B579" t="s">
        <v>996</v>
      </c>
      <c r="C579">
        <v>91</v>
      </c>
      <c r="D579" t="s">
        <v>997</v>
      </c>
      <c r="E579">
        <v>2972700013</v>
      </c>
      <c r="F579" t="s">
        <v>4788</v>
      </c>
      <c r="G579" t="s">
        <v>997</v>
      </c>
      <c r="H579" t="str">
        <f t="shared" si="9"/>
        <v>892972700013訪問介護</v>
      </c>
      <c r="I579" t="s">
        <v>378</v>
      </c>
      <c r="J579">
        <v>147222</v>
      </c>
    </row>
    <row r="580" spans="1:10">
      <c r="A580">
        <v>89</v>
      </c>
      <c r="B580" t="s">
        <v>998</v>
      </c>
      <c r="C580">
        <v>91</v>
      </c>
      <c r="D580" t="s">
        <v>997</v>
      </c>
      <c r="E580">
        <v>2972700013</v>
      </c>
      <c r="F580" t="s">
        <v>193</v>
      </c>
      <c r="G580" t="s">
        <v>997</v>
      </c>
      <c r="H580" t="str">
        <f t="shared" si="9"/>
        <v>892972700013訪問入浴介護</v>
      </c>
      <c r="I580" t="s">
        <v>378</v>
      </c>
      <c r="J580">
        <v>75784</v>
      </c>
    </row>
    <row r="581" spans="1:10">
      <c r="A581">
        <v>89</v>
      </c>
      <c r="B581" t="s">
        <v>999</v>
      </c>
      <c r="C581">
        <v>91</v>
      </c>
      <c r="D581" t="s">
        <v>997</v>
      </c>
      <c r="E581">
        <v>2972700013</v>
      </c>
      <c r="F581" t="s">
        <v>192</v>
      </c>
      <c r="G581" t="s">
        <v>997</v>
      </c>
      <c r="H581" t="str">
        <f t="shared" si="9"/>
        <v>892972700013介護予防訪問入浴介護</v>
      </c>
      <c r="I581" t="s">
        <v>378</v>
      </c>
      <c r="J581">
        <v>0</v>
      </c>
    </row>
    <row r="582" spans="1:10">
      <c r="H582" t="str">
        <f t="shared" si="9"/>
        <v/>
      </c>
    </row>
    <row r="583" spans="1:10">
      <c r="A583">
        <v>90</v>
      </c>
      <c r="B583" t="s">
        <v>1000</v>
      </c>
      <c r="C583">
        <v>92</v>
      </c>
      <c r="D583" t="s">
        <v>1001</v>
      </c>
      <c r="E583">
        <v>2990400125</v>
      </c>
      <c r="F583" t="s">
        <v>13</v>
      </c>
      <c r="G583" t="s">
        <v>1124</v>
      </c>
      <c r="H583" t="str">
        <f t="shared" si="9"/>
        <v>902990400125地域密着型通所介護</v>
      </c>
      <c r="I583" t="s">
        <v>667</v>
      </c>
      <c r="J583">
        <v>147902</v>
      </c>
    </row>
    <row r="584" spans="1:10">
      <c r="A584">
        <v>90</v>
      </c>
      <c r="B584" t="s">
        <v>1002</v>
      </c>
      <c r="C584">
        <v>92</v>
      </c>
      <c r="D584" t="s">
        <v>1001</v>
      </c>
      <c r="E584">
        <v>2970401291</v>
      </c>
      <c r="F584" t="s">
        <v>4705</v>
      </c>
      <c r="G584" t="s">
        <v>1124</v>
      </c>
      <c r="H584" t="str">
        <f t="shared" si="9"/>
        <v>902970401291通所型サービス（独自）</v>
      </c>
      <c r="I584" t="s">
        <v>667</v>
      </c>
      <c r="J584">
        <v>117689</v>
      </c>
    </row>
    <row r="585" spans="1:10">
      <c r="H585" t="str">
        <f t="shared" si="9"/>
        <v/>
      </c>
    </row>
    <row r="586" spans="1:10">
      <c r="A586">
        <v>91</v>
      </c>
      <c r="B586" t="s">
        <v>1003</v>
      </c>
      <c r="C586">
        <v>93</v>
      </c>
      <c r="D586" t="s">
        <v>1004</v>
      </c>
      <c r="E586">
        <v>2970601254</v>
      </c>
      <c r="F586" t="s">
        <v>10</v>
      </c>
      <c r="G586" t="s">
        <v>1125</v>
      </c>
      <c r="H586" t="str">
        <f t="shared" si="9"/>
        <v>912970601254訪問介護</v>
      </c>
      <c r="I586" t="s">
        <v>378</v>
      </c>
      <c r="J586">
        <v>256124</v>
      </c>
    </row>
    <row r="587" spans="1:10">
      <c r="H587" t="str">
        <f t="shared" si="9"/>
        <v/>
      </c>
    </row>
    <row r="588" spans="1:10">
      <c r="A588">
        <v>92</v>
      </c>
      <c r="B588" t="s">
        <v>1005</v>
      </c>
      <c r="C588">
        <v>94</v>
      </c>
      <c r="D588" t="s">
        <v>1006</v>
      </c>
      <c r="E588">
        <v>2990600237</v>
      </c>
      <c r="F588" t="s">
        <v>13</v>
      </c>
      <c r="G588" t="s">
        <v>1126</v>
      </c>
      <c r="H588" t="str">
        <f t="shared" si="9"/>
        <v>922990600237地域密着型通所介護</v>
      </c>
      <c r="I588" t="s">
        <v>378</v>
      </c>
      <c r="J588">
        <v>145182</v>
      </c>
    </row>
    <row r="589" spans="1:10">
      <c r="H589" t="str">
        <f t="shared" si="9"/>
        <v/>
      </c>
    </row>
    <row r="590" spans="1:10">
      <c r="A590">
        <v>93</v>
      </c>
      <c r="B590" t="s">
        <v>1007</v>
      </c>
      <c r="C590">
        <v>95</v>
      </c>
      <c r="D590" t="s">
        <v>1008</v>
      </c>
      <c r="E590">
        <v>2972000687</v>
      </c>
      <c r="F590" t="s">
        <v>12</v>
      </c>
      <c r="G590" t="s">
        <v>1127</v>
      </c>
      <c r="H590" t="str">
        <f t="shared" si="9"/>
        <v>932972000687通所介護</v>
      </c>
      <c r="I590" t="s">
        <v>378</v>
      </c>
      <c r="J590">
        <v>247312</v>
      </c>
    </row>
    <row r="591" spans="1:10">
      <c r="A591">
        <v>93</v>
      </c>
      <c r="B591" t="s">
        <v>1009</v>
      </c>
      <c r="C591">
        <v>95</v>
      </c>
      <c r="D591" t="s">
        <v>4789</v>
      </c>
      <c r="E591">
        <v>2972000687</v>
      </c>
      <c r="F591" t="s">
        <v>4705</v>
      </c>
      <c r="G591" t="s">
        <v>4790</v>
      </c>
      <c r="H591" t="str">
        <f t="shared" si="9"/>
        <v>932972000687通所型サービス（独自）</v>
      </c>
      <c r="I591" t="s">
        <v>664</v>
      </c>
      <c r="J591">
        <v>4904</v>
      </c>
    </row>
    <row r="592" spans="1:10">
      <c r="A592">
        <v>93</v>
      </c>
      <c r="B592" t="s">
        <v>4791</v>
      </c>
      <c r="C592">
        <v>95</v>
      </c>
      <c r="D592" t="s">
        <v>4789</v>
      </c>
      <c r="E592">
        <v>2972000687</v>
      </c>
      <c r="F592" t="s">
        <v>4703</v>
      </c>
      <c r="G592" t="s">
        <v>4790</v>
      </c>
      <c r="H592" t="str">
        <f t="shared" si="9"/>
        <v>932972000687通所型サービス（独自/定率）</v>
      </c>
      <c r="I592" t="s">
        <v>664</v>
      </c>
      <c r="J592">
        <v>6593</v>
      </c>
    </row>
    <row r="593" spans="1:10">
      <c r="H593" t="str">
        <f t="shared" si="9"/>
        <v/>
      </c>
    </row>
    <row r="594" spans="1:10">
      <c r="A594">
        <v>94</v>
      </c>
      <c r="B594" t="s">
        <v>1010</v>
      </c>
      <c r="C594">
        <v>96</v>
      </c>
      <c r="D594" t="s">
        <v>1011</v>
      </c>
      <c r="E594">
        <v>2972000018</v>
      </c>
      <c r="F594" t="s">
        <v>10</v>
      </c>
      <c r="G594" t="s">
        <v>1011</v>
      </c>
      <c r="H594" t="str">
        <f t="shared" si="9"/>
        <v>942972000018訪問介護</v>
      </c>
      <c r="I594" t="s">
        <v>378</v>
      </c>
      <c r="J594">
        <v>399380</v>
      </c>
    </row>
    <row r="595" spans="1:10">
      <c r="A595">
        <v>94</v>
      </c>
      <c r="B595" t="s">
        <v>1012</v>
      </c>
      <c r="C595">
        <v>96</v>
      </c>
      <c r="D595" t="s">
        <v>1011</v>
      </c>
      <c r="E595">
        <v>2972000265</v>
      </c>
      <c r="F595" t="s">
        <v>12</v>
      </c>
      <c r="G595" t="s">
        <v>1128</v>
      </c>
      <c r="H595" t="str">
        <f t="shared" si="9"/>
        <v>942972000265通所介護</v>
      </c>
      <c r="I595" t="s">
        <v>378</v>
      </c>
      <c r="J595">
        <v>461265</v>
      </c>
    </row>
    <row r="596" spans="1:10">
      <c r="H596" t="str">
        <f t="shared" si="9"/>
        <v/>
      </c>
    </row>
    <row r="597" spans="1:10">
      <c r="A597">
        <v>95</v>
      </c>
      <c r="B597" t="s">
        <v>1013</v>
      </c>
      <c r="C597">
        <v>97</v>
      </c>
      <c r="D597" t="s">
        <v>1014</v>
      </c>
      <c r="E597">
        <v>2970600561</v>
      </c>
      <c r="F597" t="s">
        <v>172</v>
      </c>
      <c r="G597" t="s">
        <v>1129</v>
      </c>
      <c r="H597" t="str">
        <f t="shared" si="9"/>
        <v>952970600561介護老人福祉施設</v>
      </c>
      <c r="I597" t="s">
        <v>378</v>
      </c>
      <c r="J597">
        <v>3028611</v>
      </c>
    </row>
    <row r="598" spans="1:10">
      <c r="A598">
        <v>95</v>
      </c>
      <c r="B598" t="s">
        <v>1015</v>
      </c>
      <c r="C598">
        <v>97</v>
      </c>
      <c r="D598" t="s">
        <v>1014</v>
      </c>
      <c r="E598">
        <v>2970600553</v>
      </c>
      <c r="F598" t="s">
        <v>188</v>
      </c>
      <c r="G598" t="s">
        <v>1130</v>
      </c>
      <c r="H598" t="str">
        <f t="shared" si="9"/>
        <v>952970600553短期入所生活介護</v>
      </c>
      <c r="I598" t="s">
        <v>378</v>
      </c>
      <c r="J598">
        <v>366940</v>
      </c>
    </row>
    <row r="599" spans="1:10">
      <c r="A599">
        <v>95</v>
      </c>
      <c r="B599" t="s">
        <v>1016</v>
      </c>
      <c r="C599">
        <v>97</v>
      </c>
      <c r="D599" t="s">
        <v>1014</v>
      </c>
      <c r="E599">
        <v>2970600553</v>
      </c>
      <c r="F599" t="s">
        <v>187</v>
      </c>
      <c r="G599" t="s">
        <v>1131</v>
      </c>
      <c r="H599" t="str">
        <f t="shared" si="9"/>
        <v>952970600553介護予防短期入所生活介護</v>
      </c>
      <c r="I599" t="s">
        <v>378</v>
      </c>
      <c r="J599">
        <v>748</v>
      </c>
    </row>
    <row r="600" spans="1:10">
      <c r="A600">
        <v>95</v>
      </c>
      <c r="B600" t="s">
        <v>1017</v>
      </c>
      <c r="C600">
        <v>97</v>
      </c>
      <c r="D600" t="s">
        <v>1014</v>
      </c>
      <c r="E600">
        <v>2970600546</v>
      </c>
      <c r="F600" t="s">
        <v>12</v>
      </c>
      <c r="G600" t="s">
        <v>1132</v>
      </c>
      <c r="H600" t="str">
        <f t="shared" si="9"/>
        <v>952970600546通所介護</v>
      </c>
      <c r="I600" t="s">
        <v>378</v>
      </c>
      <c r="J600">
        <v>285956</v>
      </c>
    </row>
    <row r="601" spans="1:10">
      <c r="A601">
        <v>95</v>
      </c>
      <c r="B601" t="s">
        <v>1018</v>
      </c>
      <c r="C601">
        <v>97</v>
      </c>
      <c r="D601" t="s">
        <v>1014</v>
      </c>
      <c r="E601">
        <v>2970600546</v>
      </c>
      <c r="F601" t="s">
        <v>1019</v>
      </c>
      <c r="G601" t="s">
        <v>1132</v>
      </c>
      <c r="H601" t="str">
        <f t="shared" si="9"/>
        <v>952970600546通所型サービス（独自/定率）</v>
      </c>
      <c r="I601" t="s">
        <v>378</v>
      </c>
      <c r="J601">
        <v>14957</v>
      </c>
    </row>
    <row r="602" spans="1:10">
      <c r="A602">
        <v>95</v>
      </c>
      <c r="B602" t="s">
        <v>1020</v>
      </c>
      <c r="C602">
        <v>97</v>
      </c>
      <c r="D602" t="s">
        <v>1014</v>
      </c>
      <c r="E602">
        <v>2970600918</v>
      </c>
      <c r="F602" t="s">
        <v>172</v>
      </c>
      <c r="G602" t="s">
        <v>1133</v>
      </c>
      <c r="H602" t="str">
        <f t="shared" si="9"/>
        <v>952970600918介護老人福祉施設</v>
      </c>
      <c r="I602" t="s">
        <v>378</v>
      </c>
      <c r="J602">
        <v>2426322</v>
      </c>
    </row>
    <row r="603" spans="1:10">
      <c r="A603">
        <v>95</v>
      </c>
      <c r="B603" t="s">
        <v>1021</v>
      </c>
      <c r="C603">
        <v>97</v>
      </c>
      <c r="D603" t="s">
        <v>1014</v>
      </c>
      <c r="E603">
        <v>2970600926</v>
      </c>
      <c r="F603" t="s">
        <v>188</v>
      </c>
      <c r="G603" t="s">
        <v>1134</v>
      </c>
      <c r="H603" t="str">
        <f t="shared" si="9"/>
        <v>952970600926短期入所生活介護</v>
      </c>
      <c r="I603" t="s">
        <v>378</v>
      </c>
      <c r="J603">
        <v>244564</v>
      </c>
    </row>
    <row r="604" spans="1:10">
      <c r="A604">
        <v>95</v>
      </c>
      <c r="B604" t="s">
        <v>1022</v>
      </c>
      <c r="C604">
        <v>97</v>
      </c>
      <c r="D604" t="s">
        <v>1014</v>
      </c>
      <c r="E604">
        <v>2970600926</v>
      </c>
      <c r="F604" t="s">
        <v>187</v>
      </c>
      <c r="G604" t="s">
        <v>1135</v>
      </c>
      <c r="H604" t="str">
        <f t="shared" si="9"/>
        <v>952970600926介護予防短期入所生活介護</v>
      </c>
      <c r="I604" t="s">
        <v>378</v>
      </c>
      <c r="J604">
        <v>26073</v>
      </c>
    </row>
    <row r="605" spans="1:10">
      <c r="A605">
        <v>95</v>
      </c>
      <c r="B605" t="s">
        <v>1023</v>
      </c>
      <c r="C605">
        <v>97</v>
      </c>
      <c r="D605" t="s">
        <v>1014</v>
      </c>
      <c r="E605">
        <v>2970600900</v>
      </c>
      <c r="F605" t="s">
        <v>12</v>
      </c>
      <c r="G605" t="s">
        <v>1136</v>
      </c>
      <c r="H605" t="str">
        <f t="shared" si="9"/>
        <v>952970600900通所介護</v>
      </c>
      <c r="I605" t="s">
        <v>378</v>
      </c>
      <c r="J605">
        <v>230876</v>
      </c>
    </row>
    <row r="606" spans="1:10">
      <c r="A606">
        <v>95</v>
      </c>
      <c r="B606" t="s">
        <v>1024</v>
      </c>
      <c r="C606">
        <v>97</v>
      </c>
      <c r="D606" t="s">
        <v>1014</v>
      </c>
      <c r="E606">
        <v>2970600900</v>
      </c>
      <c r="F606" t="s">
        <v>1019</v>
      </c>
      <c r="G606" t="s">
        <v>1136</v>
      </c>
      <c r="H606" t="str">
        <f t="shared" si="9"/>
        <v>952970600900通所型サービス（独自/定率）</v>
      </c>
      <c r="I606" t="s">
        <v>378</v>
      </c>
      <c r="J606">
        <v>20551</v>
      </c>
    </row>
    <row r="607" spans="1:10">
      <c r="A607">
        <v>95</v>
      </c>
      <c r="B607" t="s">
        <v>1025</v>
      </c>
      <c r="C607">
        <v>97</v>
      </c>
      <c r="D607" t="s">
        <v>1014</v>
      </c>
      <c r="E607">
        <v>2972600080</v>
      </c>
      <c r="F607" t="s">
        <v>241</v>
      </c>
      <c r="G607" t="s">
        <v>1137</v>
      </c>
      <c r="H607" t="str">
        <f t="shared" si="9"/>
        <v>952972600080特定施設入居者生活介護</v>
      </c>
      <c r="I607" t="s">
        <v>378</v>
      </c>
      <c r="J607">
        <v>659905</v>
      </c>
    </row>
    <row r="608" spans="1:10">
      <c r="A608">
        <v>95</v>
      </c>
      <c r="B608" t="s">
        <v>1026</v>
      </c>
      <c r="C608">
        <v>97</v>
      </c>
      <c r="D608" t="s">
        <v>1014</v>
      </c>
      <c r="E608">
        <v>2972600080</v>
      </c>
      <c r="F608" t="s">
        <v>4728</v>
      </c>
      <c r="G608" t="s">
        <v>1137</v>
      </c>
      <c r="H608" t="str">
        <f t="shared" si="9"/>
        <v>952972600080特定施設入居者生活介護(短期利用型）</v>
      </c>
      <c r="I608" t="s">
        <v>378</v>
      </c>
      <c r="J608">
        <v>0</v>
      </c>
    </row>
    <row r="609" spans="1:10">
      <c r="A609">
        <v>95</v>
      </c>
      <c r="B609" t="s">
        <v>1027</v>
      </c>
      <c r="C609">
        <v>97</v>
      </c>
      <c r="D609" t="s">
        <v>1014</v>
      </c>
      <c r="E609">
        <v>2972600080</v>
      </c>
      <c r="F609" t="s">
        <v>175</v>
      </c>
      <c r="G609" t="s">
        <v>1137</v>
      </c>
      <c r="H609" t="str">
        <f t="shared" si="9"/>
        <v>952972600080介護予防特定施設入居者生活介護</v>
      </c>
      <c r="I609" t="s">
        <v>378</v>
      </c>
      <c r="J609">
        <v>21731</v>
      </c>
    </row>
    <row r="610" spans="1:10">
      <c r="A610">
        <v>95</v>
      </c>
      <c r="B610" t="s">
        <v>1028</v>
      </c>
      <c r="C610">
        <v>97</v>
      </c>
      <c r="D610" t="s">
        <v>1014</v>
      </c>
      <c r="E610">
        <v>2972600072</v>
      </c>
      <c r="F610" t="s">
        <v>188</v>
      </c>
      <c r="G610" t="s">
        <v>1138</v>
      </c>
      <c r="H610" t="str">
        <f t="shared" si="9"/>
        <v>952972600072短期入所生活介護</v>
      </c>
      <c r="I610" t="s">
        <v>378</v>
      </c>
      <c r="J610">
        <v>73446</v>
      </c>
    </row>
    <row r="611" spans="1:10">
      <c r="A611">
        <v>95</v>
      </c>
      <c r="B611" t="s">
        <v>1029</v>
      </c>
      <c r="C611">
        <v>97</v>
      </c>
      <c r="D611" t="s">
        <v>1014</v>
      </c>
      <c r="E611">
        <v>2972600072</v>
      </c>
      <c r="F611" t="s">
        <v>187</v>
      </c>
      <c r="G611" t="s">
        <v>1139</v>
      </c>
      <c r="H611" t="str">
        <f t="shared" si="9"/>
        <v>952972600072介護予防短期入所生活介護</v>
      </c>
      <c r="I611" t="s">
        <v>378</v>
      </c>
      <c r="J611">
        <v>4998</v>
      </c>
    </row>
    <row r="612" spans="1:10">
      <c r="A612">
        <v>95</v>
      </c>
      <c r="B612" t="s">
        <v>1030</v>
      </c>
      <c r="C612">
        <v>97</v>
      </c>
      <c r="D612" t="s">
        <v>1014</v>
      </c>
      <c r="E612">
        <v>2972600064</v>
      </c>
      <c r="F612" t="s">
        <v>1031</v>
      </c>
      <c r="G612" t="s">
        <v>1140</v>
      </c>
      <c r="H612" t="str">
        <f t="shared" si="9"/>
        <v>952972600064通所型サービス（独自）</v>
      </c>
      <c r="I612" t="s">
        <v>378</v>
      </c>
      <c r="J612">
        <v>58479</v>
      </c>
    </row>
    <row r="613" spans="1:10">
      <c r="A613">
        <v>95</v>
      </c>
      <c r="B613" t="s">
        <v>1032</v>
      </c>
      <c r="C613">
        <v>97</v>
      </c>
      <c r="D613" t="s">
        <v>1014</v>
      </c>
      <c r="E613">
        <v>2970601262</v>
      </c>
      <c r="F613" t="s">
        <v>12</v>
      </c>
      <c r="G613" t="s">
        <v>1141</v>
      </c>
      <c r="H613" t="str">
        <f t="shared" si="9"/>
        <v>952970601262通所介護</v>
      </c>
      <c r="I613" t="s">
        <v>378</v>
      </c>
      <c r="J613">
        <v>114703</v>
      </c>
    </row>
    <row r="614" spans="1:10">
      <c r="A614">
        <v>95</v>
      </c>
      <c r="B614" t="s">
        <v>1033</v>
      </c>
      <c r="C614">
        <v>97</v>
      </c>
      <c r="D614" t="s">
        <v>1014</v>
      </c>
      <c r="E614">
        <v>2970601262</v>
      </c>
      <c r="F614" t="s">
        <v>1019</v>
      </c>
      <c r="G614" t="s">
        <v>1141</v>
      </c>
      <c r="H614" t="str">
        <f t="shared" si="9"/>
        <v>952970601262通所型サービス（独自/定率）</v>
      </c>
      <c r="I614" t="s">
        <v>378</v>
      </c>
      <c r="J614">
        <v>29564</v>
      </c>
    </row>
    <row r="615" spans="1:10">
      <c r="A615">
        <v>95</v>
      </c>
      <c r="B615" t="s">
        <v>1034</v>
      </c>
      <c r="C615">
        <v>97</v>
      </c>
      <c r="D615" t="s">
        <v>1014</v>
      </c>
      <c r="E615">
        <v>2972600056</v>
      </c>
      <c r="F615" t="s">
        <v>10</v>
      </c>
      <c r="G615" t="s">
        <v>1142</v>
      </c>
      <c r="H615" t="str">
        <f t="shared" si="9"/>
        <v>952972600056訪問介護</v>
      </c>
      <c r="I615" t="s">
        <v>423</v>
      </c>
      <c r="J615">
        <v>70594</v>
      </c>
    </row>
    <row r="616" spans="1:10">
      <c r="A616">
        <v>95</v>
      </c>
      <c r="B616" t="s">
        <v>1035</v>
      </c>
      <c r="C616">
        <v>97</v>
      </c>
      <c r="D616" t="s">
        <v>1014</v>
      </c>
      <c r="E616">
        <v>2972600056</v>
      </c>
      <c r="F616" t="s">
        <v>1036</v>
      </c>
      <c r="G616" t="s">
        <v>1142</v>
      </c>
      <c r="H616" t="str">
        <f t="shared" si="9"/>
        <v>952972600056訪問型サービス（独自）</v>
      </c>
      <c r="I616" t="s">
        <v>423</v>
      </c>
      <c r="J616">
        <v>37206</v>
      </c>
    </row>
    <row r="617" spans="1:10">
      <c r="H617" t="str">
        <f t="shared" si="9"/>
        <v/>
      </c>
    </row>
    <row r="618" spans="1:10">
      <c r="A618">
        <v>96</v>
      </c>
      <c r="B618" t="s">
        <v>1037</v>
      </c>
      <c r="C618">
        <v>98</v>
      </c>
      <c r="D618" t="s">
        <v>1038</v>
      </c>
      <c r="E618">
        <v>2912001068</v>
      </c>
      <c r="F618" t="s">
        <v>190</v>
      </c>
      <c r="G618" t="s">
        <v>1038</v>
      </c>
      <c r="H618" t="str">
        <f t="shared" si="9"/>
        <v>962912001068通所リハビリテーション</v>
      </c>
      <c r="I618" t="s">
        <v>378</v>
      </c>
      <c r="J618">
        <v>251703</v>
      </c>
    </row>
    <row r="619" spans="1:10">
      <c r="A619">
        <v>96</v>
      </c>
      <c r="B619" t="s">
        <v>1039</v>
      </c>
      <c r="C619">
        <v>98</v>
      </c>
      <c r="D619" t="s">
        <v>4792</v>
      </c>
      <c r="E619">
        <v>2912001068</v>
      </c>
      <c r="F619" t="s">
        <v>189</v>
      </c>
      <c r="G619" t="s">
        <v>4792</v>
      </c>
      <c r="H619" t="str">
        <f t="shared" si="9"/>
        <v>962912001068介護予防通所リハビリテーション</v>
      </c>
      <c r="I619" t="s">
        <v>664</v>
      </c>
      <c r="J619">
        <v>50880</v>
      </c>
    </row>
    <row r="620" spans="1:10">
      <c r="H620" t="str">
        <f t="shared" si="9"/>
        <v/>
      </c>
    </row>
    <row r="621" spans="1:10">
      <c r="A621">
        <v>97</v>
      </c>
      <c r="B621" t="s">
        <v>1040</v>
      </c>
      <c r="C621">
        <v>99</v>
      </c>
      <c r="D621" t="s">
        <v>1041</v>
      </c>
      <c r="E621">
        <v>2970800070</v>
      </c>
      <c r="F621" t="s">
        <v>10</v>
      </c>
      <c r="G621" t="s">
        <v>1143</v>
      </c>
      <c r="H621" t="str">
        <f t="shared" si="9"/>
        <v>972970800070訪問介護</v>
      </c>
      <c r="I621" t="s">
        <v>378</v>
      </c>
      <c r="J621">
        <v>299230</v>
      </c>
    </row>
    <row r="622" spans="1:10">
      <c r="A622">
        <v>97</v>
      </c>
      <c r="B622" t="s">
        <v>1042</v>
      </c>
      <c r="C622">
        <v>99</v>
      </c>
      <c r="D622" t="s">
        <v>1041</v>
      </c>
      <c r="E622">
        <v>2970800070</v>
      </c>
      <c r="F622" t="s">
        <v>4704</v>
      </c>
      <c r="G622" t="s">
        <v>1143</v>
      </c>
      <c r="H622" t="str">
        <f t="shared" si="9"/>
        <v>972970800070訪問型サービス（独自）</v>
      </c>
      <c r="I622" t="s">
        <v>378</v>
      </c>
      <c r="J622">
        <v>4945</v>
      </c>
    </row>
    <row r="623" spans="1:10">
      <c r="A623">
        <v>97</v>
      </c>
      <c r="B623" t="s">
        <v>1043</v>
      </c>
      <c r="C623">
        <v>99</v>
      </c>
      <c r="D623" t="s">
        <v>1041</v>
      </c>
      <c r="E623">
        <v>2970800070</v>
      </c>
      <c r="F623" t="s">
        <v>4702</v>
      </c>
      <c r="G623" t="s">
        <v>1143</v>
      </c>
      <c r="H623" t="str">
        <f t="shared" si="9"/>
        <v>972970800070訪問型サービス（独自/定率）</v>
      </c>
      <c r="I623" t="s">
        <v>378</v>
      </c>
      <c r="J623">
        <v>51683</v>
      </c>
    </row>
    <row r="624" spans="1:10">
      <c r="H624" t="str">
        <f t="shared" si="9"/>
        <v/>
      </c>
    </row>
    <row r="625" spans="1:10">
      <c r="A625">
        <v>98</v>
      </c>
      <c r="B625" t="s">
        <v>1044</v>
      </c>
      <c r="C625">
        <v>100</v>
      </c>
      <c r="D625" t="s">
        <v>1045</v>
      </c>
      <c r="E625">
        <v>2990300135</v>
      </c>
      <c r="F625" t="s">
        <v>13</v>
      </c>
      <c r="G625" t="s">
        <v>1144</v>
      </c>
      <c r="H625" t="str">
        <f t="shared" si="9"/>
        <v>982990300135地域密着型通所介護</v>
      </c>
      <c r="I625" t="s">
        <v>378</v>
      </c>
      <c r="J625">
        <v>0</v>
      </c>
    </row>
    <row r="626" spans="1:10">
      <c r="H626" t="str">
        <f t="shared" si="9"/>
        <v/>
      </c>
    </row>
    <row r="627" spans="1:10">
      <c r="A627">
        <v>99</v>
      </c>
      <c r="B627" t="s">
        <v>1046</v>
      </c>
      <c r="C627">
        <v>101</v>
      </c>
      <c r="D627" t="s">
        <v>1047</v>
      </c>
      <c r="E627">
        <v>2970103954</v>
      </c>
      <c r="F627" t="s">
        <v>10</v>
      </c>
      <c r="G627" t="s">
        <v>1145</v>
      </c>
      <c r="H627" t="str">
        <f t="shared" si="9"/>
        <v>992970103954訪問介護</v>
      </c>
      <c r="I627" t="s">
        <v>378</v>
      </c>
      <c r="J627">
        <v>344747</v>
      </c>
    </row>
    <row r="628" spans="1:10">
      <c r="H628" t="str">
        <f t="shared" si="9"/>
        <v/>
      </c>
    </row>
    <row r="629" spans="1:10">
      <c r="A629">
        <v>100</v>
      </c>
      <c r="B629" t="s">
        <v>1048</v>
      </c>
      <c r="C629">
        <v>102</v>
      </c>
      <c r="D629" t="s">
        <v>1049</v>
      </c>
      <c r="E629">
        <v>2951580006</v>
      </c>
      <c r="F629" t="s">
        <v>171</v>
      </c>
      <c r="G629" t="s">
        <v>1146</v>
      </c>
      <c r="H629" t="str">
        <f t="shared" si="9"/>
        <v>1002951580006介護老人保健施設</v>
      </c>
      <c r="I629" t="s">
        <v>378</v>
      </c>
      <c r="J629">
        <v>1773833</v>
      </c>
    </row>
    <row r="630" spans="1:10">
      <c r="A630">
        <v>100</v>
      </c>
      <c r="B630" t="s">
        <v>1050</v>
      </c>
      <c r="C630">
        <v>102</v>
      </c>
      <c r="D630" t="s">
        <v>1049</v>
      </c>
      <c r="E630">
        <v>2951580006</v>
      </c>
      <c r="F630" t="s">
        <v>263</v>
      </c>
      <c r="G630" t="s">
        <v>1146</v>
      </c>
      <c r="H630" t="str">
        <f t="shared" si="9"/>
        <v>1002951580006短期入所療養介護</v>
      </c>
      <c r="I630" t="s">
        <v>378</v>
      </c>
      <c r="J630">
        <v>124542</v>
      </c>
    </row>
    <row r="631" spans="1:10">
      <c r="A631">
        <v>100</v>
      </c>
      <c r="B631" t="s">
        <v>1051</v>
      </c>
      <c r="C631">
        <v>102</v>
      </c>
      <c r="D631" t="s">
        <v>1049</v>
      </c>
      <c r="E631">
        <v>2951580006</v>
      </c>
      <c r="F631" t="s">
        <v>265</v>
      </c>
      <c r="G631" t="s">
        <v>1146</v>
      </c>
      <c r="H631" t="str">
        <f t="shared" si="9"/>
        <v>1002951580006介護予防短期入所療養介護</v>
      </c>
      <c r="I631" t="s">
        <v>378</v>
      </c>
      <c r="J631">
        <v>0</v>
      </c>
    </row>
    <row r="632" spans="1:10">
      <c r="A632">
        <v>100</v>
      </c>
      <c r="B632" t="s">
        <v>1052</v>
      </c>
      <c r="C632">
        <v>102</v>
      </c>
      <c r="D632" t="s">
        <v>1049</v>
      </c>
      <c r="E632">
        <v>2951580006</v>
      </c>
      <c r="F632" t="s">
        <v>190</v>
      </c>
      <c r="G632" t="s">
        <v>1146</v>
      </c>
      <c r="H632" t="str">
        <f t="shared" si="9"/>
        <v>1002951580006通所リハビリテーション</v>
      </c>
      <c r="I632" t="s">
        <v>378</v>
      </c>
      <c r="J632">
        <v>272636</v>
      </c>
    </row>
    <row r="633" spans="1:10">
      <c r="A633">
        <v>100</v>
      </c>
      <c r="B633" t="s">
        <v>1053</v>
      </c>
      <c r="C633">
        <v>102</v>
      </c>
      <c r="D633" t="s">
        <v>1049</v>
      </c>
      <c r="E633">
        <v>2951580006</v>
      </c>
      <c r="F633" t="s">
        <v>189</v>
      </c>
      <c r="G633" t="s">
        <v>1146</v>
      </c>
      <c r="H633" t="str">
        <f t="shared" ref="H633:H694" si="10">A633&amp;B633</f>
        <v>1002951580006介護予防通所リハビリテーション</v>
      </c>
      <c r="I633" t="s">
        <v>378</v>
      </c>
      <c r="J633">
        <v>1866</v>
      </c>
    </row>
    <row r="634" spans="1:10">
      <c r="H634" t="str">
        <f t="shared" si="10"/>
        <v/>
      </c>
    </row>
    <row r="635" spans="1:10">
      <c r="A635">
        <v>101</v>
      </c>
      <c r="B635" t="s">
        <v>1054</v>
      </c>
      <c r="C635">
        <v>103</v>
      </c>
      <c r="D635" t="s">
        <v>1055</v>
      </c>
      <c r="E635">
        <v>2971000829</v>
      </c>
      <c r="F635" t="s">
        <v>12</v>
      </c>
      <c r="G635" t="s">
        <v>1147</v>
      </c>
      <c r="H635" t="str">
        <f t="shared" si="10"/>
        <v>1012971000829通所介護</v>
      </c>
      <c r="I635" t="s">
        <v>378</v>
      </c>
      <c r="J635">
        <v>339803</v>
      </c>
    </row>
    <row r="636" spans="1:10">
      <c r="A636">
        <v>101</v>
      </c>
      <c r="B636" t="s">
        <v>1056</v>
      </c>
      <c r="C636">
        <v>103</v>
      </c>
      <c r="D636" t="s">
        <v>1055</v>
      </c>
      <c r="E636">
        <v>2991000106</v>
      </c>
      <c r="F636" t="s">
        <v>201</v>
      </c>
      <c r="G636" t="s">
        <v>1148</v>
      </c>
      <c r="H636" t="str">
        <f t="shared" si="10"/>
        <v>1012991000106認知症対応型共同生活介護</v>
      </c>
      <c r="I636" t="s">
        <v>378</v>
      </c>
      <c r="J636">
        <v>899396</v>
      </c>
    </row>
    <row r="637" spans="1:10">
      <c r="A637">
        <v>101</v>
      </c>
      <c r="B637" t="s">
        <v>1057</v>
      </c>
      <c r="C637">
        <v>103</v>
      </c>
      <c r="D637" t="s">
        <v>1055</v>
      </c>
      <c r="E637">
        <v>2991000106</v>
      </c>
      <c r="F637" t="s">
        <v>203</v>
      </c>
      <c r="G637" t="s">
        <v>1148</v>
      </c>
      <c r="H637" t="str">
        <f t="shared" si="10"/>
        <v>1012991000106介護予防認知症対応型共同生活介護</v>
      </c>
      <c r="I637" t="s">
        <v>378</v>
      </c>
      <c r="J637">
        <v>0</v>
      </c>
    </row>
    <row r="638" spans="1:10">
      <c r="A638">
        <v>101</v>
      </c>
      <c r="B638" t="s">
        <v>1058</v>
      </c>
      <c r="C638">
        <v>103</v>
      </c>
      <c r="D638" t="s">
        <v>1055</v>
      </c>
      <c r="E638">
        <v>2971000829</v>
      </c>
      <c r="F638" t="s">
        <v>4703</v>
      </c>
      <c r="G638" t="s">
        <v>1147</v>
      </c>
      <c r="H638" t="str">
        <f t="shared" si="10"/>
        <v>1012971000829通所型サービス（独自/定率）</v>
      </c>
      <c r="I638" t="s">
        <v>378</v>
      </c>
      <c r="J638">
        <v>6578</v>
      </c>
    </row>
    <row r="639" spans="1:10">
      <c r="H639" t="str">
        <f t="shared" si="10"/>
        <v/>
      </c>
    </row>
    <row r="640" spans="1:10">
      <c r="A640">
        <v>102</v>
      </c>
      <c r="B640" t="s">
        <v>1059</v>
      </c>
      <c r="C640">
        <v>104</v>
      </c>
      <c r="D640" t="s">
        <v>1060</v>
      </c>
      <c r="E640">
        <v>2970102469</v>
      </c>
      <c r="F640" t="s">
        <v>201</v>
      </c>
      <c r="G640" t="s">
        <v>1149</v>
      </c>
      <c r="H640" t="str">
        <f t="shared" si="10"/>
        <v>1022970102469認知症対応型共同生活介護</v>
      </c>
      <c r="I640" t="s">
        <v>378</v>
      </c>
      <c r="J640">
        <v>268405</v>
      </c>
    </row>
    <row r="641" spans="1:10">
      <c r="A641">
        <v>102</v>
      </c>
      <c r="B641" t="s">
        <v>1061</v>
      </c>
      <c r="C641">
        <v>104</v>
      </c>
      <c r="D641" t="s">
        <v>1060</v>
      </c>
      <c r="E641">
        <v>2970102469</v>
      </c>
      <c r="F641" t="s">
        <v>4716</v>
      </c>
      <c r="G641" t="s">
        <v>1149</v>
      </c>
      <c r="H641" t="str">
        <f t="shared" si="10"/>
        <v>1022970102469認知症対応型共同生活介護(短期利用型）</v>
      </c>
      <c r="I641" t="s">
        <v>378</v>
      </c>
      <c r="J641">
        <v>0</v>
      </c>
    </row>
    <row r="642" spans="1:10">
      <c r="A642">
        <v>102</v>
      </c>
      <c r="B642" t="s">
        <v>1062</v>
      </c>
      <c r="C642">
        <v>104</v>
      </c>
      <c r="D642" t="s">
        <v>1060</v>
      </c>
      <c r="E642">
        <v>2970102469</v>
      </c>
      <c r="F642" t="s">
        <v>203</v>
      </c>
      <c r="G642" t="s">
        <v>1149</v>
      </c>
      <c r="H642" t="str">
        <f t="shared" si="10"/>
        <v>1022970102469介護予防認知症対応型共同生活介護</v>
      </c>
      <c r="I642" t="s">
        <v>378</v>
      </c>
      <c r="J642">
        <v>0</v>
      </c>
    </row>
    <row r="643" spans="1:10">
      <c r="A643">
        <v>102</v>
      </c>
      <c r="B643" t="s">
        <v>1063</v>
      </c>
      <c r="C643">
        <v>104</v>
      </c>
      <c r="D643" t="s">
        <v>1060</v>
      </c>
      <c r="E643">
        <v>2970102469</v>
      </c>
      <c r="F643" t="s">
        <v>4718</v>
      </c>
      <c r="G643" t="s">
        <v>1149</v>
      </c>
      <c r="H643" t="str">
        <f t="shared" si="10"/>
        <v>1022970102469介護予防認知症対応型共同生活介護(短期利用型）</v>
      </c>
      <c r="I643" t="s">
        <v>378</v>
      </c>
      <c r="J643">
        <v>0</v>
      </c>
    </row>
    <row r="644" spans="1:10">
      <c r="H644" t="str">
        <f t="shared" si="10"/>
        <v/>
      </c>
    </row>
    <row r="645" spans="1:10">
      <c r="A645">
        <v>103</v>
      </c>
      <c r="B645" t="s">
        <v>1064</v>
      </c>
      <c r="C645">
        <v>105</v>
      </c>
      <c r="D645" t="s">
        <v>1065</v>
      </c>
      <c r="E645">
        <v>2990100089</v>
      </c>
      <c r="F645" t="s">
        <v>307</v>
      </c>
      <c r="G645" t="s">
        <v>1150</v>
      </c>
      <c r="H645" t="str">
        <f t="shared" si="10"/>
        <v>1032990100089小規模多機能型居宅介護</v>
      </c>
      <c r="I645" t="s">
        <v>378</v>
      </c>
      <c r="J645">
        <v>1127164</v>
      </c>
    </row>
    <row r="646" spans="1:10">
      <c r="A646">
        <v>103</v>
      </c>
      <c r="B646" t="s">
        <v>1066</v>
      </c>
      <c r="C646">
        <v>105</v>
      </c>
      <c r="D646" t="s">
        <v>1065</v>
      </c>
      <c r="E646">
        <v>2990100717</v>
      </c>
      <c r="F646" t="s">
        <v>307</v>
      </c>
      <c r="G646" t="s">
        <v>4793</v>
      </c>
      <c r="H646" t="str">
        <f t="shared" si="10"/>
        <v>1032990100717小規模多機能型居宅介護</v>
      </c>
      <c r="I646" t="s">
        <v>378</v>
      </c>
      <c r="J646">
        <v>468537</v>
      </c>
    </row>
    <row r="647" spans="1:10">
      <c r="H647" t="str">
        <f t="shared" si="10"/>
        <v/>
      </c>
    </row>
    <row r="648" spans="1:10">
      <c r="A648">
        <v>104</v>
      </c>
      <c r="B648" t="s">
        <v>1067</v>
      </c>
      <c r="C648">
        <v>106</v>
      </c>
      <c r="D648" t="s">
        <v>1068</v>
      </c>
      <c r="E648">
        <v>2970700023</v>
      </c>
      <c r="F648" t="s">
        <v>10</v>
      </c>
      <c r="G648" t="s">
        <v>1068</v>
      </c>
      <c r="H648" t="str">
        <f t="shared" si="10"/>
        <v>1042970700023訪問介護</v>
      </c>
      <c r="I648" t="s">
        <v>378</v>
      </c>
      <c r="J648">
        <v>172238</v>
      </c>
    </row>
    <row r="649" spans="1:10">
      <c r="H649" t="str">
        <f t="shared" si="10"/>
        <v/>
      </c>
    </row>
    <row r="650" spans="1:10">
      <c r="A650">
        <v>105</v>
      </c>
      <c r="B650" t="s">
        <v>1069</v>
      </c>
      <c r="C650">
        <v>107</v>
      </c>
      <c r="D650" t="s">
        <v>1070</v>
      </c>
      <c r="E650">
        <v>2970800310</v>
      </c>
      <c r="F650" t="s">
        <v>12</v>
      </c>
      <c r="G650" t="s">
        <v>1151</v>
      </c>
      <c r="H650" t="str">
        <f t="shared" si="10"/>
        <v>1052970800310通所介護</v>
      </c>
      <c r="I650" t="s">
        <v>378</v>
      </c>
      <c r="J650">
        <v>487550</v>
      </c>
    </row>
    <row r="651" spans="1:10">
      <c r="H651" t="str">
        <f t="shared" si="10"/>
        <v/>
      </c>
    </row>
    <row r="652" spans="1:10">
      <c r="A652">
        <v>106</v>
      </c>
      <c r="B652" t="s">
        <v>1071</v>
      </c>
      <c r="C652">
        <v>108</v>
      </c>
      <c r="D652" t="s">
        <v>1072</v>
      </c>
      <c r="E652">
        <v>2973100106</v>
      </c>
      <c r="F652" t="s">
        <v>10</v>
      </c>
      <c r="G652" t="s">
        <v>1072</v>
      </c>
      <c r="H652" t="str">
        <f t="shared" si="10"/>
        <v>1062973100106訪問介護</v>
      </c>
      <c r="I652" t="s">
        <v>378</v>
      </c>
      <c r="J652">
        <v>121772</v>
      </c>
    </row>
    <row r="653" spans="1:10">
      <c r="H653" t="str">
        <f t="shared" si="10"/>
        <v/>
      </c>
    </row>
    <row r="654" spans="1:10">
      <c r="A654">
        <v>107</v>
      </c>
      <c r="B654" t="s">
        <v>1073</v>
      </c>
      <c r="C654">
        <v>109</v>
      </c>
      <c r="D654" t="s">
        <v>1074</v>
      </c>
      <c r="E654">
        <v>2970108623</v>
      </c>
      <c r="F654" t="s">
        <v>12</v>
      </c>
      <c r="G654" t="s">
        <v>1152</v>
      </c>
      <c r="H654" t="str">
        <f t="shared" si="10"/>
        <v>1072970108623通所介護</v>
      </c>
      <c r="I654" t="s">
        <v>378</v>
      </c>
      <c r="J654">
        <v>368764</v>
      </c>
    </row>
    <row r="655" spans="1:10">
      <c r="A655">
        <v>107</v>
      </c>
      <c r="B655" t="s">
        <v>1075</v>
      </c>
      <c r="C655">
        <v>109</v>
      </c>
      <c r="D655" t="s">
        <v>1074</v>
      </c>
      <c r="E655">
        <v>2970108623</v>
      </c>
      <c r="F655" t="s">
        <v>4705</v>
      </c>
      <c r="G655" t="s">
        <v>1152</v>
      </c>
      <c r="H655" t="str">
        <f t="shared" si="10"/>
        <v>1072970108623通所型サービス（独自）</v>
      </c>
      <c r="I655" t="s">
        <v>378</v>
      </c>
      <c r="J655">
        <v>9844</v>
      </c>
    </row>
    <row r="656" spans="1:10">
      <c r="H656" t="str">
        <f t="shared" si="10"/>
        <v/>
      </c>
    </row>
    <row r="657" spans="1:10">
      <c r="A657">
        <v>108</v>
      </c>
      <c r="B657" t="s">
        <v>1076</v>
      </c>
      <c r="C657">
        <v>110</v>
      </c>
      <c r="D657" t="s">
        <v>1077</v>
      </c>
      <c r="E657">
        <v>2970105744</v>
      </c>
      <c r="F657" t="s">
        <v>13</v>
      </c>
      <c r="G657" t="s">
        <v>1153</v>
      </c>
      <c r="H657" t="str">
        <f t="shared" si="10"/>
        <v>1082970105744地域密着型通所介護</v>
      </c>
      <c r="I657" t="s">
        <v>378</v>
      </c>
      <c r="J657">
        <v>156773</v>
      </c>
    </row>
    <row r="658" spans="1:10">
      <c r="A658">
        <v>108</v>
      </c>
      <c r="B658" t="s">
        <v>1078</v>
      </c>
      <c r="C658">
        <v>110</v>
      </c>
      <c r="D658" t="s">
        <v>1077</v>
      </c>
      <c r="E658">
        <v>2970105744</v>
      </c>
      <c r="F658" t="s">
        <v>4705</v>
      </c>
      <c r="G658" t="s">
        <v>1153</v>
      </c>
      <c r="H658" t="str">
        <f t="shared" si="10"/>
        <v>1082970105744通所型サービス（独自）</v>
      </c>
      <c r="I658" t="s">
        <v>378</v>
      </c>
      <c r="J658">
        <v>97776</v>
      </c>
    </row>
    <row r="659" spans="1:10">
      <c r="A659">
        <v>108</v>
      </c>
      <c r="B659" t="s">
        <v>1079</v>
      </c>
      <c r="C659">
        <v>110</v>
      </c>
      <c r="D659" t="s">
        <v>1077</v>
      </c>
      <c r="E659">
        <v>2970107005</v>
      </c>
      <c r="F659" t="s">
        <v>13</v>
      </c>
      <c r="G659" t="s">
        <v>1154</v>
      </c>
      <c r="H659" t="str">
        <f t="shared" si="10"/>
        <v>1082970107005地域密着型通所介護</v>
      </c>
      <c r="I659" t="s">
        <v>378</v>
      </c>
      <c r="J659">
        <v>127257</v>
      </c>
    </row>
    <row r="660" spans="1:10">
      <c r="A660">
        <v>108</v>
      </c>
      <c r="B660" t="s">
        <v>1080</v>
      </c>
      <c r="C660">
        <v>110</v>
      </c>
      <c r="D660" t="s">
        <v>1077</v>
      </c>
      <c r="E660">
        <v>2970107005</v>
      </c>
      <c r="F660" t="s">
        <v>4705</v>
      </c>
      <c r="G660" t="s">
        <v>1154</v>
      </c>
      <c r="H660" t="str">
        <f t="shared" si="10"/>
        <v>1082970107005通所型サービス（独自）</v>
      </c>
      <c r="I660" t="s">
        <v>378</v>
      </c>
      <c r="J660">
        <v>94238</v>
      </c>
    </row>
    <row r="661" spans="1:10">
      <c r="H661" t="str">
        <f t="shared" si="10"/>
        <v/>
      </c>
    </row>
    <row r="662" spans="1:10">
      <c r="A662">
        <v>109</v>
      </c>
      <c r="B662" t="s">
        <v>1081</v>
      </c>
      <c r="C662">
        <v>111</v>
      </c>
      <c r="D662" t="s">
        <v>1082</v>
      </c>
      <c r="E662">
        <v>2970301822</v>
      </c>
      <c r="F662" t="s">
        <v>172</v>
      </c>
      <c r="G662" t="s">
        <v>1155</v>
      </c>
      <c r="H662" t="str">
        <f t="shared" si="10"/>
        <v>1092970301822介護老人福祉施設</v>
      </c>
      <c r="I662" t="s">
        <v>378</v>
      </c>
      <c r="J662">
        <v>1488891</v>
      </c>
    </row>
    <row r="663" spans="1:10">
      <c r="A663">
        <v>109</v>
      </c>
      <c r="B663" t="s">
        <v>1083</v>
      </c>
      <c r="C663">
        <v>111</v>
      </c>
      <c r="D663" t="s">
        <v>1082</v>
      </c>
      <c r="E663">
        <v>2970301822</v>
      </c>
      <c r="F663" t="s">
        <v>188</v>
      </c>
      <c r="G663" t="s">
        <v>1155</v>
      </c>
      <c r="H663" t="str">
        <f t="shared" si="10"/>
        <v>1092970301822短期入所生活介護</v>
      </c>
      <c r="I663" t="s">
        <v>378</v>
      </c>
      <c r="J663">
        <v>0</v>
      </c>
    </row>
    <row r="664" spans="1:10">
      <c r="A664">
        <v>109</v>
      </c>
      <c r="B664" t="s">
        <v>1084</v>
      </c>
      <c r="C664">
        <v>111</v>
      </c>
      <c r="D664" t="s">
        <v>1082</v>
      </c>
      <c r="E664">
        <v>2970301822</v>
      </c>
      <c r="F664" t="s">
        <v>187</v>
      </c>
      <c r="G664" t="s">
        <v>1155</v>
      </c>
      <c r="H664" t="str">
        <f t="shared" si="10"/>
        <v>1092970301822介護予防短期入所生活介護</v>
      </c>
      <c r="I664" t="s">
        <v>378</v>
      </c>
      <c r="J664">
        <v>0</v>
      </c>
    </row>
    <row r="665" spans="1:10">
      <c r="H665" t="str">
        <f t="shared" si="10"/>
        <v/>
      </c>
    </row>
    <row r="666" spans="1:10">
      <c r="A666">
        <v>110</v>
      </c>
      <c r="B666" t="s">
        <v>1085</v>
      </c>
      <c r="C666">
        <v>112</v>
      </c>
      <c r="D666" t="s">
        <v>1086</v>
      </c>
      <c r="E666">
        <v>2973400282</v>
      </c>
      <c r="F666" t="s">
        <v>13</v>
      </c>
      <c r="G666" t="s">
        <v>1156</v>
      </c>
      <c r="H666" t="str">
        <f t="shared" si="10"/>
        <v>1102973400282地域密着型通所介護</v>
      </c>
      <c r="I666" t="s">
        <v>378</v>
      </c>
      <c r="J666">
        <v>75907</v>
      </c>
    </row>
    <row r="667" spans="1:10">
      <c r="A667">
        <v>110</v>
      </c>
      <c r="B667" t="s">
        <v>1087</v>
      </c>
      <c r="C667">
        <v>112</v>
      </c>
      <c r="D667" t="s">
        <v>1086</v>
      </c>
      <c r="E667">
        <v>2973400274</v>
      </c>
      <c r="F667" t="s">
        <v>10</v>
      </c>
      <c r="G667" t="s">
        <v>1157</v>
      </c>
      <c r="H667" t="str">
        <f t="shared" si="10"/>
        <v>1102973400274訪問介護</v>
      </c>
      <c r="I667" t="s">
        <v>378</v>
      </c>
      <c r="J667">
        <v>11143</v>
      </c>
    </row>
    <row r="668" spans="1:10">
      <c r="H668" t="str">
        <f t="shared" si="10"/>
        <v/>
      </c>
    </row>
    <row r="669" spans="1:10">
      <c r="A669">
        <v>111</v>
      </c>
      <c r="B669" t="s">
        <v>1088</v>
      </c>
      <c r="C669">
        <v>113</v>
      </c>
      <c r="D669" t="s">
        <v>1089</v>
      </c>
      <c r="E669">
        <v>2971400102</v>
      </c>
      <c r="F669" t="s">
        <v>12</v>
      </c>
      <c r="G669" t="s">
        <v>1158</v>
      </c>
      <c r="H669" t="str">
        <f t="shared" si="10"/>
        <v>1112971400102通所介護</v>
      </c>
      <c r="I669" t="s">
        <v>378</v>
      </c>
      <c r="J669">
        <v>191289</v>
      </c>
    </row>
    <row r="670" spans="1:10">
      <c r="A670">
        <v>111</v>
      </c>
      <c r="B670" t="s">
        <v>1090</v>
      </c>
      <c r="C670">
        <v>113</v>
      </c>
      <c r="D670" t="s">
        <v>4794</v>
      </c>
      <c r="E670">
        <v>2971400102</v>
      </c>
      <c r="F670" t="s">
        <v>4705</v>
      </c>
      <c r="G670" t="s">
        <v>4795</v>
      </c>
      <c r="H670" t="str">
        <f t="shared" si="10"/>
        <v>1112971400102通所型サービス（独自）</v>
      </c>
      <c r="I670" t="s">
        <v>664</v>
      </c>
      <c r="J670">
        <v>13011</v>
      </c>
    </row>
    <row r="671" spans="1:10">
      <c r="H671" t="str">
        <f t="shared" si="10"/>
        <v/>
      </c>
    </row>
    <row r="672" spans="1:10">
      <c r="A672">
        <v>112</v>
      </c>
      <c r="B672" t="s">
        <v>1091</v>
      </c>
      <c r="C672">
        <v>114</v>
      </c>
      <c r="D672" t="s">
        <v>1092</v>
      </c>
      <c r="E672">
        <v>2973300607</v>
      </c>
      <c r="F672" t="s">
        <v>12</v>
      </c>
      <c r="G672" t="s">
        <v>1159</v>
      </c>
      <c r="H672" t="str">
        <f t="shared" si="10"/>
        <v>1122973300607通所介護</v>
      </c>
      <c r="I672" t="s">
        <v>378</v>
      </c>
      <c r="J672">
        <v>173112</v>
      </c>
    </row>
    <row r="673" spans="1:10">
      <c r="H673" t="str">
        <f t="shared" si="10"/>
        <v/>
      </c>
    </row>
    <row r="674" spans="1:10">
      <c r="A674">
        <v>113</v>
      </c>
      <c r="B674" t="s">
        <v>1093</v>
      </c>
      <c r="C674">
        <v>115</v>
      </c>
      <c r="D674" t="s">
        <v>1094</v>
      </c>
      <c r="E674">
        <v>2971400029</v>
      </c>
      <c r="F674" t="s">
        <v>10</v>
      </c>
      <c r="G674" t="s">
        <v>1094</v>
      </c>
      <c r="H674" t="str">
        <f t="shared" si="10"/>
        <v>1132971400029訪問介護</v>
      </c>
      <c r="I674" t="s">
        <v>378</v>
      </c>
      <c r="J674">
        <v>320123</v>
      </c>
    </row>
    <row r="675" spans="1:10">
      <c r="A675">
        <v>113</v>
      </c>
      <c r="B675" t="s">
        <v>1095</v>
      </c>
      <c r="C675">
        <v>115</v>
      </c>
      <c r="D675" t="s">
        <v>1094</v>
      </c>
      <c r="E675">
        <v>2971400029</v>
      </c>
      <c r="F675" t="s">
        <v>4704</v>
      </c>
      <c r="G675" t="s">
        <v>1094</v>
      </c>
      <c r="H675" t="str">
        <f t="shared" si="10"/>
        <v>1132971400029訪問型サービス（独自）</v>
      </c>
      <c r="I675" t="s">
        <v>378</v>
      </c>
      <c r="J675">
        <v>74243</v>
      </c>
    </row>
    <row r="676" spans="1:10">
      <c r="A676">
        <v>113</v>
      </c>
      <c r="B676" t="s">
        <v>1096</v>
      </c>
      <c r="C676">
        <v>115</v>
      </c>
      <c r="D676" t="s">
        <v>1094</v>
      </c>
      <c r="E676">
        <v>2971400029</v>
      </c>
      <c r="F676" t="s">
        <v>12</v>
      </c>
      <c r="G676" t="s">
        <v>1094</v>
      </c>
      <c r="H676" t="str">
        <f t="shared" si="10"/>
        <v>1132971400029通所介護</v>
      </c>
      <c r="I676" t="s">
        <v>378</v>
      </c>
      <c r="J676">
        <v>314858</v>
      </c>
    </row>
    <row r="677" spans="1:10">
      <c r="A677">
        <v>113</v>
      </c>
      <c r="B677" t="s">
        <v>1097</v>
      </c>
      <c r="C677">
        <v>115</v>
      </c>
      <c r="D677" t="s">
        <v>1094</v>
      </c>
      <c r="E677">
        <v>2971400029</v>
      </c>
      <c r="F677" t="s">
        <v>4705</v>
      </c>
      <c r="G677" t="s">
        <v>1094</v>
      </c>
      <c r="H677" t="str">
        <f t="shared" si="10"/>
        <v>1132971400029通所型サービス（独自）</v>
      </c>
      <c r="I677" t="s">
        <v>378</v>
      </c>
      <c r="J677">
        <v>10630</v>
      </c>
    </row>
    <row r="678" spans="1:10">
      <c r="H678" t="str">
        <f t="shared" si="10"/>
        <v/>
      </c>
    </row>
    <row r="679" spans="1:10">
      <c r="A679">
        <v>114</v>
      </c>
      <c r="B679" t="s">
        <v>1098</v>
      </c>
      <c r="C679">
        <v>116</v>
      </c>
      <c r="D679" t="s">
        <v>1099</v>
      </c>
      <c r="E679">
        <v>2970501405</v>
      </c>
      <c r="F679" t="s">
        <v>10</v>
      </c>
      <c r="G679" t="s">
        <v>1160</v>
      </c>
      <c r="H679" t="str">
        <f t="shared" si="10"/>
        <v>1142970501405訪問介護</v>
      </c>
      <c r="I679" t="s">
        <v>378</v>
      </c>
      <c r="J679">
        <v>1023041</v>
      </c>
    </row>
    <row r="680" spans="1:10">
      <c r="A680">
        <v>114</v>
      </c>
      <c r="B680" t="s">
        <v>1100</v>
      </c>
      <c r="C680">
        <v>116</v>
      </c>
      <c r="D680" t="s">
        <v>1099</v>
      </c>
      <c r="E680">
        <v>2970501926</v>
      </c>
      <c r="F680" t="s">
        <v>10</v>
      </c>
      <c r="G680" t="s">
        <v>1161</v>
      </c>
      <c r="H680" t="str">
        <f t="shared" si="10"/>
        <v>1142970501926訪問介護</v>
      </c>
      <c r="I680" t="s">
        <v>378</v>
      </c>
      <c r="J680">
        <v>446522</v>
      </c>
    </row>
    <row r="681" spans="1:10">
      <c r="A681">
        <v>114</v>
      </c>
      <c r="B681" t="s">
        <v>1101</v>
      </c>
      <c r="C681">
        <v>116</v>
      </c>
      <c r="D681" t="s">
        <v>1099</v>
      </c>
      <c r="E681">
        <v>2970502379</v>
      </c>
      <c r="F681" t="s">
        <v>12</v>
      </c>
      <c r="G681" t="s">
        <v>1162</v>
      </c>
      <c r="H681" t="str">
        <f t="shared" si="10"/>
        <v>1142970502379通所介護</v>
      </c>
      <c r="I681" t="s">
        <v>378</v>
      </c>
      <c r="J681">
        <v>200892</v>
      </c>
    </row>
    <row r="682" spans="1:10">
      <c r="H682" t="str">
        <f t="shared" si="10"/>
        <v/>
      </c>
    </row>
    <row r="683" spans="1:10">
      <c r="A683">
        <v>115</v>
      </c>
      <c r="B683" t="s">
        <v>1102</v>
      </c>
      <c r="C683">
        <v>117</v>
      </c>
      <c r="D683" t="s">
        <v>1103</v>
      </c>
      <c r="E683">
        <v>2973400126</v>
      </c>
      <c r="F683" t="s">
        <v>10</v>
      </c>
      <c r="G683" t="s">
        <v>1163</v>
      </c>
      <c r="H683" t="str">
        <f t="shared" si="10"/>
        <v>1152973400126訪問介護</v>
      </c>
      <c r="I683" t="s">
        <v>378</v>
      </c>
      <c r="J683">
        <v>278032</v>
      </c>
    </row>
    <row r="684" spans="1:10">
      <c r="A684">
        <v>115</v>
      </c>
      <c r="B684" t="s">
        <v>1104</v>
      </c>
      <c r="C684">
        <v>117</v>
      </c>
      <c r="D684" t="s">
        <v>1103</v>
      </c>
      <c r="E684">
        <v>2973400126</v>
      </c>
      <c r="F684" t="s">
        <v>4704</v>
      </c>
      <c r="G684" t="s">
        <v>1163</v>
      </c>
      <c r="H684" t="str">
        <f t="shared" si="10"/>
        <v>1152973400126訪問型サービス（独自）</v>
      </c>
      <c r="I684" t="s">
        <v>378</v>
      </c>
      <c r="J684">
        <v>22025</v>
      </c>
    </row>
    <row r="685" spans="1:10">
      <c r="A685">
        <v>115</v>
      </c>
      <c r="B685" t="s">
        <v>1105</v>
      </c>
      <c r="C685">
        <v>117</v>
      </c>
      <c r="D685" t="s">
        <v>1103</v>
      </c>
      <c r="E685">
        <v>2973400290</v>
      </c>
      <c r="F685" t="s">
        <v>12</v>
      </c>
      <c r="G685" t="s">
        <v>1164</v>
      </c>
      <c r="H685" t="str">
        <f t="shared" si="10"/>
        <v>1152973400290通所介護</v>
      </c>
      <c r="I685" t="s">
        <v>378</v>
      </c>
      <c r="J685">
        <v>75039</v>
      </c>
    </row>
    <row r="686" spans="1:10">
      <c r="A686">
        <v>115</v>
      </c>
      <c r="B686" t="s">
        <v>1106</v>
      </c>
      <c r="C686">
        <v>117</v>
      </c>
      <c r="D686" t="s">
        <v>1103</v>
      </c>
      <c r="E686">
        <v>2973400290</v>
      </c>
      <c r="F686" t="s">
        <v>4705</v>
      </c>
      <c r="G686" t="s">
        <v>1164</v>
      </c>
      <c r="H686" t="str">
        <f t="shared" si="10"/>
        <v>1152973400290通所型サービス（独自）</v>
      </c>
      <c r="I686" t="s">
        <v>378</v>
      </c>
      <c r="J686">
        <v>146346</v>
      </c>
    </row>
    <row r="687" spans="1:10">
      <c r="A687">
        <v>115</v>
      </c>
      <c r="B687" t="s">
        <v>1107</v>
      </c>
      <c r="C687">
        <v>117</v>
      </c>
      <c r="D687" t="s">
        <v>1103</v>
      </c>
      <c r="E687">
        <v>2973400332</v>
      </c>
      <c r="F687" t="s">
        <v>175</v>
      </c>
      <c r="G687" t="s">
        <v>1165</v>
      </c>
      <c r="H687" t="str">
        <f t="shared" si="10"/>
        <v>1152973400332介護予防特定施設入居者生活介護</v>
      </c>
      <c r="I687" t="s">
        <v>378</v>
      </c>
      <c r="J687">
        <v>66242</v>
      </c>
    </row>
    <row r="688" spans="1:10">
      <c r="A688">
        <v>115</v>
      </c>
      <c r="B688" t="s">
        <v>1108</v>
      </c>
      <c r="C688">
        <v>117</v>
      </c>
      <c r="D688" t="s">
        <v>1103</v>
      </c>
      <c r="E688">
        <v>2973400332</v>
      </c>
      <c r="F688" t="s">
        <v>241</v>
      </c>
      <c r="G688" t="s">
        <v>1165</v>
      </c>
      <c r="H688" t="str">
        <f t="shared" si="10"/>
        <v>1152973400332特定施設入居者生活介護</v>
      </c>
      <c r="I688" t="s">
        <v>378</v>
      </c>
      <c r="J688">
        <v>866036</v>
      </c>
    </row>
    <row r="689" spans="1:10">
      <c r="A689">
        <v>115</v>
      </c>
      <c r="B689" t="s">
        <v>1109</v>
      </c>
      <c r="C689">
        <v>117</v>
      </c>
      <c r="D689" t="s">
        <v>1103</v>
      </c>
      <c r="E689">
        <v>2973400332</v>
      </c>
      <c r="F689" t="s">
        <v>4728</v>
      </c>
      <c r="G689" t="s">
        <v>1165</v>
      </c>
      <c r="H689" t="str">
        <f t="shared" si="10"/>
        <v>1152973400332特定施設入居者生活介護(短期利用型）</v>
      </c>
      <c r="I689" t="s">
        <v>378</v>
      </c>
      <c r="J689">
        <v>0</v>
      </c>
    </row>
    <row r="690" spans="1:10">
      <c r="H690" t="str">
        <f t="shared" si="10"/>
        <v/>
      </c>
    </row>
    <row r="691" spans="1:10">
      <c r="A691">
        <v>116</v>
      </c>
      <c r="B691" t="s">
        <v>1110</v>
      </c>
      <c r="C691">
        <v>118</v>
      </c>
      <c r="D691" t="s">
        <v>1111</v>
      </c>
      <c r="E691">
        <v>2970401416</v>
      </c>
      <c r="F691" t="s">
        <v>188</v>
      </c>
      <c r="G691" t="s">
        <v>1166</v>
      </c>
      <c r="H691" t="str">
        <f t="shared" si="10"/>
        <v>1162970401416短期入所生活介護</v>
      </c>
      <c r="I691" t="s">
        <v>378</v>
      </c>
      <c r="J691">
        <v>1193981</v>
      </c>
    </row>
    <row r="692" spans="1:10">
      <c r="A692">
        <v>116</v>
      </c>
      <c r="B692" t="s">
        <v>1112</v>
      </c>
      <c r="C692">
        <v>118</v>
      </c>
      <c r="D692" t="s">
        <v>1111</v>
      </c>
      <c r="E692">
        <v>2970401416</v>
      </c>
      <c r="F692" t="s">
        <v>187</v>
      </c>
      <c r="G692" t="s">
        <v>1166</v>
      </c>
      <c r="H692" t="str">
        <f t="shared" si="10"/>
        <v>1162970401416介護予防短期入所生活介護</v>
      </c>
      <c r="I692" t="s">
        <v>378</v>
      </c>
      <c r="J692">
        <v>13619</v>
      </c>
    </row>
    <row r="693" spans="1:10">
      <c r="A693">
        <v>116</v>
      </c>
      <c r="B693" t="s">
        <v>1113</v>
      </c>
      <c r="C693">
        <v>118</v>
      </c>
      <c r="D693" t="s">
        <v>1111</v>
      </c>
      <c r="E693">
        <v>2970401416</v>
      </c>
      <c r="F693" t="s">
        <v>12</v>
      </c>
      <c r="G693" t="s">
        <v>1166</v>
      </c>
      <c r="H693" t="str">
        <f t="shared" si="10"/>
        <v>1162970401416通所介護</v>
      </c>
      <c r="I693" t="s">
        <v>378</v>
      </c>
      <c r="J693">
        <v>437196</v>
      </c>
    </row>
    <row r="694" spans="1:10">
      <c r="A694">
        <v>116</v>
      </c>
      <c r="B694" t="s">
        <v>1114</v>
      </c>
      <c r="C694">
        <v>118</v>
      </c>
      <c r="D694" t="s">
        <v>1111</v>
      </c>
      <c r="E694">
        <v>2970401416</v>
      </c>
      <c r="F694" t="s">
        <v>4705</v>
      </c>
      <c r="G694" t="s">
        <v>1166</v>
      </c>
      <c r="H694" t="str">
        <f t="shared" si="10"/>
        <v>1162970401416通所型サービス（独自）</v>
      </c>
      <c r="I694" t="s">
        <v>378</v>
      </c>
      <c r="J694">
        <v>35337</v>
      </c>
    </row>
    <row r="695" spans="1:10">
      <c r="H695" t="str">
        <f t="shared" ref="H695:H752" si="11">A695&amp;B695</f>
        <v/>
      </c>
    </row>
    <row r="696" spans="1:10">
      <c r="A696">
        <v>117</v>
      </c>
      <c r="B696" t="s">
        <v>1167</v>
      </c>
      <c r="C696">
        <v>119</v>
      </c>
      <c r="D696" t="s">
        <v>1168</v>
      </c>
      <c r="E696">
        <v>2990100618</v>
      </c>
      <c r="F696" t="s">
        <v>13</v>
      </c>
      <c r="G696" t="s">
        <v>1177</v>
      </c>
      <c r="H696" t="str">
        <f t="shared" si="11"/>
        <v>1172990100618地域密着型通所介護</v>
      </c>
      <c r="I696" t="s">
        <v>378</v>
      </c>
      <c r="J696">
        <v>192068</v>
      </c>
    </row>
    <row r="697" spans="1:10">
      <c r="H697" t="str">
        <f t="shared" si="11"/>
        <v/>
      </c>
    </row>
    <row r="698" spans="1:10">
      <c r="A698">
        <v>118</v>
      </c>
      <c r="B698" t="s">
        <v>1169</v>
      </c>
      <c r="C698">
        <v>120</v>
      </c>
      <c r="D698" t="s">
        <v>1170</v>
      </c>
      <c r="E698">
        <v>2970600397</v>
      </c>
      <c r="F698" t="s">
        <v>201</v>
      </c>
      <c r="G698" t="s">
        <v>1178</v>
      </c>
      <c r="H698" t="str">
        <f t="shared" si="11"/>
        <v>1182970600397認知症対応型共同生活介護</v>
      </c>
      <c r="I698" t="s">
        <v>378</v>
      </c>
      <c r="J698">
        <v>376461</v>
      </c>
    </row>
    <row r="699" spans="1:10">
      <c r="A699">
        <v>118</v>
      </c>
      <c r="B699" t="s">
        <v>1171</v>
      </c>
      <c r="C699">
        <v>120</v>
      </c>
      <c r="D699" t="s">
        <v>1170</v>
      </c>
      <c r="E699">
        <v>2970600397</v>
      </c>
      <c r="F699" t="s">
        <v>4716</v>
      </c>
      <c r="G699" t="s">
        <v>1178</v>
      </c>
      <c r="H699" t="str">
        <f t="shared" si="11"/>
        <v>1182970600397認知症対応型共同生活介護(短期利用型）</v>
      </c>
      <c r="I699" t="s">
        <v>378</v>
      </c>
      <c r="J699">
        <v>0</v>
      </c>
    </row>
    <row r="700" spans="1:10">
      <c r="A700">
        <v>118</v>
      </c>
      <c r="B700" t="s">
        <v>1172</v>
      </c>
      <c r="C700">
        <v>120</v>
      </c>
      <c r="D700" t="s">
        <v>1170</v>
      </c>
      <c r="E700">
        <v>2970600397</v>
      </c>
      <c r="F700" t="s">
        <v>203</v>
      </c>
      <c r="G700" t="s">
        <v>1178</v>
      </c>
      <c r="H700" t="str">
        <f t="shared" si="11"/>
        <v>1182970600397介護予防認知症対応型共同生活介護</v>
      </c>
      <c r="I700" t="s">
        <v>378</v>
      </c>
      <c r="J700">
        <v>0</v>
      </c>
    </row>
    <row r="701" spans="1:10">
      <c r="A701">
        <v>118</v>
      </c>
      <c r="B701" t="s">
        <v>1173</v>
      </c>
      <c r="C701">
        <v>120</v>
      </c>
      <c r="D701" t="s">
        <v>1170</v>
      </c>
      <c r="E701">
        <v>2970600397</v>
      </c>
      <c r="F701" t="s">
        <v>4718</v>
      </c>
      <c r="G701" t="s">
        <v>1178</v>
      </c>
      <c r="H701" t="str">
        <f t="shared" si="11"/>
        <v>1182970600397介護予防認知症対応型共同生活介護(短期利用型）</v>
      </c>
      <c r="I701" t="s">
        <v>378</v>
      </c>
      <c r="J701">
        <v>0</v>
      </c>
    </row>
    <row r="702" spans="1:10">
      <c r="H702" t="str">
        <f t="shared" si="11"/>
        <v/>
      </c>
    </row>
    <row r="703" spans="1:10">
      <c r="A703">
        <v>119</v>
      </c>
      <c r="B703" t="s">
        <v>1174</v>
      </c>
      <c r="C703">
        <v>121</v>
      </c>
      <c r="D703" t="s">
        <v>1175</v>
      </c>
      <c r="E703">
        <v>2970102568</v>
      </c>
      <c r="F703" t="s">
        <v>201</v>
      </c>
      <c r="G703" t="s">
        <v>1179</v>
      </c>
      <c r="H703" t="str">
        <f t="shared" si="11"/>
        <v>1192970102568認知症対応型共同生活介護</v>
      </c>
      <c r="I703" t="s">
        <v>378</v>
      </c>
      <c r="J703">
        <v>1238579</v>
      </c>
    </row>
    <row r="704" spans="1:10">
      <c r="A704">
        <v>119</v>
      </c>
      <c r="B704" t="s">
        <v>1176</v>
      </c>
      <c r="C704">
        <v>121</v>
      </c>
      <c r="D704" t="s">
        <v>1175</v>
      </c>
      <c r="E704">
        <v>2970102568</v>
      </c>
      <c r="F704" t="s">
        <v>4716</v>
      </c>
      <c r="G704" t="s">
        <v>1179</v>
      </c>
      <c r="H704" t="str">
        <f t="shared" si="11"/>
        <v>1192970102568認知症対応型共同生活介護(短期利用型）</v>
      </c>
      <c r="I704" t="s">
        <v>378</v>
      </c>
      <c r="J704">
        <v>0</v>
      </c>
    </row>
    <row r="705" spans="1:10">
      <c r="A705">
        <v>119</v>
      </c>
      <c r="B705" t="s">
        <v>1180</v>
      </c>
      <c r="C705">
        <v>121</v>
      </c>
      <c r="D705" t="s">
        <v>1175</v>
      </c>
      <c r="E705">
        <v>2970102568</v>
      </c>
      <c r="F705" t="s">
        <v>4796</v>
      </c>
      <c r="G705" t="s">
        <v>1208</v>
      </c>
      <c r="H705" t="str">
        <f t="shared" si="11"/>
        <v>1192970102568介護予防認知症対応型共同生活介護</v>
      </c>
      <c r="I705" t="s">
        <v>378</v>
      </c>
      <c r="J705">
        <v>0</v>
      </c>
    </row>
    <row r="706" spans="1:10">
      <c r="A706">
        <v>119</v>
      </c>
      <c r="B706" t="s">
        <v>1181</v>
      </c>
      <c r="C706">
        <v>121</v>
      </c>
      <c r="D706" t="s">
        <v>1175</v>
      </c>
      <c r="E706">
        <v>2970102568</v>
      </c>
      <c r="F706" t="s">
        <v>4718</v>
      </c>
      <c r="G706" t="s">
        <v>1208</v>
      </c>
      <c r="H706" t="str">
        <f t="shared" si="11"/>
        <v>1192970102568介護予防認知症対応型共同生活介護(短期利用型）</v>
      </c>
      <c r="I706" t="s">
        <v>378</v>
      </c>
      <c r="J706">
        <v>0</v>
      </c>
    </row>
    <row r="707" spans="1:10">
      <c r="H707" t="str">
        <f t="shared" si="11"/>
        <v/>
      </c>
    </row>
    <row r="708" spans="1:10">
      <c r="A708">
        <v>120</v>
      </c>
      <c r="B708" t="s">
        <v>1182</v>
      </c>
      <c r="C708">
        <v>122</v>
      </c>
      <c r="D708" t="s">
        <v>1183</v>
      </c>
      <c r="E708">
        <v>2910901129</v>
      </c>
      <c r="F708" t="s">
        <v>190</v>
      </c>
      <c r="G708" t="s">
        <v>1209</v>
      </c>
      <c r="H708" t="str">
        <f t="shared" si="11"/>
        <v>1202910901129通所リハビリテーション</v>
      </c>
      <c r="I708" t="s">
        <v>378</v>
      </c>
      <c r="J708">
        <v>311561</v>
      </c>
    </row>
    <row r="709" spans="1:10">
      <c r="A709">
        <v>120</v>
      </c>
      <c r="B709" t="s">
        <v>1184</v>
      </c>
      <c r="C709">
        <v>122</v>
      </c>
      <c r="D709" t="s">
        <v>1183</v>
      </c>
      <c r="E709">
        <v>2910901129</v>
      </c>
      <c r="F709" t="s">
        <v>189</v>
      </c>
      <c r="G709" t="s">
        <v>1209</v>
      </c>
      <c r="H709" t="str">
        <f t="shared" si="11"/>
        <v>1202910901129介護予防通所リハビリテーション</v>
      </c>
      <c r="I709" t="s">
        <v>378</v>
      </c>
      <c r="J709">
        <v>0</v>
      </c>
    </row>
    <row r="710" spans="1:10">
      <c r="A710">
        <v>120</v>
      </c>
      <c r="B710" t="s">
        <v>1185</v>
      </c>
      <c r="C710">
        <v>122</v>
      </c>
      <c r="D710" t="s">
        <v>1183</v>
      </c>
      <c r="E710">
        <v>2970400079</v>
      </c>
      <c r="F710" t="s">
        <v>10</v>
      </c>
      <c r="G710" t="s">
        <v>1210</v>
      </c>
      <c r="H710" t="str">
        <f t="shared" si="11"/>
        <v>1202970400079訪問介護</v>
      </c>
      <c r="I710" t="s">
        <v>378</v>
      </c>
      <c r="J710">
        <v>795414</v>
      </c>
    </row>
    <row r="711" spans="1:10">
      <c r="A711">
        <v>120</v>
      </c>
      <c r="B711" t="s">
        <v>1186</v>
      </c>
      <c r="C711">
        <v>122</v>
      </c>
      <c r="D711" t="s">
        <v>1183</v>
      </c>
      <c r="E711">
        <v>2970400079</v>
      </c>
      <c r="F711" t="s">
        <v>4704</v>
      </c>
      <c r="G711" t="s">
        <v>1210</v>
      </c>
      <c r="H711" t="str">
        <f t="shared" si="11"/>
        <v>1202970400079訪問型サービス（独自）</v>
      </c>
      <c r="I711" t="s">
        <v>378</v>
      </c>
      <c r="J711">
        <v>93167</v>
      </c>
    </row>
    <row r="712" spans="1:10">
      <c r="A712">
        <v>120</v>
      </c>
      <c r="B712" t="s">
        <v>1187</v>
      </c>
      <c r="C712">
        <v>122</v>
      </c>
      <c r="D712" t="s">
        <v>1183</v>
      </c>
      <c r="E712">
        <v>2970401226</v>
      </c>
      <c r="F712" t="s">
        <v>13</v>
      </c>
      <c r="G712" t="s">
        <v>1211</v>
      </c>
      <c r="H712" t="str">
        <f t="shared" si="11"/>
        <v>1202970401226地域密着型通所介護</v>
      </c>
      <c r="I712" t="s">
        <v>378</v>
      </c>
      <c r="J712">
        <v>109021</v>
      </c>
    </row>
    <row r="713" spans="1:10">
      <c r="A713">
        <v>120</v>
      </c>
      <c r="B713" t="s">
        <v>1188</v>
      </c>
      <c r="C713">
        <v>122</v>
      </c>
      <c r="D713" t="s">
        <v>1183</v>
      </c>
      <c r="E713">
        <v>2970401226</v>
      </c>
      <c r="F713" t="s">
        <v>4705</v>
      </c>
      <c r="G713" t="s">
        <v>1211</v>
      </c>
      <c r="H713" t="str">
        <f t="shared" si="11"/>
        <v>1202970401226通所型サービス（独自）</v>
      </c>
      <c r="I713" t="s">
        <v>378</v>
      </c>
      <c r="J713">
        <v>84480</v>
      </c>
    </row>
    <row r="714" spans="1:10">
      <c r="A714">
        <v>120</v>
      </c>
      <c r="B714" t="s">
        <v>1189</v>
      </c>
      <c r="C714">
        <v>122</v>
      </c>
      <c r="D714" t="s">
        <v>1183</v>
      </c>
      <c r="E714">
        <v>2990400075</v>
      </c>
      <c r="F714" t="s">
        <v>201</v>
      </c>
      <c r="G714" t="s">
        <v>1212</v>
      </c>
      <c r="H714" t="str">
        <f t="shared" si="11"/>
        <v>1202990400075認知症対応型共同生活介護</v>
      </c>
      <c r="I714" t="s">
        <v>378</v>
      </c>
      <c r="J714">
        <v>827274</v>
      </c>
    </row>
    <row r="715" spans="1:10">
      <c r="A715">
        <v>120</v>
      </c>
      <c r="B715" t="s">
        <v>1190</v>
      </c>
      <c r="C715">
        <v>122</v>
      </c>
      <c r="D715" t="s">
        <v>1183</v>
      </c>
      <c r="E715">
        <v>2990400075</v>
      </c>
      <c r="F715" t="s">
        <v>4716</v>
      </c>
      <c r="G715" t="s">
        <v>1212</v>
      </c>
      <c r="H715" t="str">
        <f t="shared" si="11"/>
        <v>1202990400075認知症対応型共同生活介護(短期利用型）</v>
      </c>
      <c r="I715" t="s">
        <v>378</v>
      </c>
      <c r="J715">
        <v>0</v>
      </c>
    </row>
    <row r="716" spans="1:10">
      <c r="A716">
        <v>120</v>
      </c>
      <c r="B716" t="s">
        <v>1191</v>
      </c>
      <c r="C716">
        <v>122</v>
      </c>
      <c r="D716" t="s">
        <v>1183</v>
      </c>
      <c r="E716">
        <v>2990400075</v>
      </c>
      <c r="F716" t="s">
        <v>203</v>
      </c>
      <c r="G716" t="s">
        <v>1212</v>
      </c>
      <c r="H716" t="str">
        <f t="shared" si="11"/>
        <v>1202990400075介護予防認知症対応型共同生活介護</v>
      </c>
      <c r="I716" t="s">
        <v>378</v>
      </c>
      <c r="J716">
        <v>0</v>
      </c>
    </row>
    <row r="717" spans="1:10">
      <c r="A717">
        <v>120</v>
      </c>
      <c r="B717" t="s">
        <v>1192</v>
      </c>
      <c r="C717">
        <v>122</v>
      </c>
      <c r="D717" t="s">
        <v>1183</v>
      </c>
      <c r="E717">
        <v>2990400075</v>
      </c>
      <c r="F717" t="s">
        <v>4718</v>
      </c>
      <c r="G717" t="s">
        <v>1212</v>
      </c>
      <c r="H717" t="str">
        <f t="shared" si="11"/>
        <v>1202990400075介護予防認知症対応型共同生活介護(短期利用型）</v>
      </c>
      <c r="I717" t="s">
        <v>378</v>
      </c>
      <c r="J717">
        <v>0</v>
      </c>
    </row>
    <row r="718" spans="1:10">
      <c r="H718" t="str">
        <f t="shared" si="11"/>
        <v/>
      </c>
    </row>
    <row r="719" spans="1:10">
      <c r="A719">
        <v>121</v>
      </c>
      <c r="B719" t="s">
        <v>1193</v>
      </c>
      <c r="C719">
        <v>123</v>
      </c>
      <c r="D719" t="s">
        <v>1194</v>
      </c>
      <c r="E719">
        <v>2970700551</v>
      </c>
      <c r="F719" t="s">
        <v>172</v>
      </c>
      <c r="G719" t="s">
        <v>1213</v>
      </c>
      <c r="H719" t="str">
        <f t="shared" si="11"/>
        <v>1212970700551介護老人福祉施設</v>
      </c>
      <c r="I719" t="s">
        <v>378</v>
      </c>
      <c r="J719">
        <v>1578739</v>
      </c>
    </row>
    <row r="720" spans="1:10">
      <c r="A720">
        <v>121</v>
      </c>
      <c r="B720" t="s">
        <v>1195</v>
      </c>
      <c r="C720">
        <v>123</v>
      </c>
      <c r="D720" t="s">
        <v>1194</v>
      </c>
      <c r="E720">
        <v>2970700569</v>
      </c>
      <c r="F720" t="s">
        <v>188</v>
      </c>
      <c r="G720" t="s">
        <v>1214</v>
      </c>
      <c r="H720" t="str">
        <f t="shared" si="11"/>
        <v>1212970700569短期入所生活介護</v>
      </c>
      <c r="I720" t="s">
        <v>378</v>
      </c>
      <c r="J720">
        <v>277480</v>
      </c>
    </row>
    <row r="721" spans="1:12">
      <c r="A721">
        <v>121</v>
      </c>
      <c r="B721" t="s">
        <v>1196</v>
      </c>
      <c r="C721">
        <v>123</v>
      </c>
      <c r="D721" t="s">
        <v>1194</v>
      </c>
      <c r="E721">
        <v>2970700569</v>
      </c>
      <c r="F721" t="s">
        <v>187</v>
      </c>
      <c r="G721" t="s">
        <v>1214</v>
      </c>
      <c r="H721" t="str">
        <f t="shared" si="11"/>
        <v>1212970700569介護予防短期入所生活介護</v>
      </c>
      <c r="I721" t="s">
        <v>378</v>
      </c>
      <c r="J721">
        <v>0</v>
      </c>
    </row>
    <row r="722" spans="1:12">
      <c r="A722">
        <v>121</v>
      </c>
      <c r="B722" t="s">
        <v>1197</v>
      </c>
      <c r="C722">
        <v>123</v>
      </c>
      <c r="D722" t="s">
        <v>1194</v>
      </c>
      <c r="E722">
        <v>2970700577</v>
      </c>
      <c r="F722" t="s">
        <v>12</v>
      </c>
      <c r="G722" t="s">
        <v>1215</v>
      </c>
      <c r="H722" t="str">
        <f t="shared" si="11"/>
        <v>1212970700577通所介護</v>
      </c>
      <c r="I722" t="s">
        <v>378</v>
      </c>
      <c r="J722">
        <v>276513</v>
      </c>
    </row>
    <row r="723" spans="1:12">
      <c r="H723" t="str">
        <f t="shared" si="11"/>
        <v/>
      </c>
    </row>
    <row r="724" spans="1:12">
      <c r="A724">
        <v>122</v>
      </c>
      <c r="B724" t="s">
        <v>1198</v>
      </c>
      <c r="C724">
        <v>124</v>
      </c>
      <c r="D724" t="s">
        <v>1199</v>
      </c>
      <c r="E724">
        <v>2970201147</v>
      </c>
      <c r="F724" t="s">
        <v>10</v>
      </c>
      <c r="G724" t="s">
        <v>1216</v>
      </c>
      <c r="H724" t="str">
        <f t="shared" si="11"/>
        <v>1222970201147訪問介護</v>
      </c>
      <c r="I724" t="s">
        <v>378</v>
      </c>
      <c r="J724">
        <v>756718</v>
      </c>
    </row>
    <row r="725" spans="1:12">
      <c r="A725">
        <v>122</v>
      </c>
      <c r="B725" t="s">
        <v>1200</v>
      </c>
      <c r="C725">
        <v>124</v>
      </c>
      <c r="D725" t="s">
        <v>1201</v>
      </c>
      <c r="E725">
        <v>2970201147</v>
      </c>
      <c r="F725" t="s">
        <v>1202</v>
      </c>
      <c r="G725" t="s">
        <v>1217</v>
      </c>
      <c r="H725" t="str">
        <f t="shared" si="11"/>
        <v>1222970201147訪問型サービス（独自/定率）</v>
      </c>
      <c r="I725" t="s">
        <v>378</v>
      </c>
      <c r="J725">
        <v>52053</v>
      </c>
    </row>
    <row r="726" spans="1:12">
      <c r="H726" t="str">
        <f t="shared" si="11"/>
        <v/>
      </c>
    </row>
    <row r="727" spans="1:12">
      <c r="A727">
        <v>123</v>
      </c>
      <c r="B727" t="s">
        <v>1203</v>
      </c>
      <c r="C727">
        <v>125</v>
      </c>
      <c r="D727" t="s">
        <v>1204</v>
      </c>
      <c r="E727">
        <v>2973300508</v>
      </c>
      <c r="F727" t="s">
        <v>10</v>
      </c>
      <c r="G727" t="s">
        <v>1218</v>
      </c>
      <c r="H727" t="str">
        <f t="shared" si="11"/>
        <v>1232973300508訪問介護</v>
      </c>
      <c r="I727" t="s">
        <v>378</v>
      </c>
      <c r="J727">
        <v>380754</v>
      </c>
    </row>
    <row r="728" spans="1:12">
      <c r="A728">
        <v>123</v>
      </c>
      <c r="B728" t="s">
        <v>1205</v>
      </c>
      <c r="C728">
        <v>125</v>
      </c>
      <c r="D728" t="s">
        <v>1204</v>
      </c>
      <c r="E728">
        <v>2973300599</v>
      </c>
      <c r="F728" t="s">
        <v>13</v>
      </c>
      <c r="G728" t="s">
        <v>1219</v>
      </c>
      <c r="H728" t="str">
        <f t="shared" si="11"/>
        <v>1232973300599地域密着型通所介護</v>
      </c>
      <c r="I728" t="s">
        <v>378</v>
      </c>
      <c r="J728">
        <v>13711</v>
      </c>
      <c r="L728">
        <v>1</v>
      </c>
    </row>
    <row r="729" spans="1:12">
      <c r="H729" t="str">
        <f t="shared" si="11"/>
        <v/>
      </c>
    </row>
    <row r="730" spans="1:12">
      <c r="A730">
        <v>124</v>
      </c>
      <c r="B730" t="s">
        <v>1206</v>
      </c>
      <c r="C730">
        <v>126</v>
      </c>
      <c r="D730" t="s">
        <v>1207</v>
      </c>
      <c r="E730">
        <v>2970501090</v>
      </c>
      <c r="F730" t="s">
        <v>12</v>
      </c>
      <c r="G730" t="s">
        <v>1220</v>
      </c>
      <c r="H730" t="str">
        <f t="shared" si="11"/>
        <v>1242970501090通所介護</v>
      </c>
      <c r="I730" t="s">
        <v>378</v>
      </c>
      <c r="J730">
        <v>315062</v>
      </c>
    </row>
    <row r="731" spans="1:12">
      <c r="H731" t="str">
        <f t="shared" si="11"/>
        <v/>
      </c>
    </row>
    <row r="732" spans="1:12">
      <c r="H732" t="str">
        <f t="shared" si="11"/>
        <v/>
      </c>
    </row>
    <row r="733" spans="1:12">
      <c r="A733">
        <v>125</v>
      </c>
      <c r="B733" t="s">
        <v>1221</v>
      </c>
      <c r="C733">
        <v>128</v>
      </c>
      <c r="D733" t="s">
        <v>1222</v>
      </c>
      <c r="E733">
        <v>2970104002</v>
      </c>
      <c r="F733" t="s">
        <v>10</v>
      </c>
      <c r="G733" t="s">
        <v>1224</v>
      </c>
      <c r="H733" t="str">
        <f t="shared" si="11"/>
        <v>1252970104002訪問介護</v>
      </c>
      <c r="I733" t="s">
        <v>378</v>
      </c>
      <c r="J733">
        <v>24455</v>
      </c>
    </row>
    <row r="734" spans="1:12">
      <c r="A734">
        <v>125</v>
      </c>
      <c r="B734" t="s">
        <v>1223</v>
      </c>
      <c r="C734">
        <v>128</v>
      </c>
      <c r="D734" t="s">
        <v>1222</v>
      </c>
      <c r="E734">
        <v>2970104002</v>
      </c>
      <c r="F734" t="s">
        <v>4704</v>
      </c>
      <c r="G734" t="s">
        <v>1224</v>
      </c>
      <c r="H734" t="str">
        <f t="shared" si="11"/>
        <v>1252970104002訪問型サービス（独自）</v>
      </c>
      <c r="I734" t="s">
        <v>378</v>
      </c>
      <c r="J734">
        <v>12900</v>
      </c>
    </row>
    <row r="735" spans="1:12">
      <c r="H735" t="str">
        <f t="shared" si="11"/>
        <v/>
      </c>
    </row>
    <row r="736" spans="1:12">
      <c r="H736" t="str">
        <f t="shared" si="11"/>
        <v/>
      </c>
    </row>
    <row r="737" spans="1:10">
      <c r="A737">
        <v>126</v>
      </c>
      <c r="B737" t="s">
        <v>1225</v>
      </c>
      <c r="C737">
        <v>130</v>
      </c>
      <c r="D737" t="s">
        <v>1226</v>
      </c>
      <c r="E737">
        <v>2971000266</v>
      </c>
      <c r="F737" t="s">
        <v>172</v>
      </c>
      <c r="G737" t="s">
        <v>1364</v>
      </c>
      <c r="H737" t="str">
        <f t="shared" si="11"/>
        <v>1262971000266介護老人福祉施設</v>
      </c>
      <c r="I737" t="s">
        <v>378</v>
      </c>
      <c r="J737">
        <v>1462534</v>
      </c>
    </row>
    <row r="738" spans="1:10">
      <c r="A738">
        <v>126</v>
      </c>
      <c r="B738" t="s">
        <v>1227</v>
      </c>
      <c r="C738">
        <v>130</v>
      </c>
      <c r="D738" t="s">
        <v>1226</v>
      </c>
      <c r="E738">
        <v>2971000225</v>
      </c>
      <c r="F738" t="s">
        <v>188</v>
      </c>
      <c r="G738" t="s">
        <v>1365</v>
      </c>
      <c r="H738" t="str">
        <f t="shared" si="11"/>
        <v>1262971000225短期入所生活介護</v>
      </c>
      <c r="I738" t="s">
        <v>378</v>
      </c>
      <c r="J738">
        <v>195540</v>
      </c>
    </row>
    <row r="739" spans="1:10">
      <c r="A739">
        <v>126</v>
      </c>
      <c r="B739" t="s">
        <v>1228</v>
      </c>
      <c r="C739">
        <v>130</v>
      </c>
      <c r="D739" t="s">
        <v>1226</v>
      </c>
      <c r="E739">
        <v>2971000225</v>
      </c>
      <c r="F739" t="s">
        <v>187</v>
      </c>
      <c r="G739" t="s">
        <v>1365</v>
      </c>
      <c r="H739" t="str">
        <f t="shared" si="11"/>
        <v>1262971000225介護予防短期入所生活介護</v>
      </c>
      <c r="I739" t="s">
        <v>378</v>
      </c>
      <c r="J739">
        <v>2605</v>
      </c>
    </row>
    <row r="740" spans="1:10">
      <c r="A740">
        <v>126</v>
      </c>
      <c r="B740" t="s">
        <v>1229</v>
      </c>
      <c r="C740">
        <v>130</v>
      </c>
      <c r="D740" t="s">
        <v>1226</v>
      </c>
      <c r="E740">
        <v>2971000233</v>
      </c>
      <c r="F740" t="s">
        <v>12</v>
      </c>
      <c r="G740" t="s">
        <v>1366</v>
      </c>
      <c r="H740" t="str">
        <f t="shared" si="11"/>
        <v>1262971000233通所介護</v>
      </c>
      <c r="I740" t="s">
        <v>378</v>
      </c>
      <c r="J740">
        <v>267227</v>
      </c>
    </row>
    <row r="741" spans="1:10">
      <c r="A741">
        <v>126</v>
      </c>
      <c r="B741" t="s">
        <v>1230</v>
      </c>
      <c r="C741">
        <v>130</v>
      </c>
      <c r="D741" t="s">
        <v>1226</v>
      </c>
      <c r="E741">
        <v>2971000258</v>
      </c>
      <c r="F741" t="s">
        <v>201</v>
      </c>
      <c r="G741" t="s">
        <v>1367</v>
      </c>
      <c r="H741" t="str">
        <f t="shared" si="11"/>
        <v>1262971000258認知症対応型共同生活介護</v>
      </c>
      <c r="I741" t="s">
        <v>378</v>
      </c>
      <c r="J741">
        <v>384629</v>
      </c>
    </row>
    <row r="742" spans="1:10">
      <c r="A742">
        <v>126</v>
      </c>
      <c r="B742" t="s">
        <v>1231</v>
      </c>
      <c r="C742">
        <v>130</v>
      </c>
      <c r="D742" t="s">
        <v>1226</v>
      </c>
      <c r="E742">
        <v>2971000258</v>
      </c>
      <c r="F742" t="s">
        <v>4716</v>
      </c>
      <c r="G742" t="s">
        <v>1367</v>
      </c>
      <c r="H742" t="str">
        <f t="shared" si="11"/>
        <v>1262971000258認知症対応型共同生活介護(短期利用型）</v>
      </c>
      <c r="I742" t="s">
        <v>378</v>
      </c>
      <c r="J742">
        <v>0</v>
      </c>
    </row>
    <row r="743" spans="1:10">
      <c r="A743">
        <v>126</v>
      </c>
      <c r="B743" t="s">
        <v>1232</v>
      </c>
      <c r="C743">
        <v>130</v>
      </c>
      <c r="D743" t="s">
        <v>1226</v>
      </c>
      <c r="E743">
        <v>2971000258</v>
      </c>
      <c r="F743" t="s">
        <v>203</v>
      </c>
      <c r="G743" t="s">
        <v>1367</v>
      </c>
      <c r="H743" t="str">
        <f t="shared" si="11"/>
        <v>1262971000258介護予防認知症対応型共同生活介護</v>
      </c>
      <c r="I743" t="s">
        <v>378</v>
      </c>
      <c r="J743">
        <v>0</v>
      </c>
    </row>
    <row r="744" spans="1:10">
      <c r="A744">
        <v>126</v>
      </c>
      <c r="B744" t="s">
        <v>1233</v>
      </c>
      <c r="C744">
        <v>130</v>
      </c>
      <c r="D744" t="s">
        <v>1226</v>
      </c>
      <c r="E744">
        <v>2971000258</v>
      </c>
      <c r="F744" t="s">
        <v>4718</v>
      </c>
      <c r="G744" t="s">
        <v>1367</v>
      </c>
      <c r="H744" t="str">
        <f t="shared" si="11"/>
        <v>1262971000258介護予防認知症対応型共同生活介護(短期利用型）</v>
      </c>
      <c r="I744" t="s">
        <v>378</v>
      </c>
      <c r="J744">
        <v>0</v>
      </c>
    </row>
    <row r="745" spans="1:10">
      <c r="H745" t="str">
        <f t="shared" si="11"/>
        <v/>
      </c>
    </row>
    <row r="746" spans="1:10">
      <c r="A746">
        <v>127</v>
      </c>
      <c r="B746" t="s">
        <v>1234</v>
      </c>
      <c r="C746">
        <v>131</v>
      </c>
      <c r="D746" t="s">
        <v>1235</v>
      </c>
      <c r="E746">
        <v>2973600410</v>
      </c>
      <c r="F746" t="s">
        <v>10</v>
      </c>
      <c r="G746" t="s">
        <v>1368</v>
      </c>
      <c r="H746" t="str">
        <f t="shared" si="11"/>
        <v>1272973600410訪問介護</v>
      </c>
      <c r="I746" t="s">
        <v>378</v>
      </c>
      <c r="J746">
        <v>164085</v>
      </c>
    </row>
    <row r="747" spans="1:10">
      <c r="H747" t="str">
        <f t="shared" si="11"/>
        <v/>
      </c>
    </row>
    <row r="748" spans="1:10">
      <c r="A748">
        <v>128</v>
      </c>
      <c r="B748" t="s">
        <v>1236</v>
      </c>
      <c r="C748">
        <v>132</v>
      </c>
      <c r="D748" t="s">
        <v>1237</v>
      </c>
      <c r="E748">
        <v>2971001249</v>
      </c>
      <c r="F748" t="s">
        <v>12</v>
      </c>
      <c r="G748" t="s">
        <v>1369</v>
      </c>
      <c r="H748" t="str">
        <f t="shared" si="11"/>
        <v>1282971001249通所介護</v>
      </c>
      <c r="I748" t="s">
        <v>378</v>
      </c>
      <c r="J748">
        <v>263834</v>
      </c>
    </row>
    <row r="749" spans="1:10">
      <c r="H749" t="str">
        <f t="shared" si="11"/>
        <v/>
      </c>
    </row>
    <row r="750" spans="1:10">
      <c r="A750">
        <v>129</v>
      </c>
      <c r="B750" t="s">
        <v>1238</v>
      </c>
      <c r="C750">
        <v>133</v>
      </c>
      <c r="D750" t="s">
        <v>1239</v>
      </c>
      <c r="E750">
        <v>2970101321</v>
      </c>
      <c r="F750" t="s">
        <v>10</v>
      </c>
      <c r="G750" t="s">
        <v>1370</v>
      </c>
      <c r="H750" t="str">
        <f t="shared" si="11"/>
        <v>1292970101321訪問介護</v>
      </c>
      <c r="I750" t="s">
        <v>378</v>
      </c>
      <c r="J750">
        <v>1026626</v>
      </c>
    </row>
    <row r="751" spans="1:10">
      <c r="A751">
        <v>129</v>
      </c>
      <c r="B751" t="s">
        <v>1240</v>
      </c>
      <c r="C751">
        <v>133</v>
      </c>
      <c r="D751" t="s">
        <v>1239</v>
      </c>
      <c r="E751">
        <v>2970101321</v>
      </c>
      <c r="F751" t="s">
        <v>4797</v>
      </c>
      <c r="G751" t="s">
        <v>1370</v>
      </c>
      <c r="H751" t="str">
        <f t="shared" si="11"/>
        <v>1292970101321訪問型サービス（独自）</v>
      </c>
      <c r="I751" t="s">
        <v>378</v>
      </c>
      <c r="J751">
        <v>150692</v>
      </c>
    </row>
    <row r="752" spans="1:10">
      <c r="A752">
        <v>129</v>
      </c>
      <c r="B752" t="s">
        <v>1241</v>
      </c>
      <c r="C752">
        <v>133</v>
      </c>
      <c r="D752" t="s">
        <v>1239</v>
      </c>
      <c r="E752">
        <v>2970100927</v>
      </c>
      <c r="F752" t="s">
        <v>4704</v>
      </c>
      <c r="G752" t="s">
        <v>1371</v>
      </c>
      <c r="H752" t="str">
        <f t="shared" si="11"/>
        <v>1292970100927訪問型サービス（独自）</v>
      </c>
      <c r="I752" t="s">
        <v>378</v>
      </c>
      <c r="J752">
        <v>81495</v>
      </c>
    </row>
    <row r="753" spans="1:10">
      <c r="A753">
        <v>129</v>
      </c>
      <c r="B753" t="s">
        <v>1242</v>
      </c>
      <c r="C753">
        <v>133</v>
      </c>
      <c r="D753" t="s">
        <v>1239</v>
      </c>
      <c r="E753">
        <v>2970100927</v>
      </c>
      <c r="F753" t="s">
        <v>10</v>
      </c>
      <c r="G753" t="s">
        <v>1371</v>
      </c>
      <c r="H753" t="str">
        <f t="shared" ref="H753:H816" si="12">A753&amp;B753</f>
        <v>1292970100927訪問介護</v>
      </c>
      <c r="I753" t="s">
        <v>378</v>
      </c>
      <c r="J753">
        <v>653047</v>
      </c>
    </row>
    <row r="754" spans="1:10">
      <c r="A754">
        <v>129</v>
      </c>
      <c r="B754" t="s">
        <v>1243</v>
      </c>
      <c r="C754">
        <v>133</v>
      </c>
      <c r="D754" t="s">
        <v>1239</v>
      </c>
      <c r="E754">
        <v>2971500075</v>
      </c>
      <c r="F754" t="s">
        <v>10</v>
      </c>
      <c r="G754" t="s">
        <v>1372</v>
      </c>
      <c r="H754" t="str">
        <f t="shared" si="12"/>
        <v>1292971500075訪問介護</v>
      </c>
      <c r="I754" t="s">
        <v>378</v>
      </c>
      <c r="J754">
        <v>319577</v>
      </c>
    </row>
    <row r="755" spans="1:10">
      <c r="A755">
        <v>129</v>
      </c>
      <c r="B755" t="s">
        <v>1244</v>
      </c>
      <c r="C755">
        <v>133</v>
      </c>
      <c r="D755" t="s">
        <v>1239</v>
      </c>
      <c r="E755">
        <v>2971500075</v>
      </c>
      <c r="F755" t="s">
        <v>4704</v>
      </c>
      <c r="G755" t="s">
        <v>1372</v>
      </c>
      <c r="H755" t="str">
        <f t="shared" si="12"/>
        <v>1292971500075訪問型サービス（独自）</v>
      </c>
      <c r="I755" t="s">
        <v>378</v>
      </c>
      <c r="J755">
        <v>35049</v>
      </c>
    </row>
    <row r="756" spans="1:10">
      <c r="A756">
        <v>129</v>
      </c>
      <c r="B756" t="s">
        <v>1245</v>
      </c>
      <c r="C756">
        <v>133</v>
      </c>
      <c r="D756" t="s">
        <v>1239</v>
      </c>
      <c r="E756">
        <v>2910102959</v>
      </c>
      <c r="F756" t="s">
        <v>190</v>
      </c>
      <c r="G756" t="s">
        <v>1373</v>
      </c>
      <c r="H756" t="str">
        <f t="shared" si="12"/>
        <v>1292910102959通所リハビリテーション</v>
      </c>
      <c r="I756" t="s">
        <v>378</v>
      </c>
      <c r="J756">
        <v>289381</v>
      </c>
    </row>
    <row r="757" spans="1:10">
      <c r="A757">
        <v>129</v>
      </c>
      <c r="B757" t="s">
        <v>1246</v>
      </c>
      <c r="C757">
        <v>133</v>
      </c>
      <c r="D757" t="s">
        <v>1239</v>
      </c>
      <c r="E757">
        <v>2910102959</v>
      </c>
      <c r="F757" t="s">
        <v>189</v>
      </c>
      <c r="G757" t="s">
        <v>4798</v>
      </c>
      <c r="H757" t="str">
        <f t="shared" si="12"/>
        <v>1292910102959介護予防通所リハビリテーション</v>
      </c>
      <c r="I757" t="s">
        <v>378</v>
      </c>
      <c r="J757">
        <v>70304</v>
      </c>
    </row>
    <row r="758" spans="1:10">
      <c r="A758">
        <v>129</v>
      </c>
      <c r="B758" t="s">
        <v>1247</v>
      </c>
      <c r="C758">
        <v>133</v>
      </c>
      <c r="D758" t="s">
        <v>1239</v>
      </c>
      <c r="E758">
        <v>2910301353</v>
      </c>
      <c r="F758" t="s">
        <v>12</v>
      </c>
      <c r="G758" t="s">
        <v>1374</v>
      </c>
      <c r="H758" t="str">
        <f t="shared" si="12"/>
        <v>1292910301353通所介護</v>
      </c>
      <c r="I758" t="s">
        <v>378</v>
      </c>
      <c r="J758">
        <v>299747</v>
      </c>
    </row>
    <row r="759" spans="1:10">
      <c r="A759">
        <v>129</v>
      </c>
      <c r="B759" t="s">
        <v>1248</v>
      </c>
      <c r="C759">
        <v>133</v>
      </c>
      <c r="D759" t="s">
        <v>1239</v>
      </c>
      <c r="E759">
        <v>2910301353</v>
      </c>
      <c r="F759" t="s">
        <v>4705</v>
      </c>
      <c r="G759" t="s">
        <v>1374</v>
      </c>
      <c r="H759" t="str">
        <f t="shared" si="12"/>
        <v>1292910301353通所型サービス（独自）</v>
      </c>
      <c r="I759" t="s">
        <v>378</v>
      </c>
      <c r="J759">
        <v>1313</v>
      </c>
    </row>
    <row r="760" spans="1:10">
      <c r="A760">
        <v>129</v>
      </c>
      <c r="B760" t="s">
        <v>1249</v>
      </c>
      <c r="C760">
        <v>133</v>
      </c>
      <c r="D760" t="s">
        <v>1239</v>
      </c>
      <c r="E760">
        <v>2970106635</v>
      </c>
      <c r="F760" t="s">
        <v>188</v>
      </c>
      <c r="G760" t="s">
        <v>1375</v>
      </c>
      <c r="H760" t="str">
        <f t="shared" si="12"/>
        <v>1292970106635短期入所生活介護</v>
      </c>
      <c r="I760" t="s">
        <v>378</v>
      </c>
      <c r="J760">
        <v>540092</v>
      </c>
    </row>
    <row r="761" spans="1:10">
      <c r="A761">
        <v>129</v>
      </c>
      <c r="B761" t="s">
        <v>1250</v>
      </c>
      <c r="C761">
        <v>133</v>
      </c>
      <c r="D761" t="s">
        <v>1239</v>
      </c>
      <c r="E761">
        <v>2970106635</v>
      </c>
      <c r="F761" t="s">
        <v>187</v>
      </c>
      <c r="G761" t="s">
        <v>4799</v>
      </c>
      <c r="H761" t="str">
        <f t="shared" si="12"/>
        <v>1292970106635介護予防短期入所生活介護</v>
      </c>
      <c r="I761" t="s">
        <v>378</v>
      </c>
      <c r="J761">
        <v>4447</v>
      </c>
    </row>
    <row r="762" spans="1:10">
      <c r="H762" t="str">
        <f t="shared" si="12"/>
        <v/>
      </c>
    </row>
    <row r="763" spans="1:10">
      <c r="A763">
        <v>130</v>
      </c>
      <c r="B763" t="s">
        <v>1251</v>
      </c>
      <c r="C763">
        <v>134</v>
      </c>
      <c r="D763" t="s">
        <v>1252</v>
      </c>
      <c r="E763">
        <v>2970900581</v>
      </c>
      <c r="F763" t="s">
        <v>10</v>
      </c>
      <c r="G763" t="s">
        <v>1376</v>
      </c>
      <c r="H763" t="str">
        <f t="shared" si="12"/>
        <v>1302970900581訪問介護</v>
      </c>
      <c r="I763" t="s">
        <v>378</v>
      </c>
      <c r="J763">
        <v>1519768</v>
      </c>
    </row>
    <row r="764" spans="1:10">
      <c r="A764">
        <v>130</v>
      </c>
      <c r="B764" t="s">
        <v>1253</v>
      </c>
      <c r="C764">
        <v>134</v>
      </c>
      <c r="D764" t="s">
        <v>4800</v>
      </c>
      <c r="E764">
        <v>2970900581</v>
      </c>
      <c r="F764" t="s">
        <v>4704</v>
      </c>
      <c r="G764" t="s">
        <v>1376</v>
      </c>
      <c r="H764" t="str">
        <f t="shared" si="12"/>
        <v>1302970900581訪問型サービス（独自）</v>
      </c>
      <c r="I764" t="s">
        <v>664</v>
      </c>
      <c r="J764">
        <v>0</v>
      </c>
    </row>
    <row r="765" spans="1:10">
      <c r="H765" t="str">
        <f t="shared" si="12"/>
        <v/>
      </c>
    </row>
    <row r="766" spans="1:10">
      <c r="A766">
        <v>131</v>
      </c>
      <c r="B766" t="s">
        <v>1254</v>
      </c>
      <c r="C766">
        <v>135</v>
      </c>
      <c r="D766" t="s">
        <v>1255</v>
      </c>
      <c r="E766">
        <v>2970105314</v>
      </c>
      <c r="F766" t="s">
        <v>10</v>
      </c>
      <c r="G766" t="s">
        <v>1377</v>
      </c>
      <c r="H766" t="str">
        <f t="shared" si="12"/>
        <v>1312970105314訪問介護</v>
      </c>
      <c r="I766" t="s">
        <v>378</v>
      </c>
      <c r="J766">
        <v>640047</v>
      </c>
    </row>
    <row r="767" spans="1:10">
      <c r="A767">
        <v>131</v>
      </c>
      <c r="B767" t="s">
        <v>1256</v>
      </c>
      <c r="C767">
        <v>135</v>
      </c>
      <c r="D767" t="s">
        <v>4801</v>
      </c>
      <c r="E767">
        <v>2970105314</v>
      </c>
      <c r="F767" t="s">
        <v>4702</v>
      </c>
      <c r="G767" t="s">
        <v>1377</v>
      </c>
      <c r="H767" t="str">
        <f t="shared" si="12"/>
        <v>1312970105314訪問型サービス（独自/定率）</v>
      </c>
      <c r="I767" t="s">
        <v>378</v>
      </c>
      <c r="J767">
        <v>5123</v>
      </c>
    </row>
    <row r="768" spans="1:10">
      <c r="H768" t="str">
        <f t="shared" si="12"/>
        <v/>
      </c>
    </row>
    <row r="769" spans="1:10">
      <c r="A769">
        <v>132</v>
      </c>
      <c r="B769" t="s">
        <v>1257</v>
      </c>
      <c r="C769">
        <v>136</v>
      </c>
      <c r="D769" t="s">
        <v>1258</v>
      </c>
      <c r="E769">
        <v>2972300012</v>
      </c>
      <c r="F769" t="s">
        <v>10</v>
      </c>
      <c r="G769" t="s">
        <v>1378</v>
      </c>
      <c r="H769" t="str">
        <f t="shared" si="12"/>
        <v>1322972300012訪問介護</v>
      </c>
      <c r="I769" t="s">
        <v>378</v>
      </c>
      <c r="J769">
        <v>112555</v>
      </c>
    </row>
    <row r="770" spans="1:10">
      <c r="A770">
        <v>132</v>
      </c>
      <c r="B770" t="s">
        <v>1259</v>
      </c>
      <c r="C770">
        <v>136</v>
      </c>
      <c r="D770" t="s">
        <v>1258</v>
      </c>
      <c r="E770">
        <v>2972300012</v>
      </c>
      <c r="F770" t="s">
        <v>12</v>
      </c>
      <c r="G770" t="s">
        <v>1378</v>
      </c>
      <c r="H770" t="str">
        <f t="shared" si="12"/>
        <v>1322972300012通所介護</v>
      </c>
      <c r="I770" t="s">
        <v>378</v>
      </c>
      <c r="J770">
        <v>316984</v>
      </c>
    </row>
    <row r="771" spans="1:10">
      <c r="A771">
        <v>132</v>
      </c>
      <c r="B771" t="s">
        <v>1260</v>
      </c>
      <c r="C771">
        <v>136</v>
      </c>
      <c r="D771" t="s">
        <v>1258</v>
      </c>
      <c r="E771">
        <v>2972300012</v>
      </c>
      <c r="F771" t="s">
        <v>4702</v>
      </c>
      <c r="G771" t="s">
        <v>1378</v>
      </c>
      <c r="H771" t="str">
        <f t="shared" si="12"/>
        <v>1322972300012訪問型サービス（独自/定率）</v>
      </c>
      <c r="I771" t="s">
        <v>378</v>
      </c>
      <c r="J771">
        <v>30422</v>
      </c>
    </row>
    <row r="772" spans="1:10">
      <c r="A772">
        <v>132</v>
      </c>
      <c r="B772" t="s">
        <v>1261</v>
      </c>
      <c r="C772">
        <v>136</v>
      </c>
      <c r="D772" t="s">
        <v>1258</v>
      </c>
      <c r="E772">
        <v>2972300012</v>
      </c>
      <c r="F772" t="s">
        <v>4703</v>
      </c>
      <c r="G772" t="s">
        <v>1378</v>
      </c>
      <c r="H772" t="str">
        <f t="shared" si="12"/>
        <v>1322972300012通所型サービス（独自/定率）</v>
      </c>
      <c r="I772" t="s">
        <v>378</v>
      </c>
      <c r="J772">
        <v>71738</v>
      </c>
    </row>
    <row r="773" spans="1:10">
      <c r="A773">
        <v>132</v>
      </c>
      <c r="B773" t="s">
        <v>1262</v>
      </c>
      <c r="C773">
        <v>136</v>
      </c>
      <c r="D773" t="s">
        <v>1258</v>
      </c>
      <c r="E773">
        <v>2972300012</v>
      </c>
      <c r="F773" t="s">
        <v>188</v>
      </c>
      <c r="G773" t="s">
        <v>1378</v>
      </c>
      <c r="H773" t="str">
        <f t="shared" si="12"/>
        <v>1322972300012短期入所生活介護</v>
      </c>
      <c r="I773" t="s">
        <v>378</v>
      </c>
      <c r="J773">
        <v>484764</v>
      </c>
    </row>
    <row r="774" spans="1:10">
      <c r="A774">
        <v>132</v>
      </c>
      <c r="B774" t="s">
        <v>1263</v>
      </c>
      <c r="C774">
        <v>136</v>
      </c>
      <c r="D774" t="s">
        <v>1258</v>
      </c>
      <c r="E774">
        <v>2972300012</v>
      </c>
      <c r="F774" t="s">
        <v>187</v>
      </c>
      <c r="G774" t="s">
        <v>1378</v>
      </c>
      <c r="H774" t="str">
        <f t="shared" si="12"/>
        <v>1322972300012介護予防短期入所生活介護</v>
      </c>
      <c r="I774" t="s">
        <v>378</v>
      </c>
      <c r="J774">
        <v>581</v>
      </c>
    </row>
    <row r="775" spans="1:10">
      <c r="A775">
        <v>132</v>
      </c>
      <c r="B775" t="s">
        <v>1264</v>
      </c>
      <c r="C775">
        <v>136</v>
      </c>
      <c r="D775" t="s">
        <v>1258</v>
      </c>
      <c r="E775">
        <v>2972300012</v>
      </c>
      <c r="F775" t="s">
        <v>172</v>
      </c>
      <c r="G775" t="s">
        <v>1378</v>
      </c>
      <c r="H775" t="str">
        <f t="shared" si="12"/>
        <v>1322972300012介護老人福祉施設</v>
      </c>
      <c r="I775" t="s">
        <v>378</v>
      </c>
      <c r="J775">
        <v>3100112</v>
      </c>
    </row>
    <row r="776" spans="1:10">
      <c r="H776" t="str">
        <f t="shared" si="12"/>
        <v/>
      </c>
    </row>
    <row r="777" spans="1:10">
      <c r="A777">
        <v>133</v>
      </c>
      <c r="B777" t="s">
        <v>1265</v>
      </c>
      <c r="C777">
        <v>137</v>
      </c>
      <c r="D777" t="s">
        <v>1266</v>
      </c>
      <c r="E777">
        <v>2971500604</v>
      </c>
      <c r="F777" t="s">
        <v>172</v>
      </c>
      <c r="G777" t="s">
        <v>1379</v>
      </c>
      <c r="H777" t="str">
        <f t="shared" si="12"/>
        <v>1332971500604介護老人福祉施設</v>
      </c>
      <c r="I777" t="s">
        <v>378</v>
      </c>
      <c r="J777">
        <v>1505622</v>
      </c>
    </row>
    <row r="778" spans="1:10">
      <c r="A778">
        <v>133</v>
      </c>
      <c r="B778" t="s">
        <v>1267</v>
      </c>
      <c r="C778">
        <v>137</v>
      </c>
      <c r="D778" t="s">
        <v>1266</v>
      </c>
      <c r="E778">
        <v>2971500612</v>
      </c>
      <c r="F778" t="s">
        <v>188</v>
      </c>
      <c r="G778" t="s">
        <v>1380</v>
      </c>
      <c r="H778" t="str">
        <f t="shared" si="12"/>
        <v>1332971500612短期入所生活介護</v>
      </c>
      <c r="I778" t="s">
        <v>378</v>
      </c>
      <c r="J778">
        <v>146796</v>
      </c>
    </row>
    <row r="779" spans="1:10">
      <c r="A779">
        <v>133</v>
      </c>
      <c r="B779" t="s">
        <v>1268</v>
      </c>
      <c r="C779">
        <v>137</v>
      </c>
      <c r="D779" t="s">
        <v>1266</v>
      </c>
      <c r="E779">
        <v>2971500612</v>
      </c>
      <c r="F779" t="s">
        <v>187</v>
      </c>
      <c r="G779" t="s">
        <v>1380</v>
      </c>
      <c r="H779" t="str">
        <f t="shared" si="12"/>
        <v>1332971500612介護予防短期入所生活介護</v>
      </c>
      <c r="I779" t="s">
        <v>378</v>
      </c>
      <c r="J779">
        <v>0</v>
      </c>
    </row>
    <row r="780" spans="1:10">
      <c r="A780">
        <v>133</v>
      </c>
      <c r="B780" t="s">
        <v>1269</v>
      </c>
      <c r="C780">
        <v>137</v>
      </c>
      <c r="D780" t="s">
        <v>1266</v>
      </c>
      <c r="E780">
        <v>2971500620</v>
      </c>
      <c r="F780" t="s">
        <v>12</v>
      </c>
      <c r="G780" t="s">
        <v>1381</v>
      </c>
      <c r="H780" t="str">
        <f t="shared" si="12"/>
        <v>1332971500620通所介護</v>
      </c>
      <c r="I780" t="s">
        <v>378</v>
      </c>
      <c r="J780">
        <v>247784</v>
      </c>
    </row>
    <row r="781" spans="1:10">
      <c r="A781">
        <v>133</v>
      </c>
      <c r="B781" t="s">
        <v>1270</v>
      </c>
      <c r="C781">
        <v>137</v>
      </c>
      <c r="D781" t="s">
        <v>1266</v>
      </c>
      <c r="E781">
        <v>2971500620</v>
      </c>
      <c r="F781" t="s">
        <v>1031</v>
      </c>
      <c r="G781" t="s">
        <v>1381</v>
      </c>
      <c r="H781" t="str">
        <f t="shared" si="12"/>
        <v>1332971500620通所型サービス（独自）</v>
      </c>
      <c r="I781" t="s">
        <v>378</v>
      </c>
      <c r="J781">
        <v>0</v>
      </c>
    </row>
    <row r="782" spans="1:10">
      <c r="A782">
        <v>133</v>
      </c>
      <c r="B782" t="s">
        <v>1271</v>
      </c>
      <c r="C782">
        <v>137</v>
      </c>
      <c r="D782" t="s">
        <v>1266</v>
      </c>
      <c r="E782">
        <v>2971500620</v>
      </c>
      <c r="F782" t="s">
        <v>1019</v>
      </c>
      <c r="G782" t="s">
        <v>1381</v>
      </c>
      <c r="H782" t="str">
        <f t="shared" si="12"/>
        <v>1332971500620通所型サービス（独自/定率）</v>
      </c>
      <c r="I782" t="s">
        <v>378</v>
      </c>
      <c r="J782">
        <v>0</v>
      </c>
    </row>
    <row r="783" spans="1:10">
      <c r="A783">
        <v>133</v>
      </c>
      <c r="B783" t="s">
        <v>1272</v>
      </c>
      <c r="C783">
        <v>137</v>
      </c>
      <c r="D783" t="s">
        <v>1266</v>
      </c>
      <c r="E783">
        <v>2973600345</v>
      </c>
      <c r="F783" t="s">
        <v>12</v>
      </c>
      <c r="G783" t="s">
        <v>1382</v>
      </c>
      <c r="H783" t="str">
        <f t="shared" si="12"/>
        <v>1332973600345通所介護</v>
      </c>
      <c r="I783" t="s">
        <v>378</v>
      </c>
      <c r="J783">
        <v>305983</v>
      </c>
    </row>
    <row r="784" spans="1:10">
      <c r="A784">
        <v>133</v>
      </c>
      <c r="B784" t="s">
        <v>1273</v>
      </c>
      <c r="C784">
        <v>137</v>
      </c>
      <c r="D784" t="s">
        <v>1266</v>
      </c>
      <c r="E784">
        <v>2973600345</v>
      </c>
      <c r="F784" t="s">
        <v>1031</v>
      </c>
      <c r="G784" t="s">
        <v>1382</v>
      </c>
      <c r="H784" t="str">
        <f t="shared" si="12"/>
        <v>1332973600345通所型サービス（独自）</v>
      </c>
      <c r="I784" t="s">
        <v>378</v>
      </c>
      <c r="J784">
        <v>28607</v>
      </c>
    </row>
    <row r="785" spans="1:10">
      <c r="A785">
        <v>133</v>
      </c>
      <c r="B785" t="s">
        <v>1274</v>
      </c>
      <c r="C785">
        <v>137</v>
      </c>
      <c r="D785" t="s">
        <v>1266</v>
      </c>
      <c r="E785">
        <v>2991500071</v>
      </c>
      <c r="F785" t="s">
        <v>1275</v>
      </c>
      <c r="G785" t="s">
        <v>1383</v>
      </c>
      <c r="H785" t="str">
        <f t="shared" si="12"/>
        <v>1332991500071地域密着型介護老人福祉施設入所者生活介護</v>
      </c>
      <c r="I785" t="s">
        <v>378</v>
      </c>
      <c r="J785">
        <v>903900</v>
      </c>
    </row>
    <row r="786" spans="1:10">
      <c r="A786">
        <v>133</v>
      </c>
      <c r="B786" t="s">
        <v>1276</v>
      </c>
      <c r="C786">
        <v>137</v>
      </c>
      <c r="D786" t="s">
        <v>1266</v>
      </c>
      <c r="E786">
        <v>2971500703</v>
      </c>
      <c r="F786" t="s">
        <v>10</v>
      </c>
      <c r="G786" t="s">
        <v>1384</v>
      </c>
      <c r="H786" t="str">
        <f t="shared" si="12"/>
        <v>1332971500703訪問介護</v>
      </c>
      <c r="I786" t="s">
        <v>378</v>
      </c>
      <c r="J786">
        <v>159209</v>
      </c>
    </row>
    <row r="787" spans="1:10">
      <c r="A787">
        <v>133</v>
      </c>
      <c r="B787" t="s">
        <v>1277</v>
      </c>
      <c r="C787">
        <v>137</v>
      </c>
      <c r="D787" t="s">
        <v>1266</v>
      </c>
      <c r="E787">
        <v>2971500703</v>
      </c>
      <c r="F787" t="s">
        <v>1036</v>
      </c>
      <c r="G787" t="s">
        <v>1384</v>
      </c>
      <c r="H787" t="str">
        <f t="shared" si="12"/>
        <v>1332971500703訪問型サービス（独自）</v>
      </c>
      <c r="I787" t="s">
        <v>378</v>
      </c>
      <c r="J787">
        <v>898</v>
      </c>
    </row>
    <row r="788" spans="1:10">
      <c r="H788" t="str">
        <f t="shared" si="12"/>
        <v/>
      </c>
    </row>
    <row r="789" spans="1:10">
      <c r="A789">
        <v>134</v>
      </c>
      <c r="B789" t="s">
        <v>1278</v>
      </c>
      <c r="C789">
        <v>138</v>
      </c>
      <c r="D789" t="s">
        <v>1279</v>
      </c>
      <c r="E789">
        <v>2990900058</v>
      </c>
      <c r="F789" t="s">
        <v>307</v>
      </c>
      <c r="G789" t="s">
        <v>1385</v>
      </c>
      <c r="H789" t="str">
        <f t="shared" si="12"/>
        <v>1342990900058小規模多機能型居宅介護</v>
      </c>
      <c r="I789" t="s">
        <v>378</v>
      </c>
      <c r="J789">
        <v>549692</v>
      </c>
    </row>
    <row r="790" spans="1:10">
      <c r="A790">
        <v>134</v>
      </c>
      <c r="B790" t="s">
        <v>1280</v>
      </c>
      <c r="C790">
        <v>138</v>
      </c>
      <c r="D790" t="s">
        <v>1281</v>
      </c>
      <c r="E790">
        <v>2990900058</v>
      </c>
      <c r="F790" t="s">
        <v>309</v>
      </c>
      <c r="G790" t="s">
        <v>1386</v>
      </c>
      <c r="H790" t="str">
        <f t="shared" si="12"/>
        <v>1342990900058介護予防小規模多機能型居宅介護</v>
      </c>
      <c r="I790" t="s">
        <v>378</v>
      </c>
      <c r="J790">
        <v>26469</v>
      </c>
    </row>
    <row r="791" spans="1:10">
      <c r="H791" t="str">
        <f t="shared" si="12"/>
        <v/>
      </c>
    </row>
    <row r="792" spans="1:10">
      <c r="A792">
        <v>135</v>
      </c>
      <c r="B792" t="s">
        <v>1282</v>
      </c>
      <c r="C792">
        <v>139</v>
      </c>
      <c r="D792" t="s">
        <v>1283</v>
      </c>
      <c r="E792">
        <v>2951180146</v>
      </c>
      <c r="F792" t="s">
        <v>171</v>
      </c>
      <c r="G792" t="s">
        <v>1387</v>
      </c>
      <c r="H792" t="str">
        <f t="shared" si="12"/>
        <v>1352951180146介護老人保健施設</v>
      </c>
      <c r="I792" t="s">
        <v>378</v>
      </c>
      <c r="J792">
        <v>1507155</v>
      </c>
    </row>
    <row r="793" spans="1:10">
      <c r="A793">
        <v>135</v>
      </c>
      <c r="B793" t="s">
        <v>1284</v>
      </c>
      <c r="C793">
        <v>139</v>
      </c>
      <c r="D793" t="s">
        <v>1283</v>
      </c>
      <c r="E793">
        <v>2951180146</v>
      </c>
      <c r="F793" t="s">
        <v>190</v>
      </c>
      <c r="G793" t="s">
        <v>1387</v>
      </c>
      <c r="H793" t="str">
        <f t="shared" si="12"/>
        <v>1352951180146通所リハビリテーション</v>
      </c>
      <c r="I793" t="s">
        <v>378</v>
      </c>
      <c r="J793">
        <v>309100</v>
      </c>
    </row>
    <row r="794" spans="1:10">
      <c r="A794">
        <v>135</v>
      </c>
      <c r="B794" t="s">
        <v>1285</v>
      </c>
      <c r="C794">
        <v>139</v>
      </c>
      <c r="D794" t="s">
        <v>1283</v>
      </c>
      <c r="E794">
        <v>2951180146</v>
      </c>
      <c r="F794" t="s">
        <v>10</v>
      </c>
      <c r="G794" t="s">
        <v>1387</v>
      </c>
      <c r="H794" t="str">
        <f t="shared" si="12"/>
        <v>1352951180146訪問介護</v>
      </c>
      <c r="I794" t="s">
        <v>378</v>
      </c>
      <c r="J794">
        <v>280202</v>
      </c>
    </row>
    <row r="795" spans="1:10">
      <c r="A795">
        <v>135</v>
      </c>
      <c r="B795" t="s">
        <v>1286</v>
      </c>
      <c r="C795">
        <v>139</v>
      </c>
      <c r="D795" t="s">
        <v>1283</v>
      </c>
      <c r="E795">
        <v>2951180146</v>
      </c>
      <c r="F795" t="s">
        <v>189</v>
      </c>
      <c r="G795" t="s">
        <v>1387</v>
      </c>
      <c r="H795" t="str">
        <f t="shared" si="12"/>
        <v>1352951180146介護予防通所リハビリテーション</v>
      </c>
      <c r="I795" t="s">
        <v>378</v>
      </c>
      <c r="J795">
        <v>60906</v>
      </c>
    </row>
    <row r="796" spans="1:10">
      <c r="A796">
        <v>135</v>
      </c>
      <c r="B796" t="s">
        <v>1287</v>
      </c>
      <c r="C796">
        <v>139</v>
      </c>
      <c r="D796" t="s">
        <v>1283</v>
      </c>
      <c r="E796">
        <v>2951180146</v>
      </c>
      <c r="F796" t="s">
        <v>263</v>
      </c>
      <c r="G796" t="s">
        <v>1387</v>
      </c>
      <c r="H796" t="str">
        <f t="shared" si="12"/>
        <v>1352951180146短期入所療養介護</v>
      </c>
      <c r="I796" t="s">
        <v>378</v>
      </c>
      <c r="J796">
        <v>5121</v>
      </c>
    </row>
    <row r="797" spans="1:10">
      <c r="A797">
        <v>135</v>
      </c>
      <c r="B797" t="s">
        <v>1288</v>
      </c>
      <c r="C797">
        <v>139</v>
      </c>
      <c r="D797" t="s">
        <v>1283</v>
      </c>
      <c r="E797">
        <v>2951180146</v>
      </c>
      <c r="F797" t="s">
        <v>4704</v>
      </c>
      <c r="G797" t="s">
        <v>1387</v>
      </c>
      <c r="H797" t="str">
        <f t="shared" si="12"/>
        <v>1352951180146訪問型サービス（独自）</v>
      </c>
      <c r="I797" t="s">
        <v>378</v>
      </c>
      <c r="J797">
        <v>26749</v>
      </c>
    </row>
    <row r="798" spans="1:10">
      <c r="A798">
        <v>135</v>
      </c>
      <c r="B798" t="s">
        <v>1289</v>
      </c>
      <c r="C798">
        <v>139</v>
      </c>
      <c r="D798" t="s">
        <v>1283</v>
      </c>
      <c r="E798">
        <v>2951180146</v>
      </c>
      <c r="F798" t="s">
        <v>265</v>
      </c>
      <c r="G798" t="s">
        <v>1387</v>
      </c>
      <c r="H798" t="str">
        <f t="shared" si="12"/>
        <v>1352951180146介護予防短期入所療養介護</v>
      </c>
      <c r="I798" t="s">
        <v>378</v>
      </c>
      <c r="J798">
        <v>71</v>
      </c>
    </row>
    <row r="799" spans="1:10">
      <c r="H799" t="str">
        <f t="shared" si="12"/>
        <v/>
      </c>
    </row>
    <row r="800" spans="1:10">
      <c r="A800">
        <v>136</v>
      </c>
      <c r="B800" t="s">
        <v>1290</v>
      </c>
      <c r="C800">
        <v>140</v>
      </c>
      <c r="D800" t="s">
        <v>1291</v>
      </c>
      <c r="E800">
        <v>2953680002</v>
      </c>
      <c r="F800" t="s">
        <v>171</v>
      </c>
      <c r="G800" t="s">
        <v>1388</v>
      </c>
      <c r="H800" t="str">
        <f t="shared" si="12"/>
        <v>1362953680002介護老人保健施設</v>
      </c>
      <c r="I800" t="s">
        <v>378</v>
      </c>
      <c r="J800">
        <v>1541702</v>
      </c>
    </row>
    <row r="801" spans="1:10">
      <c r="A801">
        <v>136</v>
      </c>
      <c r="B801" t="s">
        <v>1292</v>
      </c>
      <c r="C801">
        <v>140</v>
      </c>
      <c r="D801" t="s">
        <v>1291</v>
      </c>
      <c r="E801">
        <v>2953680002</v>
      </c>
      <c r="F801" t="s">
        <v>263</v>
      </c>
      <c r="G801" t="s">
        <v>1388</v>
      </c>
      <c r="H801" t="str">
        <f t="shared" si="12"/>
        <v>1362953680002短期入所療養介護</v>
      </c>
      <c r="I801" t="s">
        <v>378</v>
      </c>
      <c r="J801">
        <v>18597</v>
      </c>
    </row>
    <row r="802" spans="1:10">
      <c r="A802">
        <v>136</v>
      </c>
      <c r="B802" t="s">
        <v>1293</v>
      </c>
      <c r="C802">
        <v>140</v>
      </c>
      <c r="D802" t="s">
        <v>1291</v>
      </c>
      <c r="E802">
        <v>2953680002</v>
      </c>
      <c r="F802" t="s">
        <v>190</v>
      </c>
      <c r="G802" t="s">
        <v>1388</v>
      </c>
      <c r="H802" t="str">
        <f t="shared" si="12"/>
        <v>1362953680002通所リハビリテーション</v>
      </c>
      <c r="I802" t="s">
        <v>378</v>
      </c>
      <c r="J802">
        <v>368893</v>
      </c>
    </row>
    <row r="803" spans="1:10">
      <c r="A803">
        <v>136</v>
      </c>
      <c r="B803" t="s">
        <v>1294</v>
      </c>
      <c r="C803">
        <v>140</v>
      </c>
      <c r="D803" t="s">
        <v>1291</v>
      </c>
      <c r="E803">
        <v>2953680002</v>
      </c>
      <c r="F803" t="s">
        <v>265</v>
      </c>
      <c r="G803" t="s">
        <v>1388</v>
      </c>
      <c r="H803" t="str">
        <f t="shared" si="12"/>
        <v>1362953680002介護予防短期入所療養介護</v>
      </c>
      <c r="I803" t="s">
        <v>664</v>
      </c>
      <c r="J803">
        <v>897</v>
      </c>
    </row>
    <row r="804" spans="1:10">
      <c r="A804">
        <v>136</v>
      </c>
      <c r="B804" t="s">
        <v>1295</v>
      </c>
      <c r="C804">
        <v>140</v>
      </c>
      <c r="D804" t="s">
        <v>1291</v>
      </c>
      <c r="E804">
        <v>2953680002</v>
      </c>
      <c r="F804" t="s">
        <v>189</v>
      </c>
      <c r="G804" t="s">
        <v>4802</v>
      </c>
      <c r="H804" t="str">
        <f t="shared" si="12"/>
        <v>1362953680002介護予防通所リハビリテーション</v>
      </c>
      <c r="I804" t="s">
        <v>664</v>
      </c>
      <c r="J804">
        <v>54320</v>
      </c>
    </row>
    <row r="805" spans="1:10">
      <c r="H805" t="str">
        <f t="shared" si="12"/>
        <v/>
      </c>
    </row>
    <row r="806" spans="1:10">
      <c r="A806">
        <v>137</v>
      </c>
      <c r="B806" t="s">
        <v>1296</v>
      </c>
      <c r="C806">
        <v>141</v>
      </c>
      <c r="D806" t="s">
        <v>1297</v>
      </c>
      <c r="E806">
        <v>2973000017</v>
      </c>
      <c r="F806" t="s">
        <v>172</v>
      </c>
      <c r="G806" t="s">
        <v>1389</v>
      </c>
      <c r="H806" t="str">
        <f t="shared" si="12"/>
        <v>1372973000017介護老人福祉施設</v>
      </c>
      <c r="I806" t="s">
        <v>378</v>
      </c>
      <c r="J806">
        <v>4009582</v>
      </c>
    </row>
    <row r="807" spans="1:10">
      <c r="A807">
        <v>137</v>
      </c>
      <c r="B807" t="s">
        <v>1298</v>
      </c>
      <c r="C807">
        <v>141</v>
      </c>
      <c r="D807" t="s">
        <v>1297</v>
      </c>
      <c r="E807">
        <v>2973000017</v>
      </c>
      <c r="F807" t="s">
        <v>188</v>
      </c>
      <c r="G807" t="s">
        <v>1389</v>
      </c>
      <c r="H807" t="str">
        <f t="shared" si="12"/>
        <v>1372973000017短期入所生活介護</v>
      </c>
      <c r="I807" t="s">
        <v>378</v>
      </c>
      <c r="J807">
        <v>172289</v>
      </c>
    </row>
    <row r="808" spans="1:10">
      <c r="A808">
        <v>137</v>
      </c>
      <c r="B808" t="s">
        <v>1299</v>
      </c>
      <c r="C808">
        <v>141</v>
      </c>
      <c r="D808" t="s">
        <v>1297</v>
      </c>
      <c r="E808">
        <v>2973000017</v>
      </c>
      <c r="F808" t="s">
        <v>187</v>
      </c>
      <c r="G808" t="s">
        <v>1389</v>
      </c>
      <c r="H808" t="str">
        <f t="shared" si="12"/>
        <v>1372973000017介護予防短期入所生活介護</v>
      </c>
      <c r="I808" t="s">
        <v>378</v>
      </c>
      <c r="J808">
        <v>0</v>
      </c>
    </row>
    <row r="809" spans="1:10">
      <c r="A809">
        <v>137</v>
      </c>
      <c r="B809" t="s">
        <v>1300</v>
      </c>
      <c r="C809">
        <v>141</v>
      </c>
      <c r="D809" t="s">
        <v>1297</v>
      </c>
      <c r="E809">
        <v>2973000033</v>
      </c>
      <c r="F809" t="s">
        <v>12</v>
      </c>
      <c r="G809" t="s">
        <v>1390</v>
      </c>
      <c r="H809" t="str">
        <f t="shared" si="12"/>
        <v>1372973000033通所介護</v>
      </c>
      <c r="I809" t="s">
        <v>378</v>
      </c>
      <c r="J809">
        <v>237263</v>
      </c>
    </row>
    <row r="810" spans="1:10">
      <c r="A810">
        <v>137</v>
      </c>
      <c r="B810" t="s">
        <v>1301</v>
      </c>
      <c r="C810">
        <v>141</v>
      </c>
      <c r="D810" t="s">
        <v>1297</v>
      </c>
      <c r="E810">
        <v>2973000033</v>
      </c>
      <c r="F810" t="s">
        <v>4703</v>
      </c>
      <c r="G810" t="s">
        <v>1390</v>
      </c>
      <c r="H810" t="str">
        <f t="shared" si="12"/>
        <v>1372973000033通所型サービス（独自/定率）</v>
      </c>
      <c r="I810" t="s">
        <v>378</v>
      </c>
      <c r="J810">
        <v>16418</v>
      </c>
    </row>
    <row r="811" spans="1:10">
      <c r="H811" t="str">
        <f t="shared" si="12"/>
        <v/>
      </c>
    </row>
    <row r="812" spans="1:10">
      <c r="A812">
        <v>138</v>
      </c>
      <c r="B812" t="s">
        <v>1302</v>
      </c>
      <c r="C812">
        <v>142</v>
      </c>
      <c r="D812" t="s">
        <v>1303</v>
      </c>
      <c r="E812">
        <v>2950180089</v>
      </c>
      <c r="F812" t="s">
        <v>190</v>
      </c>
      <c r="G812" t="s">
        <v>1391</v>
      </c>
      <c r="H812" t="str">
        <f t="shared" si="12"/>
        <v>1382950180089通所リハビリテーション</v>
      </c>
      <c r="I812" t="s">
        <v>378</v>
      </c>
      <c r="J812">
        <v>173656</v>
      </c>
    </row>
    <row r="813" spans="1:10">
      <c r="A813">
        <v>138</v>
      </c>
      <c r="B813" t="s">
        <v>1304</v>
      </c>
      <c r="C813">
        <v>142</v>
      </c>
      <c r="D813" t="s">
        <v>1303</v>
      </c>
      <c r="E813">
        <v>2950180089</v>
      </c>
      <c r="F813" t="s">
        <v>189</v>
      </c>
      <c r="G813" t="s">
        <v>1391</v>
      </c>
      <c r="H813" t="str">
        <f t="shared" si="12"/>
        <v>1382950180089介護予防通所リハビリテーション</v>
      </c>
      <c r="I813" t="s">
        <v>378</v>
      </c>
      <c r="J813">
        <v>8044</v>
      </c>
    </row>
    <row r="814" spans="1:10">
      <c r="A814">
        <v>138</v>
      </c>
      <c r="B814" t="s">
        <v>1305</v>
      </c>
      <c r="C814">
        <v>142</v>
      </c>
      <c r="D814" t="s">
        <v>1303</v>
      </c>
      <c r="E814">
        <v>2950180089</v>
      </c>
      <c r="F814" t="s">
        <v>263</v>
      </c>
      <c r="G814" t="s">
        <v>1391</v>
      </c>
      <c r="H814" t="str">
        <f t="shared" si="12"/>
        <v>1382950180089短期入所療養介護</v>
      </c>
      <c r="I814" t="s">
        <v>378</v>
      </c>
      <c r="J814">
        <v>57100</v>
      </c>
    </row>
    <row r="815" spans="1:10">
      <c r="A815">
        <v>138</v>
      </c>
      <c r="B815" t="s">
        <v>1306</v>
      </c>
      <c r="C815">
        <v>142</v>
      </c>
      <c r="D815" t="s">
        <v>1303</v>
      </c>
      <c r="E815">
        <v>2950180089</v>
      </c>
      <c r="F815" t="s">
        <v>265</v>
      </c>
      <c r="G815" t="s">
        <v>1391</v>
      </c>
      <c r="H815" t="str">
        <f t="shared" si="12"/>
        <v>1382950180089介護予防短期入所療養介護</v>
      </c>
      <c r="I815" t="s">
        <v>378</v>
      </c>
      <c r="J815">
        <v>0</v>
      </c>
    </row>
    <row r="816" spans="1:10">
      <c r="A816">
        <v>138</v>
      </c>
      <c r="B816" t="s">
        <v>1307</v>
      </c>
      <c r="C816">
        <v>142</v>
      </c>
      <c r="D816" t="s">
        <v>1303</v>
      </c>
      <c r="E816">
        <v>2950180089</v>
      </c>
      <c r="F816" t="s">
        <v>171</v>
      </c>
      <c r="G816" t="s">
        <v>1391</v>
      </c>
      <c r="H816" t="str">
        <f t="shared" si="12"/>
        <v>1382950180089介護老人保健施設</v>
      </c>
      <c r="I816" t="s">
        <v>378</v>
      </c>
      <c r="J816">
        <v>1164009</v>
      </c>
    </row>
    <row r="817" spans="1:12">
      <c r="A817">
        <v>138</v>
      </c>
      <c r="B817" t="s">
        <v>1308</v>
      </c>
      <c r="C817">
        <v>142</v>
      </c>
      <c r="D817" t="s">
        <v>1303</v>
      </c>
      <c r="E817">
        <v>2950780193</v>
      </c>
      <c r="F817" t="s">
        <v>190</v>
      </c>
      <c r="G817" t="s">
        <v>1392</v>
      </c>
      <c r="H817" t="str">
        <f t="shared" ref="H817:H878" si="13">A817&amp;B817</f>
        <v>1382950780193通所リハビリテーション</v>
      </c>
      <c r="I817" t="s">
        <v>378</v>
      </c>
      <c r="J817">
        <v>469521</v>
      </c>
    </row>
    <row r="818" spans="1:12">
      <c r="A818">
        <v>138</v>
      </c>
      <c r="B818" t="s">
        <v>1309</v>
      </c>
      <c r="C818">
        <v>142</v>
      </c>
      <c r="D818" t="s">
        <v>1303</v>
      </c>
      <c r="E818">
        <v>2950780193</v>
      </c>
      <c r="F818" t="s">
        <v>189</v>
      </c>
      <c r="G818" t="s">
        <v>1392</v>
      </c>
      <c r="H818" t="str">
        <f t="shared" si="13"/>
        <v>1382950780193介護予防通所リハビリテーション</v>
      </c>
      <c r="I818" t="s">
        <v>378</v>
      </c>
      <c r="J818">
        <v>41178</v>
      </c>
    </row>
    <row r="819" spans="1:12">
      <c r="A819">
        <v>138</v>
      </c>
      <c r="B819" t="s">
        <v>1310</v>
      </c>
      <c r="C819">
        <v>142</v>
      </c>
      <c r="D819" t="s">
        <v>1303</v>
      </c>
      <c r="E819">
        <v>2950780193</v>
      </c>
      <c r="F819" t="s">
        <v>263</v>
      </c>
      <c r="G819" t="s">
        <v>1392</v>
      </c>
      <c r="H819" t="str">
        <f t="shared" si="13"/>
        <v>1382950780193短期入所療養介護</v>
      </c>
      <c r="I819" t="s">
        <v>378</v>
      </c>
      <c r="J819">
        <v>144636</v>
      </c>
    </row>
    <row r="820" spans="1:12">
      <c r="A820">
        <v>138</v>
      </c>
      <c r="B820" t="s">
        <v>1311</v>
      </c>
      <c r="C820">
        <v>142</v>
      </c>
      <c r="D820" t="s">
        <v>1303</v>
      </c>
      <c r="E820">
        <v>2950780193</v>
      </c>
      <c r="F820" t="s">
        <v>265</v>
      </c>
      <c r="G820" t="s">
        <v>1392</v>
      </c>
      <c r="H820" t="str">
        <f t="shared" si="13"/>
        <v>1382950780193介護予防短期入所療養介護</v>
      </c>
      <c r="I820" t="s">
        <v>378</v>
      </c>
      <c r="J820">
        <v>3879</v>
      </c>
    </row>
    <row r="821" spans="1:12">
      <c r="A821">
        <v>138</v>
      </c>
      <c r="B821" t="s">
        <v>1312</v>
      </c>
      <c r="C821">
        <v>142</v>
      </c>
      <c r="D821" t="s">
        <v>1303</v>
      </c>
      <c r="E821">
        <v>2950780193</v>
      </c>
      <c r="F821" t="s">
        <v>171</v>
      </c>
      <c r="G821" t="s">
        <v>1392</v>
      </c>
      <c r="H821" t="str">
        <f t="shared" si="13"/>
        <v>1382950780193介護老人保健施設</v>
      </c>
      <c r="I821" t="s">
        <v>378</v>
      </c>
      <c r="J821">
        <v>1878404</v>
      </c>
    </row>
    <row r="822" spans="1:12">
      <c r="A822">
        <v>138</v>
      </c>
      <c r="B822" t="s">
        <v>1313</v>
      </c>
      <c r="C822">
        <v>142</v>
      </c>
      <c r="D822" t="s">
        <v>1303</v>
      </c>
      <c r="E822">
        <v>2972000075</v>
      </c>
      <c r="F822" t="s">
        <v>10</v>
      </c>
      <c r="G822" t="s">
        <v>1393</v>
      </c>
      <c r="H822" t="str">
        <f t="shared" si="13"/>
        <v>1382972000075訪問介護</v>
      </c>
      <c r="I822" t="s">
        <v>378</v>
      </c>
      <c r="J822">
        <v>510533</v>
      </c>
    </row>
    <row r="823" spans="1:12">
      <c r="A823">
        <v>138</v>
      </c>
      <c r="B823" t="s">
        <v>1314</v>
      </c>
      <c r="C823">
        <v>142</v>
      </c>
      <c r="D823" t="s">
        <v>1303</v>
      </c>
      <c r="E823">
        <v>2972000075</v>
      </c>
      <c r="F823" t="s">
        <v>193</v>
      </c>
      <c r="G823" t="s">
        <v>1393</v>
      </c>
      <c r="H823" t="str">
        <f t="shared" si="13"/>
        <v>1382972000075訪問入浴介護</v>
      </c>
      <c r="I823" t="s">
        <v>378</v>
      </c>
      <c r="J823">
        <v>8300</v>
      </c>
      <c r="L823">
        <v>1</v>
      </c>
    </row>
    <row r="824" spans="1:12">
      <c r="A824">
        <v>138</v>
      </c>
      <c r="B824" t="s">
        <v>1315</v>
      </c>
      <c r="C824">
        <v>142</v>
      </c>
      <c r="D824" t="s">
        <v>1303</v>
      </c>
      <c r="E824">
        <v>2972000075</v>
      </c>
      <c r="F824" t="s">
        <v>192</v>
      </c>
      <c r="G824" t="s">
        <v>1393</v>
      </c>
      <c r="H824" t="str">
        <f t="shared" si="13"/>
        <v>1382972000075介護予防訪問入浴介護</v>
      </c>
      <c r="I824" t="s">
        <v>378</v>
      </c>
      <c r="J824">
        <v>0</v>
      </c>
      <c r="L824">
        <v>1</v>
      </c>
    </row>
    <row r="825" spans="1:12">
      <c r="A825">
        <v>138</v>
      </c>
      <c r="B825" t="s">
        <v>1316</v>
      </c>
      <c r="C825">
        <v>142</v>
      </c>
      <c r="D825" t="s">
        <v>1303</v>
      </c>
      <c r="E825">
        <v>2970200560</v>
      </c>
      <c r="F825" t="s">
        <v>12</v>
      </c>
      <c r="G825" t="s">
        <v>1394</v>
      </c>
      <c r="H825" t="str">
        <f t="shared" si="13"/>
        <v>1382970200560通所介護</v>
      </c>
      <c r="I825" t="s">
        <v>378</v>
      </c>
      <c r="J825">
        <v>387071</v>
      </c>
    </row>
    <row r="826" spans="1:12">
      <c r="H826" t="str">
        <f t="shared" si="13"/>
        <v/>
      </c>
    </row>
    <row r="827" spans="1:12">
      <c r="A827">
        <v>139</v>
      </c>
      <c r="B827" t="s">
        <v>1317</v>
      </c>
      <c r="C827">
        <v>143</v>
      </c>
      <c r="D827" t="s">
        <v>1318</v>
      </c>
      <c r="E827">
        <v>2970800021</v>
      </c>
      <c r="F827" t="s">
        <v>188</v>
      </c>
      <c r="G827" t="s">
        <v>1395</v>
      </c>
      <c r="H827" t="str">
        <f t="shared" si="13"/>
        <v>1392970800021短期入所生活介護</v>
      </c>
      <c r="I827" t="s">
        <v>378</v>
      </c>
      <c r="J827">
        <v>204363</v>
      </c>
    </row>
    <row r="828" spans="1:12">
      <c r="A828">
        <v>139</v>
      </c>
      <c r="B828" t="s">
        <v>1319</v>
      </c>
      <c r="C828">
        <v>143</v>
      </c>
      <c r="D828" t="s">
        <v>1318</v>
      </c>
      <c r="E828">
        <v>2970800021</v>
      </c>
      <c r="F828" t="s">
        <v>187</v>
      </c>
      <c r="G828" t="s">
        <v>4803</v>
      </c>
      <c r="H828" t="str">
        <f t="shared" si="13"/>
        <v>1392970800021介護予防短期入所生活介護</v>
      </c>
      <c r="I828" t="s">
        <v>378</v>
      </c>
      <c r="J828">
        <v>3697</v>
      </c>
    </row>
    <row r="829" spans="1:12">
      <c r="A829">
        <v>139</v>
      </c>
      <c r="B829" t="s">
        <v>1320</v>
      </c>
      <c r="C829">
        <v>143</v>
      </c>
      <c r="D829" t="s">
        <v>1318</v>
      </c>
      <c r="E829">
        <v>2970800021</v>
      </c>
      <c r="F829" t="s">
        <v>172</v>
      </c>
      <c r="G829" t="s">
        <v>1395</v>
      </c>
      <c r="H829" t="str">
        <f t="shared" si="13"/>
        <v>1392970800021介護老人福祉施設</v>
      </c>
      <c r="I829" t="s">
        <v>378</v>
      </c>
      <c r="J829">
        <v>1530996</v>
      </c>
    </row>
    <row r="830" spans="1:12">
      <c r="A830">
        <v>139</v>
      </c>
      <c r="B830" t="s">
        <v>1321</v>
      </c>
      <c r="C830">
        <v>143</v>
      </c>
      <c r="D830" t="s">
        <v>1318</v>
      </c>
      <c r="E830">
        <v>2970800278</v>
      </c>
      <c r="F830" t="s">
        <v>12</v>
      </c>
      <c r="G830" t="s">
        <v>1396</v>
      </c>
      <c r="H830" t="str">
        <f t="shared" si="13"/>
        <v>1392970800278通所介護</v>
      </c>
      <c r="I830" t="s">
        <v>378</v>
      </c>
      <c r="J830">
        <v>406546</v>
      </c>
    </row>
    <row r="831" spans="1:12">
      <c r="A831">
        <v>139</v>
      </c>
      <c r="B831" t="s">
        <v>1322</v>
      </c>
      <c r="C831">
        <v>143</v>
      </c>
      <c r="D831" t="s">
        <v>1318</v>
      </c>
      <c r="E831">
        <v>2970800278</v>
      </c>
      <c r="F831" t="s">
        <v>4703</v>
      </c>
      <c r="G831" t="s">
        <v>1396</v>
      </c>
      <c r="H831" t="str">
        <f t="shared" si="13"/>
        <v>1392970800278通所型サービス（独自/定率）</v>
      </c>
      <c r="I831" t="s">
        <v>378</v>
      </c>
      <c r="J831">
        <v>37927</v>
      </c>
    </row>
    <row r="832" spans="1:12">
      <c r="A832">
        <v>139</v>
      </c>
      <c r="B832" t="s">
        <v>1323</v>
      </c>
      <c r="C832">
        <v>143</v>
      </c>
      <c r="D832" t="s">
        <v>1318</v>
      </c>
      <c r="E832">
        <v>2970800278</v>
      </c>
      <c r="F832" t="s">
        <v>188</v>
      </c>
      <c r="G832" t="s">
        <v>1396</v>
      </c>
      <c r="H832" t="str">
        <f t="shared" si="13"/>
        <v>1392970800278短期入所生活介護</v>
      </c>
      <c r="I832" t="s">
        <v>378</v>
      </c>
      <c r="J832">
        <v>279885</v>
      </c>
    </row>
    <row r="833" spans="1:10">
      <c r="A833">
        <v>139</v>
      </c>
      <c r="B833" t="s">
        <v>1324</v>
      </c>
      <c r="C833">
        <v>143</v>
      </c>
      <c r="D833" t="s">
        <v>1318</v>
      </c>
      <c r="E833">
        <v>2970800278</v>
      </c>
      <c r="F833" t="s">
        <v>187</v>
      </c>
      <c r="G833" t="s">
        <v>1396</v>
      </c>
      <c r="H833" t="str">
        <f t="shared" si="13"/>
        <v>1392970800278介護予防短期入所生活介護</v>
      </c>
      <c r="I833" t="s">
        <v>378</v>
      </c>
      <c r="J833">
        <v>3005</v>
      </c>
    </row>
    <row r="834" spans="1:10">
      <c r="A834">
        <v>139</v>
      </c>
      <c r="B834" t="s">
        <v>1325</v>
      </c>
      <c r="C834">
        <v>143</v>
      </c>
      <c r="D834" t="s">
        <v>1318</v>
      </c>
      <c r="E834">
        <v>2970800278</v>
      </c>
      <c r="F834" t="s">
        <v>172</v>
      </c>
      <c r="G834" t="s">
        <v>1396</v>
      </c>
      <c r="H834" t="str">
        <f t="shared" si="13"/>
        <v>1392970800278介護老人福祉施設</v>
      </c>
      <c r="I834" t="s">
        <v>378</v>
      </c>
      <c r="J834">
        <v>2622136</v>
      </c>
    </row>
    <row r="835" spans="1:10">
      <c r="A835">
        <v>139</v>
      </c>
      <c r="B835" t="s">
        <v>1326</v>
      </c>
      <c r="C835">
        <v>143</v>
      </c>
      <c r="D835" t="s">
        <v>1318</v>
      </c>
      <c r="E835">
        <v>2970800625</v>
      </c>
      <c r="F835" t="s">
        <v>10</v>
      </c>
      <c r="G835" t="s">
        <v>1397</v>
      </c>
      <c r="H835" t="str">
        <f t="shared" si="13"/>
        <v>1392970800625訪問介護</v>
      </c>
      <c r="I835" t="s">
        <v>378</v>
      </c>
      <c r="J835">
        <v>39612</v>
      </c>
    </row>
    <row r="836" spans="1:10">
      <c r="A836">
        <v>139</v>
      </c>
      <c r="B836" t="s">
        <v>1327</v>
      </c>
      <c r="C836">
        <v>143</v>
      </c>
      <c r="D836" t="s">
        <v>1318</v>
      </c>
      <c r="E836">
        <v>2970800625</v>
      </c>
      <c r="F836" t="s">
        <v>4702</v>
      </c>
      <c r="G836" t="s">
        <v>4804</v>
      </c>
      <c r="H836" t="str">
        <f t="shared" si="13"/>
        <v>1392970800625訪問型サービス（独自/定率）</v>
      </c>
      <c r="I836" t="s">
        <v>378</v>
      </c>
      <c r="J836">
        <v>31116</v>
      </c>
    </row>
    <row r="837" spans="1:10">
      <c r="A837">
        <v>139</v>
      </c>
      <c r="B837" t="s">
        <v>1328</v>
      </c>
      <c r="C837">
        <v>143</v>
      </c>
      <c r="D837" t="s">
        <v>1318</v>
      </c>
      <c r="E837">
        <v>2970800286</v>
      </c>
      <c r="F837" t="s">
        <v>201</v>
      </c>
      <c r="G837" t="s">
        <v>1398</v>
      </c>
      <c r="H837" t="str">
        <f t="shared" si="13"/>
        <v>1392970800286認知症対応型共同生活介護</v>
      </c>
      <c r="I837" t="s">
        <v>378</v>
      </c>
      <c r="J837">
        <v>602555</v>
      </c>
    </row>
    <row r="838" spans="1:10">
      <c r="A838">
        <v>139</v>
      </c>
      <c r="B838" t="s">
        <v>1329</v>
      </c>
      <c r="C838">
        <v>143</v>
      </c>
      <c r="D838" t="s">
        <v>1318</v>
      </c>
      <c r="E838">
        <v>2970800286</v>
      </c>
      <c r="F838" t="s">
        <v>4716</v>
      </c>
      <c r="G838" t="s">
        <v>1398</v>
      </c>
      <c r="H838" t="str">
        <f t="shared" si="13"/>
        <v>1392970800286認知症対応型共同生活介護(短期利用型）</v>
      </c>
      <c r="I838" t="s">
        <v>378</v>
      </c>
      <c r="J838">
        <v>0</v>
      </c>
    </row>
    <row r="839" spans="1:10">
      <c r="A839">
        <v>139</v>
      </c>
      <c r="B839" t="s">
        <v>1330</v>
      </c>
      <c r="C839">
        <v>143</v>
      </c>
      <c r="D839" t="s">
        <v>1318</v>
      </c>
      <c r="E839">
        <v>2970800286</v>
      </c>
      <c r="F839" t="s">
        <v>203</v>
      </c>
      <c r="G839" t="s">
        <v>1398</v>
      </c>
      <c r="H839" t="str">
        <f t="shared" si="13"/>
        <v>1392970800286介護予防認知症対応型共同生活介護</v>
      </c>
      <c r="I839" t="s">
        <v>378</v>
      </c>
      <c r="J839">
        <v>0</v>
      </c>
    </row>
    <row r="840" spans="1:10">
      <c r="A840">
        <v>139</v>
      </c>
      <c r="B840" t="s">
        <v>1331</v>
      </c>
      <c r="C840">
        <v>143</v>
      </c>
      <c r="D840" t="s">
        <v>1318</v>
      </c>
      <c r="E840">
        <v>2970800286</v>
      </c>
      <c r="F840" t="s">
        <v>4718</v>
      </c>
      <c r="G840" t="s">
        <v>1398</v>
      </c>
      <c r="H840" t="str">
        <f t="shared" si="13"/>
        <v>1392970800286介護予防認知症対応型共同生活介護(短期利用型）</v>
      </c>
      <c r="I840" t="s">
        <v>378</v>
      </c>
      <c r="J840">
        <v>0</v>
      </c>
    </row>
    <row r="841" spans="1:10">
      <c r="H841" t="str">
        <f t="shared" si="13"/>
        <v/>
      </c>
    </row>
    <row r="842" spans="1:10">
      <c r="A842">
        <v>140</v>
      </c>
      <c r="B842" t="s">
        <v>1332</v>
      </c>
      <c r="C842">
        <v>144</v>
      </c>
      <c r="D842" t="s">
        <v>1333</v>
      </c>
      <c r="E842">
        <v>2973600188</v>
      </c>
      <c r="F842" t="s">
        <v>241</v>
      </c>
      <c r="G842" t="s">
        <v>1399</v>
      </c>
      <c r="H842" t="str">
        <f t="shared" si="13"/>
        <v>1402973600188特定施設入居者生活介護</v>
      </c>
      <c r="I842" t="s">
        <v>378</v>
      </c>
      <c r="J842">
        <v>834392</v>
      </c>
    </row>
    <row r="843" spans="1:10">
      <c r="A843">
        <v>140</v>
      </c>
      <c r="B843" t="s">
        <v>1334</v>
      </c>
      <c r="C843">
        <v>144</v>
      </c>
      <c r="D843" t="s">
        <v>1333</v>
      </c>
      <c r="E843">
        <v>2973600188</v>
      </c>
      <c r="F843" t="s">
        <v>175</v>
      </c>
      <c r="G843" t="s">
        <v>1399</v>
      </c>
      <c r="H843" t="str">
        <f t="shared" si="13"/>
        <v>1402973600188介護予防特定施設入居者生活介護</v>
      </c>
      <c r="I843" t="s">
        <v>378</v>
      </c>
      <c r="J843">
        <v>0</v>
      </c>
    </row>
    <row r="844" spans="1:10">
      <c r="A844">
        <v>140</v>
      </c>
      <c r="B844" t="s">
        <v>1335</v>
      </c>
      <c r="C844">
        <v>144</v>
      </c>
      <c r="D844" t="s">
        <v>1333</v>
      </c>
      <c r="E844">
        <v>2973600030</v>
      </c>
      <c r="F844" t="s">
        <v>172</v>
      </c>
      <c r="G844" t="s">
        <v>1333</v>
      </c>
      <c r="H844" t="str">
        <f t="shared" si="13"/>
        <v>1402973600030介護老人福祉施設</v>
      </c>
      <c r="I844" t="s">
        <v>378</v>
      </c>
      <c r="J844">
        <v>5073859</v>
      </c>
    </row>
    <row r="845" spans="1:10">
      <c r="A845">
        <v>140</v>
      </c>
      <c r="B845" t="s">
        <v>1336</v>
      </c>
      <c r="C845">
        <v>144</v>
      </c>
      <c r="D845" t="s">
        <v>1333</v>
      </c>
      <c r="E845">
        <v>2973600030</v>
      </c>
      <c r="F845" t="s">
        <v>188</v>
      </c>
      <c r="G845" t="s">
        <v>1333</v>
      </c>
      <c r="H845" t="str">
        <f t="shared" si="13"/>
        <v>1402973600030短期入所生活介護</v>
      </c>
      <c r="I845" t="s">
        <v>378</v>
      </c>
      <c r="J845">
        <v>156770</v>
      </c>
    </row>
    <row r="846" spans="1:10">
      <c r="A846">
        <v>140</v>
      </c>
      <c r="B846" t="s">
        <v>1337</v>
      </c>
      <c r="C846">
        <v>144</v>
      </c>
      <c r="D846" t="s">
        <v>1333</v>
      </c>
      <c r="E846">
        <v>2973600030</v>
      </c>
      <c r="F846" t="s">
        <v>187</v>
      </c>
      <c r="G846" t="s">
        <v>1333</v>
      </c>
      <c r="H846" t="str">
        <f t="shared" si="13"/>
        <v>1402973600030介護予防短期入所生活介護</v>
      </c>
      <c r="I846" t="s">
        <v>378</v>
      </c>
      <c r="J846">
        <v>1028</v>
      </c>
    </row>
    <row r="847" spans="1:10">
      <c r="A847">
        <v>140</v>
      </c>
      <c r="B847" t="s">
        <v>1338</v>
      </c>
      <c r="C847">
        <v>144</v>
      </c>
      <c r="D847" t="s">
        <v>1333</v>
      </c>
      <c r="E847">
        <v>2973600030</v>
      </c>
      <c r="F847" t="s">
        <v>12</v>
      </c>
      <c r="G847" t="s">
        <v>1333</v>
      </c>
      <c r="H847" t="str">
        <f t="shared" si="13"/>
        <v>1402973600030通所介護</v>
      </c>
      <c r="I847" t="s">
        <v>378</v>
      </c>
      <c r="J847">
        <v>202801</v>
      </c>
    </row>
    <row r="848" spans="1:10">
      <c r="A848">
        <v>140</v>
      </c>
      <c r="B848" t="s">
        <v>1339</v>
      </c>
      <c r="C848">
        <v>144</v>
      </c>
      <c r="D848" t="s">
        <v>1333</v>
      </c>
      <c r="E848">
        <v>2973600170</v>
      </c>
      <c r="F848" t="s">
        <v>10</v>
      </c>
      <c r="G848" t="s">
        <v>1400</v>
      </c>
      <c r="H848" t="str">
        <f t="shared" si="13"/>
        <v>1402973600170訪問介護</v>
      </c>
      <c r="I848" t="s">
        <v>378</v>
      </c>
      <c r="J848">
        <v>272749</v>
      </c>
    </row>
    <row r="849" spans="1:10">
      <c r="H849" t="str">
        <f t="shared" si="13"/>
        <v/>
      </c>
    </row>
    <row r="850" spans="1:10">
      <c r="A850">
        <v>141</v>
      </c>
      <c r="B850" t="s">
        <v>1340</v>
      </c>
      <c r="C850">
        <v>145</v>
      </c>
      <c r="D850" t="s">
        <v>1341</v>
      </c>
      <c r="E850">
        <v>2971000399</v>
      </c>
      <c r="F850" t="s">
        <v>12</v>
      </c>
      <c r="G850" t="s">
        <v>1401</v>
      </c>
      <c r="H850" t="str">
        <f t="shared" si="13"/>
        <v>1412971000399通所介護</v>
      </c>
      <c r="I850" t="s">
        <v>378</v>
      </c>
      <c r="J850">
        <v>318586</v>
      </c>
    </row>
    <row r="851" spans="1:10">
      <c r="H851" t="str">
        <f t="shared" si="13"/>
        <v/>
      </c>
    </row>
    <row r="852" spans="1:10">
      <c r="A852">
        <v>142</v>
      </c>
      <c r="B852" t="s">
        <v>1342</v>
      </c>
      <c r="C852">
        <v>146</v>
      </c>
      <c r="D852" t="s">
        <v>1343</v>
      </c>
      <c r="E852">
        <v>2970200347</v>
      </c>
      <c r="F852" t="s">
        <v>10</v>
      </c>
      <c r="G852" t="s">
        <v>1402</v>
      </c>
      <c r="H852" t="str">
        <f t="shared" si="13"/>
        <v>1422970200347訪問介護</v>
      </c>
      <c r="I852" t="s">
        <v>378</v>
      </c>
      <c r="J852">
        <v>253026</v>
      </c>
    </row>
    <row r="853" spans="1:10">
      <c r="H853" t="str">
        <f t="shared" si="13"/>
        <v/>
      </c>
    </row>
    <row r="854" spans="1:10">
      <c r="A854">
        <v>143</v>
      </c>
      <c r="B854" t="s">
        <v>1344</v>
      </c>
      <c r="C854">
        <v>147</v>
      </c>
      <c r="D854" t="s">
        <v>1345</v>
      </c>
      <c r="E854">
        <v>2970200800</v>
      </c>
      <c r="F854" t="s">
        <v>193</v>
      </c>
      <c r="G854" t="s">
        <v>1403</v>
      </c>
      <c r="H854" t="str">
        <f t="shared" si="13"/>
        <v>1432970200800訪問入浴介護</v>
      </c>
      <c r="I854" t="s">
        <v>378</v>
      </c>
      <c r="J854">
        <v>210891</v>
      </c>
    </row>
    <row r="855" spans="1:10">
      <c r="A855">
        <v>143</v>
      </c>
      <c r="B855" t="s">
        <v>1346</v>
      </c>
      <c r="C855">
        <v>147</v>
      </c>
      <c r="D855" t="s">
        <v>1345</v>
      </c>
      <c r="E855">
        <v>2970200800</v>
      </c>
      <c r="F855" t="s">
        <v>192</v>
      </c>
      <c r="G855" t="s">
        <v>1403</v>
      </c>
      <c r="H855" t="str">
        <f t="shared" si="13"/>
        <v>1432970200800介護予防訪問入浴介護</v>
      </c>
      <c r="I855" t="s">
        <v>378</v>
      </c>
      <c r="J855">
        <v>0</v>
      </c>
    </row>
    <row r="856" spans="1:10">
      <c r="A856">
        <v>143</v>
      </c>
      <c r="B856" t="s">
        <v>1347</v>
      </c>
      <c r="C856">
        <v>147</v>
      </c>
      <c r="D856" t="s">
        <v>1345</v>
      </c>
      <c r="E856">
        <v>2970700478</v>
      </c>
      <c r="F856" t="s">
        <v>12</v>
      </c>
      <c r="G856" t="s">
        <v>1404</v>
      </c>
      <c r="H856" t="str">
        <f t="shared" si="13"/>
        <v>1432970700478通所介護</v>
      </c>
      <c r="I856" t="s">
        <v>378</v>
      </c>
      <c r="J856">
        <v>147755</v>
      </c>
    </row>
    <row r="857" spans="1:10">
      <c r="A857">
        <v>143</v>
      </c>
      <c r="B857" t="s">
        <v>1348</v>
      </c>
      <c r="C857">
        <v>147</v>
      </c>
      <c r="D857" t="s">
        <v>1345</v>
      </c>
      <c r="E857">
        <v>2970700478</v>
      </c>
      <c r="F857" t="s">
        <v>4705</v>
      </c>
      <c r="G857" t="s">
        <v>1404</v>
      </c>
      <c r="H857" t="str">
        <f t="shared" si="13"/>
        <v>1432970700478通所型サービス（独自）</v>
      </c>
      <c r="I857" t="s">
        <v>378</v>
      </c>
      <c r="J857">
        <v>0</v>
      </c>
    </row>
    <row r="858" spans="1:10">
      <c r="A858">
        <v>143</v>
      </c>
      <c r="B858" t="s">
        <v>1349</v>
      </c>
      <c r="C858">
        <v>147</v>
      </c>
      <c r="D858" t="s">
        <v>1345</v>
      </c>
      <c r="E858">
        <v>2990700045</v>
      </c>
      <c r="F858" t="s">
        <v>201</v>
      </c>
      <c r="G858" t="s">
        <v>1405</v>
      </c>
      <c r="H858" t="str">
        <f t="shared" si="13"/>
        <v>1432990700045認知症対応型共同生活介護</v>
      </c>
      <c r="I858" t="s">
        <v>378</v>
      </c>
      <c r="J858">
        <v>640383</v>
      </c>
    </row>
    <row r="859" spans="1:10">
      <c r="A859">
        <v>143</v>
      </c>
      <c r="B859" t="s">
        <v>1350</v>
      </c>
      <c r="C859">
        <v>147</v>
      </c>
      <c r="D859" t="s">
        <v>1345</v>
      </c>
      <c r="E859">
        <v>2990700045</v>
      </c>
      <c r="F859" t="s">
        <v>203</v>
      </c>
      <c r="G859" t="s">
        <v>1405</v>
      </c>
      <c r="H859" t="str">
        <f t="shared" si="13"/>
        <v>1432990700045介護予防認知症対応型共同生活介護</v>
      </c>
      <c r="I859" t="s">
        <v>378</v>
      </c>
      <c r="J859">
        <v>0</v>
      </c>
    </row>
    <row r="860" spans="1:10">
      <c r="A860">
        <v>143</v>
      </c>
      <c r="B860" t="s">
        <v>1351</v>
      </c>
      <c r="C860">
        <v>147</v>
      </c>
      <c r="D860" t="s">
        <v>1345</v>
      </c>
      <c r="E860">
        <v>2990700037</v>
      </c>
      <c r="F860" t="s">
        <v>307</v>
      </c>
      <c r="G860" t="s">
        <v>1406</v>
      </c>
      <c r="H860" t="str">
        <f t="shared" si="13"/>
        <v>1432990700037小規模多機能型居宅介護</v>
      </c>
      <c r="I860" t="s">
        <v>378</v>
      </c>
      <c r="J860">
        <v>311762</v>
      </c>
    </row>
    <row r="861" spans="1:10">
      <c r="A861">
        <v>143</v>
      </c>
      <c r="B861" t="s">
        <v>1352</v>
      </c>
      <c r="C861">
        <v>147</v>
      </c>
      <c r="D861" t="s">
        <v>1345</v>
      </c>
      <c r="E861">
        <v>2990700037</v>
      </c>
      <c r="F861" t="s">
        <v>4721</v>
      </c>
      <c r="G861" t="s">
        <v>1406</v>
      </c>
      <c r="H861" t="str">
        <f t="shared" si="13"/>
        <v>1432990700037小規模多機能型居宅介護(短期利用型）</v>
      </c>
      <c r="I861" t="s">
        <v>378</v>
      </c>
      <c r="J861">
        <v>0</v>
      </c>
    </row>
    <row r="862" spans="1:10">
      <c r="A862">
        <v>143</v>
      </c>
      <c r="B862" t="s">
        <v>1353</v>
      </c>
      <c r="C862">
        <v>147</v>
      </c>
      <c r="D862" t="s">
        <v>1345</v>
      </c>
      <c r="E862">
        <v>2990700037</v>
      </c>
      <c r="F862" t="s">
        <v>309</v>
      </c>
      <c r="G862" t="s">
        <v>1406</v>
      </c>
      <c r="H862" t="str">
        <f t="shared" si="13"/>
        <v>1432990700037介護予防小規模多機能型居宅介護</v>
      </c>
      <c r="I862" t="s">
        <v>378</v>
      </c>
      <c r="J862">
        <v>0</v>
      </c>
    </row>
    <row r="863" spans="1:10">
      <c r="A863">
        <v>143</v>
      </c>
      <c r="B863" t="s">
        <v>1354</v>
      </c>
      <c r="C863">
        <v>147</v>
      </c>
      <c r="D863" t="s">
        <v>1345</v>
      </c>
      <c r="E863">
        <v>2990700037</v>
      </c>
      <c r="F863" t="s">
        <v>4722</v>
      </c>
      <c r="G863" t="s">
        <v>1406</v>
      </c>
      <c r="H863" t="str">
        <f t="shared" si="13"/>
        <v>1432990700037介護予防小規模多機能型居宅介護(短期利用型）</v>
      </c>
      <c r="I863" t="s">
        <v>378</v>
      </c>
      <c r="J863">
        <v>0</v>
      </c>
    </row>
    <row r="864" spans="1:10">
      <c r="H864" t="str">
        <f t="shared" si="13"/>
        <v/>
      </c>
    </row>
    <row r="865" spans="1:10">
      <c r="A865">
        <v>144</v>
      </c>
      <c r="B865" t="s">
        <v>1355</v>
      </c>
      <c r="C865">
        <v>148</v>
      </c>
      <c r="D865" t="s">
        <v>1356</v>
      </c>
      <c r="E865">
        <v>2971500497</v>
      </c>
      <c r="F865" t="s">
        <v>10</v>
      </c>
      <c r="G865" t="s">
        <v>1407</v>
      </c>
      <c r="H865" t="str">
        <f t="shared" si="13"/>
        <v>1442971500497訪問介護</v>
      </c>
      <c r="I865" t="s">
        <v>378</v>
      </c>
      <c r="J865">
        <v>93427</v>
      </c>
    </row>
    <row r="866" spans="1:10">
      <c r="A866">
        <v>144</v>
      </c>
      <c r="B866" t="s">
        <v>1357</v>
      </c>
      <c r="C866">
        <v>148</v>
      </c>
      <c r="D866" t="s">
        <v>1356</v>
      </c>
      <c r="E866">
        <v>2971500497</v>
      </c>
      <c r="F866" t="s">
        <v>4704</v>
      </c>
      <c r="G866" t="s">
        <v>4805</v>
      </c>
      <c r="H866" t="str">
        <f t="shared" si="13"/>
        <v>1442971500497訪問型サービス（独自）</v>
      </c>
      <c r="I866" t="s">
        <v>378</v>
      </c>
      <c r="J866">
        <v>28534</v>
      </c>
    </row>
    <row r="867" spans="1:10">
      <c r="H867" t="str">
        <f t="shared" si="13"/>
        <v/>
      </c>
    </row>
    <row r="868" spans="1:10">
      <c r="A868">
        <v>145</v>
      </c>
      <c r="B868" t="s">
        <v>1358</v>
      </c>
      <c r="C868">
        <v>149</v>
      </c>
      <c r="D868" t="s">
        <v>1359</v>
      </c>
      <c r="E868">
        <v>2994700025</v>
      </c>
      <c r="F868" t="s">
        <v>307</v>
      </c>
      <c r="G868" t="s">
        <v>1408</v>
      </c>
      <c r="H868" t="str">
        <f t="shared" si="13"/>
        <v>1452994700025小規模多機能型居宅介護</v>
      </c>
      <c r="I868" t="s">
        <v>378</v>
      </c>
      <c r="J868">
        <v>536863</v>
      </c>
    </row>
    <row r="869" spans="1:10">
      <c r="A869">
        <v>145</v>
      </c>
      <c r="B869" t="s">
        <v>1360</v>
      </c>
      <c r="C869">
        <v>149</v>
      </c>
      <c r="D869" t="s">
        <v>1359</v>
      </c>
      <c r="E869">
        <v>2994700025</v>
      </c>
      <c r="F869" t="s">
        <v>1361</v>
      </c>
      <c r="G869" t="s">
        <v>1408</v>
      </c>
      <c r="H869" t="str">
        <f t="shared" si="13"/>
        <v>1452994700025介護予防小規模多機能型居宅介護</v>
      </c>
      <c r="I869" t="s">
        <v>378</v>
      </c>
      <c r="J869">
        <v>16653</v>
      </c>
    </row>
    <row r="870" spans="1:10">
      <c r="A870">
        <v>145</v>
      </c>
      <c r="B870" t="s">
        <v>1362</v>
      </c>
      <c r="C870">
        <v>149</v>
      </c>
      <c r="D870" t="s">
        <v>1359</v>
      </c>
      <c r="E870">
        <v>2994700041</v>
      </c>
      <c r="F870" t="s">
        <v>307</v>
      </c>
      <c r="G870" t="s">
        <v>1409</v>
      </c>
      <c r="H870" t="str">
        <f t="shared" si="13"/>
        <v>1452994700041小規模多機能型居宅介護</v>
      </c>
      <c r="I870" t="s">
        <v>378</v>
      </c>
      <c r="J870">
        <v>117800</v>
      </c>
    </row>
    <row r="871" spans="1:10">
      <c r="A871">
        <v>145</v>
      </c>
      <c r="B871" t="s">
        <v>1363</v>
      </c>
      <c r="C871">
        <v>149</v>
      </c>
      <c r="D871" t="s">
        <v>1359</v>
      </c>
      <c r="E871">
        <v>2994700041</v>
      </c>
      <c r="F871" t="s">
        <v>1361</v>
      </c>
      <c r="G871" t="s">
        <v>1410</v>
      </c>
      <c r="H871" t="str">
        <f t="shared" si="13"/>
        <v>1452994700041介護予防小規模多機能型居宅介護</v>
      </c>
      <c r="I871" t="s">
        <v>378</v>
      </c>
      <c r="J871">
        <v>112780</v>
      </c>
    </row>
    <row r="872" spans="1:10">
      <c r="H872" t="str">
        <f t="shared" si="13"/>
        <v/>
      </c>
    </row>
    <row r="873" spans="1:10">
      <c r="H873" t="str">
        <f t="shared" si="13"/>
        <v/>
      </c>
    </row>
    <row r="874" spans="1:10">
      <c r="A874">
        <v>146</v>
      </c>
      <c r="B874" t="s">
        <v>1411</v>
      </c>
      <c r="C874">
        <v>151</v>
      </c>
      <c r="D874" t="s">
        <v>1412</v>
      </c>
      <c r="E874">
        <v>2970600017</v>
      </c>
      <c r="F874" t="s">
        <v>172</v>
      </c>
      <c r="G874" t="s">
        <v>1412</v>
      </c>
      <c r="H874" t="str">
        <f t="shared" si="13"/>
        <v>1462970600017介護老人福祉施設</v>
      </c>
      <c r="I874" t="s">
        <v>378</v>
      </c>
      <c r="J874">
        <v>2994855</v>
      </c>
    </row>
    <row r="875" spans="1:10">
      <c r="A875">
        <v>146</v>
      </c>
      <c r="B875" t="s">
        <v>1413</v>
      </c>
      <c r="C875">
        <v>151</v>
      </c>
      <c r="D875" t="s">
        <v>1412</v>
      </c>
      <c r="E875">
        <v>2970600017</v>
      </c>
      <c r="F875" t="s">
        <v>188</v>
      </c>
      <c r="G875" t="s">
        <v>1412</v>
      </c>
      <c r="H875" t="str">
        <f t="shared" si="13"/>
        <v>1462970600017短期入所生活介護</v>
      </c>
      <c r="I875" t="s">
        <v>378</v>
      </c>
      <c r="J875">
        <v>270008</v>
      </c>
    </row>
    <row r="876" spans="1:10">
      <c r="A876">
        <v>146</v>
      </c>
      <c r="B876" t="s">
        <v>1414</v>
      </c>
      <c r="C876">
        <v>151</v>
      </c>
      <c r="D876" t="s">
        <v>1412</v>
      </c>
      <c r="E876">
        <v>2970600017</v>
      </c>
      <c r="F876" t="s">
        <v>187</v>
      </c>
      <c r="G876" t="s">
        <v>1412</v>
      </c>
      <c r="H876" t="str">
        <f t="shared" si="13"/>
        <v>1462970600017介護予防短期入所生活介護</v>
      </c>
      <c r="I876" t="s">
        <v>378</v>
      </c>
      <c r="J876">
        <v>2001</v>
      </c>
    </row>
    <row r="877" spans="1:10">
      <c r="A877">
        <v>146</v>
      </c>
      <c r="B877" t="s">
        <v>1415</v>
      </c>
      <c r="C877">
        <v>151</v>
      </c>
      <c r="D877" t="s">
        <v>1412</v>
      </c>
      <c r="E877">
        <v>2970600017</v>
      </c>
      <c r="F877" t="s">
        <v>12</v>
      </c>
      <c r="G877" t="s">
        <v>1412</v>
      </c>
      <c r="H877" t="str">
        <f t="shared" si="13"/>
        <v>1462970600017通所介護</v>
      </c>
      <c r="I877" t="s">
        <v>378</v>
      </c>
      <c r="J877">
        <v>278086</v>
      </c>
    </row>
    <row r="878" spans="1:10">
      <c r="A878">
        <v>146</v>
      </c>
      <c r="B878" t="s">
        <v>1416</v>
      </c>
      <c r="C878">
        <v>151</v>
      </c>
      <c r="D878" t="s">
        <v>1412</v>
      </c>
      <c r="E878">
        <v>2970600017</v>
      </c>
      <c r="F878" t="s">
        <v>4703</v>
      </c>
      <c r="G878" t="s">
        <v>1412</v>
      </c>
      <c r="H878" t="str">
        <f t="shared" si="13"/>
        <v>1462970600017通所型サービス（独自/定率）</v>
      </c>
      <c r="I878" t="s">
        <v>378</v>
      </c>
      <c r="J878">
        <v>38816</v>
      </c>
    </row>
    <row r="879" spans="1:10">
      <c r="H879" t="str">
        <f t="shared" ref="H879:H942" si="14">A879&amp;B879</f>
        <v/>
      </c>
    </row>
    <row r="880" spans="1:10">
      <c r="A880">
        <v>147</v>
      </c>
      <c r="B880" t="s">
        <v>1417</v>
      </c>
      <c r="C880">
        <v>152</v>
      </c>
      <c r="D880" t="s">
        <v>1418</v>
      </c>
      <c r="E880">
        <v>2970700254</v>
      </c>
      <c r="F880" t="s">
        <v>10</v>
      </c>
      <c r="G880" t="s">
        <v>1633</v>
      </c>
      <c r="H880" t="str">
        <f t="shared" si="14"/>
        <v>1472970700254訪問介護</v>
      </c>
      <c r="I880" t="s">
        <v>378</v>
      </c>
      <c r="J880">
        <v>265191</v>
      </c>
    </row>
    <row r="881" spans="1:10">
      <c r="A881">
        <v>147</v>
      </c>
      <c r="B881" t="s">
        <v>1419</v>
      </c>
      <c r="C881">
        <v>152</v>
      </c>
      <c r="D881" t="s">
        <v>4806</v>
      </c>
      <c r="E881">
        <v>2970700254</v>
      </c>
      <c r="F881" t="s">
        <v>4704</v>
      </c>
      <c r="G881" t="s">
        <v>4807</v>
      </c>
      <c r="H881" t="str">
        <f t="shared" si="14"/>
        <v>1472970700254訪問型サービス（独自）</v>
      </c>
      <c r="I881" t="s">
        <v>378</v>
      </c>
      <c r="J881">
        <v>13900</v>
      </c>
    </row>
    <row r="882" spans="1:10">
      <c r="H882" t="str">
        <f t="shared" si="14"/>
        <v/>
      </c>
    </row>
    <row r="883" spans="1:10">
      <c r="A883">
        <v>148</v>
      </c>
      <c r="B883" t="s">
        <v>1420</v>
      </c>
      <c r="C883">
        <v>153</v>
      </c>
      <c r="D883" t="s">
        <v>1421</v>
      </c>
      <c r="E883">
        <v>2970800039</v>
      </c>
      <c r="F883" t="s">
        <v>241</v>
      </c>
      <c r="G883" t="s">
        <v>1634</v>
      </c>
      <c r="H883" t="str">
        <f t="shared" si="14"/>
        <v>1482970800039特定施設入居者生活介護</v>
      </c>
      <c r="I883" t="s">
        <v>378</v>
      </c>
      <c r="J883">
        <v>758060</v>
      </c>
    </row>
    <row r="884" spans="1:10">
      <c r="A884">
        <v>148</v>
      </c>
      <c r="B884" t="s">
        <v>1422</v>
      </c>
      <c r="C884">
        <v>153</v>
      </c>
      <c r="D884" t="s">
        <v>1421</v>
      </c>
      <c r="E884">
        <v>2970800039</v>
      </c>
      <c r="F884" t="s">
        <v>175</v>
      </c>
      <c r="G884" t="s">
        <v>1634</v>
      </c>
      <c r="H884" t="str">
        <f t="shared" si="14"/>
        <v>1482970800039介護予防特定施設入居者生活介護</v>
      </c>
      <c r="I884" t="s">
        <v>378</v>
      </c>
      <c r="J884">
        <v>0</v>
      </c>
    </row>
    <row r="885" spans="1:10">
      <c r="A885">
        <v>148</v>
      </c>
      <c r="B885" t="s">
        <v>1423</v>
      </c>
      <c r="C885">
        <v>153</v>
      </c>
      <c r="D885" t="s">
        <v>1421</v>
      </c>
      <c r="E885">
        <v>2970100414</v>
      </c>
      <c r="F885" t="s">
        <v>172</v>
      </c>
      <c r="G885" t="s">
        <v>1635</v>
      </c>
      <c r="H885" t="str">
        <f t="shared" si="14"/>
        <v>1482970100414介護老人福祉施設</v>
      </c>
      <c r="I885" t="s">
        <v>378</v>
      </c>
      <c r="J885">
        <v>2901834</v>
      </c>
    </row>
    <row r="886" spans="1:10">
      <c r="A886">
        <v>148</v>
      </c>
      <c r="B886" t="s">
        <v>1424</v>
      </c>
      <c r="C886">
        <v>153</v>
      </c>
      <c r="D886" t="s">
        <v>1421</v>
      </c>
      <c r="E886">
        <v>2970100414</v>
      </c>
      <c r="F886" t="s">
        <v>188</v>
      </c>
      <c r="G886" t="s">
        <v>1635</v>
      </c>
      <c r="H886" t="str">
        <f t="shared" si="14"/>
        <v>1482970100414短期入所生活介護</v>
      </c>
      <c r="I886" t="s">
        <v>378</v>
      </c>
      <c r="J886">
        <v>395342</v>
      </c>
    </row>
    <row r="887" spans="1:10">
      <c r="A887">
        <v>148</v>
      </c>
      <c r="B887" t="s">
        <v>1425</v>
      </c>
      <c r="C887">
        <v>153</v>
      </c>
      <c r="D887" t="s">
        <v>1421</v>
      </c>
      <c r="E887">
        <v>2970100414</v>
      </c>
      <c r="F887" t="s">
        <v>187</v>
      </c>
      <c r="G887" t="s">
        <v>1635</v>
      </c>
      <c r="H887" t="str">
        <f t="shared" si="14"/>
        <v>1482970100414介護予防短期入所生活介護</v>
      </c>
      <c r="I887" t="s">
        <v>378</v>
      </c>
      <c r="J887">
        <v>488</v>
      </c>
    </row>
    <row r="888" spans="1:10">
      <c r="A888">
        <v>148</v>
      </c>
      <c r="B888" t="s">
        <v>1426</v>
      </c>
      <c r="C888">
        <v>153</v>
      </c>
      <c r="D888" t="s">
        <v>1421</v>
      </c>
      <c r="E888">
        <v>2970100414</v>
      </c>
      <c r="F888" t="s">
        <v>10</v>
      </c>
      <c r="G888" t="s">
        <v>1635</v>
      </c>
      <c r="H888" t="str">
        <f t="shared" si="14"/>
        <v>1482970100414訪問介護</v>
      </c>
      <c r="I888" t="s">
        <v>378</v>
      </c>
      <c r="J888">
        <v>150655</v>
      </c>
    </row>
    <row r="889" spans="1:10">
      <c r="A889">
        <v>148</v>
      </c>
      <c r="B889" t="s">
        <v>1427</v>
      </c>
      <c r="C889">
        <v>153</v>
      </c>
      <c r="D889" t="s">
        <v>1421</v>
      </c>
      <c r="E889">
        <v>2970100414</v>
      </c>
      <c r="F889" t="s">
        <v>12</v>
      </c>
      <c r="G889" t="s">
        <v>1635</v>
      </c>
      <c r="H889" t="str">
        <f t="shared" si="14"/>
        <v>1482970100414通所介護</v>
      </c>
      <c r="I889" t="s">
        <v>378</v>
      </c>
      <c r="J889">
        <v>555689</v>
      </c>
    </row>
    <row r="890" spans="1:10">
      <c r="A890">
        <v>148</v>
      </c>
      <c r="B890" t="s">
        <v>1428</v>
      </c>
      <c r="C890">
        <v>153</v>
      </c>
      <c r="D890" t="s">
        <v>1421</v>
      </c>
      <c r="E890">
        <v>2970100414</v>
      </c>
      <c r="F890" t="s">
        <v>222</v>
      </c>
      <c r="G890" t="s">
        <v>1635</v>
      </c>
      <c r="H890" t="str">
        <f t="shared" si="14"/>
        <v>1482970100414認知症対応型通所介護</v>
      </c>
      <c r="I890" t="s">
        <v>378</v>
      </c>
      <c r="J890">
        <v>292938</v>
      </c>
    </row>
    <row r="891" spans="1:10">
      <c r="A891">
        <v>148</v>
      </c>
      <c r="B891" t="s">
        <v>1429</v>
      </c>
      <c r="C891">
        <v>153</v>
      </c>
      <c r="D891" t="s">
        <v>1421</v>
      </c>
      <c r="E891">
        <v>2970100414</v>
      </c>
      <c r="F891" t="s">
        <v>224</v>
      </c>
      <c r="G891" t="s">
        <v>1635</v>
      </c>
      <c r="H891" t="str">
        <f t="shared" si="14"/>
        <v>1482970100414介護予防認知症対応型通所介護</v>
      </c>
      <c r="I891" t="s">
        <v>378</v>
      </c>
      <c r="J891">
        <v>0</v>
      </c>
    </row>
    <row r="892" spans="1:10">
      <c r="A892">
        <v>148</v>
      </c>
      <c r="B892" t="s">
        <v>1430</v>
      </c>
      <c r="C892">
        <v>153</v>
      </c>
      <c r="D892" t="s">
        <v>1421</v>
      </c>
      <c r="E892">
        <v>2970100414</v>
      </c>
      <c r="F892" t="s">
        <v>4704</v>
      </c>
      <c r="G892" t="s">
        <v>1635</v>
      </c>
      <c r="H892" t="str">
        <f t="shared" si="14"/>
        <v>1482970100414訪問型サービス（独自）</v>
      </c>
      <c r="I892" t="s">
        <v>378</v>
      </c>
      <c r="J892">
        <v>46401</v>
      </c>
    </row>
    <row r="893" spans="1:10">
      <c r="A893">
        <v>148</v>
      </c>
      <c r="B893" t="s">
        <v>1431</v>
      </c>
      <c r="C893">
        <v>153</v>
      </c>
      <c r="D893" t="s">
        <v>1421</v>
      </c>
      <c r="E893">
        <v>2970100414</v>
      </c>
      <c r="F893" t="s">
        <v>4705</v>
      </c>
      <c r="G893" t="s">
        <v>1635</v>
      </c>
      <c r="H893" t="str">
        <f t="shared" si="14"/>
        <v>1482970100414通所型サービス（独自）</v>
      </c>
      <c r="I893" t="s">
        <v>378</v>
      </c>
      <c r="J893">
        <v>9077</v>
      </c>
    </row>
    <row r="894" spans="1:10">
      <c r="A894">
        <v>148</v>
      </c>
      <c r="B894" t="s">
        <v>1432</v>
      </c>
      <c r="C894">
        <v>153</v>
      </c>
      <c r="D894" t="s">
        <v>1421</v>
      </c>
      <c r="E894">
        <v>2990100451</v>
      </c>
      <c r="F894" t="s">
        <v>13</v>
      </c>
      <c r="G894" t="s">
        <v>1636</v>
      </c>
      <c r="H894" t="str">
        <f t="shared" si="14"/>
        <v>1482990100451地域密着型通所介護</v>
      </c>
      <c r="I894" t="s">
        <v>378</v>
      </c>
      <c r="J894">
        <v>29701</v>
      </c>
    </row>
    <row r="895" spans="1:10">
      <c r="A895">
        <v>148</v>
      </c>
      <c r="B895" t="s">
        <v>1433</v>
      </c>
      <c r="C895">
        <v>153</v>
      </c>
      <c r="D895" t="s">
        <v>1421</v>
      </c>
      <c r="E895">
        <v>2970107369</v>
      </c>
      <c r="F895" t="s">
        <v>4705</v>
      </c>
      <c r="G895" t="s">
        <v>1637</v>
      </c>
      <c r="H895" t="str">
        <f t="shared" si="14"/>
        <v>1482970107369通所型サービス（独自）</v>
      </c>
      <c r="I895" t="s">
        <v>378</v>
      </c>
      <c r="J895">
        <v>3075</v>
      </c>
    </row>
    <row r="896" spans="1:10">
      <c r="H896" t="str">
        <f t="shared" si="14"/>
        <v/>
      </c>
    </row>
    <row r="897" spans="1:10">
      <c r="A897">
        <v>149</v>
      </c>
      <c r="B897" t="s">
        <v>1434</v>
      </c>
      <c r="C897">
        <v>154</v>
      </c>
      <c r="D897" t="s">
        <v>1435</v>
      </c>
      <c r="E897">
        <v>2970102733</v>
      </c>
      <c r="F897" t="s">
        <v>201</v>
      </c>
      <c r="G897" t="s">
        <v>1638</v>
      </c>
      <c r="H897" t="str">
        <f t="shared" si="14"/>
        <v>1492970102733認知症対応型共同生活介護</v>
      </c>
      <c r="I897" t="s">
        <v>378</v>
      </c>
      <c r="J897">
        <v>874530</v>
      </c>
    </row>
    <row r="898" spans="1:10">
      <c r="A898">
        <v>149</v>
      </c>
      <c r="B898" t="s">
        <v>1436</v>
      </c>
      <c r="C898">
        <v>154</v>
      </c>
      <c r="D898" t="s">
        <v>1435</v>
      </c>
      <c r="E898">
        <v>2970102733</v>
      </c>
      <c r="F898" t="s">
        <v>4716</v>
      </c>
      <c r="G898" t="s">
        <v>1638</v>
      </c>
      <c r="H898" t="str">
        <f t="shared" si="14"/>
        <v>1492970102733認知症対応型共同生活介護(短期利用型）</v>
      </c>
      <c r="I898" t="s">
        <v>378</v>
      </c>
      <c r="J898">
        <v>0</v>
      </c>
    </row>
    <row r="899" spans="1:10">
      <c r="A899">
        <v>149</v>
      </c>
      <c r="B899" t="s">
        <v>1437</v>
      </c>
      <c r="C899">
        <v>154</v>
      </c>
      <c r="D899" t="s">
        <v>1438</v>
      </c>
      <c r="E899">
        <v>2970102733</v>
      </c>
      <c r="F899" t="s">
        <v>203</v>
      </c>
      <c r="G899" t="s">
        <v>1639</v>
      </c>
      <c r="H899" t="str">
        <f t="shared" si="14"/>
        <v>1492970102733介護予防認知症対応型共同生活介護</v>
      </c>
      <c r="I899" t="s">
        <v>378</v>
      </c>
      <c r="J899">
        <v>0</v>
      </c>
    </row>
    <row r="900" spans="1:10">
      <c r="A900">
        <v>149</v>
      </c>
      <c r="B900" t="s">
        <v>1439</v>
      </c>
      <c r="C900">
        <v>154</v>
      </c>
      <c r="D900" t="s">
        <v>1438</v>
      </c>
      <c r="E900">
        <v>2970102733</v>
      </c>
      <c r="F900" t="s">
        <v>4718</v>
      </c>
      <c r="G900" t="s">
        <v>1639</v>
      </c>
      <c r="H900" t="str">
        <f t="shared" si="14"/>
        <v>1492970102733介護予防認知症対応型共同生活介護(短期利用型）</v>
      </c>
      <c r="I900" t="s">
        <v>378</v>
      </c>
      <c r="J900">
        <v>0</v>
      </c>
    </row>
    <row r="901" spans="1:10">
      <c r="H901" t="str">
        <f t="shared" si="14"/>
        <v/>
      </c>
    </row>
    <row r="902" spans="1:10">
      <c r="A902">
        <v>150</v>
      </c>
      <c r="B902" t="s">
        <v>1440</v>
      </c>
      <c r="C902">
        <v>155</v>
      </c>
      <c r="D902" t="s">
        <v>1441</v>
      </c>
      <c r="E902">
        <v>2970401200</v>
      </c>
      <c r="F902" t="s">
        <v>10</v>
      </c>
      <c r="G902" t="s">
        <v>1640</v>
      </c>
      <c r="H902" t="str">
        <f t="shared" si="14"/>
        <v>1502970401200訪問介護</v>
      </c>
      <c r="I902" t="s">
        <v>378</v>
      </c>
      <c r="J902">
        <v>826887</v>
      </c>
    </row>
    <row r="903" spans="1:10">
      <c r="A903">
        <v>150</v>
      </c>
      <c r="B903" t="s">
        <v>1442</v>
      </c>
      <c r="C903">
        <v>155</v>
      </c>
      <c r="D903" t="s">
        <v>1441</v>
      </c>
      <c r="E903">
        <v>2970401200</v>
      </c>
      <c r="F903" t="s">
        <v>4704</v>
      </c>
      <c r="G903" t="s">
        <v>1640</v>
      </c>
      <c r="H903" t="str">
        <f t="shared" si="14"/>
        <v>1502970401200訪問型サービス（独自）</v>
      </c>
      <c r="I903" t="s">
        <v>378</v>
      </c>
      <c r="J903">
        <v>16307</v>
      </c>
    </row>
    <row r="904" spans="1:10">
      <c r="H904" t="str">
        <f t="shared" si="14"/>
        <v/>
      </c>
    </row>
    <row r="905" spans="1:10">
      <c r="A905">
        <v>151</v>
      </c>
      <c r="B905" t="s">
        <v>1443</v>
      </c>
      <c r="C905">
        <v>156</v>
      </c>
      <c r="D905" t="s">
        <v>1444</v>
      </c>
      <c r="E905">
        <v>2970107302</v>
      </c>
      <c r="F905" t="s">
        <v>12</v>
      </c>
      <c r="G905" t="s">
        <v>1641</v>
      </c>
      <c r="H905" t="str">
        <f t="shared" si="14"/>
        <v>1512970107302通所介護</v>
      </c>
      <c r="I905" t="s">
        <v>378</v>
      </c>
      <c r="J905">
        <v>394514</v>
      </c>
    </row>
    <row r="906" spans="1:10">
      <c r="A906">
        <v>151</v>
      </c>
      <c r="B906" t="s">
        <v>1445</v>
      </c>
      <c r="C906">
        <v>156</v>
      </c>
      <c r="D906" t="s">
        <v>1444</v>
      </c>
      <c r="E906">
        <v>2970107302</v>
      </c>
      <c r="F906" t="s">
        <v>1031</v>
      </c>
      <c r="G906" t="s">
        <v>1642</v>
      </c>
      <c r="H906" t="str">
        <f t="shared" si="14"/>
        <v>1512970107302通所型サービス（独自）</v>
      </c>
      <c r="I906" t="s">
        <v>378</v>
      </c>
      <c r="J906">
        <v>0</v>
      </c>
    </row>
    <row r="907" spans="1:10">
      <c r="A907">
        <v>151</v>
      </c>
      <c r="B907" t="s">
        <v>1446</v>
      </c>
      <c r="C907">
        <v>156</v>
      </c>
      <c r="D907" t="s">
        <v>1444</v>
      </c>
      <c r="E907">
        <v>2970107245</v>
      </c>
      <c r="F907" t="s">
        <v>12</v>
      </c>
      <c r="G907" t="s">
        <v>1643</v>
      </c>
      <c r="H907" t="str">
        <f t="shared" si="14"/>
        <v>1512970107245通所介護</v>
      </c>
      <c r="I907" t="s">
        <v>378</v>
      </c>
      <c r="J907">
        <v>349669</v>
      </c>
    </row>
    <row r="908" spans="1:10">
      <c r="A908">
        <v>151</v>
      </c>
      <c r="B908" t="s">
        <v>1447</v>
      </c>
      <c r="C908">
        <v>156</v>
      </c>
      <c r="D908" t="s">
        <v>1444</v>
      </c>
      <c r="E908">
        <v>2970107245</v>
      </c>
      <c r="F908" t="s">
        <v>1031</v>
      </c>
      <c r="G908" t="s">
        <v>1644</v>
      </c>
      <c r="H908" t="str">
        <f t="shared" si="14"/>
        <v>1512970107245通所型サービス（独自）</v>
      </c>
      <c r="I908" t="s">
        <v>378</v>
      </c>
      <c r="J908">
        <v>0</v>
      </c>
    </row>
    <row r="909" spans="1:10">
      <c r="A909">
        <v>151</v>
      </c>
      <c r="B909" t="s">
        <v>1448</v>
      </c>
      <c r="C909">
        <v>156</v>
      </c>
      <c r="D909" t="s">
        <v>1444</v>
      </c>
      <c r="E909">
        <v>2970108359</v>
      </c>
      <c r="F909" t="s">
        <v>10</v>
      </c>
      <c r="G909" t="s">
        <v>1645</v>
      </c>
      <c r="H909" t="str">
        <f t="shared" si="14"/>
        <v>1512970108359訪問介護</v>
      </c>
      <c r="I909" t="s">
        <v>378</v>
      </c>
      <c r="J909">
        <v>906831</v>
      </c>
    </row>
    <row r="910" spans="1:10">
      <c r="A910">
        <v>151</v>
      </c>
      <c r="B910" t="s">
        <v>1449</v>
      </c>
      <c r="C910">
        <v>156</v>
      </c>
      <c r="D910" t="s">
        <v>1444</v>
      </c>
      <c r="E910">
        <v>2970108359</v>
      </c>
      <c r="F910" t="s">
        <v>1036</v>
      </c>
      <c r="G910" t="s">
        <v>1646</v>
      </c>
      <c r="H910" t="str">
        <f t="shared" si="14"/>
        <v>1512970108359訪問型サービス（独自）</v>
      </c>
      <c r="I910" t="s">
        <v>378</v>
      </c>
      <c r="J910">
        <v>0</v>
      </c>
    </row>
    <row r="911" spans="1:10">
      <c r="A911">
        <v>151</v>
      </c>
      <c r="B911" t="s">
        <v>1450</v>
      </c>
      <c r="C911">
        <v>156</v>
      </c>
      <c r="D911" t="s">
        <v>1444</v>
      </c>
      <c r="E911">
        <v>2970107047</v>
      </c>
      <c r="F911" t="s">
        <v>10</v>
      </c>
      <c r="G911" t="s">
        <v>1647</v>
      </c>
      <c r="H911" t="str">
        <f t="shared" si="14"/>
        <v>1512970107047訪問介護</v>
      </c>
      <c r="I911" t="s">
        <v>378</v>
      </c>
      <c r="J911">
        <v>957904</v>
      </c>
    </row>
    <row r="912" spans="1:10">
      <c r="A912">
        <v>151</v>
      </c>
      <c r="B912" t="s">
        <v>1451</v>
      </c>
      <c r="C912">
        <v>156</v>
      </c>
      <c r="D912" t="s">
        <v>1444</v>
      </c>
      <c r="E912">
        <v>2970107047</v>
      </c>
      <c r="F912" t="s">
        <v>1036</v>
      </c>
      <c r="G912" t="s">
        <v>1648</v>
      </c>
      <c r="H912" t="str">
        <f t="shared" si="14"/>
        <v>1512970107047訪問型サービス（独自）</v>
      </c>
      <c r="I912" t="s">
        <v>378</v>
      </c>
      <c r="J912">
        <v>0</v>
      </c>
    </row>
    <row r="913" spans="1:10">
      <c r="H913" t="str">
        <f t="shared" si="14"/>
        <v/>
      </c>
    </row>
    <row r="914" spans="1:10">
      <c r="A914">
        <v>152</v>
      </c>
      <c r="B914" t="s">
        <v>1452</v>
      </c>
      <c r="C914">
        <v>157</v>
      </c>
      <c r="D914" t="s">
        <v>1453</v>
      </c>
      <c r="E914">
        <v>2972000067</v>
      </c>
      <c r="F914" t="s">
        <v>172</v>
      </c>
      <c r="G914" t="s">
        <v>1649</v>
      </c>
      <c r="H914" t="str">
        <f t="shared" si="14"/>
        <v>1522972000067介護老人福祉施設</v>
      </c>
      <c r="I914" t="s">
        <v>378</v>
      </c>
      <c r="J914">
        <v>3303852</v>
      </c>
    </row>
    <row r="915" spans="1:10">
      <c r="A915">
        <v>152</v>
      </c>
      <c r="B915" t="s">
        <v>1454</v>
      </c>
      <c r="C915">
        <v>157</v>
      </c>
      <c r="D915" t="s">
        <v>1453</v>
      </c>
      <c r="E915">
        <v>2972000067</v>
      </c>
      <c r="F915" t="s">
        <v>188</v>
      </c>
      <c r="G915" t="s">
        <v>1649</v>
      </c>
      <c r="H915" t="str">
        <f t="shared" si="14"/>
        <v>1522972000067短期入所生活介護</v>
      </c>
      <c r="I915" t="s">
        <v>378</v>
      </c>
      <c r="J915">
        <v>787689</v>
      </c>
    </row>
    <row r="916" spans="1:10">
      <c r="A916">
        <v>152</v>
      </c>
      <c r="B916" t="s">
        <v>1455</v>
      </c>
      <c r="C916">
        <v>157</v>
      </c>
      <c r="D916" t="s">
        <v>1453</v>
      </c>
      <c r="E916">
        <v>2972000067</v>
      </c>
      <c r="F916" t="s">
        <v>187</v>
      </c>
      <c r="G916" t="s">
        <v>1649</v>
      </c>
      <c r="H916" t="str">
        <f t="shared" si="14"/>
        <v>1522972000067介護予防短期入所生活介護</v>
      </c>
      <c r="I916" t="s">
        <v>378</v>
      </c>
      <c r="J916">
        <v>4420</v>
      </c>
    </row>
    <row r="917" spans="1:10">
      <c r="A917">
        <v>152</v>
      </c>
      <c r="B917" t="s">
        <v>1456</v>
      </c>
      <c r="C917">
        <v>157</v>
      </c>
      <c r="D917" t="s">
        <v>1453</v>
      </c>
      <c r="E917">
        <v>2972000067</v>
      </c>
      <c r="F917" t="s">
        <v>12</v>
      </c>
      <c r="G917" t="s">
        <v>1649</v>
      </c>
      <c r="H917" t="str">
        <f t="shared" si="14"/>
        <v>1522972000067通所介護</v>
      </c>
      <c r="I917" t="s">
        <v>378</v>
      </c>
      <c r="J917">
        <v>387767</v>
      </c>
    </row>
    <row r="918" spans="1:10">
      <c r="A918">
        <v>152</v>
      </c>
      <c r="B918" t="s">
        <v>1457</v>
      </c>
      <c r="C918">
        <v>157</v>
      </c>
      <c r="D918" t="s">
        <v>1453</v>
      </c>
      <c r="E918">
        <v>2972000067</v>
      </c>
      <c r="F918" t="s">
        <v>4705</v>
      </c>
      <c r="G918" t="s">
        <v>1649</v>
      </c>
      <c r="H918" t="str">
        <f t="shared" si="14"/>
        <v>1522972000067通所型サービス（独自）</v>
      </c>
      <c r="I918" t="s">
        <v>378</v>
      </c>
      <c r="J918">
        <v>0</v>
      </c>
    </row>
    <row r="919" spans="1:10">
      <c r="A919">
        <v>152</v>
      </c>
      <c r="B919" t="s">
        <v>1458</v>
      </c>
      <c r="C919">
        <v>157</v>
      </c>
      <c r="D919" t="s">
        <v>1453</v>
      </c>
      <c r="E919">
        <v>2972000067</v>
      </c>
      <c r="F919" t="s">
        <v>4703</v>
      </c>
      <c r="G919" t="s">
        <v>1649</v>
      </c>
      <c r="H919" t="str">
        <f t="shared" si="14"/>
        <v>1522972000067通所型サービス（独自/定率）</v>
      </c>
      <c r="I919" t="s">
        <v>378</v>
      </c>
      <c r="J919">
        <v>10448</v>
      </c>
    </row>
    <row r="920" spans="1:10">
      <c r="A920">
        <v>152</v>
      </c>
      <c r="B920" t="s">
        <v>1459</v>
      </c>
      <c r="C920">
        <v>157</v>
      </c>
      <c r="D920" t="s">
        <v>1453</v>
      </c>
      <c r="E920">
        <v>2972000067</v>
      </c>
      <c r="F920" t="s">
        <v>193</v>
      </c>
      <c r="G920" t="s">
        <v>1649</v>
      </c>
      <c r="H920" t="str">
        <f t="shared" si="14"/>
        <v>1522972000067訪問入浴介護</v>
      </c>
      <c r="I920" t="s">
        <v>378</v>
      </c>
      <c r="J920">
        <v>54197</v>
      </c>
    </row>
    <row r="921" spans="1:10">
      <c r="A921">
        <v>152</v>
      </c>
      <c r="B921" t="s">
        <v>1460</v>
      </c>
      <c r="C921">
        <v>157</v>
      </c>
      <c r="D921" t="s">
        <v>1453</v>
      </c>
      <c r="E921">
        <v>2972000067</v>
      </c>
      <c r="F921" t="s">
        <v>192</v>
      </c>
      <c r="G921" t="s">
        <v>1649</v>
      </c>
      <c r="H921" t="str">
        <f t="shared" si="14"/>
        <v>1522972000067介護予防訪問入浴介護</v>
      </c>
      <c r="I921" t="s">
        <v>378</v>
      </c>
      <c r="J921">
        <v>0</v>
      </c>
    </row>
    <row r="922" spans="1:10">
      <c r="A922">
        <v>152</v>
      </c>
      <c r="B922" t="s">
        <v>1461</v>
      </c>
      <c r="C922">
        <v>157</v>
      </c>
      <c r="D922" t="s">
        <v>1453</v>
      </c>
      <c r="E922">
        <v>2971800103</v>
      </c>
      <c r="F922" t="s">
        <v>12</v>
      </c>
      <c r="G922" t="s">
        <v>1650</v>
      </c>
      <c r="H922" t="str">
        <f t="shared" si="14"/>
        <v>1522971800103通所介護</v>
      </c>
      <c r="I922" t="s">
        <v>378</v>
      </c>
      <c r="J922">
        <v>415755</v>
      </c>
    </row>
    <row r="923" spans="1:10">
      <c r="A923">
        <v>152</v>
      </c>
      <c r="B923" t="s">
        <v>1462</v>
      </c>
      <c r="C923">
        <v>157</v>
      </c>
      <c r="D923" t="s">
        <v>1453</v>
      </c>
      <c r="E923">
        <v>2971800103</v>
      </c>
      <c r="F923" t="s">
        <v>4705</v>
      </c>
      <c r="G923" t="s">
        <v>1650</v>
      </c>
      <c r="H923" t="str">
        <f t="shared" si="14"/>
        <v>1522971800103通所型サービス（独自）</v>
      </c>
      <c r="I923" t="s">
        <v>378</v>
      </c>
      <c r="J923">
        <v>34145</v>
      </c>
    </row>
    <row r="924" spans="1:10">
      <c r="A924">
        <v>152</v>
      </c>
      <c r="B924" t="s">
        <v>1463</v>
      </c>
      <c r="C924">
        <v>157</v>
      </c>
      <c r="D924" t="s">
        <v>1453</v>
      </c>
      <c r="E924">
        <v>2971800103</v>
      </c>
      <c r="F924" t="s">
        <v>4703</v>
      </c>
      <c r="G924" t="s">
        <v>1650</v>
      </c>
      <c r="H924" t="str">
        <f t="shared" si="14"/>
        <v>1522971800103通所型サービス（独自/定率）</v>
      </c>
      <c r="I924" t="s">
        <v>378</v>
      </c>
      <c r="J924">
        <v>0</v>
      </c>
    </row>
    <row r="925" spans="1:10">
      <c r="A925">
        <v>152</v>
      </c>
      <c r="B925" t="s">
        <v>1464</v>
      </c>
      <c r="C925">
        <v>157</v>
      </c>
      <c r="D925" t="s">
        <v>1453</v>
      </c>
      <c r="E925">
        <v>2991800018</v>
      </c>
      <c r="F925" t="s">
        <v>201</v>
      </c>
      <c r="G925" t="s">
        <v>1651</v>
      </c>
      <c r="H925" t="str">
        <f t="shared" si="14"/>
        <v>1522991800018認知症対応型共同生活介護</v>
      </c>
      <c r="I925" t="s">
        <v>378</v>
      </c>
      <c r="J925">
        <v>434460</v>
      </c>
    </row>
    <row r="926" spans="1:10">
      <c r="A926">
        <v>152</v>
      </c>
      <c r="B926" t="s">
        <v>1465</v>
      </c>
      <c r="C926">
        <v>157</v>
      </c>
      <c r="D926" t="s">
        <v>1453</v>
      </c>
      <c r="E926">
        <v>2991800018</v>
      </c>
      <c r="F926" t="s">
        <v>4716</v>
      </c>
      <c r="G926" t="s">
        <v>1651</v>
      </c>
      <c r="H926" t="str">
        <f t="shared" si="14"/>
        <v>1522991800018認知症対応型共同生活介護(短期利用型）</v>
      </c>
      <c r="I926" t="s">
        <v>378</v>
      </c>
      <c r="J926">
        <v>0</v>
      </c>
    </row>
    <row r="927" spans="1:10">
      <c r="A927">
        <v>152</v>
      </c>
      <c r="B927" t="s">
        <v>1466</v>
      </c>
      <c r="C927">
        <v>157</v>
      </c>
      <c r="D927" t="s">
        <v>1453</v>
      </c>
      <c r="E927">
        <v>2991800018</v>
      </c>
      <c r="F927" t="s">
        <v>1467</v>
      </c>
      <c r="G927" t="s">
        <v>1651</v>
      </c>
      <c r="H927" t="str">
        <f t="shared" si="14"/>
        <v>1522991800018介護予防認知症対応型共同生活介護</v>
      </c>
      <c r="I927" t="s">
        <v>378</v>
      </c>
      <c r="J927">
        <v>0</v>
      </c>
    </row>
    <row r="928" spans="1:10">
      <c r="A928">
        <v>152</v>
      </c>
      <c r="B928" t="s">
        <v>1468</v>
      </c>
      <c r="C928">
        <v>157</v>
      </c>
      <c r="D928" t="s">
        <v>1453</v>
      </c>
      <c r="E928">
        <v>2991800018</v>
      </c>
      <c r="F928" t="s">
        <v>4718</v>
      </c>
      <c r="G928" t="s">
        <v>1651</v>
      </c>
      <c r="H928" t="str">
        <f t="shared" si="14"/>
        <v>1522991800018介護予防認知症対応型共同生活介護(短期利用型）</v>
      </c>
      <c r="I928" t="s">
        <v>378</v>
      </c>
      <c r="J928">
        <v>0</v>
      </c>
    </row>
    <row r="929" spans="1:10">
      <c r="H929" t="str">
        <f t="shared" si="14"/>
        <v/>
      </c>
    </row>
    <row r="930" spans="1:10">
      <c r="A930">
        <v>153</v>
      </c>
      <c r="B930" t="s">
        <v>1469</v>
      </c>
      <c r="C930">
        <v>158</v>
      </c>
      <c r="D930" t="s">
        <v>1470</v>
      </c>
      <c r="E930">
        <v>2970107054</v>
      </c>
      <c r="F930" t="s">
        <v>12</v>
      </c>
      <c r="G930" t="s">
        <v>1652</v>
      </c>
      <c r="H930" t="str">
        <f t="shared" si="14"/>
        <v>1532970107054通所介護</v>
      </c>
      <c r="I930" t="s">
        <v>378</v>
      </c>
      <c r="J930">
        <v>793668</v>
      </c>
    </row>
    <row r="931" spans="1:10">
      <c r="A931">
        <v>153</v>
      </c>
      <c r="B931" t="s">
        <v>1471</v>
      </c>
      <c r="C931">
        <v>158</v>
      </c>
      <c r="D931" t="s">
        <v>1470</v>
      </c>
      <c r="E931">
        <v>2973600444</v>
      </c>
      <c r="F931" t="s">
        <v>12</v>
      </c>
      <c r="G931" t="s">
        <v>1653</v>
      </c>
      <c r="H931" t="str">
        <f t="shared" si="14"/>
        <v>1532973600444通所介護</v>
      </c>
      <c r="I931" t="s">
        <v>378</v>
      </c>
      <c r="J931">
        <v>506318</v>
      </c>
    </row>
    <row r="932" spans="1:10">
      <c r="A932">
        <v>153</v>
      </c>
      <c r="B932" t="s">
        <v>1472</v>
      </c>
      <c r="C932">
        <v>158</v>
      </c>
      <c r="D932" t="s">
        <v>1470</v>
      </c>
      <c r="E932">
        <v>2972000950</v>
      </c>
      <c r="F932" t="s">
        <v>12</v>
      </c>
      <c r="G932" t="s">
        <v>1654</v>
      </c>
      <c r="H932" t="str">
        <f t="shared" si="14"/>
        <v>1532972000950通所介護</v>
      </c>
      <c r="I932" t="s">
        <v>378</v>
      </c>
      <c r="J932">
        <v>444334</v>
      </c>
    </row>
    <row r="933" spans="1:10">
      <c r="A933">
        <v>153</v>
      </c>
      <c r="B933" t="s">
        <v>1473</v>
      </c>
      <c r="C933">
        <v>158</v>
      </c>
      <c r="D933" t="s">
        <v>1470</v>
      </c>
      <c r="E933">
        <v>2970101818</v>
      </c>
      <c r="F933" t="s">
        <v>201</v>
      </c>
      <c r="G933" t="s">
        <v>1655</v>
      </c>
      <c r="H933" t="str">
        <f t="shared" si="14"/>
        <v>1532970101818認知症対応型共同生活介護</v>
      </c>
      <c r="I933" t="s">
        <v>378</v>
      </c>
      <c r="J933">
        <v>359724</v>
      </c>
    </row>
    <row r="934" spans="1:10">
      <c r="A934">
        <v>153</v>
      </c>
      <c r="B934" t="s">
        <v>1474</v>
      </c>
      <c r="C934">
        <v>158</v>
      </c>
      <c r="D934" t="s">
        <v>1470</v>
      </c>
      <c r="E934">
        <v>2970101818</v>
      </c>
      <c r="F934" t="s">
        <v>4716</v>
      </c>
      <c r="G934" t="s">
        <v>1655</v>
      </c>
      <c r="H934" t="str">
        <f t="shared" si="14"/>
        <v>1532970101818認知症対応型共同生活介護(短期利用型）</v>
      </c>
      <c r="I934" t="s">
        <v>378</v>
      </c>
      <c r="J934">
        <v>0</v>
      </c>
    </row>
    <row r="935" spans="1:10">
      <c r="A935">
        <v>153</v>
      </c>
      <c r="B935" t="s">
        <v>1475</v>
      </c>
      <c r="C935">
        <v>158</v>
      </c>
      <c r="D935" t="s">
        <v>1470</v>
      </c>
      <c r="E935">
        <v>2970101818</v>
      </c>
      <c r="F935" t="s">
        <v>203</v>
      </c>
      <c r="G935" t="s">
        <v>1655</v>
      </c>
      <c r="H935" t="str">
        <f t="shared" si="14"/>
        <v>1532970101818介護予防認知症対応型共同生活介護</v>
      </c>
      <c r="I935" t="s">
        <v>378</v>
      </c>
      <c r="J935">
        <v>42834</v>
      </c>
    </row>
    <row r="936" spans="1:10">
      <c r="A936">
        <v>153</v>
      </c>
      <c r="B936" t="s">
        <v>1476</v>
      </c>
      <c r="C936">
        <v>158</v>
      </c>
      <c r="D936" t="s">
        <v>1470</v>
      </c>
      <c r="E936">
        <v>2970101818</v>
      </c>
      <c r="F936" t="s">
        <v>4718</v>
      </c>
      <c r="G936" t="s">
        <v>1655</v>
      </c>
      <c r="H936" t="str">
        <f t="shared" si="14"/>
        <v>1532970101818介護予防認知症対応型共同生活介護(短期利用型）</v>
      </c>
      <c r="I936" t="s">
        <v>378</v>
      </c>
      <c r="J936">
        <v>0</v>
      </c>
    </row>
    <row r="937" spans="1:10">
      <c r="A937">
        <v>153</v>
      </c>
      <c r="B937" t="s">
        <v>1477</v>
      </c>
      <c r="C937">
        <v>158</v>
      </c>
      <c r="D937" t="s">
        <v>1470</v>
      </c>
      <c r="E937">
        <v>2972000364</v>
      </c>
      <c r="F937" t="s">
        <v>201</v>
      </c>
      <c r="G937" t="s">
        <v>1656</v>
      </c>
      <c r="H937" t="str">
        <f t="shared" si="14"/>
        <v>1532972000364認知症対応型共同生活介護</v>
      </c>
      <c r="I937" t="s">
        <v>378</v>
      </c>
      <c r="J937">
        <v>335074</v>
      </c>
    </row>
    <row r="938" spans="1:10">
      <c r="A938">
        <v>153</v>
      </c>
      <c r="B938" t="s">
        <v>1478</v>
      </c>
      <c r="C938">
        <v>158</v>
      </c>
      <c r="D938" t="s">
        <v>1470</v>
      </c>
      <c r="E938">
        <v>2972000364</v>
      </c>
      <c r="F938" t="s">
        <v>4716</v>
      </c>
      <c r="G938" t="s">
        <v>1656</v>
      </c>
      <c r="H938" t="str">
        <f t="shared" si="14"/>
        <v>1532972000364認知症対応型共同生活介護(短期利用型）</v>
      </c>
      <c r="I938" t="s">
        <v>378</v>
      </c>
      <c r="J938">
        <v>0</v>
      </c>
    </row>
    <row r="939" spans="1:10">
      <c r="A939">
        <v>153</v>
      </c>
      <c r="B939" t="s">
        <v>1479</v>
      </c>
      <c r="C939">
        <v>158</v>
      </c>
      <c r="D939" t="s">
        <v>1470</v>
      </c>
      <c r="E939">
        <v>2972000364</v>
      </c>
      <c r="F939" t="s">
        <v>203</v>
      </c>
      <c r="G939" t="s">
        <v>1656</v>
      </c>
      <c r="H939" t="str">
        <f t="shared" si="14"/>
        <v>1532972000364介護予防認知症対応型共同生活介護</v>
      </c>
      <c r="I939" t="s">
        <v>378</v>
      </c>
      <c r="J939">
        <v>0</v>
      </c>
    </row>
    <row r="940" spans="1:10">
      <c r="A940">
        <v>153</v>
      </c>
      <c r="B940" t="s">
        <v>1480</v>
      </c>
      <c r="C940">
        <v>158</v>
      </c>
      <c r="D940" t="s">
        <v>1470</v>
      </c>
      <c r="E940">
        <v>2972000364</v>
      </c>
      <c r="F940" t="s">
        <v>4718</v>
      </c>
      <c r="G940" t="s">
        <v>1656</v>
      </c>
      <c r="H940" t="str">
        <f t="shared" si="14"/>
        <v>1532972000364介護予防認知症対応型共同生活介護(短期利用型）</v>
      </c>
      <c r="I940" t="s">
        <v>378</v>
      </c>
      <c r="J940">
        <v>0</v>
      </c>
    </row>
    <row r="941" spans="1:10">
      <c r="H941" t="str">
        <f t="shared" si="14"/>
        <v/>
      </c>
    </row>
    <row r="942" spans="1:10">
      <c r="A942">
        <v>154</v>
      </c>
      <c r="B942" t="s">
        <v>1481</v>
      </c>
      <c r="C942">
        <v>159</v>
      </c>
      <c r="D942" t="s">
        <v>1482</v>
      </c>
      <c r="E942">
        <v>2972000935</v>
      </c>
      <c r="F942" t="s">
        <v>12</v>
      </c>
      <c r="G942" t="s">
        <v>1657</v>
      </c>
      <c r="H942" t="str">
        <f t="shared" si="14"/>
        <v>1542972000935通所介護</v>
      </c>
      <c r="I942" t="s">
        <v>378</v>
      </c>
      <c r="J942">
        <v>456297</v>
      </c>
    </row>
    <row r="943" spans="1:10">
      <c r="A943">
        <v>154</v>
      </c>
      <c r="B943" t="s">
        <v>1483</v>
      </c>
      <c r="C943">
        <v>159</v>
      </c>
      <c r="D943" t="s">
        <v>1482</v>
      </c>
      <c r="E943">
        <v>2972000760</v>
      </c>
      <c r="F943" t="s">
        <v>12</v>
      </c>
      <c r="G943" t="s">
        <v>1658</v>
      </c>
      <c r="H943" t="str">
        <f t="shared" ref="H943:H1006" si="15">A943&amp;B943</f>
        <v>1542972000760通所介護</v>
      </c>
      <c r="I943" t="s">
        <v>378</v>
      </c>
      <c r="J943">
        <v>355125</v>
      </c>
    </row>
    <row r="944" spans="1:10">
      <c r="A944">
        <v>154</v>
      </c>
      <c r="B944" t="s">
        <v>1484</v>
      </c>
      <c r="C944">
        <v>159</v>
      </c>
      <c r="D944" t="s">
        <v>1482</v>
      </c>
      <c r="E944">
        <v>2973200385</v>
      </c>
      <c r="F944" t="s">
        <v>12</v>
      </c>
      <c r="G944" t="s">
        <v>1659</v>
      </c>
      <c r="H944" t="str">
        <f t="shared" si="15"/>
        <v>1542973200385通所介護</v>
      </c>
      <c r="I944" t="s">
        <v>378</v>
      </c>
      <c r="J944">
        <v>670605</v>
      </c>
    </row>
    <row r="945" spans="1:10">
      <c r="A945">
        <v>154</v>
      </c>
      <c r="B945" t="s">
        <v>1485</v>
      </c>
      <c r="C945">
        <v>159</v>
      </c>
      <c r="D945" t="s">
        <v>1482</v>
      </c>
      <c r="E945">
        <v>2970502486</v>
      </c>
      <c r="F945" t="s">
        <v>12</v>
      </c>
      <c r="G945" t="s">
        <v>1660</v>
      </c>
      <c r="H945" t="str">
        <f t="shared" si="15"/>
        <v>1542970502486通所介護</v>
      </c>
      <c r="I945" t="s">
        <v>378</v>
      </c>
      <c r="J945">
        <v>457853</v>
      </c>
    </row>
    <row r="946" spans="1:10">
      <c r="H946" t="str">
        <f t="shared" si="15"/>
        <v/>
      </c>
    </row>
    <row r="947" spans="1:10">
      <c r="A947">
        <v>155</v>
      </c>
      <c r="B947" t="s">
        <v>1486</v>
      </c>
      <c r="C947">
        <v>160</v>
      </c>
      <c r="D947" t="s">
        <v>1487</v>
      </c>
      <c r="E947">
        <v>2970401382</v>
      </c>
      <c r="F947" t="s">
        <v>12</v>
      </c>
      <c r="G947" t="s">
        <v>1661</v>
      </c>
      <c r="H947" t="str">
        <f t="shared" si="15"/>
        <v>1552970401382通所介護</v>
      </c>
      <c r="I947" t="s">
        <v>378</v>
      </c>
      <c r="J947">
        <v>1043702</v>
      </c>
    </row>
    <row r="948" spans="1:10">
      <c r="A948">
        <v>155</v>
      </c>
      <c r="B948" t="s">
        <v>1488</v>
      </c>
      <c r="C948">
        <v>160</v>
      </c>
      <c r="D948" t="s">
        <v>1487</v>
      </c>
      <c r="E948">
        <v>2970201592</v>
      </c>
      <c r="F948" t="s">
        <v>12</v>
      </c>
      <c r="G948" t="s">
        <v>1662</v>
      </c>
      <c r="H948" t="str">
        <f t="shared" si="15"/>
        <v>1552970201592通所介護</v>
      </c>
      <c r="I948" t="s">
        <v>378</v>
      </c>
      <c r="J948">
        <v>636480</v>
      </c>
    </row>
    <row r="949" spans="1:10">
      <c r="A949">
        <v>155</v>
      </c>
      <c r="B949" t="s">
        <v>1489</v>
      </c>
      <c r="C949">
        <v>160</v>
      </c>
      <c r="D949" t="s">
        <v>1487</v>
      </c>
      <c r="E949">
        <v>2970601189</v>
      </c>
      <c r="F949" t="s">
        <v>12</v>
      </c>
      <c r="G949" t="s">
        <v>1663</v>
      </c>
      <c r="H949" t="str">
        <f t="shared" si="15"/>
        <v>1552970601189通所介護</v>
      </c>
      <c r="I949" t="s">
        <v>378</v>
      </c>
      <c r="J949">
        <v>526582</v>
      </c>
    </row>
    <row r="950" spans="1:10">
      <c r="H950" t="str">
        <f t="shared" si="15"/>
        <v/>
      </c>
    </row>
    <row r="951" spans="1:10">
      <c r="A951">
        <v>156</v>
      </c>
      <c r="B951" t="s">
        <v>1490</v>
      </c>
      <c r="C951">
        <v>161</v>
      </c>
      <c r="D951" t="s">
        <v>1491</v>
      </c>
      <c r="E951">
        <v>2972000943</v>
      </c>
      <c r="F951" t="s">
        <v>10</v>
      </c>
      <c r="G951" t="s">
        <v>1664</v>
      </c>
      <c r="H951" t="str">
        <f t="shared" si="15"/>
        <v>1562972000943訪問介護</v>
      </c>
      <c r="I951" t="s">
        <v>378</v>
      </c>
      <c r="J951">
        <v>836776</v>
      </c>
    </row>
    <row r="952" spans="1:10">
      <c r="H952" t="str">
        <f t="shared" si="15"/>
        <v/>
      </c>
    </row>
    <row r="953" spans="1:10">
      <c r="A953">
        <v>157</v>
      </c>
      <c r="B953" t="s">
        <v>1492</v>
      </c>
      <c r="C953">
        <v>162</v>
      </c>
      <c r="D953" t="s">
        <v>1493</v>
      </c>
      <c r="E953">
        <v>2972000414</v>
      </c>
      <c r="F953" t="s">
        <v>10</v>
      </c>
      <c r="G953" t="s">
        <v>1665</v>
      </c>
      <c r="H953" t="str">
        <f t="shared" si="15"/>
        <v>1572972000414訪問介護</v>
      </c>
      <c r="I953" t="s">
        <v>378</v>
      </c>
      <c r="J953">
        <v>51910</v>
      </c>
    </row>
    <row r="954" spans="1:10">
      <c r="A954">
        <v>157</v>
      </c>
      <c r="B954" t="s">
        <v>1494</v>
      </c>
      <c r="C954">
        <v>162</v>
      </c>
      <c r="D954" t="s">
        <v>1493</v>
      </c>
      <c r="E954">
        <v>2972000422</v>
      </c>
      <c r="F954" t="s">
        <v>13</v>
      </c>
      <c r="G954" t="s">
        <v>1666</v>
      </c>
      <c r="H954" t="str">
        <f t="shared" si="15"/>
        <v>1572972000422地域密着型通所介護</v>
      </c>
      <c r="I954" t="s">
        <v>378</v>
      </c>
      <c r="J954">
        <v>215365</v>
      </c>
    </row>
    <row r="955" spans="1:10">
      <c r="A955">
        <v>157</v>
      </c>
      <c r="B955" t="s">
        <v>4808</v>
      </c>
      <c r="C955">
        <v>162</v>
      </c>
      <c r="D955" t="s">
        <v>1493</v>
      </c>
      <c r="E955">
        <v>2972000414</v>
      </c>
      <c r="F955" t="s">
        <v>4704</v>
      </c>
      <c r="G955" t="s">
        <v>1665</v>
      </c>
      <c r="H955" t="str">
        <f t="shared" si="15"/>
        <v>1572972000414訪問型サービス（独自）</v>
      </c>
      <c r="I955" t="s">
        <v>378</v>
      </c>
    </row>
    <row r="956" spans="1:10">
      <c r="A956">
        <v>157</v>
      </c>
      <c r="B956" t="s">
        <v>4809</v>
      </c>
      <c r="C956">
        <v>162</v>
      </c>
      <c r="D956" t="s">
        <v>1493</v>
      </c>
      <c r="E956">
        <v>2972000414</v>
      </c>
      <c r="F956" t="s">
        <v>4702</v>
      </c>
      <c r="G956" t="s">
        <v>1665</v>
      </c>
      <c r="H956" t="str">
        <f t="shared" si="15"/>
        <v>1572972000414訪問型サービス（独自/定率）</v>
      </c>
      <c r="I956" t="s">
        <v>378</v>
      </c>
    </row>
    <row r="957" spans="1:10">
      <c r="A957">
        <v>157</v>
      </c>
      <c r="B957" t="s">
        <v>4810</v>
      </c>
      <c r="C957">
        <v>162</v>
      </c>
      <c r="D957" t="s">
        <v>1493</v>
      </c>
      <c r="E957">
        <v>2972000422</v>
      </c>
      <c r="F957" t="s">
        <v>4705</v>
      </c>
      <c r="G957" t="s">
        <v>1666</v>
      </c>
      <c r="H957" t="str">
        <f t="shared" si="15"/>
        <v>1572972000422通所型サービス（独自）</v>
      </c>
      <c r="I957" t="s">
        <v>378</v>
      </c>
    </row>
    <row r="958" spans="1:10">
      <c r="A958">
        <v>157</v>
      </c>
      <c r="B958" t="s">
        <v>4811</v>
      </c>
      <c r="C958">
        <v>162</v>
      </c>
      <c r="D958" t="s">
        <v>1493</v>
      </c>
      <c r="E958">
        <v>2972000422</v>
      </c>
      <c r="F958" t="s">
        <v>4703</v>
      </c>
      <c r="G958" t="s">
        <v>1666</v>
      </c>
      <c r="H958" t="str">
        <f t="shared" si="15"/>
        <v>1572972000422通所型サービス（独自/定率）</v>
      </c>
      <c r="I958" t="s">
        <v>378</v>
      </c>
    </row>
    <row r="959" spans="1:10">
      <c r="H959" t="str">
        <f t="shared" si="15"/>
        <v/>
      </c>
    </row>
    <row r="960" spans="1:10">
      <c r="A960">
        <v>158</v>
      </c>
      <c r="B960" t="s">
        <v>1495</v>
      </c>
      <c r="C960">
        <v>163</v>
      </c>
      <c r="D960" t="s">
        <v>1496</v>
      </c>
      <c r="E960">
        <v>2970300493</v>
      </c>
      <c r="F960" t="s">
        <v>201</v>
      </c>
      <c r="G960" t="s">
        <v>1667</v>
      </c>
      <c r="H960" t="str">
        <f t="shared" si="15"/>
        <v>1582970300493認知症対応型共同生活介護</v>
      </c>
      <c r="I960" t="s">
        <v>378</v>
      </c>
      <c r="J960">
        <v>774450</v>
      </c>
    </row>
    <row r="961" spans="1:10">
      <c r="A961">
        <v>158</v>
      </c>
      <c r="B961" t="s">
        <v>1497</v>
      </c>
      <c r="C961">
        <v>163</v>
      </c>
      <c r="D961" t="s">
        <v>1496</v>
      </c>
      <c r="E961">
        <v>2970300493</v>
      </c>
      <c r="F961" t="s">
        <v>4716</v>
      </c>
      <c r="G961" t="s">
        <v>1667</v>
      </c>
      <c r="H961" t="str">
        <f t="shared" si="15"/>
        <v>1582970300493認知症対応型共同生活介護(短期利用型）</v>
      </c>
      <c r="I961" t="s">
        <v>378</v>
      </c>
      <c r="J961">
        <v>802</v>
      </c>
    </row>
    <row r="962" spans="1:10">
      <c r="A962">
        <v>158</v>
      </c>
      <c r="B962" t="s">
        <v>1498</v>
      </c>
      <c r="C962">
        <v>163</v>
      </c>
      <c r="D962" t="s">
        <v>1496</v>
      </c>
      <c r="E962">
        <v>2970300493</v>
      </c>
      <c r="F962" t="s">
        <v>203</v>
      </c>
      <c r="G962" t="s">
        <v>1667</v>
      </c>
      <c r="H962" t="str">
        <f t="shared" si="15"/>
        <v>1582970300493介護予防認知症対応型共同生活介護</v>
      </c>
      <c r="I962" t="s">
        <v>378</v>
      </c>
      <c r="J962">
        <v>0</v>
      </c>
    </row>
    <row r="963" spans="1:10">
      <c r="A963">
        <v>158</v>
      </c>
      <c r="B963" t="s">
        <v>1499</v>
      </c>
      <c r="C963">
        <v>163</v>
      </c>
      <c r="D963" t="s">
        <v>1496</v>
      </c>
      <c r="E963">
        <v>2970300493</v>
      </c>
      <c r="F963" t="s">
        <v>4718</v>
      </c>
      <c r="G963" t="s">
        <v>1667</v>
      </c>
      <c r="H963" t="str">
        <f t="shared" si="15"/>
        <v>1582970300493介護予防認知症対応型共同生活介護(短期利用型）</v>
      </c>
      <c r="I963" t="s">
        <v>378</v>
      </c>
      <c r="J963">
        <v>0</v>
      </c>
    </row>
    <row r="964" spans="1:10">
      <c r="A964">
        <v>158</v>
      </c>
      <c r="B964" t="s">
        <v>1500</v>
      </c>
      <c r="C964">
        <v>163</v>
      </c>
      <c r="D964" t="s">
        <v>1496</v>
      </c>
      <c r="E964">
        <v>2910201322</v>
      </c>
      <c r="F964" t="s">
        <v>189</v>
      </c>
      <c r="G964" t="s">
        <v>1668</v>
      </c>
      <c r="H964" t="str">
        <f t="shared" si="15"/>
        <v>1582910201322介護予防通所リハビリテーション</v>
      </c>
      <c r="I964" t="s">
        <v>378</v>
      </c>
      <c r="J964">
        <v>20651</v>
      </c>
    </row>
    <row r="965" spans="1:10">
      <c r="A965">
        <v>158</v>
      </c>
      <c r="B965" t="s">
        <v>1501</v>
      </c>
      <c r="C965">
        <v>163</v>
      </c>
      <c r="D965" t="s">
        <v>1496</v>
      </c>
      <c r="E965">
        <v>2970301426</v>
      </c>
      <c r="F965" t="s">
        <v>10</v>
      </c>
      <c r="G965" t="s">
        <v>1669</v>
      </c>
      <c r="H965" t="str">
        <f t="shared" si="15"/>
        <v>1582970301426訪問介護</v>
      </c>
      <c r="I965" t="s">
        <v>378</v>
      </c>
      <c r="J965">
        <v>845826</v>
      </c>
    </row>
    <row r="966" spans="1:10">
      <c r="A966">
        <v>158</v>
      </c>
      <c r="B966" t="s">
        <v>1502</v>
      </c>
      <c r="C966">
        <v>163</v>
      </c>
      <c r="D966" t="s">
        <v>1496</v>
      </c>
      <c r="E966">
        <v>2910201322</v>
      </c>
      <c r="F966" t="s">
        <v>190</v>
      </c>
      <c r="G966" t="s">
        <v>1668</v>
      </c>
      <c r="H966" t="str">
        <f t="shared" si="15"/>
        <v>1582910201322通所リハビリテーション</v>
      </c>
      <c r="I966" t="s">
        <v>378</v>
      </c>
      <c r="J966">
        <v>118498</v>
      </c>
    </row>
    <row r="967" spans="1:10">
      <c r="H967" t="str">
        <f t="shared" si="15"/>
        <v/>
      </c>
    </row>
    <row r="968" spans="1:10">
      <c r="A968">
        <v>159</v>
      </c>
      <c r="B968" t="s">
        <v>1503</v>
      </c>
      <c r="C968">
        <v>164</v>
      </c>
      <c r="D968" t="s">
        <v>1504</v>
      </c>
      <c r="E968">
        <v>2910201355</v>
      </c>
      <c r="F968" t="s">
        <v>190</v>
      </c>
      <c r="G968" t="s">
        <v>1670</v>
      </c>
      <c r="H968" t="str">
        <f t="shared" si="15"/>
        <v>1592910201355通所リハビリテーション</v>
      </c>
      <c r="I968" t="s">
        <v>378</v>
      </c>
      <c r="J968">
        <v>214423</v>
      </c>
    </row>
    <row r="969" spans="1:10">
      <c r="A969">
        <v>159</v>
      </c>
      <c r="B969" t="s">
        <v>1505</v>
      </c>
      <c r="C969">
        <v>164</v>
      </c>
      <c r="D969" t="s">
        <v>4812</v>
      </c>
      <c r="E969">
        <v>2910201355</v>
      </c>
      <c r="F969" t="s">
        <v>189</v>
      </c>
      <c r="G969" t="s">
        <v>4813</v>
      </c>
      <c r="H969" t="str">
        <f t="shared" si="15"/>
        <v>1592910201355介護予防通所リハビリテーション</v>
      </c>
      <c r="I969" t="s">
        <v>378</v>
      </c>
      <c r="J969">
        <v>29947</v>
      </c>
    </row>
    <row r="970" spans="1:10">
      <c r="H970" t="str">
        <f t="shared" si="15"/>
        <v/>
      </c>
    </row>
    <row r="971" spans="1:10">
      <c r="A971">
        <v>160</v>
      </c>
      <c r="B971" t="s">
        <v>1506</v>
      </c>
      <c r="C971">
        <v>165</v>
      </c>
      <c r="D971" t="s">
        <v>1507</v>
      </c>
      <c r="E971">
        <v>2972400028</v>
      </c>
      <c r="F971" t="s">
        <v>172</v>
      </c>
      <c r="G971" t="s">
        <v>1671</v>
      </c>
      <c r="H971" t="str">
        <f t="shared" si="15"/>
        <v>1602972400028介護老人福祉施設</v>
      </c>
      <c r="I971" t="s">
        <v>378</v>
      </c>
      <c r="J971">
        <v>2392158</v>
      </c>
    </row>
    <row r="972" spans="1:10">
      <c r="A972">
        <v>160</v>
      </c>
      <c r="B972" t="s">
        <v>1508</v>
      </c>
      <c r="C972">
        <v>165</v>
      </c>
      <c r="D972" t="s">
        <v>1507</v>
      </c>
      <c r="E972">
        <v>2972400028</v>
      </c>
      <c r="F972" t="s">
        <v>188</v>
      </c>
      <c r="G972" t="s">
        <v>1671</v>
      </c>
      <c r="H972" t="str">
        <f t="shared" si="15"/>
        <v>1602972400028短期入所生活介護</v>
      </c>
      <c r="I972" t="s">
        <v>378</v>
      </c>
      <c r="J972">
        <v>251987</v>
      </c>
    </row>
    <row r="973" spans="1:10">
      <c r="A973">
        <v>160</v>
      </c>
      <c r="B973" t="s">
        <v>1509</v>
      </c>
      <c r="C973">
        <v>165</v>
      </c>
      <c r="D973" t="s">
        <v>1507</v>
      </c>
      <c r="E973">
        <v>2972400028</v>
      </c>
      <c r="F973" t="s">
        <v>187</v>
      </c>
      <c r="G973" t="s">
        <v>1671</v>
      </c>
      <c r="H973" t="str">
        <f t="shared" si="15"/>
        <v>1602972400028介護予防短期入所生活介護</v>
      </c>
      <c r="I973" t="s">
        <v>378</v>
      </c>
      <c r="J973">
        <v>14336</v>
      </c>
    </row>
    <row r="974" spans="1:10">
      <c r="A974">
        <v>160</v>
      </c>
      <c r="B974" t="s">
        <v>1510</v>
      </c>
      <c r="C974">
        <v>165</v>
      </c>
      <c r="D974" t="s">
        <v>1507</v>
      </c>
      <c r="E974">
        <v>2972400028</v>
      </c>
      <c r="F974" t="s">
        <v>12</v>
      </c>
      <c r="G974" t="s">
        <v>1671</v>
      </c>
      <c r="H974" t="str">
        <f t="shared" si="15"/>
        <v>1602972400028通所介護</v>
      </c>
      <c r="I974" t="s">
        <v>378</v>
      </c>
      <c r="J974">
        <v>228575</v>
      </c>
    </row>
    <row r="975" spans="1:10">
      <c r="A975">
        <v>160</v>
      </c>
      <c r="B975" t="s">
        <v>1511</v>
      </c>
      <c r="C975">
        <v>165</v>
      </c>
      <c r="D975" t="s">
        <v>1507</v>
      </c>
      <c r="E975">
        <v>2994900047</v>
      </c>
      <c r="F975" t="s">
        <v>201</v>
      </c>
      <c r="G975" t="s">
        <v>1672</v>
      </c>
      <c r="H975" t="str">
        <f t="shared" si="15"/>
        <v>1602994900047認知症対応型共同生活介護</v>
      </c>
      <c r="I975" t="s">
        <v>378</v>
      </c>
      <c r="J975">
        <v>761739</v>
      </c>
    </row>
    <row r="976" spans="1:10">
      <c r="A976">
        <v>160</v>
      </c>
      <c r="B976" t="s">
        <v>1512</v>
      </c>
      <c r="C976">
        <v>165</v>
      </c>
      <c r="D976" t="s">
        <v>1507</v>
      </c>
      <c r="E976">
        <v>2994900047</v>
      </c>
      <c r="F976" t="s">
        <v>4716</v>
      </c>
      <c r="G976" t="s">
        <v>1672</v>
      </c>
      <c r="H976" t="str">
        <f t="shared" si="15"/>
        <v>1602994900047認知症対応型共同生活介護(短期利用型）</v>
      </c>
      <c r="I976" t="s">
        <v>378</v>
      </c>
      <c r="J976">
        <v>0</v>
      </c>
    </row>
    <row r="977" spans="1:10">
      <c r="A977">
        <v>160</v>
      </c>
      <c r="B977" t="s">
        <v>1513</v>
      </c>
      <c r="C977">
        <v>165</v>
      </c>
      <c r="D977" t="s">
        <v>1507</v>
      </c>
      <c r="E977">
        <v>2972400028</v>
      </c>
      <c r="F977" t="s">
        <v>4703</v>
      </c>
      <c r="G977" t="s">
        <v>1671</v>
      </c>
      <c r="H977" t="str">
        <f t="shared" si="15"/>
        <v>1602972400028通所型サービス（独自/定率）</v>
      </c>
      <c r="I977" t="s">
        <v>378</v>
      </c>
      <c r="J977">
        <v>51029</v>
      </c>
    </row>
    <row r="978" spans="1:10">
      <c r="A978">
        <v>160</v>
      </c>
      <c r="B978" t="s">
        <v>1514</v>
      </c>
      <c r="C978">
        <v>165</v>
      </c>
      <c r="D978" t="s">
        <v>1507</v>
      </c>
      <c r="E978">
        <v>2994900047</v>
      </c>
      <c r="F978" t="s">
        <v>203</v>
      </c>
      <c r="G978" t="s">
        <v>1672</v>
      </c>
      <c r="H978" t="str">
        <f t="shared" si="15"/>
        <v>1602994900047介護予防認知症対応型共同生活介護</v>
      </c>
      <c r="I978" t="s">
        <v>378</v>
      </c>
      <c r="J978">
        <v>0</v>
      </c>
    </row>
    <row r="979" spans="1:10">
      <c r="A979">
        <v>160</v>
      </c>
      <c r="B979" t="s">
        <v>1515</v>
      </c>
      <c r="C979">
        <v>165</v>
      </c>
      <c r="D979" t="s">
        <v>1507</v>
      </c>
      <c r="E979">
        <v>2994900047</v>
      </c>
      <c r="F979" t="s">
        <v>4718</v>
      </c>
      <c r="G979" t="s">
        <v>1672</v>
      </c>
      <c r="H979" t="str">
        <f t="shared" si="15"/>
        <v>1602994900047介護予防認知症対応型共同生活介護(短期利用型）</v>
      </c>
      <c r="I979" t="s">
        <v>378</v>
      </c>
      <c r="J979">
        <v>0</v>
      </c>
    </row>
    <row r="980" spans="1:10">
      <c r="H980" t="str">
        <f t="shared" si="15"/>
        <v/>
      </c>
    </row>
    <row r="981" spans="1:10">
      <c r="A981">
        <v>161</v>
      </c>
      <c r="B981" t="s">
        <v>1516</v>
      </c>
      <c r="C981">
        <v>166</v>
      </c>
      <c r="D981" t="s">
        <v>1517</v>
      </c>
      <c r="E981">
        <v>2970105579</v>
      </c>
      <c r="F981" t="s">
        <v>13</v>
      </c>
      <c r="G981" t="s">
        <v>1673</v>
      </c>
      <c r="H981" t="str">
        <f t="shared" si="15"/>
        <v>1612970105579地域密着型通所介護</v>
      </c>
      <c r="I981" t="s">
        <v>378</v>
      </c>
      <c r="J981">
        <v>187778</v>
      </c>
    </row>
    <row r="982" spans="1:10">
      <c r="A982">
        <v>161</v>
      </c>
      <c r="B982" t="s">
        <v>1518</v>
      </c>
      <c r="C982">
        <v>166</v>
      </c>
      <c r="D982" t="s">
        <v>1517</v>
      </c>
      <c r="E982">
        <v>2970105579</v>
      </c>
      <c r="F982" t="s">
        <v>4705</v>
      </c>
      <c r="G982" t="s">
        <v>1673</v>
      </c>
      <c r="H982" t="str">
        <f t="shared" si="15"/>
        <v>1612970105579通所型サービス（独自）</v>
      </c>
      <c r="I982" t="s">
        <v>378</v>
      </c>
      <c r="J982">
        <v>0</v>
      </c>
    </row>
    <row r="983" spans="1:10">
      <c r="H983" t="str">
        <f t="shared" si="15"/>
        <v/>
      </c>
    </row>
    <row r="984" spans="1:10">
      <c r="A984">
        <v>162</v>
      </c>
      <c r="B984" t="s">
        <v>1519</v>
      </c>
      <c r="C984">
        <v>167</v>
      </c>
      <c r="D984" t="s">
        <v>1520</v>
      </c>
      <c r="E984">
        <v>2970103418</v>
      </c>
      <c r="F984" t="s">
        <v>12</v>
      </c>
      <c r="G984" t="s">
        <v>1674</v>
      </c>
      <c r="H984" t="str">
        <f t="shared" si="15"/>
        <v>1622970103418通所介護</v>
      </c>
      <c r="I984" t="s">
        <v>378</v>
      </c>
      <c r="J984">
        <v>282026</v>
      </c>
    </row>
    <row r="985" spans="1:10">
      <c r="A985">
        <v>162</v>
      </c>
      <c r="B985" t="s">
        <v>1521</v>
      </c>
      <c r="C985">
        <v>167</v>
      </c>
      <c r="D985" t="s">
        <v>1520</v>
      </c>
      <c r="E985">
        <v>2970103418</v>
      </c>
      <c r="F985" t="s">
        <v>4705</v>
      </c>
      <c r="G985" t="s">
        <v>1674</v>
      </c>
      <c r="H985" t="str">
        <f t="shared" si="15"/>
        <v>1622970103418通所型サービス（独自）</v>
      </c>
      <c r="I985" t="s">
        <v>378</v>
      </c>
      <c r="J985">
        <v>8540</v>
      </c>
    </row>
    <row r="986" spans="1:10">
      <c r="A986">
        <v>162</v>
      </c>
      <c r="B986" t="s">
        <v>1522</v>
      </c>
      <c r="C986">
        <v>167</v>
      </c>
      <c r="D986" t="s">
        <v>1520</v>
      </c>
      <c r="E986">
        <v>2970400939</v>
      </c>
      <c r="F986" t="s">
        <v>12</v>
      </c>
      <c r="G986" t="s">
        <v>1675</v>
      </c>
      <c r="H986" t="str">
        <f t="shared" si="15"/>
        <v>1622970400939通所介護</v>
      </c>
      <c r="I986" t="s">
        <v>378</v>
      </c>
      <c r="J986">
        <v>316109</v>
      </c>
    </row>
    <row r="987" spans="1:10">
      <c r="A987">
        <v>162</v>
      </c>
      <c r="B987" t="s">
        <v>1523</v>
      </c>
      <c r="C987">
        <v>167</v>
      </c>
      <c r="D987" t="s">
        <v>1520</v>
      </c>
      <c r="E987">
        <v>2970400939</v>
      </c>
      <c r="F987" t="s">
        <v>4705</v>
      </c>
      <c r="G987" t="s">
        <v>1675</v>
      </c>
      <c r="H987" t="str">
        <f t="shared" si="15"/>
        <v>1622970400939通所型サービス（独自）</v>
      </c>
      <c r="I987" t="s">
        <v>378</v>
      </c>
      <c r="J987">
        <v>15532</v>
      </c>
    </row>
    <row r="988" spans="1:10">
      <c r="A988">
        <v>162</v>
      </c>
      <c r="B988" t="s">
        <v>1524</v>
      </c>
      <c r="C988">
        <v>167</v>
      </c>
      <c r="D988" t="s">
        <v>1520</v>
      </c>
      <c r="E988">
        <v>2970106205</v>
      </c>
      <c r="F988" t="s">
        <v>12</v>
      </c>
      <c r="G988" t="s">
        <v>1676</v>
      </c>
      <c r="H988" t="str">
        <f t="shared" si="15"/>
        <v>1622970106205通所介護</v>
      </c>
      <c r="I988" t="s">
        <v>378</v>
      </c>
      <c r="J988">
        <v>176043</v>
      </c>
    </row>
    <row r="989" spans="1:10">
      <c r="A989">
        <v>162</v>
      </c>
      <c r="B989" t="s">
        <v>1525</v>
      </c>
      <c r="C989">
        <v>167</v>
      </c>
      <c r="D989" t="s">
        <v>1520</v>
      </c>
      <c r="E989">
        <v>2970106205</v>
      </c>
      <c r="F989" t="s">
        <v>4705</v>
      </c>
      <c r="G989" t="s">
        <v>1676</v>
      </c>
      <c r="H989" t="str">
        <f t="shared" si="15"/>
        <v>1622970106205通所型サービス（独自）</v>
      </c>
      <c r="I989" t="s">
        <v>378</v>
      </c>
      <c r="J989">
        <v>24583</v>
      </c>
    </row>
    <row r="990" spans="1:10">
      <c r="H990" t="str">
        <f t="shared" si="15"/>
        <v/>
      </c>
    </row>
    <row r="991" spans="1:10">
      <c r="A991">
        <v>163</v>
      </c>
      <c r="B991" t="s">
        <v>1526</v>
      </c>
      <c r="C991">
        <v>168</v>
      </c>
      <c r="D991" t="s">
        <v>1527</v>
      </c>
      <c r="E991">
        <v>2974800639</v>
      </c>
      <c r="F991" t="s">
        <v>10</v>
      </c>
      <c r="G991" t="s">
        <v>1677</v>
      </c>
      <c r="H991" t="str">
        <f t="shared" si="15"/>
        <v>1632974800639訪問介護</v>
      </c>
      <c r="I991" t="s">
        <v>378</v>
      </c>
      <c r="J991">
        <v>422849</v>
      </c>
    </row>
    <row r="992" spans="1:10">
      <c r="A992">
        <v>163</v>
      </c>
      <c r="B992" t="s">
        <v>1528</v>
      </c>
      <c r="C992">
        <v>168</v>
      </c>
      <c r="D992" t="s">
        <v>1527</v>
      </c>
      <c r="E992">
        <v>2974800639</v>
      </c>
      <c r="F992" t="s">
        <v>4704</v>
      </c>
      <c r="G992" t="s">
        <v>1677</v>
      </c>
      <c r="H992" t="str">
        <f t="shared" si="15"/>
        <v>1632974800639訪問型サービス（独自）</v>
      </c>
      <c r="I992" t="s">
        <v>378</v>
      </c>
      <c r="J992">
        <v>13948</v>
      </c>
    </row>
    <row r="993" spans="1:10">
      <c r="A993">
        <v>163</v>
      </c>
      <c r="B993" t="s">
        <v>1529</v>
      </c>
      <c r="C993">
        <v>168</v>
      </c>
      <c r="D993" t="s">
        <v>1527</v>
      </c>
      <c r="E993">
        <v>2974800639</v>
      </c>
      <c r="F993" t="s">
        <v>4702</v>
      </c>
      <c r="G993" t="s">
        <v>1677</v>
      </c>
      <c r="H993" t="str">
        <f t="shared" si="15"/>
        <v>1632974800639訪問型サービス（独自/定率）</v>
      </c>
      <c r="I993" t="s">
        <v>378</v>
      </c>
      <c r="J993">
        <v>3543</v>
      </c>
    </row>
    <row r="994" spans="1:10">
      <c r="H994" t="str">
        <f t="shared" si="15"/>
        <v/>
      </c>
    </row>
    <row r="995" spans="1:10">
      <c r="A995">
        <v>164</v>
      </c>
      <c r="B995" t="s">
        <v>1530</v>
      </c>
      <c r="C995">
        <v>169</v>
      </c>
      <c r="D995" t="s">
        <v>1531</v>
      </c>
      <c r="E995">
        <v>2990100675</v>
      </c>
      <c r="F995" t="s">
        <v>13</v>
      </c>
      <c r="G995" t="s">
        <v>1678</v>
      </c>
      <c r="H995" t="str">
        <f t="shared" si="15"/>
        <v>1642990100675地域密着型通所介護</v>
      </c>
      <c r="I995" t="s">
        <v>378</v>
      </c>
      <c r="J995">
        <v>113607</v>
      </c>
    </row>
    <row r="996" spans="1:10">
      <c r="A996">
        <v>164</v>
      </c>
      <c r="B996" t="s">
        <v>1532</v>
      </c>
      <c r="C996">
        <v>169</v>
      </c>
      <c r="D996" t="s">
        <v>1531</v>
      </c>
      <c r="E996">
        <v>2990100675</v>
      </c>
      <c r="F996" t="s">
        <v>4705</v>
      </c>
      <c r="G996" t="s">
        <v>1678</v>
      </c>
      <c r="H996" t="str">
        <f t="shared" si="15"/>
        <v>1642990100675通所型サービス（独自）</v>
      </c>
      <c r="I996" t="s">
        <v>378</v>
      </c>
      <c r="J996">
        <v>41537</v>
      </c>
    </row>
    <row r="997" spans="1:10">
      <c r="H997" t="str">
        <f t="shared" si="15"/>
        <v/>
      </c>
    </row>
    <row r="998" spans="1:10">
      <c r="A998">
        <v>165</v>
      </c>
      <c r="B998" t="s">
        <v>1533</v>
      </c>
      <c r="C998">
        <v>170</v>
      </c>
      <c r="D998" t="s">
        <v>1534</v>
      </c>
      <c r="E998">
        <v>2970104804</v>
      </c>
      <c r="F998" t="s">
        <v>193</v>
      </c>
      <c r="G998" t="s">
        <v>1679</v>
      </c>
      <c r="H998" t="str">
        <f t="shared" si="15"/>
        <v>1652970104804訪問入浴介護</v>
      </c>
      <c r="I998" t="s">
        <v>378</v>
      </c>
      <c r="J998">
        <v>406685</v>
      </c>
    </row>
    <row r="999" spans="1:10">
      <c r="A999">
        <v>165</v>
      </c>
      <c r="B999" t="s">
        <v>1535</v>
      </c>
      <c r="C999">
        <v>170</v>
      </c>
      <c r="D999" t="s">
        <v>1534</v>
      </c>
      <c r="E999">
        <v>2970104804</v>
      </c>
      <c r="F999" t="s">
        <v>192</v>
      </c>
      <c r="G999" t="s">
        <v>4814</v>
      </c>
      <c r="H999" t="str">
        <f t="shared" si="15"/>
        <v>1652970104804介護予防訪問入浴介護</v>
      </c>
      <c r="I999" t="s">
        <v>378</v>
      </c>
      <c r="J999">
        <v>212</v>
      </c>
    </row>
    <row r="1000" spans="1:10">
      <c r="A1000">
        <v>165</v>
      </c>
      <c r="B1000" t="s">
        <v>1536</v>
      </c>
      <c r="C1000">
        <v>170</v>
      </c>
      <c r="D1000" t="s">
        <v>1534</v>
      </c>
      <c r="E1000">
        <v>2970501553</v>
      </c>
      <c r="F1000" t="s">
        <v>193</v>
      </c>
      <c r="G1000" t="s">
        <v>1680</v>
      </c>
      <c r="H1000" t="str">
        <f t="shared" si="15"/>
        <v>1652970501553訪問入浴介護</v>
      </c>
      <c r="I1000" t="s">
        <v>378</v>
      </c>
      <c r="J1000">
        <v>356031</v>
      </c>
    </row>
    <row r="1001" spans="1:10">
      <c r="A1001">
        <v>165</v>
      </c>
      <c r="B1001" t="s">
        <v>1537</v>
      </c>
      <c r="C1001">
        <v>170</v>
      </c>
      <c r="D1001" t="s">
        <v>1534</v>
      </c>
      <c r="E1001">
        <v>2970501553</v>
      </c>
      <c r="F1001" t="s">
        <v>192</v>
      </c>
      <c r="G1001" t="s">
        <v>4815</v>
      </c>
      <c r="H1001" t="str">
        <f t="shared" si="15"/>
        <v>1652970501553介護予防訪問入浴介護</v>
      </c>
      <c r="I1001" t="s">
        <v>378</v>
      </c>
      <c r="J1001">
        <v>0</v>
      </c>
    </row>
    <row r="1002" spans="1:10">
      <c r="A1002">
        <v>165</v>
      </c>
      <c r="B1002" t="s">
        <v>1538</v>
      </c>
      <c r="C1002">
        <v>170</v>
      </c>
      <c r="D1002" t="s">
        <v>1534</v>
      </c>
      <c r="E1002">
        <v>2970301343</v>
      </c>
      <c r="F1002" t="s">
        <v>193</v>
      </c>
      <c r="G1002" t="s">
        <v>1681</v>
      </c>
      <c r="H1002" t="str">
        <f t="shared" si="15"/>
        <v>1652970301343訪問入浴介護</v>
      </c>
      <c r="I1002" t="s">
        <v>378</v>
      </c>
      <c r="J1002">
        <v>379786</v>
      </c>
    </row>
    <row r="1003" spans="1:10">
      <c r="A1003">
        <v>165</v>
      </c>
      <c r="B1003" t="s">
        <v>1539</v>
      </c>
      <c r="C1003">
        <v>170</v>
      </c>
      <c r="D1003" t="s">
        <v>1534</v>
      </c>
      <c r="E1003">
        <v>2970301343</v>
      </c>
      <c r="F1003" t="s">
        <v>192</v>
      </c>
      <c r="G1003" t="s">
        <v>4816</v>
      </c>
      <c r="H1003" t="str">
        <f t="shared" si="15"/>
        <v>1652970301343介護予防訪問入浴介護</v>
      </c>
      <c r="I1003" t="s">
        <v>378</v>
      </c>
      <c r="J1003">
        <v>0</v>
      </c>
    </row>
    <row r="1004" spans="1:10">
      <c r="A1004">
        <v>165</v>
      </c>
      <c r="B1004" t="s">
        <v>1540</v>
      </c>
      <c r="C1004">
        <v>170</v>
      </c>
      <c r="D1004" t="s">
        <v>1534</v>
      </c>
      <c r="E1004">
        <v>2970401234</v>
      </c>
      <c r="F1004" t="s">
        <v>193</v>
      </c>
      <c r="G1004" t="s">
        <v>1682</v>
      </c>
      <c r="H1004" t="str">
        <f t="shared" si="15"/>
        <v>1652970401234訪問入浴介護</v>
      </c>
      <c r="I1004" t="s">
        <v>378</v>
      </c>
      <c r="J1004">
        <v>292483</v>
      </c>
    </row>
    <row r="1005" spans="1:10">
      <c r="A1005">
        <v>165</v>
      </c>
      <c r="B1005" t="s">
        <v>1541</v>
      </c>
      <c r="C1005">
        <v>170</v>
      </c>
      <c r="D1005" t="s">
        <v>1534</v>
      </c>
      <c r="E1005">
        <v>2970401234</v>
      </c>
      <c r="F1005" t="s">
        <v>192</v>
      </c>
      <c r="G1005" t="s">
        <v>4817</v>
      </c>
      <c r="H1005" t="str">
        <f t="shared" si="15"/>
        <v>1652970401234介護予防訪問入浴介護</v>
      </c>
      <c r="I1005" t="s">
        <v>378</v>
      </c>
      <c r="J1005">
        <v>3170</v>
      </c>
    </row>
    <row r="1006" spans="1:10">
      <c r="H1006" t="str">
        <f t="shared" si="15"/>
        <v/>
      </c>
    </row>
    <row r="1007" spans="1:10">
      <c r="A1007">
        <v>166</v>
      </c>
      <c r="B1007" t="s">
        <v>1542</v>
      </c>
      <c r="C1007">
        <v>171</v>
      </c>
      <c r="D1007" t="s">
        <v>1543</v>
      </c>
      <c r="E1007">
        <v>2970200297</v>
      </c>
      <c r="F1007" t="s">
        <v>10</v>
      </c>
      <c r="G1007" t="s">
        <v>1683</v>
      </c>
      <c r="H1007" t="str">
        <f t="shared" ref="H1007:H1070" si="16">A1007&amp;B1007</f>
        <v>1662970200297訪問介護</v>
      </c>
      <c r="I1007" t="s">
        <v>378</v>
      </c>
      <c r="J1007">
        <v>638936</v>
      </c>
    </row>
    <row r="1008" spans="1:10">
      <c r="A1008">
        <v>166</v>
      </c>
      <c r="B1008" t="s">
        <v>1544</v>
      </c>
      <c r="C1008">
        <v>171</v>
      </c>
      <c r="D1008" t="s">
        <v>1543</v>
      </c>
      <c r="E1008">
        <v>2970200297</v>
      </c>
      <c r="F1008" t="s">
        <v>4702</v>
      </c>
      <c r="G1008" t="s">
        <v>1683</v>
      </c>
      <c r="H1008" t="str">
        <f t="shared" si="16"/>
        <v>1662970200297訪問型サービス（独自/定率）</v>
      </c>
      <c r="I1008" t="s">
        <v>378</v>
      </c>
      <c r="J1008">
        <v>22736</v>
      </c>
    </row>
    <row r="1009" spans="1:10">
      <c r="A1009">
        <v>166</v>
      </c>
      <c r="B1009" t="s">
        <v>1545</v>
      </c>
      <c r="C1009">
        <v>171</v>
      </c>
      <c r="D1009" t="s">
        <v>1543</v>
      </c>
      <c r="E1009">
        <v>2970201519</v>
      </c>
      <c r="F1009" t="s">
        <v>12</v>
      </c>
      <c r="G1009" t="s">
        <v>1684</v>
      </c>
      <c r="H1009" t="str">
        <f t="shared" si="16"/>
        <v>1662970201519通所介護</v>
      </c>
      <c r="I1009" t="s">
        <v>378</v>
      </c>
      <c r="J1009">
        <v>231990</v>
      </c>
    </row>
    <row r="1010" spans="1:10">
      <c r="A1010">
        <v>166</v>
      </c>
      <c r="B1010" t="s">
        <v>1546</v>
      </c>
      <c r="C1010">
        <v>171</v>
      </c>
      <c r="D1010" t="s">
        <v>1543</v>
      </c>
      <c r="E1010">
        <v>2970201519</v>
      </c>
      <c r="F1010" t="s">
        <v>4703</v>
      </c>
      <c r="G1010" t="s">
        <v>1684</v>
      </c>
      <c r="H1010" t="str">
        <f t="shared" si="16"/>
        <v>1662970201519通所型サービス（独自/定率）</v>
      </c>
      <c r="I1010" t="s">
        <v>378</v>
      </c>
      <c r="J1010">
        <v>2711</v>
      </c>
    </row>
    <row r="1011" spans="1:10">
      <c r="H1011" t="str">
        <f t="shared" si="16"/>
        <v/>
      </c>
    </row>
    <row r="1012" spans="1:10">
      <c r="A1012">
        <v>167</v>
      </c>
      <c r="B1012" t="s">
        <v>1547</v>
      </c>
      <c r="C1012">
        <v>172</v>
      </c>
      <c r="D1012" t="s">
        <v>1548</v>
      </c>
      <c r="E1012">
        <v>2950180139</v>
      </c>
      <c r="F1012" t="s">
        <v>171</v>
      </c>
      <c r="G1012" t="s">
        <v>1685</v>
      </c>
      <c r="H1012" t="str">
        <f t="shared" si="16"/>
        <v>1672950180139介護老人保健施設</v>
      </c>
      <c r="I1012" t="s">
        <v>378</v>
      </c>
      <c r="J1012">
        <v>2020550</v>
      </c>
    </row>
    <row r="1013" spans="1:10">
      <c r="A1013">
        <v>167</v>
      </c>
      <c r="B1013" t="s">
        <v>1549</v>
      </c>
      <c r="C1013">
        <v>172</v>
      </c>
      <c r="D1013" t="s">
        <v>1548</v>
      </c>
      <c r="E1013">
        <v>2950180139</v>
      </c>
      <c r="F1013" t="s">
        <v>263</v>
      </c>
      <c r="G1013" t="s">
        <v>1685</v>
      </c>
      <c r="H1013" t="str">
        <f t="shared" si="16"/>
        <v>1672950180139短期入所療養介護</v>
      </c>
      <c r="I1013" t="s">
        <v>378</v>
      </c>
      <c r="J1013">
        <v>152437</v>
      </c>
    </row>
    <row r="1014" spans="1:10">
      <c r="A1014">
        <v>167</v>
      </c>
      <c r="B1014" t="s">
        <v>1550</v>
      </c>
      <c r="C1014">
        <v>172</v>
      </c>
      <c r="D1014" t="s">
        <v>1548</v>
      </c>
      <c r="E1014">
        <v>2950180139</v>
      </c>
      <c r="F1014" t="s">
        <v>265</v>
      </c>
      <c r="G1014" t="s">
        <v>1685</v>
      </c>
      <c r="H1014" t="str">
        <f t="shared" si="16"/>
        <v>1672950180139介護予防短期入所療養介護</v>
      </c>
      <c r="I1014" t="s">
        <v>378</v>
      </c>
      <c r="J1014">
        <v>308</v>
      </c>
    </row>
    <row r="1015" spans="1:10">
      <c r="A1015">
        <v>167</v>
      </c>
      <c r="B1015" t="s">
        <v>1551</v>
      </c>
      <c r="C1015">
        <v>172</v>
      </c>
      <c r="D1015" t="s">
        <v>1548</v>
      </c>
      <c r="E1015">
        <v>2950180139</v>
      </c>
      <c r="F1015" t="s">
        <v>190</v>
      </c>
      <c r="G1015" t="s">
        <v>1685</v>
      </c>
      <c r="H1015" t="str">
        <f t="shared" si="16"/>
        <v>1672950180139通所リハビリテーション</v>
      </c>
      <c r="I1015" t="s">
        <v>378</v>
      </c>
      <c r="J1015">
        <v>776068</v>
      </c>
    </row>
    <row r="1016" spans="1:10">
      <c r="A1016">
        <v>167</v>
      </c>
      <c r="B1016" t="s">
        <v>1552</v>
      </c>
      <c r="C1016">
        <v>172</v>
      </c>
      <c r="D1016" t="s">
        <v>1548</v>
      </c>
      <c r="E1016">
        <v>2950180139</v>
      </c>
      <c r="F1016" t="s">
        <v>189</v>
      </c>
      <c r="G1016" t="s">
        <v>1685</v>
      </c>
      <c r="H1016" t="str">
        <f t="shared" si="16"/>
        <v>1672950180139介護予防通所リハビリテーション</v>
      </c>
      <c r="I1016" t="s">
        <v>378</v>
      </c>
      <c r="J1016">
        <v>311695</v>
      </c>
    </row>
    <row r="1017" spans="1:10">
      <c r="A1017">
        <v>167</v>
      </c>
      <c r="B1017" t="s">
        <v>1553</v>
      </c>
      <c r="C1017">
        <v>172</v>
      </c>
      <c r="D1017" t="s">
        <v>1548</v>
      </c>
      <c r="E1017">
        <v>2970102154</v>
      </c>
      <c r="F1017" t="s">
        <v>10</v>
      </c>
      <c r="G1017" t="s">
        <v>1686</v>
      </c>
      <c r="H1017" t="str">
        <f t="shared" si="16"/>
        <v>1672970102154訪問介護</v>
      </c>
      <c r="I1017" t="s">
        <v>378</v>
      </c>
      <c r="J1017">
        <v>234770</v>
      </c>
    </row>
    <row r="1018" spans="1:10">
      <c r="A1018">
        <v>167</v>
      </c>
      <c r="B1018" t="s">
        <v>1554</v>
      </c>
      <c r="C1018">
        <v>172</v>
      </c>
      <c r="D1018" t="s">
        <v>1548</v>
      </c>
      <c r="E1018">
        <v>2970102154</v>
      </c>
      <c r="F1018" t="s">
        <v>4704</v>
      </c>
      <c r="G1018" t="s">
        <v>1686</v>
      </c>
      <c r="H1018" t="str">
        <f t="shared" si="16"/>
        <v>1672970102154訪問型サービス（独自）</v>
      </c>
      <c r="I1018" t="s">
        <v>378</v>
      </c>
      <c r="J1018">
        <v>114543</v>
      </c>
    </row>
    <row r="1019" spans="1:10">
      <c r="A1019">
        <v>167</v>
      </c>
      <c r="B1019" t="s">
        <v>1555</v>
      </c>
      <c r="C1019">
        <v>172</v>
      </c>
      <c r="D1019" t="s">
        <v>1548</v>
      </c>
      <c r="E1019">
        <v>2990100212</v>
      </c>
      <c r="F1019" t="s">
        <v>156</v>
      </c>
      <c r="G1019" t="s">
        <v>1687</v>
      </c>
      <c r="H1019" t="str">
        <f t="shared" si="16"/>
        <v>1672990100212複合型サービス（看護小規模多機能型居宅介護）</v>
      </c>
      <c r="I1019" t="s">
        <v>378</v>
      </c>
      <c r="J1019">
        <v>407449</v>
      </c>
    </row>
    <row r="1020" spans="1:10">
      <c r="A1020">
        <v>167</v>
      </c>
      <c r="B1020" t="s">
        <v>1556</v>
      </c>
      <c r="C1020">
        <v>172</v>
      </c>
      <c r="D1020" t="s">
        <v>1548</v>
      </c>
      <c r="E1020">
        <v>2990100212</v>
      </c>
      <c r="F1020" t="s">
        <v>4713</v>
      </c>
      <c r="G1020" t="s">
        <v>1687</v>
      </c>
      <c r="H1020" t="str">
        <f t="shared" si="16"/>
        <v>1672990100212複合型サービス（看護小規模多機能型居宅介護・短期利用型）</v>
      </c>
      <c r="I1020" t="s">
        <v>378</v>
      </c>
      <c r="J1020">
        <v>7632</v>
      </c>
    </row>
    <row r="1021" spans="1:10">
      <c r="H1021" t="str">
        <f t="shared" si="16"/>
        <v/>
      </c>
    </row>
    <row r="1022" spans="1:10">
      <c r="A1022">
        <v>168</v>
      </c>
      <c r="B1022" t="s">
        <v>1557</v>
      </c>
      <c r="C1022">
        <v>173</v>
      </c>
      <c r="D1022" t="s">
        <v>1558</v>
      </c>
      <c r="E1022">
        <v>2970501520</v>
      </c>
      <c r="F1022" t="s">
        <v>10</v>
      </c>
      <c r="G1022" t="s">
        <v>1688</v>
      </c>
      <c r="H1022" t="str">
        <f t="shared" si="16"/>
        <v>1682970501520訪問介護</v>
      </c>
      <c r="I1022" t="s">
        <v>378</v>
      </c>
      <c r="J1022">
        <v>113565</v>
      </c>
    </row>
    <row r="1023" spans="1:10">
      <c r="A1023">
        <v>168</v>
      </c>
      <c r="B1023" t="s">
        <v>1559</v>
      </c>
      <c r="C1023">
        <v>173</v>
      </c>
      <c r="D1023" t="s">
        <v>1558</v>
      </c>
      <c r="E1023">
        <v>2970501520</v>
      </c>
      <c r="F1023" t="s">
        <v>193</v>
      </c>
      <c r="G1023" t="s">
        <v>1688</v>
      </c>
      <c r="H1023" t="str">
        <f t="shared" si="16"/>
        <v>1682970501520訪問入浴介護</v>
      </c>
      <c r="I1023" t="s">
        <v>378</v>
      </c>
      <c r="J1023">
        <v>15410</v>
      </c>
    </row>
    <row r="1024" spans="1:10">
      <c r="A1024">
        <v>168</v>
      </c>
      <c r="B1024" t="s">
        <v>1560</v>
      </c>
      <c r="C1024">
        <v>173</v>
      </c>
      <c r="D1024" t="s">
        <v>1558</v>
      </c>
      <c r="E1024">
        <v>2970501520</v>
      </c>
      <c r="F1024" t="s">
        <v>192</v>
      </c>
      <c r="G1024" t="s">
        <v>1688</v>
      </c>
      <c r="H1024" t="str">
        <f t="shared" si="16"/>
        <v>1682970501520介護予防訪問入浴介護</v>
      </c>
      <c r="I1024" t="s">
        <v>378</v>
      </c>
      <c r="J1024">
        <v>0</v>
      </c>
    </row>
    <row r="1025" spans="1:10">
      <c r="A1025">
        <v>168</v>
      </c>
      <c r="B1025" t="s">
        <v>1561</v>
      </c>
      <c r="C1025">
        <v>173</v>
      </c>
      <c r="D1025" t="s">
        <v>1558</v>
      </c>
      <c r="E1025">
        <v>2970501520</v>
      </c>
      <c r="F1025" t="s">
        <v>4702</v>
      </c>
      <c r="G1025" t="s">
        <v>1688</v>
      </c>
      <c r="H1025" t="str">
        <f t="shared" si="16"/>
        <v>1682970501520訪問型サービス（独自/定率）</v>
      </c>
      <c r="I1025" t="s">
        <v>378</v>
      </c>
      <c r="J1025">
        <v>44306</v>
      </c>
    </row>
    <row r="1026" spans="1:10">
      <c r="A1026">
        <v>168</v>
      </c>
      <c r="B1026" t="s">
        <v>1562</v>
      </c>
      <c r="C1026">
        <v>173</v>
      </c>
      <c r="D1026" t="s">
        <v>1558</v>
      </c>
      <c r="E1026">
        <v>2970501520</v>
      </c>
      <c r="F1026" t="s">
        <v>4704</v>
      </c>
      <c r="G1026" t="s">
        <v>1688</v>
      </c>
      <c r="H1026" t="str">
        <f t="shared" si="16"/>
        <v>1682970501520訪問型サービス（独自）</v>
      </c>
      <c r="I1026" t="s">
        <v>378</v>
      </c>
      <c r="J1026">
        <v>0</v>
      </c>
    </row>
    <row r="1027" spans="1:10">
      <c r="H1027" t="str">
        <f t="shared" si="16"/>
        <v/>
      </c>
    </row>
    <row r="1028" spans="1:10">
      <c r="A1028">
        <v>169</v>
      </c>
      <c r="B1028" t="s">
        <v>1563</v>
      </c>
      <c r="C1028">
        <v>174</v>
      </c>
      <c r="D1028" t="s">
        <v>1564</v>
      </c>
      <c r="E1028">
        <v>2970300386</v>
      </c>
      <c r="F1028" t="s">
        <v>10</v>
      </c>
      <c r="G1028" t="s">
        <v>1689</v>
      </c>
      <c r="H1028" t="str">
        <f t="shared" si="16"/>
        <v>1692970300386訪問介護</v>
      </c>
      <c r="I1028" t="s">
        <v>423</v>
      </c>
      <c r="J1028">
        <v>503253</v>
      </c>
    </row>
    <row r="1029" spans="1:10">
      <c r="H1029" t="str">
        <f t="shared" si="16"/>
        <v/>
      </c>
    </row>
    <row r="1030" spans="1:10">
      <c r="A1030">
        <v>170</v>
      </c>
      <c r="B1030" t="s">
        <v>1565</v>
      </c>
      <c r="C1030">
        <v>175</v>
      </c>
      <c r="D1030" t="s">
        <v>1566</v>
      </c>
      <c r="E1030">
        <v>2970108433</v>
      </c>
      <c r="F1030" t="s">
        <v>12</v>
      </c>
      <c r="G1030" t="s">
        <v>1690</v>
      </c>
      <c r="H1030" t="str">
        <f t="shared" si="16"/>
        <v>1702970108433通所介護</v>
      </c>
      <c r="I1030" t="s">
        <v>378</v>
      </c>
      <c r="J1030">
        <v>373940</v>
      </c>
    </row>
    <row r="1031" spans="1:10">
      <c r="A1031">
        <v>170</v>
      </c>
      <c r="B1031" t="s">
        <v>1567</v>
      </c>
      <c r="C1031">
        <v>175</v>
      </c>
      <c r="D1031" t="s">
        <v>1566</v>
      </c>
      <c r="E1031">
        <v>2970108433</v>
      </c>
      <c r="F1031" t="s">
        <v>4705</v>
      </c>
      <c r="G1031" t="s">
        <v>1690</v>
      </c>
      <c r="H1031" t="str">
        <f t="shared" si="16"/>
        <v>1702970108433通所型サービス（独自）</v>
      </c>
      <c r="I1031" t="s">
        <v>378</v>
      </c>
      <c r="J1031">
        <v>9586</v>
      </c>
    </row>
    <row r="1032" spans="1:10">
      <c r="A1032">
        <v>170</v>
      </c>
      <c r="B1032" t="s">
        <v>1568</v>
      </c>
      <c r="C1032">
        <v>175</v>
      </c>
      <c r="D1032" t="s">
        <v>1566</v>
      </c>
      <c r="E1032">
        <v>2970108433</v>
      </c>
      <c r="F1032" t="s">
        <v>10</v>
      </c>
      <c r="G1032" t="s">
        <v>1690</v>
      </c>
      <c r="H1032" t="str">
        <f t="shared" si="16"/>
        <v>1702970108433訪問介護</v>
      </c>
      <c r="I1032" t="s">
        <v>378</v>
      </c>
      <c r="J1032">
        <v>490664</v>
      </c>
    </row>
    <row r="1033" spans="1:10">
      <c r="A1033">
        <v>170</v>
      </c>
      <c r="B1033" t="s">
        <v>1569</v>
      </c>
      <c r="C1033">
        <v>175</v>
      </c>
      <c r="D1033" t="s">
        <v>1566</v>
      </c>
      <c r="E1033">
        <v>2970108433</v>
      </c>
      <c r="F1033" t="s">
        <v>4704</v>
      </c>
      <c r="G1033" t="s">
        <v>1690</v>
      </c>
      <c r="H1033" t="str">
        <f t="shared" si="16"/>
        <v>1702970108433訪問型サービス（独自）</v>
      </c>
      <c r="I1033" t="s">
        <v>378</v>
      </c>
      <c r="J1033">
        <v>0</v>
      </c>
    </row>
    <row r="1034" spans="1:10">
      <c r="A1034">
        <v>170</v>
      </c>
      <c r="B1034" t="s">
        <v>1570</v>
      </c>
      <c r="C1034">
        <v>175</v>
      </c>
      <c r="D1034" t="s">
        <v>1566</v>
      </c>
      <c r="E1034">
        <v>2970108441</v>
      </c>
      <c r="F1034" t="s">
        <v>12</v>
      </c>
      <c r="G1034" t="s">
        <v>1691</v>
      </c>
      <c r="H1034" t="str">
        <f t="shared" si="16"/>
        <v>1702970108441通所介護</v>
      </c>
      <c r="I1034" t="s">
        <v>378</v>
      </c>
      <c r="J1034">
        <v>637403</v>
      </c>
    </row>
    <row r="1035" spans="1:10">
      <c r="A1035">
        <v>170</v>
      </c>
      <c r="B1035" t="s">
        <v>1571</v>
      </c>
      <c r="C1035">
        <v>175</v>
      </c>
      <c r="D1035" t="s">
        <v>1566</v>
      </c>
      <c r="E1035">
        <v>2970108441</v>
      </c>
      <c r="F1035" t="s">
        <v>4705</v>
      </c>
      <c r="G1035" t="s">
        <v>1691</v>
      </c>
      <c r="H1035" t="str">
        <f t="shared" si="16"/>
        <v>1702970108441通所型サービス（独自）</v>
      </c>
      <c r="I1035" t="s">
        <v>378</v>
      </c>
      <c r="J1035">
        <v>35726</v>
      </c>
    </row>
    <row r="1036" spans="1:10">
      <c r="A1036">
        <v>170</v>
      </c>
      <c r="B1036" t="s">
        <v>1572</v>
      </c>
      <c r="C1036">
        <v>175</v>
      </c>
      <c r="D1036" t="s">
        <v>1566</v>
      </c>
      <c r="E1036">
        <v>2970401515</v>
      </c>
      <c r="F1036" t="s">
        <v>12</v>
      </c>
      <c r="G1036" t="s">
        <v>1692</v>
      </c>
      <c r="H1036" t="str">
        <f t="shared" si="16"/>
        <v>1702970401515通所介護</v>
      </c>
      <c r="I1036" t="s">
        <v>378</v>
      </c>
      <c r="J1036">
        <v>646403</v>
      </c>
    </row>
    <row r="1037" spans="1:10">
      <c r="A1037">
        <v>170</v>
      </c>
      <c r="B1037" t="s">
        <v>1573</v>
      </c>
      <c r="C1037">
        <v>175</v>
      </c>
      <c r="D1037" t="s">
        <v>1566</v>
      </c>
      <c r="E1037">
        <v>2970401515</v>
      </c>
      <c r="F1037" t="s">
        <v>4705</v>
      </c>
      <c r="G1037" t="s">
        <v>1692</v>
      </c>
      <c r="H1037" t="str">
        <f t="shared" si="16"/>
        <v>1702970401515通所型サービス（独自）</v>
      </c>
      <c r="I1037" t="s">
        <v>378</v>
      </c>
      <c r="J1037">
        <v>18326</v>
      </c>
    </row>
    <row r="1038" spans="1:10">
      <c r="H1038" t="str">
        <f t="shared" si="16"/>
        <v/>
      </c>
    </row>
    <row r="1039" spans="1:10">
      <c r="A1039">
        <v>171</v>
      </c>
      <c r="B1039" t="s">
        <v>1574</v>
      </c>
      <c r="C1039">
        <v>176</v>
      </c>
      <c r="D1039" t="s">
        <v>1575</v>
      </c>
      <c r="E1039">
        <v>2971001181</v>
      </c>
      <c r="F1039" t="s">
        <v>13</v>
      </c>
      <c r="G1039" t="s">
        <v>1693</v>
      </c>
      <c r="H1039" t="str">
        <f t="shared" si="16"/>
        <v>1712971001181地域密着型通所介護</v>
      </c>
      <c r="I1039" t="s">
        <v>378</v>
      </c>
      <c r="J1039">
        <v>162488</v>
      </c>
    </row>
    <row r="1040" spans="1:10">
      <c r="A1040">
        <v>171</v>
      </c>
      <c r="B1040" t="s">
        <v>1576</v>
      </c>
      <c r="C1040">
        <v>176</v>
      </c>
      <c r="D1040" t="s">
        <v>4818</v>
      </c>
      <c r="E1040">
        <v>2971001181</v>
      </c>
      <c r="F1040" t="s">
        <v>4705</v>
      </c>
      <c r="G1040" t="s">
        <v>1693</v>
      </c>
      <c r="H1040" t="str">
        <f t="shared" si="16"/>
        <v>1712971001181通所型サービス（独自）</v>
      </c>
      <c r="I1040" t="s">
        <v>378</v>
      </c>
      <c r="J1040">
        <v>0</v>
      </c>
    </row>
    <row r="1041" spans="1:10">
      <c r="A1041">
        <v>171</v>
      </c>
      <c r="B1041" t="s">
        <v>4819</v>
      </c>
      <c r="C1041">
        <v>176</v>
      </c>
      <c r="D1041" t="s">
        <v>4818</v>
      </c>
      <c r="E1041">
        <v>2971001181</v>
      </c>
      <c r="F1041" t="s">
        <v>4703</v>
      </c>
      <c r="G1041" t="s">
        <v>1693</v>
      </c>
      <c r="H1041" t="str">
        <f t="shared" si="16"/>
        <v>1712971001181通所型サービス（独自/定率）</v>
      </c>
      <c r="I1041" t="s">
        <v>378</v>
      </c>
      <c r="J1041">
        <v>0</v>
      </c>
    </row>
    <row r="1042" spans="1:10">
      <c r="H1042" t="str">
        <f t="shared" si="16"/>
        <v/>
      </c>
    </row>
    <row r="1043" spans="1:10">
      <c r="A1043">
        <v>172</v>
      </c>
      <c r="B1043" t="s">
        <v>1577</v>
      </c>
      <c r="C1043">
        <v>177</v>
      </c>
      <c r="D1043" t="s">
        <v>1578</v>
      </c>
      <c r="E1043">
        <v>2970103947</v>
      </c>
      <c r="F1043" t="s">
        <v>172</v>
      </c>
      <c r="G1043" t="s">
        <v>1694</v>
      </c>
      <c r="H1043" t="str">
        <f t="shared" si="16"/>
        <v>1722970103947介護老人福祉施設</v>
      </c>
      <c r="I1043" t="s">
        <v>378</v>
      </c>
      <c r="J1043">
        <v>2471617</v>
      </c>
    </row>
    <row r="1044" spans="1:10">
      <c r="A1044">
        <v>172</v>
      </c>
      <c r="B1044" t="s">
        <v>1579</v>
      </c>
      <c r="C1044">
        <v>177</v>
      </c>
      <c r="D1044" t="s">
        <v>1578</v>
      </c>
      <c r="E1044">
        <v>2970103947</v>
      </c>
      <c r="F1044" t="s">
        <v>188</v>
      </c>
      <c r="G1044" t="s">
        <v>1694</v>
      </c>
      <c r="H1044" t="str">
        <f t="shared" si="16"/>
        <v>1722970103947短期入所生活介護</v>
      </c>
      <c r="I1044" t="s">
        <v>378</v>
      </c>
      <c r="J1044">
        <v>197730</v>
      </c>
    </row>
    <row r="1045" spans="1:10">
      <c r="A1045">
        <v>172</v>
      </c>
      <c r="B1045" t="s">
        <v>1580</v>
      </c>
      <c r="C1045">
        <v>177</v>
      </c>
      <c r="D1045" t="s">
        <v>1578</v>
      </c>
      <c r="E1045">
        <v>2970103947</v>
      </c>
      <c r="F1045" t="s">
        <v>187</v>
      </c>
      <c r="G1045" t="s">
        <v>1694</v>
      </c>
      <c r="H1045" t="str">
        <f t="shared" si="16"/>
        <v>1722970103947介護予防短期入所生活介護</v>
      </c>
      <c r="I1045" t="s">
        <v>378</v>
      </c>
      <c r="J1045">
        <v>0</v>
      </c>
    </row>
    <row r="1046" spans="1:10">
      <c r="A1046">
        <v>172</v>
      </c>
      <c r="B1046" t="s">
        <v>1581</v>
      </c>
      <c r="C1046">
        <v>177</v>
      </c>
      <c r="D1046" t="s">
        <v>1578</v>
      </c>
      <c r="E1046">
        <v>2990100576</v>
      </c>
      <c r="F1046" t="s">
        <v>156</v>
      </c>
      <c r="G1046" t="s">
        <v>1695</v>
      </c>
      <c r="H1046" t="str">
        <f t="shared" si="16"/>
        <v>1722990100576複合型サービス（看護小規模多機能型居宅介護）</v>
      </c>
      <c r="I1046" t="s">
        <v>378</v>
      </c>
      <c r="J1046">
        <v>381511</v>
      </c>
    </row>
    <row r="1047" spans="1:10">
      <c r="H1047" t="str">
        <f t="shared" si="16"/>
        <v/>
      </c>
    </row>
    <row r="1048" spans="1:10">
      <c r="A1048">
        <v>173</v>
      </c>
      <c r="B1048" t="s">
        <v>1582</v>
      </c>
      <c r="C1048">
        <v>178</v>
      </c>
      <c r="D1048" t="s">
        <v>1583</v>
      </c>
      <c r="E1048">
        <v>2970900490</v>
      </c>
      <c r="F1048" t="s">
        <v>241</v>
      </c>
      <c r="G1048" t="s">
        <v>1696</v>
      </c>
      <c r="H1048" t="str">
        <f t="shared" si="16"/>
        <v>1732970900490特定施設入居者生活介護</v>
      </c>
      <c r="I1048" t="s">
        <v>378</v>
      </c>
      <c r="J1048">
        <v>870286</v>
      </c>
    </row>
    <row r="1049" spans="1:10">
      <c r="A1049">
        <v>173</v>
      </c>
      <c r="B1049" t="s">
        <v>1584</v>
      </c>
      <c r="C1049">
        <v>178</v>
      </c>
      <c r="D1049" t="s">
        <v>1583</v>
      </c>
      <c r="E1049">
        <v>2970900490</v>
      </c>
      <c r="F1049" t="s">
        <v>4728</v>
      </c>
      <c r="G1049" t="s">
        <v>1696</v>
      </c>
      <c r="H1049" t="str">
        <f t="shared" si="16"/>
        <v>1732970900490特定施設入居者生活介護(短期利用型）</v>
      </c>
      <c r="I1049" t="s">
        <v>378</v>
      </c>
      <c r="J1049">
        <v>66609</v>
      </c>
    </row>
    <row r="1050" spans="1:10">
      <c r="A1050">
        <v>173</v>
      </c>
      <c r="B1050" t="s">
        <v>1585</v>
      </c>
      <c r="C1050">
        <v>178</v>
      </c>
      <c r="D1050" t="s">
        <v>1583</v>
      </c>
      <c r="E1050">
        <v>2970900490</v>
      </c>
      <c r="F1050" t="s">
        <v>175</v>
      </c>
      <c r="G1050" t="s">
        <v>4820</v>
      </c>
      <c r="H1050" t="str">
        <f t="shared" si="16"/>
        <v>1732970900490介護予防特定施設入居者生活介護</v>
      </c>
      <c r="I1050" t="s">
        <v>378</v>
      </c>
      <c r="J1050">
        <v>47856</v>
      </c>
    </row>
    <row r="1051" spans="1:10">
      <c r="A1051">
        <v>173</v>
      </c>
      <c r="B1051" t="s">
        <v>1586</v>
      </c>
      <c r="C1051">
        <v>178</v>
      </c>
      <c r="D1051" t="s">
        <v>1583</v>
      </c>
      <c r="E1051">
        <v>2970901175</v>
      </c>
      <c r="F1051" t="s">
        <v>13</v>
      </c>
      <c r="G1051" t="s">
        <v>1697</v>
      </c>
      <c r="H1051" t="str">
        <f t="shared" si="16"/>
        <v>1732970901175地域密着型通所介護</v>
      </c>
      <c r="I1051" t="s">
        <v>378</v>
      </c>
      <c r="J1051">
        <v>129082</v>
      </c>
    </row>
    <row r="1052" spans="1:10">
      <c r="A1052">
        <v>173</v>
      </c>
      <c r="B1052" t="s">
        <v>1587</v>
      </c>
      <c r="C1052">
        <v>178</v>
      </c>
      <c r="D1052" t="s">
        <v>1583</v>
      </c>
      <c r="E1052">
        <v>2970901175</v>
      </c>
      <c r="F1052" t="s">
        <v>4705</v>
      </c>
      <c r="G1052" t="s">
        <v>1697</v>
      </c>
      <c r="H1052" t="str">
        <f t="shared" si="16"/>
        <v>1732970901175通所型サービス（独自）</v>
      </c>
      <c r="I1052" t="s">
        <v>378</v>
      </c>
      <c r="J1052">
        <v>5692</v>
      </c>
    </row>
    <row r="1053" spans="1:10">
      <c r="A1053">
        <v>173</v>
      </c>
      <c r="B1053" t="s">
        <v>1588</v>
      </c>
      <c r="C1053">
        <v>178</v>
      </c>
      <c r="D1053" t="s">
        <v>1583</v>
      </c>
      <c r="E1053">
        <v>2970901324</v>
      </c>
      <c r="F1053" t="s">
        <v>12</v>
      </c>
      <c r="G1053" t="s">
        <v>1698</v>
      </c>
      <c r="H1053" t="str">
        <f t="shared" si="16"/>
        <v>1732970901324通所介護</v>
      </c>
      <c r="I1053" t="s">
        <v>378</v>
      </c>
      <c r="J1053">
        <v>132750</v>
      </c>
    </row>
    <row r="1054" spans="1:10">
      <c r="A1054">
        <v>173</v>
      </c>
      <c r="B1054" t="s">
        <v>1589</v>
      </c>
      <c r="C1054">
        <v>178</v>
      </c>
      <c r="D1054" t="s">
        <v>1583</v>
      </c>
      <c r="E1054">
        <v>2970901324</v>
      </c>
      <c r="F1054" t="s">
        <v>4705</v>
      </c>
      <c r="G1054" t="s">
        <v>4821</v>
      </c>
      <c r="H1054" t="str">
        <f t="shared" si="16"/>
        <v>1732970901324通所型サービス（独自）</v>
      </c>
      <c r="I1054" t="s">
        <v>378</v>
      </c>
      <c r="J1054">
        <v>14760</v>
      </c>
    </row>
    <row r="1055" spans="1:10">
      <c r="A1055">
        <v>173</v>
      </c>
      <c r="B1055" t="s">
        <v>1590</v>
      </c>
      <c r="C1055">
        <v>178</v>
      </c>
      <c r="D1055" t="s">
        <v>1583</v>
      </c>
      <c r="E1055">
        <v>2990900124</v>
      </c>
      <c r="F1055" t="s">
        <v>201</v>
      </c>
      <c r="G1055" t="s">
        <v>1699</v>
      </c>
      <c r="H1055" t="str">
        <f t="shared" si="16"/>
        <v>1732990900124認知症対応型共同生活介護</v>
      </c>
      <c r="I1055" t="s">
        <v>378</v>
      </c>
      <c r="J1055">
        <v>833763</v>
      </c>
    </row>
    <row r="1056" spans="1:10">
      <c r="A1056">
        <v>173</v>
      </c>
      <c r="B1056" t="s">
        <v>1591</v>
      </c>
      <c r="C1056">
        <v>178</v>
      </c>
      <c r="D1056" t="s">
        <v>1583</v>
      </c>
      <c r="E1056">
        <v>2990900124</v>
      </c>
      <c r="F1056" t="s">
        <v>203</v>
      </c>
      <c r="G1056" t="s">
        <v>1699</v>
      </c>
      <c r="H1056" t="str">
        <f t="shared" si="16"/>
        <v>1732990900124介護予防認知症対応型共同生活介護</v>
      </c>
      <c r="I1056" t="s">
        <v>378</v>
      </c>
      <c r="J1056">
        <v>0</v>
      </c>
    </row>
    <row r="1057" spans="1:10">
      <c r="H1057" t="str">
        <f t="shared" si="16"/>
        <v/>
      </c>
    </row>
    <row r="1058" spans="1:10">
      <c r="A1058">
        <v>174</v>
      </c>
      <c r="B1058" t="s">
        <v>1592</v>
      </c>
      <c r="C1058">
        <v>179</v>
      </c>
      <c r="D1058" t="s">
        <v>1593</v>
      </c>
      <c r="E1058">
        <v>2990100600</v>
      </c>
      <c r="F1058" t="s">
        <v>13</v>
      </c>
      <c r="G1058" t="s">
        <v>1700</v>
      </c>
      <c r="H1058" t="str">
        <f t="shared" si="16"/>
        <v>1742990100600地域密着型通所介護</v>
      </c>
      <c r="I1058" t="s">
        <v>378</v>
      </c>
      <c r="J1058">
        <v>215399</v>
      </c>
    </row>
    <row r="1059" spans="1:10">
      <c r="H1059" t="str">
        <f t="shared" si="16"/>
        <v/>
      </c>
    </row>
    <row r="1060" spans="1:10">
      <c r="A1060">
        <v>175</v>
      </c>
      <c r="B1060" t="s">
        <v>1594</v>
      </c>
      <c r="C1060">
        <v>180</v>
      </c>
      <c r="D1060" t="s">
        <v>1595</v>
      </c>
      <c r="E1060">
        <v>2990600013</v>
      </c>
      <c r="F1060" t="s">
        <v>307</v>
      </c>
      <c r="G1060" t="s">
        <v>1701</v>
      </c>
      <c r="H1060" t="str">
        <f t="shared" si="16"/>
        <v>1752990600013小規模多機能型居宅介護</v>
      </c>
      <c r="I1060" t="s">
        <v>378</v>
      </c>
      <c r="J1060">
        <v>544088</v>
      </c>
    </row>
    <row r="1061" spans="1:10">
      <c r="A1061">
        <v>175</v>
      </c>
      <c r="B1061" t="s">
        <v>1596</v>
      </c>
      <c r="C1061">
        <v>180</v>
      </c>
      <c r="D1061" t="s">
        <v>1595</v>
      </c>
      <c r="E1061">
        <v>2990600013</v>
      </c>
      <c r="F1061" t="s">
        <v>4721</v>
      </c>
      <c r="G1061" t="s">
        <v>1701</v>
      </c>
      <c r="H1061" t="str">
        <f t="shared" si="16"/>
        <v>1752990600013小規模多機能型居宅介護(短期利用型）</v>
      </c>
      <c r="I1061" t="s">
        <v>378</v>
      </c>
      <c r="J1061">
        <v>4191</v>
      </c>
    </row>
    <row r="1062" spans="1:10">
      <c r="A1062">
        <v>175</v>
      </c>
      <c r="B1062" t="s">
        <v>1597</v>
      </c>
      <c r="C1062">
        <v>180</v>
      </c>
      <c r="D1062" t="s">
        <v>1595</v>
      </c>
      <c r="E1062">
        <v>2990600013</v>
      </c>
      <c r="F1062" t="s">
        <v>309</v>
      </c>
      <c r="G1062" t="s">
        <v>1701</v>
      </c>
      <c r="H1062" t="str">
        <f t="shared" si="16"/>
        <v>1752990600013介護予防小規模多機能型居宅介護</v>
      </c>
      <c r="I1062" t="s">
        <v>378</v>
      </c>
      <c r="J1062">
        <v>22294</v>
      </c>
    </row>
    <row r="1063" spans="1:10">
      <c r="A1063">
        <v>175</v>
      </c>
      <c r="B1063" t="s">
        <v>1598</v>
      </c>
      <c r="C1063">
        <v>180</v>
      </c>
      <c r="D1063" t="s">
        <v>1595</v>
      </c>
      <c r="E1063">
        <v>2990600013</v>
      </c>
      <c r="F1063" t="s">
        <v>4722</v>
      </c>
      <c r="G1063" t="s">
        <v>1701</v>
      </c>
      <c r="H1063" t="str">
        <f t="shared" si="16"/>
        <v>1752990600013介護予防小規模多機能型居宅介護(短期利用型）</v>
      </c>
      <c r="I1063" t="s">
        <v>378</v>
      </c>
      <c r="J1063">
        <v>799</v>
      </c>
    </row>
    <row r="1064" spans="1:10">
      <c r="A1064">
        <v>175</v>
      </c>
      <c r="B1064" t="s">
        <v>1599</v>
      </c>
      <c r="C1064">
        <v>180</v>
      </c>
      <c r="D1064" t="s">
        <v>1595</v>
      </c>
      <c r="E1064">
        <v>2990600013</v>
      </c>
      <c r="F1064" t="s">
        <v>201</v>
      </c>
      <c r="G1064" t="s">
        <v>1701</v>
      </c>
      <c r="H1064" t="str">
        <f t="shared" si="16"/>
        <v>1752990600013認知症対応型共同生活介護</v>
      </c>
      <c r="I1064" t="s">
        <v>378</v>
      </c>
      <c r="J1064">
        <v>285762</v>
      </c>
    </row>
    <row r="1065" spans="1:10">
      <c r="A1065">
        <v>175</v>
      </c>
      <c r="B1065" t="s">
        <v>1600</v>
      </c>
      <c r="C1065">
        <v>180</v>
      </c>
      <c r="D1065" t="s">
        <v>1595</v>
      </c>
      <c r="E1065">
        <v>2990600013</v>
      </c>
      <c r="F1065" t="s">
        <v>203</v>
      </c>
      <c r="G1065" t="s">
        <v>1701</v>
      </c>
      <c r="H1065" t="str">
        <f t="shared" si="16"/>
        <v>1752990600013介護予防認知症対応型共同生活介護</v>
      </c>
      <c r="I1065" t="s">
        <v>378</v>
      </c>
      <c r="J1065">
        <v>0</v>
      </c>
    </row>
    <row r="1066" spans="1:10">
      <c r="A1066">
        <v>175</v>
      </c>
      <c r="B1066" t="s">
        <v>1601</v>
      </c>
      <c r="C1066">
        <v>180</v>
      </c>
      <c r="D1066" t="s">
        <v>1595</v>
      </c>
      <c r="E1066">
        <v>2970601171</v>
      </c>
      <c r="F1066" t="s">
        <v>12</v>
      </c>
      <c r="G1066" t="s">
        <v>1702</v>
      </c>
      <c r="H1066" t="str">
        <f t="shared" si="16"/>
        <v>1752970601171通所介護</v>
      </c>
      <c r="I1066" t="s">
        <v>378</v>
      </c>
      <c r="J1066">
        <v>119089</v>
      </c>
    </row>
    <row r="1067" spans="1:10">
      <c r="A1067">
        <v>175</v>
      </c>
      <c r="B1067" t="s">
        <v>1602</v>
      </c>
      <c r="C1067">
        <v>180</v>
      </c>
      <c r="D1067" t="s">
        <v>1595</v>
      </c>
      <c r="E1067">
        <v>2970601171</v>
      </c>
      <c r="F1067" t="s">
        <v>1019</v>
      </c>
      <c r="G1067" t="s">
        <v>1702</v>
      </c>
      <c r="H1067" t="str">
        <f t="shared" si="16"/>
        <v>1752970601171通所型サービス（独自/定率）</v>
      </c>
      <c r="I1067" t="s">
        <v>378</v>
      </c>
      <c r="J1067">
        <v>504</v>
      </c>
    </row>
    <row r="1068" spans="1:10">
      <c r="A1068">
        <v>175</v>
      </c>
      <c r="B1068" t="s">
        <v>1603</v>
      </c>
      <c r="C1068">
        <v>180</v>
      </c>
      <c r="D1068" t="s">
        <v>1595</v>
      </c>
      <c r="E1068" t="s">
        <v>1604</v>
      </c>
      <c r="F1068" t="s">
        <v>4822</v>
      </c>
      <c r="G1068" t="s">
        <v>1702</v>
      </c>
      <c r="H1068" t="str">
        <f t="shared" si="16"/>
        <v>17529A0600051通所型サービス（独自/定率）</v>
      </c>
      <c r="I1068" t="b">
        <v>0</v>
      </c>
      <c r="J1068">
        <v>16796</v>
      </c>
    </row>
    <row r="1069" spans="1:10">
      <c r="H1069" t="str">
        <f t="shared" si="16"/>
        <v/>
      </c>
    </row>
    <row r="1070" spans="1:10">
      <c r="A1070">
        <v>176</v>
      </c>
      <c r="B1070" t="s">
        <v>1605</v>
      </c>
      <c r="C1070">
        <v>181</v>
      </c>
      <c r="D1070" t="s">
        <v>1606</v>
      </c>
      <c r="E1070">
        <v>2970500019</v>
      </c>
      <c r="F1070" t="s">
        <v>10</v>
      </c>
      <c r="G1070" t="s">
        <v>1703</v>
      </c>
      <c r="H1070" t="str">
        <f t="shared" si="16"/>
        <v>1762970500019訪問介護</v>
      </c>
      <c r="I1070" t="s">
        <v>378</v>
      </c>
      <c r="J1070">
        <v>179317</v>
      </c>
    </row>
    <row r="1071" spans="1:10">
      <c r="A1071">
        <v>176</v>
      </c>
      <c r="B1071" t="s">
        <v>1607</v>
      </c>
      <c r="C1071">
        <v>181</v>
      </c>
      <c r="D1071" t="s">
        <v>1606</v>
      </c>
      <c r="E1071">
        <v>2970500019</v>
      </c>
      <c r="F1071" t="s">
        <v>12</v>
      </c>
      <c r="G1071" t="s">
        <v>1703</v>
      </c>
      <c r="H1071" t="str">
        <f t="shared" ref="H1071:H1132" si="17">A1071&amp;B1071</f>
        <v>1762970500019通所介護</v>
      </c>
      <c r="I1071" t="s">
        <v>378</v>
      </c>
      <c r="J1071">
        <v>128742</v>
      </c>
    </row>
    <row r="1072" spans="1:10">
      <c r="A1072">
        <v>176</v>
      </c>
      <c r="B1072" t="s">
        <v>1608</v>
      </c>
      <c r="C1072">
        <v>181</v>
      </c>
      <c r="D1072" t="s">
        <v>1606</v>
      </c>
      <c r="E1072">
        <v>2970500951</v>
      </c>
      <c r="F1072" t="s">
        <v>241</v>
      </c>
      <c r="G1072" t="s">
        <v>1704</v>
      </c>
      <c r="H1072" t="str">
        <f t="shared" si="17"/>
        <v>1762970500951特定施設入居者生活介護</v>
      </c>
      <c r="I1072" t="s">
        <v>378</v>
      </c>
      <c r="J1072">
        <v>675799</v>
      </c>
    </row>
    <row r="1073" spans="1:10">
      <c r="A1073">
        <v>176</v>
      </c>
      <c r="B1073" t="s">
        <v>1609</v>
      </c>
      <c r="C1073">
        <v>181</v>
      </c>
      <c r="D1073" t="s">
        <v>1606</v>
      </c>
      <c r="E1073">
        <v>2970500951</v>
      </c>
      <c r="F1073" t="s">
        <v>175</v>
      </c>
      <c r="G1073" t="s">
        <v>1704</v>
      </c>
      <c r="H1073" t="str">
        <f t="shared" si="17"/>
        <v>1762970500951介護予防特定施設入居者生活介護</v>
      </c>
      <c r="I1073" t="s">
        <v>378</v>
      </c>
      <c r="J1073">
        <v>24361</v>
      </c>
    </row>
    <row r="1074" spans="1:10">
      <c r="H1074" t="str">
        <f t="shared" si="17"/>
        <v/>
      </c>
    </row>
    <row r="1075" spans="1:10">
      <c r="A1075">
        <v>177</v>
      </c>
      <c r="B1075" t="s">
        <v>1610</v>
      </c>
      <c r="C1075">
        <v>182</v>
      </c>
      <c r="D1075" t="s">
        <v>1611</v>
      </c>
      <c r="E1075">
        <v>2991000031</v>
      </c>
      <c r="F1075" t="s">
        <v>201</v>
      </c>
      <c r="G1075" t="s">
        <v>1705</v>
      </c>
      <c r="H1075" t="str">
        <f t="shared" si="17"/>
        <v>1772991000031認知症対応型共同生活介護</v>
      </c>
      <c r="I1075" t="s">
        <v>423</v>
      </c>
      <c r="J1075">
        <v>619460</v>
      </c>
    </row>
    <row r="1076" spans="1:10">
      <c r="A1076">
        <v>177</v>
      </c>
      <c r="B1076" t="s">
        <v>1612</v>
      </c>
      <c r="C1076">
        <v>182</v>
      </c>
      <c r="D1076" t="s">
        <v>1611</v>
      </c>
      <c r="E1076">
        <v>2991000031</v>
      </c>
      <c r="F1076" t="s">
        <v>4716</v>
      </c>
      <c r="G1076" t="s">
        <v>1705</v>
      </c>
      <c r="H1076" t="str">
        <f t="shared" si="17"/>
        <v>1772991000031認知症対応型共同生活介護(短期利用型）</v>
      </c>
      <c r="I1076" t="s">
        <v>423</v>
      </c>
      <c r="J1076">
        <v>31291</v>
      </c>
    </row>
    <row r="1077" spans="1:10">
      <c r="A1077">
        <v>177</v>
      </c>
      <c r="B1077" t="s">
        <v>1613</v>
      </c>
      <c r="C1077">
        <v>182</v>
      </c>
      <c r="D1077" t="s">
        <v>1611</v>
      </c>
      <c r="E1077">
        <v>2991000031</v>
      </c>
      <c r="F1077" t="s">
        <v>203</v>
      </c>
      <c r="G1077" t="s">
        <v>1705</v>
      </c>
      <c r="H1077" t="str">
        <f t="shared" si="17"/>
        <v>1772991000031介護予防認知症対応型共同生活介護</v>
      </c>
      <c r="I1077" t="s">
        <v>423</v>
      </c>
      <c r="J1077">
        <v>40525</v>
      </c>
    </row>
    <row r="1078" spans="1:10">
      <c r="A1078">
        <v>177</v>
      </c>
      <c r="B1078" t="s">
        <v>1614</v>
      </c>
      <c r="C1078">
        <v>182</v>
      </c>
      <c r="D1078" t="s">
        <v>1611</v>
      </c>
      <c r="E1078">
        <v>2991000031</v>
      </c>
      <c r="F1078" t="s">
        <v>4718</v>
      </c>
      <c r="G1078" t="s">
        <v>1705</v>
      </c>
      <c r="H1078" t="str">
        <f t="shared" si="17"/>
        <v>1772991000031介護予防認知症対応型共同生活介護(短期利用型）</v>
      </c>
      <c r="I1078" t="s">
        <v>423</v>
      </c>
      <c r="J1078">
        <v>0</v>
      </c>
    </row>
    <row r="1079" spans="1:10">
      <c r="A1079">
        <v>177</v>
      </c>
      <c r="B1079" t="s">
        <v>1615</v>
      </c>
      <c r="C1079">
        <v>182</v>
      </c>
      <c r="D1079" t="s">
        <v>1611</v>
      </c>
      <c r="E1079">
        <v>2991000072</v>
      </c>
      <c r="F1079" t="s">
        <v>222</v>
      </c>
      <c r="G1079" t="s">
        <v>1706</v>
      </c>
      <c r="H1079" t="str">
        <f t="shared" si="17"/>
        <v>1772991000072認知症対応型通所介護</v>
      </c>
      <c r="I1079" t="s">
        <v>423</v>
      </c>
      <c r="J1079">
        <v>92273</v>
      </c>
    </row>
    <row r="1080" spans="1:10">
      <c r="A1080">
        <v>177</v>
      </c>
      <c r="B1080" t="s">
        <v>1616</v>
      </c>
      <c r="C1080">
        <v>182</v>
      </c>
      <c r="D1080" t="s">
        <v>1611</v>
      </c>
      <c r="E1080">
        <v>2991000072</v>
      </c>
      <c r="F1080" t="s">
        <v>224</v>
      </c>
      <c r="G1080" t="s">
        <v>1706</v>
      </c>
      <c r="H1080" t="str">
        <f t="shared" si="17"/>
        <v>1772991000072介護予防認知症対応型通所介護</v>
      </c>
      <c r="I1080" t="s">
        <v>423</v>
      </c>
      <c r="J1080">
        <v>0</v>
      </c>
    </row>
    <row r="1081" spans="1:10">
      <c r="A1081">
        <v>177</v>
      </c>
      <c r="B1081" t="s">
        <v>1617</v>
      </c>
      <c r="C1081">
        <v>182</v>
      </c>
      <c r="D1081" t="s">
        <v>1611</v>
      </c>
      <c r="E1081">
        <v>2973500230</v>
      </c>
      <c r="F1081" t="s">
        <v>241</v>
      </c>
      <c r="G1081" t="s">
        <v>1707</v>
      </c>
      <c r="H1081" t="str">
        <f t="shared" si="17"/>
        <v>1772973500230特定施設入居者生活介護</v>
      </c>
      <c r="I1081" t="s">
        <v>378</v>
      </c>
      <c r="J1081">
        <v>16328</v>
      </c>
    </row>
    <row r="1082" spans="1:10">
      <c r="A1082">
        <v>177</v>
      </c>
      <c r="B1082" t="s">
        <v>1618</v>
      </c>
      <c r="C1082">
        <v>182</v>
      </c>
      <c r="D1082" t="s">
        <v>1611</v>
      </c>
      <c r="E1082">
        <v>2973500230</v>
      </c>
      <c r="F1082" t="s">
        <v>175</v>
      </c>
      <c r="G1082" t="s">
        <v>1707</v>
      </c>
      <c r="H1082" t="str">
        <f t="shared" si="17"/>
        <v>1772973500230介護予防特定施設入居者生活介護</v>
      </c>
      <c r="I1082" t="s">
        <v>378</v>
      </c>
      <c r="J1082">
        <v>0</v>
      </c>
    </row>
    <row r="1083" spans="1:10">
      <c r="A1083">
        <v>177</v>
      </c>
      <c r="B1083" t="s">
        <v>1619</v>
      </c>
      <c r="C1083">
        <v>182</v>
      </c>
      <c r="D1083" t="s">
        <v>4823</v>
      </c>
      <c r="E1083">
        <v>2973500024</v>
      </c>
      <c r="F1083" t="s">
        <v>172</v>
      </c>
      <c r="G1083" t="s">
        <v>1707</v>
      </c>
      <c r="H1083" t="str">
        <f t="shared" si="17"/>
        <v>1772973500024介護老人福祉施設</v>
      </c>
      <c r="I1083" t="s">
        <v>378</v>
      </c>
      <c r="J1083">
        <v>1429401</v>
      </c>
    </row>
    <row r="1084" spans="1:10">
      <c r="A1084">
        <v>177</v>
      </c>
      <c r="B1084" t="s">
        <v>1620</v>
      </c>
      <c r="C1084">
        <v>182</v>
      </c>
      <c r="D1084" t="s">
        <v>4823</v>
      </c>
      <c r="E1084">
        <v>2973500024</v>
      </c>
      <c r="F1084" t="s">
        <v>188</v>
      </c>
      <c r="G1084" t="s">
        <v>1707</v>
      </c>
      <c r="H1084" t="str">
        <f t="shared" si="17"/>
        <v>1772973500024短期入所生活介護</v>
      </c>
      <c r="I1084" t="s">
        <v>378</v>
      </c>
      <c r="J1084">
        <v>357352</v>
      </c>
    </row>
    <row r="1085" spans="1:10">
      <c r="A1085">
        <v>177</v>
      </c>
      <c r="B1085" t="s">
        <v>1621</v>
      </c>
      <c r="C1085">
        <v>182</v>
      </c>
      <c r="D1085" t="s">
        <v>4823</v>
      </c>
      <c r="E1085">
        <v>2973500024</v>
      </c>
      <c r="F1085" t="s">
        <v>187</v>
      </c>
      <c r="G1085" t="s">
        <v>1707</v>
      </c>
      <c r="H1085" t="str">
        <f t="shared" si="17"/>
        <v>1772973500024介護予防短期入所生活介護</v>
      </c>
      <c r="I1085" t="s">
        <v>378</v>
      </c>
      <c r="J1085">
        <v>1556</v>
      </c>
    </row>
    <row r="1086" spans="1:10">
      <c r="A1086">
        <v>177</v>
      </c>
      <c r="B1086" t="s">
        <v>1622</v>
      </c>
      <c r="C1086">
        <v>182</v>
      </c>
      <c r="D1086" t="s">
        <v>4823</v>
      </c>
      <c r="E1086">
        <v>2973500024</v>
      </c>
      <c r="F1086" t="s">
        <v>12</v>
      </c>
      <c r="G1086" t="s">
        <v>1707</v>
      </c>
      <c r="H1086" t="str">
        <f t="shared" si="17"/>
        <v>1772973500024通所介護</v>
      </c>
      <c r="I1086" t="s">
        <v>378</v>
      </c>
      <c r="J1086">
        <v>95508</v>
      </c>
    </row>
    <row r="1087" spans="1:10">
      <c r="A1087">
        <v>177</v>
      </c>
      <c r="B1087" t="s">
        <v>1623</v>
      </c>
      <c r="C1087">
        <v>182</v>
      </c>
      <c r="D1087" t="s">
        <v>4823</v>
      </c>
      <c r="E1087">
        <v>2973500024</v>
      </c>
      <c r="F1087" t="s">
        <v>4705</v>
      </c>
      <c r="G1087" t="s">
        <v>1707</v>
      </c>
      <c r="H1087" t="str">
        <f t="shared" si="17"/>
        <v>1772973500024通所型サービス（独自）</v>
      </c>
      <c r="I1087" t="s">
        <v>378</v>
      </c>
      <c r="J1087">
        <v>16615</v>
      </c>
    </row>
    <row r="1088" spans="1:10">
      <c r="H1088" t="str">
        <f t="shared" si="17"/>
        <v/>
      </c>
    </row>
    <row r="1089" spans="1:10">
      <c r="A1089">
        <v>178</v>
      </c>
      <c r="B1089" t="s">
        <v>1624</v>
      </c>
      <c r="C1089">
        <v>183</v>
      </c>
      <c r="D1089" t="s">
        <v>1625</v>
      </c>
      <c r="E1089">
        <v>2970600207</v>
      </c>
      <c r="F1089" t="s">
        <v>10</v>
      </c>
      <c r="G1089" t="s">
        <v>1708</v>
      </c>
      <c r="H1089" t="str">
        <f t="shared" si="17"/>
        <v>1782970600207訪問介護</v>
      </c>
      <c r="I1089" t="s">
        <v>378</v>
      </c>
      <c r="J1089">
        <v>291408</v>
      </c>
    </row>
    <row r="1090" spans="1:10">
      <c r="A1090">
        <v>178</v>
      </c>
      <c r="B1090" t="s">
        <v>1626</v>
      </c>
      <c r="C1090">
        <v>183</v>
      </c>
      <c r="D1090" t="s">
        <v>1625</v>
      </c>
      <c r="E1090">
        <v>2970600207</v>
      </c>
      <c r="F1090" t="s">
        <v>193</v>
      </c>
      <c r="G1090" t="s">
        <v>1708</v>
      </c>
      <c r="H1090" t="str">
        <f t="shared" si="17"/>
        <v>1782970600207訪問入浴介護</v>
      </c>
      <c r="I1090" t="s">
        <v>378</v>
      </c>
      <c r="J1090">
        <v>179915</v>
      </c>
    </row>
    <row r="1091" spans="1:10">
      <c r="A1091">
        <v>178</v>
      </c>
      <c r="B1091" t="s">
        <v>1627</v>
      </c>
      <c r="C1091">
        <v>183</v>
      </c>
      <c r="D1091" t="s">
        <v>1625</v>
      </c>
      <c r="E1091">
        <v>2970600207</v>
      </c>
      <c r="F1091" t="s">
        <v>192</v>
      </c>
      <c r="G1091" t="s">
        <v>1708</v>
      </c>
      <c r="H1091" t="str">
        <f t="shared" si="17"/>
        <v>1782970600207介護予防訪問入浴介護</v>
      </c>
      <c r="I1091" t="s">
        <v>378</v>
      </c>
      <c r="J1091">
        <v>0</v>
      </c>
    </row>
    <row r="1092" spans="1:10">
      <c r="A1092">
        <v>178</v>
      </c>
      <c r="B1092" t="s">
        <v>1628</v>
      </c>
      <c r="C1092">
        <v>183</v>
      </c>
      <c r="D1092" t="s">
        <v>1625</v>
      </c>
      <c r="E1092">
        <v>2970600207</v>
      </c>
      <c r="F1092" t="s">
        <v>4702</v>
      </c>
      <c r="G1092" t="s">
        <v>1708</v>
      </c>
      <c r="H1092" t="str">
        <f t="shared" si="17"/>
        <v>1782970600207訪問型サービス（独自/定率）</v>
      </c>
      <c r="I1092" t="s">
        <v>378</v>
      </c>
      <c r="J1092">
        <v>30134</v>
      </c>
    </row>
    <row r="1093" spans="1:10">
      <c r="H1093" t="str">
        <f t="shared" si="17"/>
        <v/>
      </c>
    </row>
    <row r="1094" spans="1:10">
      <c r="A1094">
        <v>179</v>
      </c>
      <c r="B1094" t="s">
        <v>1629</v>
      </c>
      <c r="C1094">
        <v>184</v>
      </c>
      <c r="D1094" t="s">
        <v>1630</v>
      </c>
      <c r="E1094">
        <v>2970300717</v>
      </c>
      <c r="F1094" t="s">
        <v>10</v>
      </c>
      <c r="G1094" t="s">
        <v>1709</v>
      </c>
      <c r="H1094" t="str">
        <f t="shared" si="17"/>
        <v>1792970300717訪問介護</v>
      </c>
      <c r="I1094" t="s">
        <v>378</v>
      </c>
      <c r="J1094">
        <v>74072</v>
      </c>
    </row>
    <row r="1095" spans="1:10">
      <c r="A1095">
        <v>179</v>
      </c>
      <c r="B1095" t="s">
        <v>4824</v>
      </c>
      <c r="C1095">
        <v>184</v>
      </c>
      <c r="D1095" t="s">
        <v>1630</v>
      </c>
      <c r="E1095">
        <v>2970300717</v>
      </c>
      <c r="F1095" t="s">
        <v>4704</v>
      </c>
      <c r="G1095" t="s">
        <v>1709</v>
      </c>
      <c r="H1095" t="str">
        <f t="shared" si="17"/>
        <v>1792970300717訪問型サービス（独自）</v>
      </c>
      <c r="I1095" t="s">
        <v>378</v>
      </c>
      <c r="J1095">
        <v>0</v>
      </c>
    </row>
    <row r="1096" spans="1:10">
      <c r="A1096">
        <v>179</v>
      </c>
      <c r="B1096" t="s">
        <v>4825</v>
      </c>
      <c r="C1096">
        <v>184</v>
      </c>
      <c r="D1096" t="s">
        <v>1630</v>
      </c>
      <c r="E1096">
        <v>2970300717</v>
      </c>
      <c r="F1096" t="s">
        <v>4702</v>
      </c>
      <c r="G1096" t="s">
        <v>1709</v>
      </c>
      <c r="H1096" t="str">
        <f t="shared" si="17"/>
        <v>1792970300717訪問型サービス（独自/定率）</v>
      </c>
      <c r="I1096" t="s">
        <v>378</v>
      </c>
      <c r="J1096">
        <v>16774</v>
      </c>
    </row>
    <row r="1097" spans="1:10">
      <c r="H1097" t="str">
        <f t="shared" si="17"/>
        <v/>
      </c>
    </row>
    <row r="1098" spans="1:10">
      <c r="A1098">
        <v>180</v>
      </c>
      <c r="B1098" t="s">
        <v>1631</v>
      </c>
      <c r="C1098">
        <v>185</v>
      </c>
      <c r="D1098" t="s">
        <v>1632</v>
      </c>
      <c r="E1098">
        <v>2971000936</v>
      </c>
      <c r="F1098" t="s">
        <v>13</v>
      </c>
      <c r="G1098" t="s">
        <v>1710</v>
      </c>
      <c r="H1098" t="str">
        <f t="shared" si="17"/>
        <v>1802971000936地域密着型通所介護</v>
      </c>
      <c r="I1098" t="s">
        <v>378</v>
      </c>
      <c r="J1098">
        <v>209035</v>
      </c>
    </row>
    <row r="1099" spans="1:10">
      <c r="H1099" t="str">
        <f t="shared" si="17"/>
        <v/>
      </c>
    </row>
    <row r="1100" spans="1:10">
      <c r="H1100" t="str">
        <f t="shared" si="17"/>
        <v/>
      </c>
    </row>
    <row r="1101" spans="1:10">
      <c r="A1101">
        <v>181</v>
      </c>
      <c r="B1101" t="s">
        <v>1711</v>
      </c>
      <c r="C1101">
        <v>187</v>
      </c>
      <c r="D1101" t="s">
        <v>1712</v>
      </c>
      <c r="E1101">
        <v>2970500191</v>
      </c>
      <c r="F1101" t="s">
        <v>10</v>
      </c>
      <c r="G1101" t="s">
        <v>1847</v>
      </c>
      <c r="H1101" t="str">
        <f t="shared" si="17"/>
        <v>1812970500191訪問介護</v>
      </c>
      <c r="I1101" t="s">
        <v>378</v>
      </c>
      <c r="J1101">
        <v>125412</v>
      </c>
    </row>
    <row r="1102" spans="1:10">
      <c r="A1102">
        <v>181</v>
      </c>
      <c r="B1102" t="s">
        <v>1713</v>
      </c>
      <c r="C1102">
        <v>187</v>
      </c>
      <c r="D1102" t="s">
        <v>1712</v>
      </c>
      <c r="E1102">
        <v>2970500191</v>
      </c>
      <c r="F1102" t="s">
        <v>4702</v>
      </c>
      <c r="G1102" t="s">
        <v>4826</v>
      </c>
      <c r="H1102" t="str">
        <f t="shared" si="17"/>
        <v>1812970500191訪問型サービス（独自/定率）</v>
      </c>
      <c r="I1102" t="s">
        <v>378</v>
      </c>
      <c r="J1102">
        <v>36347</v>
      </c>
    </row>
    <row r="1103" spans="1:10">
      <c r="A1103">
        <v>181</v>
      </c>
      <c r="B1103" t="s">
        <v>1714</v>
      </c>
      <c r="C1103">
        <v>187</v>
      </c>
      <c r="D1103" t="s">
        <v>1712</v>
      </c>
      <c r="E1103">
        <v>2970501165</v>
      </c>
      <c r="F1103" t="s">
        <v>12</v>
      </c>
      <c r="G1103" t="s">
        <v>1848</v>
      </c>
      <c r="H1103" t="str">
        <f t="shared" si="17"/>
        <v>1812970501165通所介護</v>
      </c>
      <c r="I1103" t="s">
        <v>378</v>
      </c>
      <c r="J1103">
        <v>98487</v>
      </c>
    </row>
    <row r="1104" spans="1:10">
      <c r="A1104">
        <v>181</v>
      </c>
      <c r="B1104" t="s">
        <v>1715</v>
      </c>
      <c r="C1104">
        <v>187</v>
      </c>
      <c r="D1104" t="s">
        <v>1712</v>
      </c>
      <c r="E1104">
        <v>2970501165</v>
      </c>
      <c r="F1104" t="s">
        <v>4703</v>
      </c>
      <c r="G1104" t="s">
        <v>1848</v>
      </c>
      <c r="H1104" t="str">
        <f t="shared" si="17"/>
        <v>1812970501165通所型サービス（独自/定率）</v>
      </c>
      <c r="I1104" t="s">
        <v>378</v>
      </c>
      <c r="J1104">
        <v>10116</v>
      </c>
    </row>
    <row r="1105" spans="1:10">
      <c r="A1105">
        <v>181</v>
      </c>
      <c r="B1105" t="s">
        <v>1716</v>
      </c>
      <c r="C1105">
        <v>187</v>
      </c>
      <c r="D1105" t="s">
        <v>1712</v>
      </c>
      <c r="E1105">
        <v>2970501819</v>
      </c>
      <c r="F1105" t="s">
        <v>12</v>
      </c>
      <c r="G1105" t="s">
        <v>1849</v>
      </c>
      <c r="H1105" t="str">
        <f t="shared" si="17"/>
        <v>1812970501819通所介護</v>
      </c>
      <c r="I1105" t="s">
        <v>378</v>
      </c>
      <c r="J1105">
        <v>198646</v>
      </c>
    </row>
    <row r="1106" spans="1:10">
      <c r="A1106">
        <v>181</v>
      </c>
      <c r="B1106" t="s">
        <v>1717</v>
      </c>
      <c r="C1106">
        <v>187</v>
      </c>
      <c r="D1106" t="s">
        <v>1712</v>
      </c>
      <c r="E1106">
        <v>2970501819</v>
      </c>
      <c r="F1106" t="s">
        <v>4703</v>
      </c>
      <c r="G1106" t="s">
        <v>1849</v>
      </c>
      <c r="H1106" t="str">
        <f t="shared" si="17"/>
        <v>1812970501819通所型サービス（独自/定率）</v>
      </c>
      <c r="I1106" t="s">
        <v>378</v>
      </c>
      <c r="J1106">
        <v>23325</v>
      </c>
    </row>
    <row r="1107" spans="1:10">
      <c r="H1107" t="str">
        <f t="shared" si="17"/>
        <v/>
      </c>
    </row>
    <row r="1108" spans="1:10">
      <c r="A1108">
        <v>182</v>
      </c>
      <c r="B1108" t="s">
        <v>1718</v>
      </c>
      <c r="C1108">
        <v>188</v>
      </c>
      <c r="D1108" t="s">
        <v>1719</v>
      </c>
      <c r="E1108">
        <v>2970201121</v>
      </c>
      <c r="F1108" t="s">
        <v>12</v>
      </c>
      <c r="G1108" t="s">
        <v>1850</v>
      </c>
      <c r="H1108" t="str">
        <f t="shared" si="17"/>
        <v>1822970201121通所介護</v>
      </c>
      <c r="I1108" t="s">
        <v>378</v>
      </c>
      <c r="J1108">
        <v>143671</v>
      </c>
    </row>
    <row r="1109" spans="1:10">
      <c r="A1109">
        <v>182</v>
      </c>
      <c r="B1109" t="s">
        <v>1720</v>
      </c>
      <c r="C1109">
        <v>188</v>
      </c>
      <c r="D1109" t="s">
        <v>1719</v>
      </c>
      <c r="E1109">
        <v>2970201121</v>
      </c>
      <c r="F1109" t="s">
        <v>4705</v>
      </c>
      <c r="G1109" t="s">
        <v>1850</v>
      </c>
      <c r="H1109" t="str">
        <f t="shared" si="17"/>
        <v>1822970201121通所型サービス（独自）</v>
      </c>
      <c r="I1109" t="s">
        <v>378</v>
      </c>
      <c r="J1109">
        <v>0</v>
      </c>
    </row>
    <row r="1110" spans="1:10">
      <c r="A1110">
        <v>182</v>
      </c>
      <c r="B1110" t="s">
        <v>1721</v>
      </c>
      <c r="C1110">
        <v>188</v>
      </c>
      <c r="D1110" t="s">
        <v>1719</v>
      </c>
      <c r="E1110">
        <v>2971001421</v>
      </c>
      <c r="F1110" t="s">
        <v>12</v>
      </c>
      <c r="G1110" t="s">
        <v>1851</v>
      </c>
      <c r="H1110" t="str">
        <f t="shared" si="17"/>
        <v>1822971001421通所介護</v>
      </c>
      <c r="I1110" t="s">
        <v>378</v>
      </c>
      <c r="J1110">
        <v>118466</v>
      </c>
    </row>
    <row r="1111" spans="1:10">
      <c r="A1111">
        <v>182</v>
      </c>
      <c r="B1111" t="s">
        <v>1722</v>
      </c>
      <c r="C1111">
        <v>188</v>
      </c>
      <c r="D1111" t="s">
        <v>1719</v>
      </c>
      <c r="E1111">
        <v>2971001421</v>
      </c>
      <c r="F1111" t="s">
        <v>4705</v>
      </c>
      <c r="G1111" t="s">
        <v>1851</v>
      </c>
      <c r="H1111" t="str">
        <f t="shared" si="17"/>
        <v>1822971001421通所型サービス（独自）</v>
      </c>
      <c r="I1111" t="s">
        <v>378</v>
      </c>
      <c r="J1111">
        <v>566</v>
      </c>
    </row>
    <row r="1112" spans="1:10">
      <c r="H1112" t="str">
        <f t="shared" si="17"/>
        <v/>
      </c>
    </row>
    <row r="1113" spans="1:10">
      <c r="A1113">
        <v>183</v>
      </c>
      <c r="B1113" t="s">
        <v>1723</v>
      </c>
      <c r="C1113">
        <v>189</v>
      </c>
      <c r="D1113" t="s">
        <v>1724</v>
      </c>
      <c r="E1113">
        <v>2970103327</v>
      </c>
      <c r="F1113" t="s">
        <v>172</v>
      </c>
      <c r="G1113" t="s">
        <v>1852</v>
      </c>
      <c r="H1113" t="str">
        <f t="shared" si="17"/>
        <v>1832970103327介護老人福祉施設</v>
      </c>
      <c r="I1113" t="s">
        <v>378</v>
      </c>
      <c r="J1113">
        <v>1727612</v>
      </c>
    </row>
    <row r="1114" spans="1:10">
      <c r="A1114">
        <v>183</v>
      </c>
      <c r="B1114" t="s">
        <v>1725</v>
      </c>
      <c r="C1114">
        <v>189</v>
      </c>
      <c r="D1114" t="s">
        <v>1724</v>
      </c>
      <c r="E1114">
        <v>2970103327</v>
      </c>
      <c r="F1114" t="s">
        <v>188</v>
      </c>
      <c r="G1114" t="s">
        <v>1852</v>
      </c>
      <c r="H1114" t="str">
        <f t="shared" si="17"/>
        <v>1832970103327短期入所生活介護</v>
      </c>
      <c r="I1114" t="s">
        <v>378</v>
      </c>
      <c r="J1114">
        <v>282430</v>
      </c>
    </row>
    <row r="1115" spans="1:10">
      <c r="A1115">
        <v>183</v>
      </c>
      <c r="B1115" t="s">
        <v>1726</v>
      </c>
      <c r="C1115">
        <v>189</v>
      </c>
      <c r="D1115" t="s">
        <v>1724</v>
      </c>
      <c r="E1115">
        <v>2970103327</v>
      </c>
      <c r="F1115" t="s">
        <v>187</v>
      </c>
      <c r="G1115" t="s">
        <v>4827</v>
      </c>
      <c r="H1115" t="str">
        <f t="shared" si="17"/>
        <v>1832970103327介護予防短期入所生活介護</v>
      </c>
      <c r="I1115" t="s">
        <v>378</v>
      </c>
      <c r="J1115">
        <v>0</v>
      </c>
    </row>
    <row r="1116" spans="1:10">
      <c r="A1116">
        <v>183</v>
      </c>
      <c r="B1116" t="s">
        <v>1727</v>
      </c>
      <c r="C1116">
        <v>189</v>
      </c>
      <c r="D1116" t="s">
        <v>1724</v>
      </c>
      <c r="E1116">
        <v>2970103335</v>
      </c>
      <c r="F1116" t="s">
        <v>12</v>
      </c>
      <c r="G1116" t="s">
        <v>1853</v>
      </c>
      <c r="H1116" t="str">
        <f t="shared" si="17"/>
        <v>1832970103335通所介護</v>
      </c>
      <c r="I1116" t="s">
        <v>378</v>
      </c>
      <c r="J1116">
        <v>234830</v>
      </c>
    </row>
    <row r="1117" spans="1:10">
      <c r="A1117">
        <v>183</v>
      </c>
      <c r="B1117" t="s">
        <v>1728</v>
      </c>
      <c r="C1117">
        <v>189</v>
      </c>
      <c r="D1117" t="s">
        <v>1724</v>
      </c>
      <c r="E1117">
        <v>2970103335</v>
      </c>
      <c r="F1117" t="s">
        <v>4705</v>
      </c>
      <c r="G1117" t="s">
        <v>4828</v>
      </c>
      <c r="H1117" t="str">
        <f t="shared" si="17"/>
        <v>1832970103335通所型サービス（独自）</v>
      </c>
      <c r="I1117" t="s">
        <v>378</v>
      </c>
      <c r="J1117">
        <v>23734</v>
      </c>
    </row>
    <row r="1118" spans="1:10">
      <c r="A1118">
        <v>183</v>
      </c>
      <c r="B1118" t="s">
        <v>1729</v>
      </c>
      <c r="C1118">
        <v>189</v>
      </c>
      <c r="D1118" t="s">
        <v>1724</v>
      </c>
      <c r="E1118">
        <v>2970103681</v>
      </c>
      <c r="F1118" t="s">
        <v>10</v>
      </c>
      <c r="G1118" t="s">
        <v>1854</v>
      </c>
      <c r="H1118" t="str">
        <f t="shared" si="17"/>
        <v>1832970103681訪問介護</v>
      </c>
      <c r="I1118" t="s">
        <v>378</v>
      </c>
      <c r="J1118">
        <v>129070</v>
      </c>
    </row>
    <row r="1119" spans="1:10">
      <c r="A1119">
        <v>183</v>
      </c>
      <c r="B1119" t="s">
        <v>1730</v>
      </c>
      <c r="C1119">
        <v>189</v>
      </c>
      <c r="D1119" t="s">
        <v>1724</v>
      </c>
      <c r="E1119">
        <v>2970103681</v>
      </c>
      <c r="F1119" t="s">
        <v>4704</v>
      </c>
      <c r="G1119" t="s">
        <v>1854</v>
      </c>
      <c r="H1119" t="str">
        <f t="shared" si="17"/>
        <v>1832970103681訪問型サービス（独自）</v>
      </c>
      <c r="I1119" t="s">
        <v>378</v>
      </c>
      <c r="J1119">
        <v>143009</v>
      </c>
    </row>
    <row r="1120" spans="1:10">
      <c r="A1120">
        <v>183</v>
      </c>
      <c r="B1120" t="s">
        <v>1731</v>
      </c>
      <c r="C1120">
        <v>189</v>
      </c>
      <c r="D1120" t="s">
        <v>1724</v>
      </c>
      <c r="E1120">
        <v>2970106874</v>
      </c>
      <c r="F1120" t="s">
        <v>172</v>
      </c>
      <c r="G1120" t="s">
        <v>1855</v>
      </c>
      <c r="H1120" t="str">
        <f t="shared" si="17"/>
        <v>1832970106874介護老人福祉施設</v>
      </c>
      <c r="I1120" t="s">
        <v>378</v>
      </c>
      <c r="J1120">
        <v>1600851</v>
      </c>
    </row>
    <row r="1121" spans="1:10">
      <c r="A1121">
        <v>183</v>
      </c>
      <c r="B1121" t="s">
        <v>1732</v>
      </c>
      <c r="C1121">
        <v>189</v>
      </c>
      <c r="D1121" t="s">
        <v>1724</v>
      </c>
      <c r="E1121">
        <v>2970106874</v>
      </c>
      <c r="F1121" t="s">
        <v>188</v>
      </c>
      <c r="G1121" t="s">
        <v>1855</v>
      </c>
      <c r="H1121" t="str">
        <f t="shared" si="17"/>
        <v>1832970106874短期入所生活介護</v>
      </c>
      <c r="I1121" t="s">
        <v>378</v>
      </c>
      <c r="J1121">
        <v>163792</v>
      </c>
    </row>
    <row r="1122" spans="1:10">
      <c r="A1122">
        <v>183</v>
      </c>
      <c r="B1122" t="s">
        <v>1733</v>
      </c>
      <c r="C1122">
        <v>189</v>
      </c>
      <c r="D1122" t="s">
        <v>1724</v>
      </c>
      <c r="E1122">
        <v>2970106874</v>
      </c>
      <c r="F1122" t="s">
        <v>187</v>
      </c>
      <c r="G1122" t="s">
        <v>4829</v>
      </c>
      <c r="H1122" t="str">
        <f t="shared" si="17"/>
        <v>1832970106874介護予防短期入所生活介護</v>
      </c>
      <c r="I1122" t="s">
        <v>378</v>
      </c>
      <c r="J1122">
        <v>0</v>
      </c>
    </row>
    <row r="1123" spans="1:10">
      <c r="A1123">
        <v>183</v>
      </c>
      <c r="B1123" t="s">
        <v>1734</v>
      </c>
      <c r="C1123">
        <v>189</v>
      </c>
      <c r="D1123" t="s">
        <v>1724</v>
      </c>
      <c r="E1123">
        <v>2970106890</v>
      </c>
      <c r="F1123" t="s">
        <v>13</v>
      </c>
      <c r="G1123" t="s">
        <v>1856</v>
      </c>
      <c r="H1123" t="str">
        <f t="shared" si="17"/>
        <v>1832970106890地域密着型通所介護</v>
      </c>
      <c r="I1123" t="s">
        <v>378</v>
      </c>
      <c r="J1123">
        <v>123313</v>
      </c>
    </row>
    <row r="1124" spans="1:10">
      <c r="A1124">
        <v>183</v>
      </c>
      <c r="B1124" t="s">
        <v>1735</v>
      </c>
      <c r="C1124">
        <v>189</v>
      </c>
      <c r="D1124" t="s">
        <v>1724</v>
      </c>
      <c r="E1124">
        <v>2970106890</v>
      </c>
      <c r="F1124" t="s">
        <v>4705</v>
      </c>
      <c r="G1124" t="s">
        <v>4830</v>
      </c>
      <c r="H1124" t="str">
        <f t="shared" si="17"/>
        <v>1832970106890通所型サービス（独自）</v>
      </c>
      <c r="I1124" t="s">
        <v>378</v>
      </c>
      <c r="J1124">
        <v>8890</v>
      </c>
    </row>
    <row r="1125" spans="1:10">
      <c r="A1125">
        <v>183</v>
      </c>
      <c r="B1125" t="s">
        <v>1736</v>
      </c>
      <c r="C1125">
        <v>189</v>
      </c>
      <c r="D1125" t="s">
        <v>1724</v>
      </c>
      <c r="E1125">
        <v>2970106908</v>
      </c>
      <c r="F1125" t="s">
        <v>10</v>
      </c>
      <c r="G1125" t="s">
        <v>1857</v>
      </c>
      <c r="H1125" t="str">
        <f t="shared" si="17"/>
        <v>1832970106908訪問介護</v>
      </c>
      <c r="I1125" t="s">
        <v>378</v>
      </c>
      <c r="J1125">
        <v>104574</v>
      </c>
    </row>
    <row r="1126" spans="1:10">
      <c r="A1126">
        <v>183</v>
      </c>
      <c r="B1126" t="s">
        <v>1737</v>
      </c>
      <c r="C1126">
        <v>189</v>
      </c>
      <c r="D1126" t="s">
        <v>1724</v>
      </c>
      <c r="E1126">
        <v>2970106908</v>
      </c>
      <c r="F1126" t="s">
        <v>4704</v>
      </c>
      <c r="G1126" t="s">
        <v>1857</v>
      </c>
      <c r="H1126" t="str">
        <f t="shared" si="17"/>
        <v>1832970106908訪問型サービス（独自）</v>
      </c>
      <c r="I1126" t="s">
        <v>378</v>
      </c>
      <c r="J1126">
        <v>36258</v>
      </c>
    </row>
    <row r="1127" spans="1:10">
      <c r="H1127" t="str">
        <f t="shared" si="17"/>
        <v/>
      </c>
    </row>
    <row r="1128" spans="1:10">
      <c r="A1128">
        <v>184</v>
      </c>
      <c r="B1128" t="s">
        <v>1738</v>
      </c>
      <c r="C1128">
        <v>190</v>
      </c>
      <c r="D1128" t="s">
        <v>1739</v>
      </c>
      <c r="E1128">
        <v>2974800100</v>
      </c>
      <c r="F1128" t="s">
        <v>10</v>
      </c>
      <c r="G1128" t="s">
        <v>1858</v>
      </c>
      <c r="H1128" t="str">
        <f t="shared" si="17"/>
        <v>1842974800100訪問介護</v>
      </c>
      <c r="I1128" t="s">
        <v>378</v>
      </c>
      <c r="J1128">
        <v>696284</v>
      </c>
    </row>
    <row r="1129" spans="1:10">
      <c r="A1129">
        <v>184</v>
      </c>
      <c r="B1129" t="s">
        <v>1740</v>
      </c>
      <c r="C1129">
        <v>190</v>
      </c>
      <c r="D1129" t="s">
        <v>1739</v>
      </c>
      <c r="E1129">
        <v>2974800100</v>
      </c>
      <c r="F1129" t="s">
        <v>4704</v>
      </c>
      <c r="G1129" t="s">
        <v>4831</v>
      </c>
      <c r="H1129" t="str">
        <f t="shared" si="17"/>
        <v>1842974800100訪問型サービス（独自）</v>
      </c>
      <c r="I1129" t="s">
        <v>378</v>
      </c>
      <c r="J1129">
        <v>98158</v>
      </c>
    </row>
    <row r="1130" spans="1:10">
      <c r="A1130">
        <v>184</v>
      </c>
      <c r="B1130" t="s">
        <v>1741</v>
      </c>
      <c r="C1130">
        <v>190</v>
      </c>
      <c r="D1130" t="s">
        <v>1739</v>
      </c>
      <c r="E1130">
        <v>2994800015</v>
      </c>
      <c r="F1130" t="s">
        <v>201</v>
      </c>
      <c r="G1130" t="s">
        <v>1859</v>
      </c>
      <c r="H1130" t="str">
        <f t="shared" si="17"/>
        <v>1842994800015認知症対応型共同生活介護</v>
      </c>
      <c r="I1130" t="s">
        <v>378</v>
      </c>
      <c r="J1130">
        <v>419831</v>
      </c>
    </row>
    <row r="1131" spans="1:10">
      <c r="A1131">
        <v>184</v>
      </c>
      <c r="B1131" t="s">
        <v>1742</v>
      </c>
      <c r="C1131">
        <v>190</v>
      </c>
      <c r="D1131" t="s">
        <v>1739</v>
      </c>
      <c r="E1131">
        <v>2994800015</v>
      </c>
      <c r="F1131" t="s">
        <v>4716</v>
      </c>
      <c r="G1131" t="s">
        <v>1859</v>
      </c>
      <c r="H1131" t="str">
        <f t="shared" si="17"/>
        <v>1842994800015認知症対応型共同生活介護(短期利用型）</v>
      </c>
      <c r="I1131" t="s">
        <v>378</v>
      </c>
      <c r="J1131">
        <v>1468</v>
      </c>
    </row>
    <row r="1132" spans="1:10">
      <c r="A1132">
        <v>184</v>
      </c>
      <c r="B1132" t="s">
        <v>1743</v>
      </c>
      <c r="C1132">
        <v>190</v>
      </c>
      <c r="D1132" t="s">
        <v>1739</v>
      </c>
      <c r="E1132">
        <v>2994800015</v>
      </c>
      <c r="F1132" t="s">
        <v>203</v>
      </c>
      <c r="G1132" t="s">
        <v>1859</v>
      </c>
      <c r="H1132" t="str">
        <f t="shared" si="17"/>
        <v>1842994800015介護予防認知症対応型共同生活介護</v>
      </c>
      <c r="I1132" t="s">
        <v>378</v>
      </c>
      <c r="J1132">
        <v>0</v>
      </c>
    </row>
    <row r="1133" spans="1:10">
      <c r="A1133">
        <v>184</v>
      </c>
      <c r="B1133" t="s">
        <v>1744</v>
      </c>
      <c r="C1133">
        <v>190</v>
      </c>
      <c r="D1133" t="s">
        <v>1739</v>
      </c>
      <c r="E1133">
        <v>2994800015</v>
      </c>
      <c r="F1133" t="s">
        <v>4718</v>
      </c>
      <c r="G1133" t="s">
        <v>1859</v>
      </c>
      <c r="H1133" t="str">
        <f t="shared" ref="H1133:H1196" si="18">A1133&amp;B1133</f>
        <v>1842994800015介護予防認知症対応型共同生活介護(短期利用型）</v>
      </c>
      <c r="I1133" t="s">
        <v>378</v>
      </c>
      <c r="J1133">
        <v>0</v>
      </c>
    </row>
    <row r="1134" spans="1:10">
      <c r="A1134">
        <v>184</v>
      </c>
      <c r="B1134" t="s">
        <v>1745</v>
      </c>
      <c r="C1134">
        <v>190</v>
      </c>
      <c r="D1134" t="s">
        <v>1739</v>
      </c>
      <c r="E1134">
        <v>2994800015</v>
      </c>
      <c r="F1134" t="s">
        <v>224</v>
      </c>
      <c r="G1134" t="s">
        <v>1859</v>
      </c>
      <c r="H1134" t="str">
        <f t="shared" si="18"/>
        <v>1842994800015介護予防認知症対応型通所介護</v>
      </c>
      <c r="I1134" t="s">
        <v>378</v>
      </c>
      <c r="J1134">
        <v>0</v>
      </c>
    </row>
    <row r="1135" spans="1:10">
      <c r="A1135">
        <v>184</v>
      </c>
      <c r="B1135" t="s">
        <v>1746</v>
      </c>
      <c r="C1135">
        <v>190</v>
      </c>
      <c r="D1135" t="s">
        <v>1739</v>
      </c>
      <c r="E1135">
        <v>2994800031</v>
      </c>
      <c r="F1135" t="s">
        <v>13</v>
      </c>
      <c r="G1135" t="s">
        <v>1860</v>
      </c>
      <c r="H1135" t="str">
        <f t="shared" si="18"/>
        <v>1842994800031地域密着型通所介護</v>
      </c>
      <c r="I1135" t="s">
        <v>378</v>
      </c>
      <c r="J1135">
        <v>164888</v>
      </c>
    </row>
    <row r="1136" spans="1:10">
      <c r="A1136">
        <v>184</v>
      </c>
      <c r="B1136" t="s">
        <v>1747</v>
      </c>
      <c r="C1136">
        <v>190</v>
      </c>
      <c r="D1136" t="s">
        <v>1739</v>
      </c>
      <c r="E1136">
        <v>2994800031</v>
      </c>
      <c r="F1136" t="s">
        <v>4703</v>
      </c>
      <c r="G1136" t="s">
        <v>1860</v>
      </c>
      <c r="H1136" t="str">
        <f t="shared" si="18"/>
        <v>1842994800031通所型サービス（独自/定率）</v>
      </c>
      <c r="I1136" t="s">
        <v>378</v>
      </c>
      <c r="J1136">
        <v>20898</v>
      </c>
    </row>
    <row r="1137" spans="1:10">
      <c r="A1137">
        <v>184</v>
      </c>
      <c r="B1137" t="s">
        <v>1748</v>
      </c>
      <c r="C1137">
        <v>190</v>
      </c>
      <c r="D1137" t="s">
        <v>1739</v>
      </c>
      <c r="E1137">
        <v>2994800015</v>
      </c>
      <c r="F1137" t="s">
        <v>222</v>
      </c>
      <c r="G1137" t="s">
        <v>1859</v>
      </c>
      <c r="H1137" t="str">
        <f t="shared" si="18"/>
        <v>1842994800015認知症対応型通所介護</v>
      </c>
      <c r="I1137" t="s">
        <v>378</v>
      </c>
      <c r="J1137">
        <v>68265</v>
      </c>
    </row>
    <row r="1138" spans="1:10">
      <c r="H1138" t="str">
        <f t="shared" si="18"/>
        <v/>
      </c>
    </row>
    <row r="1139" spans="1:10">
      <c r="A1139">
        <v>185</v>
      </c>
      <c r="B1139" t="s">
        <v>1749</v>
      </c>
      <c r="C1139">
        <v>191</v>
      </c>
      <c r="D1139" t="s">
        <v>1750</v>
      </c>
      <c r="E1139">
        <v>2971000894</v>
      </c>
      <c r="F1139" t="s">
        <v>10</v>
      </c>
      <c r="G1139" t="s">
        <v>1750</v>
      </c>
      <c r="H1139" t="str">
        <f t="shared" si="18"/>
        <v>1852971000894訪問介護</v>
      </c>
      <c r="I1139" t="s">
        <v>378</v>
      </c>
      <c r="J1139">
        <v>253488</v>
      </c>
    </row>
    <row r="1140" spans="1:10">
      <c r="A1140">
        <v>185</v>
      </c>
      <c r="B1140" t="s">
        <v>1751</v>
      </c>
      <c r="C1140">
        <v>191</v>
      </c>
      <c r="D1140" t="s">
        <v>1750</v>
      </c>
      <c r="E1140">
        <v>2971000894</v>
      </c>
      <c r="F1140" t="s">
        <v>4702</v>
      </c>
      <c r="G1140" t="s">
        <v>1750</v>
      </c>
      <c r="H1140" t="str">
        <f t="shared" si="18"/>
        <v>1852971000894訪問型サービス（独自/定率）</v>
      </c>
      <c r="I1140" t="s">
        <v>378</v>
      </c>
      <c r="J1140">
        <v>17167</v>
      </c>
    </row>
    <row r="1141" spans="1:10">
      <c r="H1141" t="str">
        <f t="shared" si="18"/>
        <v/>
      </c>
    </row>
    <row r="1142" spans="1:10">
      <c r="A1142">
        <v>186</v>
      </c>
      <c r="B1142" t="s">
        <v>1752</v>
      </c>
      <c r="C1142">
        <v>192</v>
      </c>
      <c r="D1142" t="s">
        <v>1753</v>
      </c>
      <c r="E1142">
        <v>2973400191</v>
      </c>
      <c r="F1142" t="s">
        <v>201</v>
      </c>
      <c r="G1142" t="s">
        <v>1861</v>
      </c>
      <c r="H1142" t="str">
        <f t="shared" si="18"/>
        <v>1862973400191認知症対応型共同生活介護</v>
      </c>
      <c r="I1142" t="s">
        <v>378</v>
      </c>
      <c r="J1142">
        <v>389547</v>
      </c>
    </row>
    <row r="1143" spans="1:10">
      <c r="A1143">
        <v>186</v>
      </c>
      <c r="B1143" t="s">
        <v>1754</v>
      </c>
      <c r="C1143">
        <v>192</v>
      </c>
      <c r="D1143" t="s">
        <v>1753</v>
      </c>
      <c r="E1143">
        <v>2973400191</v>
      </c>
      <c r="F1143" t="s">
        <v>4716</v>
      </c>
      <c r="G1143" t="s">
        <v>1861</v>
      </c>
      <c r="H1143" t="str">
        <f t="shared" si="18"/>
        <v>1862973400191認知症対応型共同生活介護(短期利用型）</v>
      </c>
      <c r="I1143" t="s">
        <v>378</v>
      </c>
      <c r="J1143">
        <v>0</v>
      </c>
    </row>
    <row r="1144" spans="1:10">
      <c r="A1144">
        <v>186</v>
      </c>
      <c r="B1144" t="s">
        <v>1755</v>
      </c>
      <c r="C1144">
        <v>192</v>
      </c>
      <c r="D1144" t="s">
        <v>1753</v>
      </c>
      <c r="E1144">
        <v>2973400191</v>
      </c>
      <c r="F1144" t="s">
        <v>203</v>
      </c>
      <c r="G1144" t="s">
        <v>1861</v>
      </c>
      <c r="H1144" t="str">
        <f t="shared" si="18"/>
        <v>1862973400191介護予防認知症対応型共同生活介護</v>
      </c>
      <c r="I1144" t="s">
        <v>378</v>
      </c>
      <c r="J1144">
        <v>0</v>
      </c>
    </row>
    <row r="1145" spans="1:10">
      <c r="A1145">
        <v>186</v>
      </c>
      <c r="B1145" t="s">
        <v>1756</v>
      </c>
      <c r="C1145">
        <v>192</v>
      </c>
      <c r="D1145" t="s">
        <v>1753</v>
      </c>
      <c r="E1145">
        <v>2973400191</v>
      </c>
      <c r="F1145" t="s">
        <v>4718</v>
      </c>
      <c r="G1145" t="s">
        <v>1861</v>
      </c>
      <c r="H1145" t="str">
        <f t="shared" si="18"/>
        <v>1862973400191介護予防認知症対応型共同生活介護(短期利用型）</v>
      </c>
      <c r="I1145" t="s">
        <v>378</v>
      </c>
      <c r="J1145">
        <v>0</v>
      </c>
    </row>
    <row r="1146" spans="1:10">
      <c r="H1146" t="str">
        <f t="shared" si="18"/>
        <v/>
      </c>
    </row>
    <row r="1147" spans="1:10">
      <c r="A1147">
        <v>187</v>
      </c>
      <c r="B1147" t="s">
        <v>1757</v>
      </c>
      <c r="C1147">
        <v>193</v>
      </c>
      <c r="D1147" t="s">
        <v>1758</v>
      </c>
      <c r="E1147">
        <v>2970200651</v>
      </c>
      <c r="F1147" t="s">
        <v>12</v>
      </c>
      <c r="G1147" t="s">
        <v>1862</v>
      </c>
      <c r="H1147" t="str">
        <f t="shared" si="18"/>
        <v>1872970200651通所介護</v>
      </c>
      <c r="I1147" t="s">
        <v>378</v>
      </c>
      <c r="J1147">
        <v>250757</v>
      </c>
    </row>
    <row r="1148" spans="1:10">
      <c r="H1148" t="str">
        <f t="shared" si="18"/>
        <v/>
      </c>
    </row>
    <row r="1149" spans="1:10">
      <c r="A1149">
        <v>188</v>
      </c>
      <c r="B1149" t="s">
        <v>1759</v>
      </c>
      <c r="C1149">
        <v>194</v>
      </c>
      <c r="D1149" t="s">
        <v>1760</v>
      </c>
      <c r="E1149">
        <v>2973200120</v>
      </c>
      <c r="F1149" t="s">
        <v>10</v>
      </c>
      <c r="G1149" t="s">
        <v>1863</v>
      </c>
      <c r="H1149" t="str">
        <f t="shared" si="18"/>
        <v>1882973200120訪問介護</v>
      </c>
      <c r="I1149" t="s">
        <v>378</v>
      </c>
      <c r="J1149">
        <v>323371</v>
      </c>
    </row>
    <row r="1150" spans="1:10">
      <c r="A1150">
        <v>188</v>
      </c>
      <c r="B1150" t="s">
        <v>1761</v>
      </c>
      <c r="C1150">
        <v>194</v>
      </c>
      <c r="D1150" t="s">
        <v>1760</v>
      </c>
      <c r="E1150">
        <v>2973200336</v>
      </c>
      <c r="F1150" t="s">
        <v>13</v>
      </c>
      <c r="G1150" t="s">
        <v>1864</v>
      </c>
      <c r="H1150" t="str">
        <f t="shared" si="18"/>
        <v>1882973200336地域密着型通所介護</v>
      </c>
      <c r="I1150" t="s">
        <v>378</v>
      </c>
      <c r="J1150">
        <v>73903</v>
      </c>
    </row>
    <row r="1151" spans="1:10">
      <c r="H1151" t="str">
        <f t="shared" si="18"/>
        <v/>
      </c>
    </row>
    <row r="1152" spans="1:10">
      <c r="A1152">
        <v>189</v>
      </c>
      <c r="B1152" t="s">
        <v>1762</v>
      </c>
      <c r="C1152">
        <v>195</v>
      </c>
      <c r="D1152" t="s">
        <v>1763</v>
      </c>
      <c r="E1152">
        <v>2970104416</v>
      </c>
      <c r="F1152" t="s">
        <v>172</v>
      </c>
      <c r="G1152" t="s">
        <v>1865</v>
      </c>
      <c r="H1152" t="str">
        <f t="shared" si="18"/>
        <v>1892970104416介護老人福祉施設</v>
      </c>
      <c r="I1152" t="s">
        <v>667</v>
      </c>
      <c r="J1152">
        <v>1077682</v>
      </c>
    </row>
    <row r="1153" spans="1:10">
      <c r="A1153">
        <v>189</v>
      </c>
      <c r="B1153" t="s">
        <v>1764</v>
      </c>
      <c r="C1153">
        <v>195</v>
      </c>
      <c r="D1153" t="s">
        <v>1763</v>
      </c>
      <c r="E1153">
        <v>2970104416</v>
      </c>
      <c r="F1153" t="s">
        <v>188</v>
      </c>
      <c r="G1153" t="s">
        <v>1865</v>
      </c>
      <c r="H1153" t="str">
        <f t="shared" si="18"/>
        <v>1892970104416短期入所生活介護</v>
      </c>
      <c r="I1153" t="s">
        <v>667</v>
      </c>
      <c r="J1153">
        <v>102484</v>
      </c>
    </row>
    <row r="1154" spans="1:10">
      <c r="A1154">
        <v>189</v>
      </c>
      <c r="B1154" t="s">
        <v>1765</v>
      </c>
      <c r="C1154">
        <v>195</v>
      </c>
      <c r="D1154" t="s">
        <v>1763</v>
      </c>
      <c r="E1154">
        <v>2970104416</v>
      </c>
      <c r="F1154" t="s">
        <v>187</v>
      </c>
      <c r="G1154" t="s">
        <v>1865</v>
      </c>
      <c r="H1154" t="str">
        <f t="shared" si="18"/>
        <v>1892970104416介護予防短期入所生活介護</v>
      </c>
      <c r="I1154" t="s">
        <v>667</v>
      </c>
      <c r="J1154">
        <v>1390</v>
      </c>
    </row>
    <row r="1155" spans="1:10">
      <c r="H1155" t="str">
        <f t="shared" si="18"/>
        <v/>
      </c>
    </row>
    <row r="1156" spans="1:10">
      <c r="A1156">
        <v>190</v>
      </c>
      <c r="B1156" t="s">
        <v>1766</v>
      </c>
      <c r="C1156">
        <v>196</v>
      </c>
      <c r="D1156" t="s">
        <v>1767</v>
      </c>
      <c r="E1156">
        <v>2970100646</v>
      </c>
      <c r="F1156" t="s">
        <v>172</v>
      </c>
      <c r="G1156" t="s">
        <v>1866</v>
      </c>
      <c r="H1156" t="str">
        <f t="shared" si="18"/>
        <v>1902970100646介護老人福祉施設</v>
      </c>
      <c r="I1156" t="s">
        <v>378</v>
      </c>
      <c r="J1156">
        <v>2127957</v>
      </c>
    </row>
    <row r="1157" spans="1:10">
      <c r="A1157">
        <v>190</v>
      </c>
      <c r="B1157" t="s">
        <v>1768</v>
      </c>
      <c r="C1157">
        <v>196</v>
      </c>
      <c r="D1157" t="s">
        <v>1767</v>
      </c>
      <c r="E1157">
        <v>2970100612</v>
      </c>
      <c r="F1157" t="s">
        <v>188</v>
      </c>
      <c r="G1157" t="s">
        <v>1867</v>
      </c>
      <c r="H1157" t="str">
        <f t="shared" si="18"/>
        <v>1902970100612短期入所生活介護</v>
      </c>
      <c r="I1157" t="s">
        <v>378</v>
      </c>
      <c r="J1157">
        <v>330927</v>
      </c>
    </row>
    <row r="1158" spans="1:10">
      <c r="A1158">
        <v>190</v>
      </c>
      <c r="B1158" t="s">
        <v>1769</v>
      </c>
      <c r="C1158">
        <v>196</v>
      </c>
      <c r="D1158" t="s">
        <v>1767</v>
      </c>
      <c r="E1158">
        <v>2970100612</v>
      </c>
      <c r="F1158" t="s">
        <v>187</v>
      </c>
      <c r="G1158" t="s">
        <v>1867</v>
      </c>
      <c r="H1158" t="str">
        <f t="shared" si="18"/>
        <v>1902970100612介護予防短期入所生活介護</v>
      </c>
      <c r="I1158" t="s">
        <v>378</v>
      </c>
      <c r="J1158">
        <v>624</v>
      </c>
    </row>
    <row r="1159" spans="1:10">
      <c r="A1159">
        <v>190</v>
      </c>
      <c r="B1159" t="s">
        <v>1770</v>
      </c>
      <c r="C1159">
        <v>196</v>
      </c>
      <c r="D1159" t="s">
        <v>1767</v>
      </c>
      <c r="E1159">
        <v>2970100604</v>
      </c>
      <c r="F1159" t="s">
        <v>12</v>
      </c>
      <c r="G1159" t="s">
        <v>1868</v>
      </c>
      <c r="H1159" t="str">
        <f t="shared" si="18"/>
        <v>1902970100604通所介護</v>
      </c>
      <c r="I1159" t="s">
        <v>378</v>
      </c>
      <c r="J1159">
        <v>321536</v>
      </c>
    </row>
    <row r="1160" spans="1:10">
      <c r="A1160">
        <v>190</v>
      </c>
      <c r="B1160" t="s">
        <v>1771</v>
      </c>
      <c r="C1160">
        <v>196</v>
      </c>
      <c r="D1160" t="s">
        <v>1767</v>
      </c>
      <c r="E1160">
        <v>2970100604</v>
      </c>
      <c r="F1160" t="s">
        <v>1031</v>
      </c>
      <c r="G1160" t="s">
        <v>1868</v>
      </c>
      <c r="H1160" t="str">
        <f t="shared" si="18"/>
        <v>1902970100604通所型サービス（独自）</v>
      </c>
      <c r="I1160" t="s">
        <v>378</v>
      </c>
      <c r="J1160">
        <v>24624</v>
      </c>
    </row>
    <row r="1161" spans="1:10">
      <c r="H1161" t="str">
        <f t="shared" si="18"/>
        <v/>
      </c>
    </row>
    <row r="1162" spans="1:10">
      <c r="A1162">
        <v>191</v>
      </c>
      <c r="B1162" t="s">
        <v>1772</v>
      </c>
      <c r="C1162">
        <v>197</v>
      </c>
      <c r="D1162" t="s">
        <v>1773</v>
      </c>
      <c r="E1162">
        <v>2970108128</v>
      </c>
      <c r="F1162" t="s">
        <v>10</v>
      </c>
      <c r="G1162" t="s">
        <v>1869</v>
      </c>
      <c r="H1162" t="str">
        <f t="shared" si="18"/>
        <v>1912970108128訪問介護</v>
      </c>
      <c r="I1162" t="s">
        <v>378</v>
      </c>
      <c r="J1162">
        <v>388507</v>
      </c>
    </row>
    <row r="1163" spans="1:10">
      <c r="A1163">
        <v>191</v>
      </c>
      <c r="B1163" t="s">
        <v>1774</v>
      </c>
      <c r="C1163">
        <v>197</v>
      </c>
      <c r="D1163" t="s">
        <v>1773</v>
      </c>
      <c r="E1163">
        <v>2970108128</v>
      </c>
      <c r="F1163" t="s">
        <v>4704</v>
      </c>
      <c r="G1163" t="s">
        <v>1869</v>
      </c>
      <c r="H1163" t="str">
        <f t="shared" si="18"/>
        <v>1912970108128訪問型サービス（独自）</v>
      </c>
      <c r="I1163" t="s">
        <v>378</v>
      </c>
      <c r="J1163">
        <v>27313</v>
      </c>
    </row>
    <row r="1164" spans="1:10">
      <c r="H1164" t="str">
        <f t="shared" si="18"/>
        <v/>
      </c>
    </row>
    <row r="1165" spans="1:10">
      <c r="A1165">
        <v>192</v>
      </c>
      <c r="B1165" t="s">
        <v>1775</v>
      </c>
      <c r="C1165">
        <v>198</v>
      </c>
      <c r="D1165" t="s">
        <v>1776</v>
      </c>
      <c r="E1165">
        <v>2970201279</v>
      </c>
      <c r="F1165" t="s">
        <v>10</v>
      </c>
      <c r="G1165" t="s">
        <v>1870</v>
      </c>
      <c r="H1165" t="str">
        <f t="shared" si="18"/>
        <v>1922970201279訪問介護</v>
      </c>
      <c r="I1165" t="s">
        <v>378</v>
      </c>
      <c r="J1165">
        <v>182150</v>
      </c>
    </row>
    <row r="1166" spans="1:10">
      <c r="A1166">
        <v>192</v>
      </c>
      <c r="B1166" t="s">
        <v>1777</v>
      </c>
      <c r="C1166">
        <v>198</v>
      </c>
      <c r="D1166" t="s">
        <v>1776</v>
      </c>
      <c r="E1166">
        <v>2970201279</v>
      </c>
      <c r="F1166" t="s">
        <v>4702</v>
      </c>
      <c r="G1166" t="s">
        <v>1870</v>
      </c>
      <c r="H1166" t="str">
        <f t="shared" si="18"/>
        <v>1922970201279訪問型サービス（独自/定率）</v>
      </c>
      <c r="I1166" t="s">
        <v>378</v>
      </c>
      <c r="J1166">
        <v>53024</v>
      </c>
    </row>
    <row r="1167" spans="1:10">
      <c r="H1167" t="str">
        <f t="shared" si="18"/>
        <v/>
      </c>
    </row>
    <row r="1168" spans="1:10">
      <c r="A1168">
        <v>193</v>
      </c>
      <c r="B1168" t="s">
        <v>1778</v>
      </c>
      <c r="C1168">
        <v>199</v>
      </c>
      <c r="D1168" t="s">
        <v>1779</v>
      </c>
      <c r="E1168">
        <v>2970106429</v>
      </c>
      <c r="F1168" t="s">
        <v>172</v>
      </c>
      <c r="G1168" t="s">
        <v>1871</v>
      </c>
      <c r="H1168" t="str">
        <f t="shared" si="18"/>
        <v>1932970106429介護老人福祉施設</v>
      </c>
      <c r="I1168" t="s">
        <v>378</v>
      </c>
      <c r="J1168">
        <v>1649595</v>
      </c>
    </row>
    <row r="1169" spans="1:10">
      <c r="A1169">
        <v>193</v>
      </c>
      <c r="B1169" t="s">
        <v>1780</v>
      </c>
      <c r="C1169">
        <v>199</v>
      </c>
      <c r="D1169" t="s">
        <v>1779</v>
      </c>
      <c r="E1169">
        <v>2970106429</v>
      </c>
      <c r="F1169" t="s">
        <v>188</v>
      </c>
      <c r="G1169" t="s">
        <v>4832</v>
      </c>
      <c r="H1169" t="str">
        <f t="shared" si="18"/>
        <v>1932970106429短期入所生活介護</v>
      </c>
      <c r="I1169" t="s">
        <v>378</v>
      </c>
      <c r="J1169">
        <v>275914</v>
      </c>
    </row>
    <row r="1170" spans="1:10">
      <c r="A1170">
        <v>193</v>
      </c>
      <c r="B1170" t="s">
        <v>1781</v>
      </c>
      <c r="C1170">
        <v>199</v>
      </c>
      <c r="D1170" t="s">
        <v>1779</v>
      </c>
      <c r="E1170">
        <v>2970106429</v>
      </c>
      <c r="F1170" t="s">
        <v>187</v>
      </c>
      <c r="G1170" t="s">
        <v>4832</v>
      </c>
      <c r="H1170" t="str">
        <f t="shared" si="18"/>
        <v>1932970106429介護予防短期入所生活介護</v>
      </c>
      <c r="I1170" t="s">
        <v>378</v>
      </c>
      <c r="J1170">
        <v>1164</v>
      </c>
    </row>
    <row r="1171" spans="1:10">
      <c r="A1171">
        <v>193</v>
      </c>
      <c r="B1171" t="s">
        <v>1782</v>
      </c>
      <c r="C1171">
        <v>199</v>
      </c>
      <c r="D1171" t="s">
        <v>1779</v>
      </c>
      <c r="E1171">
        <v>2970106783</v>
      </c>
      <c r="F1171" t="s">
        <v>13</v>
      </c>
      <c r="G1171" t="s">
        <v>1872</v>
      </c>
      <c r="H1171" t="str">
        <f t="shared" si="18"/>
        <v>1932970106783地域密着型通所介護</v>
      </c>
      <c r="I1171" t="s">
        <v>378</v>
      </c>
      <c r="J1171">
        <v>253283</v>
      </c>
    </row>
    <row r="1172" spans="1:10">
      <c r="A1172">
        <v>193</v>
      </c>
      <c r="B1172" t="s">
        <v>1783</v>
      </c>
      <c r="C1172">
        <v>199</v>
      </c>
      <c r="D1172" t="s">
        <v>1779</v>
      </c>
      <c r="E1172">
        <v>2970106783</v>
      </c>
      <c r="F1172" t="s">
        <v>4705</v>
      </c>
      <c r="G1172" t="s">
        <v>4833</v>
      </c>
      <c r="H1172" t="str">
        <f t="shared" si="18"/>
        <v>1932970106783通所型サービス（独自）</v>
      </c>
      <c r="I1172" t="s">
        <v>378</v>
      </c>
      <c r="J1172">
        <v>8245</v>
      </c>
    </row>
    <row r="1173" spans="1:10">
      <c r="H1173" t="str">
        <f t="shared" si="18"/>
        <v/>
      </c>
    </row>
    <row r="1174" spans="1:10">
      <c r="A1174">
        <v>194</v>
      </c>
      <c r="B1174" t="s">
        <v>1784</v>
      </c>
      <c r="C1174">
        <v>200</v>
      </c>
      <c r="D1174" t="s">
        <v>1785</v>
      </c>
      <c r="E1174">
        <v>2970104325</v>
      </c>
      <c r="F1174" t="s">
        <v>10</v>
      </c>
      <c r="G1174" t="s">
        <v>1873</v>
      </c>
      <c r="H1174" t="str">
        <f t="shared" si="18"/>
        <v>1942970104325訪問介護</v>
      </c>
      <c r="I1174" t="s">
        <v>378</v>
      </c>
      <c r="J1174">
        <v>1578274</v>
      </c>
    </row>
    <row r="1175" spans="1:10">
      <c r="A1175">
        <v>194</v>
      </c>
      <c r="B1175" t="s">
        <v>1786</v>
      </c>
      <c r="C1175">
        <v>200</v>
      </c>
      <c r="D1175" t="s">
        <v>1785</v>
      </c>
      <c r="E1175">
        <v>2970104325</v>
      </c>
      <c r="F1175" t="s">
        <v>4704</v>
      </c>
      <c r="G1175" t="s">
        <v>1873</v>
      </c>
      <c r="H1175" t="str">
        <f t="shared" si="18"/>
        <v>1942970104325訪問型サービス（独自）</v>
      </c>
      <c r="I1175" t="s">
        <v>378</v>
      </c>
      <c r="J1175">
        <v>14699</v>
      </c>
    </row>
    <row r="1176" spans="1:10">
      <c r="H1176" t="str">
        <f t="shared" si="18"/>
        <v/>
      </c>
    </row>
    <row r="1177" spans="1:10">
      <c r="A1177">
        <v>195</v>
      </c>
      <c r="B1177" t="s">
        <v>1787</v>
      </c>
      <c r="C1177">
        <v>201</v>
      </c>
      <c r="D1177" t="s">
        <v>1788</v>
      </c>
      <c r="E1177">
        <v>2970901613</v>
      </c>
      <c r="F1177" t="s">
        <v>10</v>
      </c>
      <c r="G1177" t="s">
        <v>1874</v>
      </c>
      <c r="H1177" t="str">
        <f t="shared" si="18"/>
        <v>1952970901613訪問介護</v>
      </c>
      <c r="I1177" t="s">
        <v>378</v>
      </c>
      <c r="J1177">
        <v>1033983</v>
      </c>
    </row>
    <row r="1178" spans="1:10">
      <c r="H1178" t="str">
        <f t="shared" si="18"/>
        <v/>
      </c>
    </row>
    <row r="1179" spans="1:10">
      <c r="A1179">
        <v>196</v>
      </c>
      <c r="B1179" t="s">
        <v>1789</v>
      </c>
      <c r="C1179">
        <v>202</v>
      </c>
      <c r="D1179" t="s">
        <v>1790</v>
      </c>
      <c r="E1179">
        <v>2972700187</v>
      </c>
      <c r="F1179" t="s">
        <v>172</v>
      </c>
      <c r="G1179" t="s">
        <v>1875</v>
      </c>
      <c r="H1179" t="str">
        <f t="shared" si="18"/>
        <v>1962972700187介護老人福祉施設</v>
      </c>
      <c r="I1179" t="s">
        <v>378</v>
      </c>
      <c r="J1179">
        <v>2911734</v>
      </c>
    </row>
    <row r="1180" spans="1:10">
      <c r="A1180">
        <v>196</v>
      </c>
      <c r="B1180" t="s">
        <v>1791</v>
      </c>
      <c r="C1180">
        <v>202</v>
      </c>
      <c r="D1180" t="s">
        <v>1790</v>
      </c>
      <c r="E1180">
        <v>2972700195</v>
      </c>
      <c r="F1180" t="s">
        <v>188</v>
      </c>
      <c r="G1180" t="s">
        <v>1876</v>
      </c>
      <c r="H1180" t="str">
        <f t="shared" si="18"/>
        <v>1962972700195短期入所生活介護</v>
      </c>
      <c r="I1180" t="s">
        <v>378</v>
      </c>
      <c r="J1180">
        <v>257213</v>
      </c>
    </row>
    <row r="1181" spans="1:10">
      <c r="A1181">
        <v>196</v>
      </c>
      <c r="B1181" t="s">
        <v>1792</v>
      </c>
      <c r="C1181">
        <v>202</v>
      </c>
      <c r="D1181" t="s">
        <v>1790</v>
      </c>
      <c r="E1181">
        <v>2972700195</v>
      </c>
      <c r="F1181" t="s">
        <v>187</v>
      </c>
      <c r="G1181" t="s">
        <v>1876</v>
      </c>
      <c r="H1181" t="str">
        <f t="shared" si="18"/>
        <v>1962972700195介護予防短期入所生活介護</v>
      </c>
      <c r="I1181" t="s">
        <v>378</v>
      </c>
      <c r="J1181">
        <v>2918</v>
      </c>
    </row>
    <row r="1182" spans="1:10">
      <c r="A1182">
        <v>196</v>
      </c>
      <c r="B1182" t="s">
        <v>1793</v>
      </c>
      <c r="C1182">
        <v>202</v>
      </c>
      <c r="D1182" t="s">
        <v>1790</v>
      </c>
      <c r="E1182">
        <v>2972700203</v>
      </c>
      <c r="F1182" t="s">
        <v>12</v>
      </c>
      <c r="G1182" t="s">
        <v>1877</v>
      </c>
      <c r="H1182" t="str">
        <f t="shared" si="18"/>
        <v>1962972700203通所介護</v>
      </c>
      <c r="I1182" t="s">
        <v>378</v>
      </c>
      <c r="J1182">
        <v>255277</v>
      </c>
    </row>
    <row r="1183" spans="1:10">
      <c r="A1183">
        <v>196</v>
      </c>
      <c r="B1183" t="s">
        <v>1794</v>
      </c>
      <c r="C1183">
        <v>202</v>
      </c>
      <c r="D1183" t="s">
        <v>1790</v>
      </c>
      <c r="E1183">
        <v>2972700203</v>
      </c>
      <c r="F1183" t="s">
        <v>4705</v>
      </c>
      <c r="G1183" t="s">
        <v>1877</v>
      </c>
      <c r="H1183" t="str">
        <f t="shared" si="18"/>
        <v>1962972700203通所型サービス（独自）</v>
      </c>
      <c r="I1183" t="s">
        <v>378</v>
      </c>
      <c r="J1183">
        <v>0</v>
      </c>
    </row>
    <row r="1184" spans="1:10">
      <c r="H1184" t="str">
        <f t="shared" si="18"/>
        <v/>
      </c>
    </row>
    <row r="1185" spans="1:10">
      <c r="A1185">
        <v>197</v>
      </c>
      <c r="B1185" t="s">
        <v>1795</v>
      </c>
      <c r="C1185">
        <v>203</v>
      </c>
      <c r="D1185" t="s">
        <v>1796</v>
      </c>
      <c r="E1185">
        <v>2970107898</v>
      </c>
      <c r="F1185" t="s">
        <v>10</v>
      </c>
      <c r="G1185" t="s">
        <v>1878</v>
      </c>
      <c r="H1185" t="str">
        <f t="shared" si="18"/>
        <v>1972970107898訪問介護</v>
      </c>
      <c r="I1185" t="s">
        <v>378</v>
      </c>
      <c r="J1185">
        <v>133332</v>
      </c>
    </row>
    <row r="1186" spans="1:10">
      <c r="A1186">
        <v>197</v>
      </c>
      <c r="B1186" t="s">
        <v>1797</v>
      </c>
      <c r="C1186">
        <v>203</v>
      </c>
      <c r="D1186" t="s">
        <v>4834</v>
      </c>
      <c r="E1186">
        <v>2970107898</v>
      </c>
      <c r="F1186" t="s">
        <v>4704</v>
      </c>
      <c r="G1186" t="s">
        <v>4835</v>
      </c>
      <c r="H1186" t="str">
        <f t="shared" si="18"/>
        <v>1972970107898訪問型サービス（独自）</v>
      </c>
      <c r="I1186" t="s">
        <v>378</v>
      </c>
      <c r="J1186">
        <v>18854</v>
      </c>
    </row>
    <row r="1187" spans="1:10">
      <c r="H1187" t="str">
        <f t="shared" si="18"/>
        <v/>
      </c>
    </row>
    <row r="1188" spans="1:10">
      <c r="A1188">
        <v>198</v>
      </c>
      <c r="B1188" t="s">
        <v>1798</v>
      </c>
      <c r="C1188">
        <v>204</v>
      </c>
      <c r="D1188" t="s">
        <v>1799</v>
      </c>
      <c r="E1188">
        <v>2970108276</v>
      </c>
      <c r="F1188" t="s">
        <v>10</v>
      </c>
      <c r="G1188" t="s">
        <v>1879</v>
      </c>
      <c r="H1188" t="str">
        <f t="shared" si="18"/>
        <v>1982970108276訪問介護</v>
      </c>
      <c r="I1188" t="s">
        <v>378</v>
      </c>
      <c r="J1188">
        <v>147419</v>
      </c>
    </row>
    <row r="1189" spans="1:10">
      <c r="A1189">
        <v>198</v>
      </c>
      <c r="B1189" t="s">
        <v>1800</v>
      </c>
      <c r="C1189">
        <v>204</v>
      </c>
      <c r="D1189" t="s">
        <v>1799</v>
      </c>
      <c r="E1189">
        <v>2970108276</v>
      </c>
      <c r="F1189" t="s">
        <v>4704</v>
      </c>
      <c r="G1189" t="s">
        <v>4836</v>
      </c>
      <c r="H1189" t="str">
        <f t="shared" si="18"/>
        <v>1982970108276訪問型サービス（独自）</v>
      </c>
      <c r="I1189" t="s">
        <v>378</v>
      </c>
      <c r="J1189">
        <v>29733</v>
      </c>
    </row>
    <row r="1190" spans="1:10">
      <c r="A1190">
        <v>198</v>
      </c>
      <c r="B1190" t="s">
        <v>1801</v>
      </c>
      <c r="C1190">
        <v>204</v>
      </c>
      <c r="D1190" t="s">
        <v>1799</v>
      </c>
      <c r="E1190">
        <v>2970108268</v>
      </c>
      <c r="F1190" t="s">
        <v>10</v>
      </c>
      <c r="G1190" t="s">
        <v>1880</v>
      </c>
      <c r="H1190" t="str">
        <f t="shared" si="18"/>
        <v>1982970108268訪問介護</v>
      </c>
      <c r="I1190" t="s">
        <v>378</v>
      </c>
      <c r="J1190">
        <v>141868</v>
      </c>
    </row>
    <row r="1191" spans="1:10">
      <c r="A1191">
        <v>198</v>
      </c>
      <c r="B1191" t="s">
        <v>1802</v>
      </c>
      <c r="C1191">
        <v>204</v>
      </c>
      <c r="D1191" t="s">
        <v>1799</v>
      </c>
      <c r="E1191">
        <v>2970108268</v>
      </c>
      <c r="F1191" t="s">
        <v>4704</v>
      </c>
      <c r="G1191" t="s">
        <v>4837</v>
      </c>
      <c r="H1191" t="str">
        <f t="shared" si="18"/>
        <v>1982970108268訪問型サービス（独自）</v>
      </c>
      <c r="I1191" t="s">
        <v>378</v>
      </c>
      <c r="J1191">
        <v>25061</v>
      </c>
    </row>
    <row r="1192" spans="1:10">
      <c r="A1192">
        <v>198</v>
      </c>
      <c r="B1192" t="s">
        <v>1803</v>
      </c>
      <c r="C1192">
        <v>204</v>
      </c>
      <c r="D1192" t="s">
        <v>1799</v>
      </c>
      <c r="E1192">
        <v>2970500126</v>
      </c>
      <c r="F1192" t="s">
        <v>10</v>
      </c>
      <c r="G1192" t="s">
        <v>1881</v>
      </c>
      <c r="H1192" t="str">
        <f t="shared" si="18"/>
        <v>1982970500126訪問介護</v>
      </c>
      <c r="I1192" t="s">
        <v>378</v>
      </c>
      <c r="J1192">
        <v>659634</v>
      </c>
    </row>
    <row r="1193" spans="1:10">
      <c r="A1193">
        <v>198</v>
      </c>
      <c r="B1193" t="s">
        <v>1804</v>
      </c>
      <c r="C1193">
        <v>204</v>
      </c>
      <c r="D1193" t="s">
        <v>1799</v>
      </c>
      <c r="E1193">
        <v>2970500126</v>
      </c>
      <c r="F1193" t="s">
        <v>4702</v>
      </c>
      <c r="G1193" t="s">
        <v>4838</v>
      </c>
      <c r="H1193" t="str">
        <f t="shared" si="18"/>
        <v>1982970500126訪問型サービス（独自/定率）</v>
      </c>
      <c r="I1193" t="s">
        <v>378</v>
      </c>
      <c r="J1193">
        <v>27516</v>
      </c>
    </row>
    <row r="1194" spans="1:10">
      <c r="A1194">
        <v>198</v>
      </c>
      <c r="B1194" t="s">
        <v>1805</v>
      </c>
      <c r="C1194">
        <v>204</v>
      </c>
      <c r="D1194" t="s">
        <v>1799</v>
      </c>
      <c r="E1194">
        <v>2970100489</v>
      </c>
      <c r="F1194" t="s">
        <v>10</v>
      </c>
      <c r="G1194" t="s">
        <v>1882</v>
      </c>
      <c r="H1194" t="str">
        <f t="shared" si="18"/>
        <v>1982970100489訪問介護</v>
      </c>
      <c r="I1194" t="s">
        <v>378</v>
      </c>
      <c r="J1194">
        <v>542365</v>
      </c>
    </row>
    <row r="1195" spans="1:10">
      <c r="A1195">
        <v>198</v>
      </c>
      <c r="B1195" t="s">
        <v>1806</v>
      </c>
      <c r="C1195">
        <v>204</v>
      </c>
      <c r="D1195" t="s">
        <v>1799</v>
      </c>
      <c r="E1195">
        <v>2970100489</v>
      </c>
      <c r="F1195" t="s">
        <v>4704</v>
      </c>
      <c r="G1195" t="s">
        <v>4839</v>
      </c>
      <c r="H1195" t="str">
        <f t="shared" si="18"/>
        <v>1982970100489訪問型サービス（独自）</v>
      </c>
      <c r="I1195" t="s">
        <v>378</v>
      </c>
      <c r="J1195">
        <v>51050</v>
      </c>
    </row>
    <row r="1196" spans="1:10">
      <c r="A1196">
        <v>198</v>
      </c>
      <c r="B1196" t="s">
        <v>1807</v>
      </c>
      <c r="C1196">
        <v>204</v>
      </c>
      <c r="D1196" t="s">
        <v>1799</v>
      </c>
      <c r="E1196">
        <v>2970100489</v>
      </c>
      <c r="F1196" t="s">
        <v>12</v>
      </c>
      <c r="G1196" t="s">
        <v>1882</v>
      </c>
      <c r="H1196" t="str">
        <f t="shared" si="18"/>
        <v>1982970100489通所介護</v>
      </c>
      <c r="I1196" t="s">
        <v>378</v>
      </c>
      <c r="J1196">
        <v>294080</v>
      </c>
    </row>
    <row r="1197" spans="1:10">
      <c r="A1197">
        <v>198</v>
      </c>
      <c r="B1197" t="s">
        <v>1808</v>
      </c>
      <c r="C1197">
        <v>204</v>
      </c>
      <c r="D1197" t="s">
        <v>1799</v>
      </c>
      <c r="E1197">
        <v>2970100489</v>
      </c>
      <c r="F1197" t="s">
        <v>4705</v>
      </c>
      <c r="G1197" t="s">
        <v>4839</v>
      </c>
      <c r="H1197" t="str">
        <f t="shared" ref="H1197:H1256" si="19">A1197&amp;B1197</f>
        <v>1982970100489通所型サービス（独自）</v>
      </c>
      <c r="I1197" t="s">
        <v>378</v>
      </c>
      <c r="J1197">
        <v>3107</v>
      </c>
    </row>
    <row r="1198" spans="1:10">
      <c r="A1198">
        <v>198</v>
      </c>
      <c r="B1198" t="s">
        <v>1809</v>
      </c>
      <c r="C1198">
        <v>204</v>
      </c>
      <c r="D1198" t="s">
        <v>1799</v>
      </c>
      <c r="E1198">
        <v>2970200081</v>
      </c>
      <c r="F1198" t="s">
        <v>10</v>
      </c>
      <c r="G1198" t="s">
        <v>1883</v>
      </c>
      <c r="H1198" t="str">
        <f t="shared" si="19"/>
        <v>1982970200081訪問介護</v>
      </c>
      <c r="I1198" t="s">
        <v>378</v>
      </c>
      <c r="J1198">
        <v>236907</v>
      </c>
    </row>
    <row r="1199" spans="1:10">
      <c r="A1199">
        <v>198</v>
      </c>
      <c r="B1199" t="s">
        <v>1810</v>
      </c>
      <c r="C1199">
        <v>204</v>
      </c>
      <c r="D1199" t="s">
        <v>1799</v>
      </c>
      <c r="E1199">
        <v>2970400186</v>
      </c>
      <c r="F1199" t="s">
        <v>10</v>
      </c>
      <c r="G1199" t="s">
        <v>1884</v>
      </c>
      <c r="H1199" t="str">
        <f t="shared" si="19"/>
        <v>1982970400186訪問介護</v>
      </c>
      <c r="I1199" t="s">
        <v>378</v>
      </c>
      <c r="J1199">
        <v>179425</v>
      </c>
    </row>
    <row r="1200" spans="1:10">
      <c r="A1200">
        <v>198</v>
      </c>
      <c r="B1200" t="s">
        <v>1811</v>
      </c>
      <c r="C1200">
        <v>204</v>
      </c>
      <c r="D1200" t="s">
        <v>1799</v>
      </c>
      <c r="E1200">
        <v>2970100869</v>
      </c>
      <c r="F1200" t="s">
        <v>10</v>
      </c>
      <c r="G1200" t="s">
        <v>1885</v>
      </c>
      <c r="H1200" t="str">
        <f t="shared" si="19"/>
        <v>1982970100869訪問介護</v>
      </c>
      <c r="I1200" t="s">
        <v>378</v>
      </c>
      <c r="J1200">
        <v>480241</v>
      </c>
    </row>
    <row r="1201" spans="1:10">
      <c r="A1201">
        <v>198</v>
      </c>
      <c r="B1201" t="s">
        <v>1812</v>
      </c>
      <c r="C1201">
        <v>204</v>
      </c>
      <c r="D1201" t="s">
        <v>1799</v>
      </c>
      <c r="E1201">
        <v>2970100869</v>
      </c>
      <c r="F1201" t="s">
        <v>4704</v>
      </c>
      <c r="G1201" t="s">
        <v>4840</v>
      </c>
      <c r="H1201" t="str">
        <f t="shared" si="19"/>
        <v>1982970100869訪問型サービス（独自）</v>
      </c>
      <c r="I1201" t="s">
        <v>378</v>
      </c>
      <c r="J1201">
        <v>50605</v>
      </c>
    </row>
    <row r="1202" spans="1:10">
      <c r="A1202">
        <v>198</v>
      </c>
      <c r="B1202" t="s">
        <v>1813</v>
      </c>
      <c r="C1202">
        <v>204</v>
      </c>
      <c r="D1202" t="s">
        <v>1799</v>
      </c>
      <c r="E1202">
        <v>2990100584</v>
      </c>
      <c r="F1202" t="s">
        <v>201</v>
      </c>
      <c r="G1202" t="s">
        <v>1885</v>
      </c>
      <c r="H1202" t="str">
        <f t="shared" si="19"/>
        <v>1982990100584認知症対応型共同生活介護</v>
      </c>
      <c r="I1202" t="s">
        <v>378</v>
      </c>
      <c r="J1202">
        <v>848665</v>
      </c>
    </row>
    <row r="1203" spans="1:10">
      <c r="A1203">
        <v>198</v>
      </c>
      <c r="B1203" t="s">
        <v>1814</v>
      </c>
      <c r="C1203">
        <v>204</v>
      </c>
      <c r="D1203" t="s">
        <v>1799</v>
      </c>
      <c r="E1203">
        <v>2990100584</v>
      </c>
      <c r="F1203" t="s">
        <v>203</v>
      </c>
      <c r="G1203" t="s">
        <v>4840</v>
      </c>
      <c r="H1203" t="str">
        <f t="shared" si="19"/>
        <v>1982990100584介護予防認知症対応型共同生活介護</v>
      </c>
      <c r="I1203" t="s">
        <v>378</v>
      </c>
      <c r="J1203">
        <v>0</v>
      </c>
    </row>
    <row r="1204" spans="1:10">
      <c r="A1204">
        <v>198</v>
      </c>
      <c r="B1204" t="s">
        <v>1815</v>
      </c>
      <c r="C1204">
        <v>204</v>
      </c>
      <c r="D1204" t="s">
        <v>1799</v>
      </c>
      <c r="E1204">
        <v>2970600116</v>
      </c>
      <c r="F1204" t="s">
        <v>10</v>
      </c>
      <c r="G1204" t="s">
        <v>1886</v>
      </c>
      <c r="H1204" t="str">
        <f t="shared" si="19"/>
        <v>1982970600116訪問介護</v>
      </c>
      <c r="I1204" t="s">
        <v>378</v>
      </c>
      <c r="J1204">
        <v>747860</v>
      </c>
    </row>
    <row r="1205" spans="1:10">
      <c r="A1205">
        <v>198</v>
      </c>
      <c r="B1205" t="s">
        <v>1816</v>
      </c>
      <c r="C1205">
        <v>204</v>
      </c>
      <c r="D1205" t="s">
        <v>1799</v>
      </c>
      <c r="E1205">
        <v>2970600116</v>
      </c>
      <c r="F1205" t="s">
        <v>4702</v>
      </c>
      <c r="G1205" t="s">
        <v>4841</v>
      </c>
      <c r="H1205" t="str">
        <f t="shared" si="19"/>
        <v>1982970600116訪問型サービス（独自/定率）</v>
      </c>
      <c r="I1205" t="s">
        <v>378</v>
      </c>
      <c r="J1205">
        <v>29710</v>
      </c>
    </row>
    <row r="1206" spans="1:10">
      <c r="A1206">
        <v>198</v>
      </c>
      <c r="B1206" t="s">
        <v>1817</v>
      </c>
      <c r="C1206">
        <v>204</v>
      </c>
      <c r="D1206" t="s">
        <v>1799</v>
      </c>
      <c r="E1206">
        <v>2970600116</v>
      </c>
      <c r="F1206" t="s">
        <v>12</v>
      </c>
      <c r="G1206" t="s">
        <v>1886</v>
      </c>
      <c r="H1206" t="str">
        <f t="shared" si="19"/>
        <v>1982970600116通所介護</v>
      </c>
      <c r="I1206" t="s">
        <v>378</v>
      </c>
      <c r="J1206">
        <v>402352</v>
      </c>
    </row>
    <row r="1207" spans="1:10">
      <c r="A1207">
        <v>198</v>
      </c>
      <c r="B1207" t="s">
        <v>1818</v>
      </c>
      <c r="C1207">
        <v>204</v>
      </c>
      <c r="D1207" t="s">
        <v>1799</v>
      </c>
      <c r="E1207">
        <v>2970600116</v>
      </c>
      <c r="F1207" t="s">
        <v>4703</v>
      </c>
      <c r="G1207" t="s">
        <v>4841</v>
      </c>
      <c r="H1207" t="str">
        <f t="shared" si="19"/>
        <v>1982970600116通所型サービス（独自/定率）</v>
      </c>
      <c r="I1207" t="s">
        <v>378</v>
      </c>
      <c r="J1207">
        <v>1043</v>
      </c>
    </row>
    <row r="1208" spans="1:10">
      <c r="A1208">
        <v>198</v>
      </c>
      <c r="B1208" t="s">
        <v>1819</v>
      </c>
      <c r="C1208">
        <v>204</v>
      </c>
      <c r="D1208" t="s">
        <v>1799</v>
      </c>
      <c r="E1208">
        <v>2972300046</v>
      </c>
      <c r="F1208" t="s">
        <v>10</v>
      </c>
      <c r="G1208" t="s">
        <v>1887</v>
      </c>
      <c r="H1208" t="str">
        <f t="shared" si="19"/>
        <v>1982972300046訪問介護</v>
      </c>
      <c r="I1208" t="s">
        <v>378</v>
      </c>
      <c r="J1208">
        <v>527742</v>
      </c>
    </row>
    <row r="1209" spans="1:10">
      <c r="A1209">
        <v>198</v>
      </c>
      <c r="B1209" t="s">
        <v>1820</v>
      </c>
      <c r="C1209">
        <v>204</v>
      </c>
      <c r="D1209" t="s">
        <v>1799</v>
      </c>
      <c r="E1209">
        <v>2972300046</v>
      </c>
      <c r="F1209" t="s">
        <v>4702</v>
      </c>
      <c r="G1209" t="s">
        <v>4842</v>
      </c>
      <c r="H1209" t="str">
        <f t="shared" si="19"/>
        <v>1982972300046訪問型サービス（独自/定率）</v>
      </c>
      <c r="I1209" t="s">
        <v>378</v>
      </c>
      <c r="J1209">
        <v>6488</v>
      </c>
    </row>
    <row r="1210" spans="1:10">
      <c r="A1210">
        <v>198</v>
      </c>
      <c r="B1210" t="s">
        <v>1821</v>
      </c>
      <c r="C1210">
        <v>204</v>
      </c>
      <c r="D1210" t="s">
        <v>1799</v>
      </c>
      <c r="E1210">
        <v>2970500266</v>
      </c>
      <c r="F1210" t="s">
        <v>10</v>
      </c>
      <c r="G1210" t="s">
        <v>1888</v>
      </c>
      <c r="H1210" t="str">
        <f t="shared" si="19"/>
        <v>1982970500266訪問介護</v>
      </c>
      <c r="I1210" t="s">
        <v>378</v>
      </c>
      <c r="J1210">
        <v>340327</v>
      </c>
    </row>
    <row r="1211" spans="1:10">
      <c r="A1211">
        <v>198</v>
      </c>
      <c r="B1211" t="s">
        <v>1822</v>
      </c>
      <c r="C1211">
        <v>204</v>
      </c>
      <c r="D1211" t="s">
        <v>1799</v>
      </c>
      <c r="E1211">
        <v>2970500266</v>
      </c>
      <c r="F1211" t="s">
        <v>4702</v>
      </c>
      <c r="G1211" t="s">
        <v>4843</v>
      </c>
      <c r="H1211" t="str">
        <f t="shared" si="19"/>
        <v>1982970500266訪問型サービス（独自/定率）</v>
      </c>
      <c r="I1211" t="s">
        <v>378</v>
      </c>
      <c r="J1211">
        <v>15178</v>
      </c>
    </row>
    <row r="1212" spans="1:10">
      <c r="A1212">
        <v>198</v>
      </c>
      <c r="B1212" t="s">
        <v>1823</v>
      </c>
      <c r="C1212">
        <v>204</v>
      </c>
      <c r="D1212" t="s">
        <v>1799</v>
      </c>
      <c r="E1212">
        <v>2970500266</v>
      </c>
      <c r="F1212" t="s">
        <v>12</v>
      </c>
      <c r="G1212" t="s">
        <v>1888</v>
      </c>
      <c r="H1212" t="str">
        <f t="shared" si="19"/>
        <v>1982970500266通所介護</v>
      </c>
      <c r="I1212" t="s">
        <v>378</v>
      </c>
      <c r="J1212">
        <v>311837</v>
      </c>
    </row>
    <row r="1213" spans="1:10">
      <c r="A1213">
        <v>198</v>
      </c>
      <c r="B1213" t="s">
        <v>1824</v>
      </c>
      <c r="C1213">
        <v>204</v>
      </c>
      <c r="D1213" t="s">
        <v>1799</v>
      </c>
      <c r="E1213">
        <v>2970500266</v>
      </c>
      <c r="F1213" t="s">
        <v>4703</v>
      </c>
      <c r="G1213" t="s">
        <v>4843</v>
      </c>
      <c r="H1213" t="str">
        <f t="shared" si="19"/>
        <v>1982970500266通所型サービス（独自/定率）</v>
      </c>
      <c r="I1213" t="s">
        <v>378</v>
      </c>
      <c r="J1213">
        <v>24225</v>
      </c>
    </row>
    <row r="1214" spans="1:10">
      <c r="A1214">
        <v>198</v>
      </c>
      <c r="B1214" t="s">
        <v>1825</v>
      </c>
      <c r="C1214">
        <v>204</v>
      </c>
      <c r="D1214" t="s">
        <v>1799</v>
      </c>
      <c r="E1214">
        <v>2972900035</v>
      </c>
      <c r="F1214" t="s">
        <v>10</v>
      </c>
      <c r="G1214" t="s">
        <v>1889</v>
      </c>
      <c r="H1214" t="str">
        <f t="shared" si="19"/>
        <v>1982972900035訪問介護</v>
      </c>
      <c r="I1214" t="s">
        <v>378</v>
      </c>
      <c r="J1214">
        <v>251498</v>
      </c>
    </row>
    <row r="1215" spans="1:10">
      <c r="A1215">
        <v>198</v>
      </c>
      <c r="B1215" t="s">
        <v>1826</v>
      </c>
      <c r="C1215">
        <v>204</v>
      </c>
      <c r="D1215" t="s">
        <v>1799</v>
      </c>
      <c r="E1215">
        <v>2972900035</v>
      </c>
      <c r="F1215" t="s">
        <v>12</v>
      </c>
      <c r="G1215" t="s">
        <v>1889</v>
      </c>
      <c r="H1215" t="str">
        <f t="shared" si="19"/>
        <v>1982972900035通所介護</v>
      </c>
      <c r="I1215" t="s">
        <v>378</v>
      </c>
      <c r="J1215">
        <v>528802</v>
      </c>
    </row>
    <row r="1216" spans="1:10">
      <c r="A1216">
        <v>198</v>
      </c>
      <c r="B1216" t="s">
        <v>1827</v>
      </c>
      <c r="C1216">
        <v>204</v>
      </c>
      <c r="D1216" t="s">
        <v>1799</v>
      </c>
      <c r="E1216">
        <v>2972900035</v>
      </c>
      <c r="F1216" t="s">
        <v>4703</v>
      </c>
      <c r="G1216" t="s">
        <v>4844</v>
      </c>
      <c r="H1216" t="str">
        <f t="shared" si="19"/>
        <v>1982972900035通所型サービス（独自/定率）</v>
      </c>
      <c r="I1216" t="s">
        <v>378</v>
      </c>
      <c r="J1216">
        <v>42322</v>
      </c>
    </row>
    <row r="1217" spans="1:10">
      <c r="A1217">
        <v>198</v>
      </c>
      <c r="B1217" t="s">
        <v>1828</v>
      </c>
      <c r="C1217">
        <v>204</v>
      </c>
      <c r="D1217" t="s">
        <v>1799</v>
      </c>
      <c r="E1217">
        <v>2970102758</v>
      </c>
      <c r="F1217" t="s">
        <v>10</v>
      </c>
      <c r="G1217" t="s">
        <v>1890</v>
      </c>
      <c r="H1217" t="str">
        <f t="shared" si="19"/>
        <v>1982970102758訪問介護</v>
      </c>
      <c r="I1217" t="s">
        <v>378</v>
      </c>
      <c r="J1217">
        <v>405387</v>
      </c>
    </row>
    <row r="1218" spans="1:10">
      <c r="A1218">
        <v>198</v>
      </c>
      <c r="B1218" t="s">
        <v>1829</v>
      </c>
      <c r="C1218">
        <v>204</v>
      </c>
      <c r="D1218" t="s">
        <v>1799</v>
      </c>
      <c r="E1218">
        <v>2970102758</v>
      </c>
      <c r="F1218" t="s">
        <v>4704</v>
      </c>
      <c r="G1218" t="s">
        <v>1890</v>
      </c>
      <c r="H1218" t="str">
        <f t="shared" si="19"/>
        <v>1982970102758訪問型サービス（独自）</v>
      </c>
      <c r="I1218" t="s">
        <v>378</v>
      </c>
      <c r="J1218">
        <v>30789</v>
      </c>
    </row>
    <row r="1219" spans="1:10">
      <c r="A1219">
        <v>198</v>
      </c>
      <c r="B1219" t="s">
        <v>1830</v>
      </c>
      <c r="C1219">
        <v>204</v>
      </c>
      <c r="D1219" t="s">
        <v>1799</v>
      </c>
      <c r="E1219">
        <v>2972000349</v>
      </c>
      <c r="F1219" t="s">
        <v>10</v>
      </c>
      <c r="G1219" t="s">
        <v>1891</v>
      </c>
      <c r="H1219" t="str">
        <f t="shared" si="19"/>
        <v>1982972000349訪問介護</v>
      </c>
      <c r="I1219" t="s">
        <v>378</v>
      </c>
      <c r="J1219">
        <v>309683</v>
      </c>
    </row>
    <row r="1220" spans="1:10">
      <c r="A1220">
        <v>198</v>
      </c>
      <c r="B1220" t="s">
        <v>1831</v>
      </c>
      <c r="C1220">
        <v>204</v>
      </c>
      <c r="D1220" t="s">
        <v>1799</v>
      </c>
      <c r="E1220">
        <v>2972000349</v>
      </c>
      <c r="F1220" t="s">
        <v>4702</v>
      </c>
      <c r="G1220" t="s">
        <v>4845</v>
      </c>
      <c r="H1220" t="str">
        <f t="shared" si="19"/>
        <v>1982972000349訪問型サービス（独自/定率）</v>
      </c>
      <c r="I1220" t="s">
        <v>378</v>
      </c>
      <c r="J1220">
        <v>14287</v>
      </c>
    </row>
    <row r="1221" spans="1:10">
      <c r="A1221">
        <v>198</v>
      </c>
      <c r="B1221" t="s">
        <v>1832</v>
      </c>
      <c r="C1221">
        <v>204</v>
      </c>
      <c r="D1221" t="s">
        <v>1799</v>
      </c>
      <c r="E1221">
        <v>2970104812</v>
      </c>
      <c r="F1221" t="s">
        <v>10</v>
      </c>
      <c r="G1221" t="s">
        <v>1892</v>
      </c>
      <c r="H1221" t="str">
        <f t="shared" si="19"/>
        <v>1982970104812訪問介護</v>
      </c>
      <c r="I1221" t="s">
        <v>378</v>
      </c>
      <c r="J1221">
        <v>418117</v>
      </c>
    </row>
    <row r="1222" spans="1:10">
      <c r="A1222">
        <v>198</v>
      </c>
      <c r="B1222" t="s">
        <v>1833</v>
      </c>
      <c r="C1222">
        <v>204</v>
      </c>
      <c r="D1222" t="s">
        <v>1799</v>
      </c>
      <c r="E1222">
        <v>2970104812</v>
      </c>
      <c r="F1222" t="s">
        <v>4704</v>
      </c>
      <c r="G1222" t="s">
        <v>1892</v>
      </c>
      <c r="H1222" t="str">
        <f t="shared" si="19"/>
        <v>1982970104812訪問型サービス（独自）</v>
      </c>
      <c r="I1222" t="s">
        <v>378</v>
      </c>
      <c r="J1222">
        <v>44325</v>
      </c>
    </row>
    <row r="1223" spans="1:10">
      <c r="A1223">
        <v>198</v>
      </c>
      <c r="B1223" t="s">
        <v>1834</v>
      </c>
      <c r="C1223">
        <v>204</v>
      </c>
      <c r="D1223" t="s">
        <v>1799</v>
      </c>
      <c r="E1223">
        <v>2973300391</v>
      </c>
      <c r="F1223" t="s">
        <v>10</v>
      </c>
      <c r="G1223" t="s">
        <v>1893</v>
      </c>
      <c r="H1223" t="str">
        <f t="shared" si="19"/>
        <v>1982973300391訪問介護</v>
      </c>
      <c r="I1223" t="s">
        <v>378</v>
      </c>
      <c r="J1223">
        <v>153836</v>
      </c>
    </row>
    <row r="1224" spans="1:10">
      <c r="A1224">
        <v>198</v>
      </c>
      <c r="B1224" t="s">
        <v>1835</v>
      </c>
      <c r="C1224">
        <v>204</v>
      </c>
      <c r="D1224" t="s">
        <v>1799</v>
      </c>
      <c r="E1224">
        <v>2973300391</v>
      </c>
      <c r="F1224" t="s">
        <v>12</v>
      </c>
      <c r="G1224" t="s">
        <v>1893</v>
      </c>
      <c r="H1224" t="str">
        <f t="shared" si="19"/>
        <v>1982973300391通所介護</v>
      </c>
      <c r="I1224" t="s">
        <v>378</v>
      </c>
      <c r="J1224">
        <v>266383</v>
      </c>
    </row>
    <row r="1225" spans="1:10">
      <c r="A1225">
        <v>198</v>
      </c>
      <c r="B1225" t="s">
        <v>1836</v>
      </c>
      <c r="C1225">
        <v>204</v>
      </c>
      <c r="D1225" t="s">
        <v>1799</v>
      </c>
      <c r="E1225">
        <v>2973300391</v>
      </c>
      <c r="F1225" t="s">
        <v>4703</v>
      </c>
      <c r="G1225" t="s">
        <v>4846</v>
      </c>
      <c r="H1225" t="str">
        <f t="shared" si="19"/>
        <v>1982973300391通所型サービス（独自/定率）</v>
      </c>
      <c r="I1225" t="s">
        <v>378</v>
      </c>
      <c r="J1225">
        <v>6883</v>
      </c>
    </row>
    <row r="1226" spans="1:10">
      <c r="A1226">
        <v>198</v>
      </c>
      <c r="B1226" t="s">
        <v>1837</v>
      </c>
      <c r="C1226">
        <v>204</v>
      </c>
      <c r="D1226" t="s">
        <v>1799</v>
      </c>
      <c r="E1226">
        <v>2990500080</v>
      </c>
      <c r="F1226" t="s">
        <v>201</v>
      </c>
      <c r="G1226" t="s">
        <v>1894</v>
      </c>
      <c r="H1226" t="str">
        <f t="shared" si="19"/>
        <v>1982990500080認知症対応型共同生活介護</v>
      </c>
      <c r="I1226" t="s">
        <v>378</v>
      </c>
      <c r="J1226">
        <v>778267</v>
      </c>
    </row>
    <row r="1227" spans="1:10">
      <c r="A1227">
        <v>198</v>
      </c>
      <c r="B1227" t="s">
        <v>1838</v>
      </c>
      <c r="C1227">
        <v>204</v>
      </c>
      <c r="D1227" t="s">
        <v>1799</v>
      </c>
      <c r="E1227">
        <v>2990500080</v>
      </c>
      <c r="F1227" t="s">
        <v>203</v>
      </c>
      <c r="G1227" t="s">
        <v>1894</v>
      </c>
      <c r="H1227" t="str">
        <f t="shared" si="19"/>
        <v>1982990500080介護予防認知症対応型共同生活介護</v>
      </c>
      <c r="I1227" t="s">
        <v>378</v>
      </c>
      <c r="J1227">
        <v>26573</v>
      </c>
    </row>
    <row r="1228" spans="1:10">
      <c r="A1228">
        <v>198</v>
      </c>
      <c r="B1228" t="s">
        <v>1839</v>
      </c>
      <c r="C1228">
        <v>204</v>
      </c>
      <c r="D1228" t="s">
        <v>1799</v>
      </c>
      <c r="E1228">
        <v>2973200351</v>
      </c>
      <c r="F1228" t="s">
        <v>10</v>
      </c>
      <c r="G1228" t="s">
        <v>1895</v>
      </c>
      <c r="H1228" t="str">
        <f t="shared" si="19"/>
        <v>1982973200351訪問介護</v>
      </c>
      <c r="I1228" t="s">
        <v>378</v>
      </c>
      <c r="J1228">
        <v>121280</v>
      </c>
    </row>
    <row r="1229" spans="1:10">
      <c r="A1229">
        <v>198</v>
      </c>
      <c r="B1229" t="s">
        <v>1840</v>
      </c>
      <c r="C1229">
        <v>204</v>
      </c>
      <c r="D1229" t="s">
        <v>1799</v>
      </c>
      <c r="E1229">
        <v>2973200351</v>
      </c>
      <c r="F1229" t="s">
        <v>4704</v>
      </c>
      <c r="G1229" t="s">
        <v>4847</v>
      </c>
      <c r="H1229" t="str">
        <f t="shared" si="19"/>
        <v>1982973200351訪問型サービス（独自）</v>
      </c>
      <c r="I1229" t="s">
        <v>378</v>
      </c>
      <c r="J1229">
        <v>5409</v>
      </c>
    </row>
    <row r="1230" spans="1:10">
      <c r="A1230">
        <v>198</v>
      </c>
      <c r="B1230" t="s">
        <v>1841</v>
      </c>
      <c r="C1230">
        <v>204</v>
      </c>
      <c r="D1230" t="s">
        <v>1799</v>
      </c>
      <c r="E1230">
        <v>2973200351</v>
      </c>
      <c r="F1230" t="s">
        <v>12</v>
      </c>
      <c r="G1230" t="s">
        <v>1895</v>
      </c>
      <c r="H1230" t="str">
        <f t="shared" si="19"/>
        <v>1982973200351通所介護</v>
      </c>
      <c r="I1230" t="s">
        <v>378</v>
      </c>
      <c r="J1230">
        <v>321019</v>
      </c>
    </row>
    <row r="1231" spans="1:10">
      <c r="A1231">
        <v>198</v>
      </c>
      <c r="B1231" t="s">
        <v>1842</v>
      </c>
      <c r="C1231">
        <v>204</v>
      </c>
      <c r="D1231" t="s">
        <v>1799</v>
      </c>
      <c r="E1231">
        <v>2973200351</v>
      </c>
      <c r="F1231" t="s">
        <v>4705</v>
      </c>
      <c r="G1231" t="s">
        <v>4847</v>
      </c>
      <c r="H1231" t="str">
        <f t="shared" si="19"/>
        <v>1982973200351通所型サービス（独自）</v>
      </c>
      <c r="I1231" t="s">
        <v>378</v>
      </c>
      <c r="J1231">
        <v>3210</v>
      </c>
    </row>
    <row r="1232" spans="1:10">
      <c r="A1232">
        <v>198</v>
      </c>
      <c r="B1232" t="s">
        <v>1843</v>
      </c>
      <c r="C1232">
        <v>204</v>
      </c>
      <c r="D1232" t="s">
        <v>1799</v>
      </c>
      <c r="E1232">
        <v>2990500049</v>
      </c>
      <c r="F1232" t="s">
        <v>201</v>
      </c>
      <c r="G1232" t="s">
        <v>1896</v>
      </c>
      <c r="H1232" t="str">
        <f t="shared" si="19"/>
        <v>1982990500049認知症対応型共同生活介護</v>
      </c>
      <c r="I1232" t="s">
        <v>378</v>
      </c>
      <c r="J1232">
        <v>762559</v>
      </c>
    </row>
    <row r="1233" spans="1:10">
      <c r="A1233">
        <v>198</v>
      </c>
      <c r="B1233" t="s">
        <v>1844</v>
      </c>
      <c r="C1233">
        <v>204</v>
      </c>
      <c r="D1233" t="s">
        <v>1799</v>
      </c>
      <c r="E1233">
        <v>2990500049</v>
      </c>
      <c r="F1233" t="s">
        <v>203</v>
      </c>
      <c r="G1233" t="s">
        <v>4848</v>
      </c>
      <c r="H1233" t="str">
        <f t="shared" si="19"/>
        <v>1982990500049介護予防認知症対応型共同生活介護</v>
      </c>
      <c r="I1233" t="s">
        <v>378</v>
      </c>
      <c r="J1233">
        <v>66193</v>
      </c>
    </row>
    <row r="1234" spans="1:10">
      <c r="A1234">
        <v>198</v>
      </c>
      <c r="B1234" t="s">
        <v>1845</v>
      </c>
      <c r="C1234">
        <v>204</v>
      </c>
      <c r="D1234" t="s">
        <v>1799</v>
      </c>
      <c r="E1234">
        <v>2990100063</v>
      </c>
      <c r="F1234" t="s">
        <v>201</v>
      </c>
      <c r="G1234" t="s">
        <v>1897</v>
      </c>
      <c r="H1234" t="str">
        <f t="shared" si="19"/>
        <v>1982990100063認知症対応型共同生活介護</v>
      </c>
      <c r="I1234" t="s">
        <v>378</v>
      </c>
      <c r="J1234">
        <v>843605</v>
      </c>
    </row>
    <row r="1235" spans="1:10">
      <c r="A1235">
        <v>198</v>
      </c>
      <c r="B1235" t="s">
        <v>1846</v>
      </c>
      <c r="C1235">
        <v>204</v>
      </c>
      <c r="D1235" t="s">
        <v>1799</v>
      </c>
      <c r="E1235">
        <v>2990100063</v>
      </c>
      <c r="F1235" t="s">
        <v>203</v>
      </c>
      <c r="G1235" t="s">
        <v>4849</v>
      </c>
      <c r="H1235" t="str">
        <f t="shared" si="19"/>
        <v>1982990100063介護予防認知症対応型共同生活介護</v>
      </c>
      <c r="I1235" t="s">
        <v>378</v>
      </c>
      <c r="J1235">
        <v>0</v>
      </c>
    </row>
    <row r="1236" spans="1:10">
      <c r="A1236">
        <v>198</v>
      </c>
      <c r="B1236" t="s">
        <v>1898</v>
      </c>
      <c r="C1236">
        <v>204</v>
      </c>
      <c r="D1236" t="s">
        <v>1799</v>
      </c>
      <c r="E1236">
        <v>2970108250</v>
      </c>
      <c r="F1236" t="s">
        <v>10</v>
      </c>
      <c r="G1236" t="s">
        <v>1907</v>
      </c>
      <c r="H1236" t="str">
        <f t="shared" si="19"/>
        <v>1982970108250訪問介護</v>
      </c>
      <c r="I1236" t="s">
        <v>378</v>
      </c>
      <c r="J1236">
        <v>213826</v>
      </c>
    </row>
    <row r="1237" spans="1:10">
      <c r="A1237">
        <v>198</v>
      </c>
      <c r="B1237" t="s">
        <v>1899</v>
      </c>
      <c r="C1237">
        <v>204</v>
      </c>
      <c r="D1237" t="s">
        <v>1799</v>
      </c>
      <c r="E1237">
        <v>2970108250</v>
      </c>
      <c r="F1237" t="s">
        <v>4704</v>
      </c>
      <c r="G1237" t="s">
        <v>1908</v>
      </c>
      <c r="H1237" t="str">
        <f t="shared" si="19"/>
        <v>1982970108250訪問型サービス（独自）</v>
      </c>
      <c r="I1237" t="s">
        <v>378</v>
      </c>
      <c r="J1237">
        <v>33405</v>
      </c>
    </row>
    <row r="1238" spans="1:10">
      <c r="A1238">
        <v>198</v>
      </c>
      <c r="B1238" t="s">
        <v>1900</v>
      </c>
      <c r="C1238">
        <v>204</v>
      </c>
      <c r="D1238" t="s">
        <v>1799</v>
      </c>
      <c r="E1238">
        <v>2970502445</v>
      </c>
      <c r="F1238" t="s">
        <v>10</v>
      </c>
      <c r="G1238" t="s">
        <v>1909</v>
      </c>
      <c r="H1238" t="str">
        <f t="shared" si="19"/>
        <v>1982970502445訪問介護</v>
      </c>
      <c r="I1238" t="s">
        <v>378</v>
      </c>
      <c r="J1238">
        <v>144820</v>
      </c>
    </row>
    <row r="1239" spans="1:10">
      <c r="A1239">
        <v>198</v>
      </c>
      <c r="B1239" t="s">
        <v>1901</v>
      </c>
      <c r="C1239">
        <v>204</v>
      </c>
      <c r="D1239" t="s">
        <v>1799</v>
      </c>
      <c r="E1239">
        <v>2970301764</v>
      </c>
      <c r="F1239" t="s">
        <v>10</v>
      </c>
      <c r="G1239" t="s">
        <v>1910</v>
      </c>
      <c r="H1239" t="str">
        <f t="shared" si="19"/>
        <v>1982970301764訪問介護</v>
      </c>
      <c r="I1239" t="s">
        <v>378</v>
      </c>
      <c r="J1239">
        <v>120528</v>
      </c>
    </row>
    <row r="1240" spans="1:10">
      <c r="A1240">
        <v>198</v>
      </c>
      <c r="B1240" t="s">
        <v>1902</v>
      </c>
      <c r="C1240">
        <v>204</v>
      </c>
      <c r="D1240" t="s">
        <v>1799</v>
      </c>
      <c r="E1240">
        <v>2970301764</v>
      </c>
      <c r="F1240" t="s">
        <v>4704</v>
      </c>
      <c r="G1240" t="s">
        <v>4850</v>
      </c>
      <c r="H1240" t="str">
        <f t="shared" si="19"/>
        <v>1982970301764訪問型サービス（独自）</v>
      </c>
      <c r="I1240" t="s">
        <v>378</v>
      </c>
      <c r="J1240">
        <v>8531</v>
      </c>
    </row>
    <row r="1241" spans="1:10">
      <c r="A1241">
        <v>198</v>
      </c>
      <c r="B1241" t="s">
        <v>1903</v>
      </c>
      <c r="C1241">
        <v>204</v>
      </c>
      <c r="D1241" t="s">
        <v>1799</v>
      </c>
      <c r="E1241">
        <v>2970301764</v>
      </c>
      <c r="F1241" t="s">
        <v>4702</v>
      </c>
      <c r="G1241" t="s">
        <v>4850</v>
      </c>
      <c r="H1241" t="str">
        <f t="shared" si="19"/>
        <v>1982970301764訪問型サービス（独自/定率）</v>
      </c>
      <c r="I1241" t="s">
        <v>378</v>
      </c>
      <c r="J1241">
        <v>2752</v>
      </c>
    </row>
    <row r="1242" spans="1:10">
      <c r="A1242">
        <v>198</v>
      </c>
      <c r="B1242" t="s">
        <v>1904</v>
      </c>
      <c r="C1242">
        <v>204</v>
      </c>
      <c r="D1242" t="s">
        <v>1799</v>
      </c>
      <c r="E1242">
        <v>2974800415</v>
      </c>
      <c r="F1242" t="s">
        <v>241</v>
      </c>
      <c r="G1242" t="s">
        <v>1911</v>
      </c>
      <c r="H1242" t="str">
        <f t="shared" si="19"/>
        <v>1982974800415特定施設入居者生活介護</v>
      </c>
      <c r="I1242" t="s">
        <v>378</v>
      </c>
      <c r="J1242">
        <v>995445</v>
      </c>
    </row>
    <row r="1243" spans="1:10">
      <c r="A1243">
        <v>198</v>
      </c>
      <c r="B1243" t="s">
        <v>1905</v>
      </c>
      <c r="C1243">
        <v>204</v>
      </c>
      <c r="D1243" t="s">
        <v>1799</v>
      </c>
      <c r="E1243">
        <v>2974800415</v>
      </c>
      <c r="F1243" t="s">
        <v>4728</v>
      </c>
      <c r="G1243" t="s">
        <v>1911</v>
      </c>
      <c r="H1243" t="str">
        <f t="shared" si="19"/>
        <v>1982974800415特定施設入居者生活介護(短期利用型）</v>
      </c>
      <c r="I1243" t="s">
        <v>378</v>
      </c>
      <c r="J1243">
        <v>0</v>
      </c>
    </row>
    <row r="1244" spans="1:10">
      <c r="A1244">
        <v>198</v>
      </c>
      <c r="B1244" t="s">
        <v>1906</v>
      </c>
      <c r="C1244">
        <v>204</v>
      </c>
      <c r="D1244" t="s">
        <v>1799</v>
      </c>
      <c r="E1244">
        <v>2974800415</v>
      </c>
      <c r="F1244" t="s">
        <v>175</v>
      </c>
      <c r="G1244" t="s">
        <v>4851</v>
      </c>
      <c r="H1244" t="str">
        <f t="shared" si="19"/>
        <v>1982974800415介護予防特定施設入居者生活介護</v>
      </c>
      <c r="I1244" t="s">
        <v>378</v>
      </c>
      <c r="J1244">
        <v>82818</v>
      </c>
    </row>
    <row r="1245" spans="1:10">
      <c r="H1245" t="str">
        <f t="shared" si="19"/>
        <v/>
      </c>
    </row>
    <row r="1246" spans="1:10">
      <c r="A1246">
        <v>199</v>
      </c>
      <c r="B1246" t="s">
        <v>1912</v>
      </c>
      <c r="C1246">
        <v>205</v>
      </c>
      <c r="D1246" t="s">
        <v>1913</v>
      </c>
      <c r="E1246">
        <v>2970105793</v>
      </c>
      <c r="F1246" t="s">
        <v>10</v>
      </c>
      <c r="G1246" t="s">
        <v>1922</v>
      </c>
      <c r="H1246" t="str">
        <f t="shared" si="19"/>
        <v>1992970105793訪問介護</v>
      </c>
      <c r="I1246" t="s">
        <v>378</v>
      </c>
      <c r="J1246">
        <v>1491844</v>
      </c>
    </row>
    <row r="1247" spans="1:10">
      <c r="A1247">
        <v>199</v>
      </c>
      <c r="B1247" t="s">
        <v>1914</v>
      </c>
      <c r="C1247">
        <v>205</v>
      </c>
      <c r="D1247" t="s">
        <v>1913</v>
      </c>
      <c r="E1247">
        <v>2970105793</v>
      </c>
      <c r="F1247" t="s">
        <v>4704</v>
      </c>
      <c r="G1247" t="s">
        <v>1922</v>
      </c>
      <c r="H1247" t="str">
        <f t="shared" si="19"/>
        <v>1992970105793訪問型サービス（独自）</v>
      </c>
      <c r="I1247" t="s">
        <v>378</v>
      </c>
      <c r="J1247">
        <v>0</v>
      </c>
    </row>
    <row r="1248" spans="1:10">
      <c r="A1248">
        <v>199</v>
      </c>
      <c r="B1248" t="s">
        <v>1915</v>
      </c>
      <c r="C1248">
        <v>205</v>
      </c>
      <c r="D1248" t="s">
        <v>1913</v>
      </c>
      <c r="E1248">
        <v>2970401465</v>
      </c>
      <c r="F1248" t="s">
        <v>10</v>
      </c>
      <c r="G1248" t="s">
        <v>1923</v>
      </c>
      <c r="H1248" t="str">
        <f t="shared" si="19"/>
        <v>1992970401465訪問介護</v>
      </c>
      <c r="I1248" t="s">
        <v>378</v>
      </c>
      <c r="J1248">
        <v>972908</v>
      </c>
    </row>
    <row r="1249" spans="1:10">
      <c r="H1249" t="str">
        <f t="shared" si="19"/>
        <v/>
      </c>
    </row>
    <row r="1250" spans="1:10">
      <c r="A1250">
        <v>200</v>
      </c>
      <c r="B1250" t="s">
        <v>1916</v>
      </c>
      <c r="C1250">
        <v>206</v>
      </c>
      <c r="D1250" t="s">
        <v>1917</v>
      </c>
      <c r="E1250">
        <v>2970901712</v>
      </c>
      <c r="F1250" t="s">
        <v>10</v>
      </c>
      <c r="G1250" t="s">
        <v>1924</v>
      </c>
      <c r="H1250" t="str">
        <f t="shared" si="19"/>
        <v>2002970901712訪問介護</v>
      </c>
      <c r="I1250" t="s">
        <v>378</v>
      </c>
      <c r="J1250">
        <v>49819</v>
      </c>
    </row>
    <row r="1251" spans="1:10">
      <c r="A1251">
        <v>200</v>
      </c>
      <c r="B1251" t="s">
        <v>1918</v>
      </c>
      <c r="C1251">
        <v>206</v>
      </c>
      <c r="D1251" t="s">
        <v>1917</v>
      </c>
      <c r="E1251">
        <v>2970901712</v>
      </c>
      <c r="F1251" t="s">
        <v>4704</v>
      </c>
      <c r="G1251" t="s">
        <v>1924</v>
      </c>
      <c r="H1251" t="str">
        <f t="shared" si="19"/>
        <v>2002970901712訪問型サービス（独自）</v>
      </c>
      <c r="I1251" t="s">
        <v>378</v>
      </c>
      <c r="J1251">
        <v>0</v>
      </c>
    </row>
    <row r="1252" spans="1:10">
      <c r="H1252" t="str">
        <f t="shared" si="19"/>
        <v/>
      </c>
    </row>
    <row r="1253" spans="1:10">
      <c r="A1253">
        <v>201</v>
      </c>
      <c r="B1253" t="s">
        <v>1919</v>
      </c>
      <c r="C1253">
        <v>207</v>
      </c>
      <c r="D1253" t="s">
        <v>1920</v>
      </c>
      <c r="E1253">
        <v>2972000869</v>
      </c>
      <c r="F1253" t="s">
        <v>10</v>
      </c>
      <c r="G1253" t="s">
        <v>1925</v>
      </c>
      <c r="H1253" t="str">
        <f t="shared" si="19"/>
        <v>2012972000869訪問介護</v>
      </c>
      <c r="I1253" t="s">
        <v>378</v>
      </c>
      <c r="J1253">
        <v>0</v>
      </c>
    </row>
    <row r="1254" spans="1:10">
      <c r="A1254">
        <v>201</v>
      </c>
      <c r="B1254" t="s">
        <v>1921</v>
      </c>
      <c r="C1254">
        <v>207</v>
      </c>
      <c r="D1254" t="s">
        <v>1920</v>
      </c>
      <c r="E1254">
        <v>2972000869</v>
      </c>
      <c r="F1254" t="s">
        <v>4704</v>
      </c>
      <c r="G1254" t="s">
        <v>1925</v>
      </c>
      <c r="H1254" t="str">
        <f t="shared" si="19"/>
        <v>2012972000869訪問型サービス（独自）</v>
      </c>
      <c r="I1254" t="s">
        <v>378</v>
      </c>
      <c r="J1254">
        <v>8012</v>
      </c>
    </row>
    <row r="1255" spans="1:10">
      <c r="H1255" t="str">
        <f t="shared" si="19"/>
        <v/>
      </c>
    </row>
    <row r="1256" spans="1:10">
      <c r="A1256">
        <v>202</v>
      </c>
      <c r="B1256" t="s">
        <v>1926</v>
      </c>
      <c r="C1256">
        <v>208</v>
      </c>
      <c r="D1256" t="s">
        <v>1927</v>
      </c>
      <c r="E1256">
        <v>2970301590</v>
      </c>
      <c r="F1256" t="s">
        <v>10</v>
      </c>
      <c r="G1256" t="s">
        <v>1929</v>
      </c>
      <c r="H1256" t="str">
        <f t="shared" si="19"/>
        <v>2022970301590訪問介護</v>
      </c>
      <c r="I1256" t="s">
        <v>378</v>
      </c>
      <c r="J1256">
        <v>644438</v>
      </c>
    </row>
    <row r="1257" spans="1:10">
      <c r="A1257">
        <v>202</v>
      </c>
      <c r="B1257" t="s">
        <v>1928</v>
      </c>
      <c r="C1257">
        <v>208</v>
      </c>
      <c r="D1257" t="s">
        <v>1927</v>
      </c>
      <c r="E1257">
        <v>2970301590</v>
      </c>
      <c r="F1257" t="s">
        <v>4704</v>
      </c>
      <c r="G1257" t="s">
        <v>1929</v>
      </c>
      <c r="H1257" t="str">
        <f t="shared" ref="H1257:H1309" si="20">A1257&amp;B1257</f>
        <v>2022970301590訪問型サービス（独自）</v>
      </c>
      <c r="I1257" t="s">
        <v>378</v>
      </c>
      <c r="J1257">
        <v>35630</v>
      </c>
    </row>
    <row r="1258" spans="1:10">
      <c r="H1258" t="str">
        <f t="shared" si="20"/>
        <v/>
      </c>
    </row>
    <row r="1259" spans="1:10">
      <c r="A1259">
        <v>203</v>
      </c>
      <c r="B1259" t="s">
        <v>1930</v>
      </c>
      <c r="C1259">
        <v>209</v>
      </c>
      <c r="D1259" t="s">
        <v>1931</v>
      </c>
      <c r="E1259">
        <v>2970102055</v>
      </c>
      <c r="F1259" t="s">
        <v>201</v>
      </c>
      <c r="G1259" t="s">
        <v>1945</v>
      </c>
      <c r="H1259" t="str">
        <f t="shared" si="20"/>
        <v>2032970102055認知症対応型共同生活介護</v>
      </c>
      <c r="I1259" t="s">
        <v>378</v>
      </c>
      <c r="J1259">
        <v>618875</v>
      </c>
    </row>
    <row r="1260" spans="1:10">
      <c r="A1260">
        <v>203</v>
      </c>
      <c r="B1260" t="s">
        <v>1932</v>
      </c>
      <c r="C1260">
        <v>209</v>
      </c>
      <c r="D1260" t="s">
        <v>1931</v>
      </c>
      <c r="E1260">
        <v>2970102055</v>
      </c>
      <c r="F1260" t="s">
        <v>4716</v>
      </c>
      <c r="G1260" t="s">
        <v>1945</v>
      </c>
      <c r="H1260" t="str">
        <f t="shared" si="20"/>
        <v>2032970102055認知症対応型共同生活介護(短期利用型）</v>
      </c>
      <c r="I1260" t="s">
        <v>378</v>
      </c>
      <c r="J1260">
        <v>0</v>
      </c>
    </row>
    <row r="1261" spans="1:10">
      <c r="A1261">
        <v>203</v>
      </c>
      <c r="B1261" t="s">
        <v>1933</v>
      </c>
      <c r="C1261">
        <v>209</v>
      </c>
      <c r="D1261" t="s">
        <v>1931</v>
      </c>
      <c r="E1261">
        <v>2970102055</v>
      </c>
      <c r="F1261" t="s">
        <v>203</v>
      </c>
      <c r="G1261" t="s">
        <v>1945</v>
      </c>
      <c r="H1261" t="str">
        <f t="shared" si="20"/>
        <v>2032970102055介護予防認知症対応型共同生活介護</v>
      </c>
      <c r="I1261" t="s">
        <v>378</v>
      </c>
      <c r="J1261">
        <v>0</v>
      </c>
    </row>
    <row r="1262" spans="1:10">
      <c r="A1262">
        <v>203</v>
      </c>
      <c r="B1262" t="s">
        <v>1934</v>
      </c>
      <c r="C1262">
        <v>209</v>
      </c>
      <c r="D1262" t="s">
        <v>1931</v>
      </c>
      <c r="E1262">
        <v>2970102055</v>
      </c>
      <c r="F1262" t="s">
        <v>4718</v>
      </c>
      <c r="G1262" t="s">
        <v>1945</v>
      </c>
      <c r="H1262" t="str">
        <f t="shared" si="20"/>
        <v>2032970102055介護予防認知症対応型共同生活介護(短期利用型）</v>
      </c>
      <c r="I1262" t="s">
        <v>378</v>
      </c>
      <c r="J1262">
        <v>0</v>
      </c>
    </row>
    <row r="1263" spans="1:10">
      <c r="H1263" t="str">
        <f t="shared" si="20"/>
        <v/>
      </c>
    </row>
    <row r="1264" spans="1:10">
      <c r="A1264">
        <v>204</v>
      </c>
      <c r="B1264" t="s">
        <v>1935</v>
      </c>
      <c r="C1264">
        <v>210</v>
      </c>
      <c r="D1264" t="s">
        <v>1936</v>
      </c>
      <c r="E1264">
        <v>2970500753</v>
      </c>
      <c r="F1264" t="s">
        <v>10</v>
      </c>
      <c r="G1264" t="s">
        <v>1946</v>
      </c>
      <c r="H1264" t="str">
        <f t="shared" si="20"/>
        <v>2042970500753訪問介護</v>
      </c>
      <c r="I1264" t="s">
        <v>378</v>
      </c>
      <c r="J1264">
        <v>44956</v>
      </c>
    </row>
    <row r="1265" spans="1:10">
      <c r="A1265">
        <v>204</v>
      </c>
      <c r="B1265" t="s">
        <v>1937</v>
      </c>
      <c r="C1265">
        <v>210</v>
      </c>
      <c r="D1265" t="s">
        <v>1936</v>
      </c>
      <c r="E1265">
        <v>2970500753</v>
      </c>
      <c r="F1265" t="s">
        <v>4702</v>
      </c>
      <c r="G1265" t="s">
        <v>1946</v>
      </c>
      <c r="H1265" t="str">
        <f t="shared" si="20"/>
        <v>2042970500753訪問型サービス（独自/定率）</v>
      </c>
      <c r="I1265" t="s">
        <v>378</v>
      </c>
      <c r="J1265">
        <v>18675</v>
      </c>
    </row>
    <row r="1266" spans="1:10">
      <c r="A1266">
        <v>204</v>
      </c>
      <c r="B1266" t="s">
        <v>1938</v>
      </c>
      <c r="C1266">
        <v>210</v>
      </c>
      <c r="D1266" t="s">
        <v>1936</v>
      </c>
      <c r="E1266">
        <v>2970500753</v>
      </c>
      <c r="F1266" t="s">
        <v>193</v>
      </c>
      <c r="G1266" t="s">
        <v>1946</v>
      </c>
      <c r="H1266" t="str">
        <f t="shared" si="20"/>
        <v>2042970500753訪問入浴介護</v>
      </c>
      <c r="I1266" t="s">
        <v>378</v>
      </c>
      <c r="J1266">
        <v>181722</v>
      </c>
    </row>
    <row r="1267" spans="1:10">
      <c r="A1267">
        <v>204</v>
      </c>
      <c r="B1267" t="s">
        <v>1939</v>
      </c>
      <c r="C1267">
        <v>210</v>
      </c>
      <c r="D1267" t="s">
        <v>1936</v>
      </c>
      <c r="E1267">
        <v>2970500753</v>
      </c>
      <c r="F1267" t="s">
        <v>192</v>
      </c>
      <c r="G1267" t="s">
        <v>1946</v>
      </c>
      <c r="H1267" t="str">
        <f t="shared" si="20"/>
        <v>2042970500753介護予防訪問入浴介護</v>
      </c>
      <c r="I1267" t="s">
        <v>378</v>
      </c>
      <c r="J1267">
        <v>118</v>
      </c>
    </row>
    <row r="1268" spans="1:10">
      <c r="A1268">
        <v>204</v>
      </c>
      <c r="B1268" t="s">
        <v>1940</v>
      </c>
      <c r="C1268">
        <v>210</v>
      </c>
      <c r="D1268" t="s">
        <v>1936</v>
      </c>
      <c r="E1268">
        <v>2970107179</v>
      </c>
      <c r="F1268" t="s">
        <v>193</v>
      </c>
      <c r="G1268" t="s">
        <v>1947</v>
      </c>
      <c r="H1268" t="str">
        <f t="shared" si="20"/>
        <v>2042970107179訪問入浴介護</v>
      </c>
      <c r="I1268" t="s">
        <v>378</v>
      </c>
      <c r="J1268">
        <v>35433</v>
      </c>
    </row>
    <row r="1269" spans="1:10">
      <c r="A1269">
        <v>204</v>
      </c>
      <c r="B1269" t="s">
        <v>1941</v>
      </c>
      <c r="C1269">
        <v>210</v>
      </c>
      <c r="D1269" t="s">
        <v>1936</v>
      </c>
      <c r="E1269">
        <v>2970107179</v>
      </c>
      <c r="F1269" t="s">
        <v>192</v>
      </c>
      <c r="G1269" t="s">
        <v>1947</v>
      </c>
      <c r="H1269" t="str">
        <f t="shared" si="20"/>
        <v>2042970107179介護予防訪問入浴介護</v>
      </c>
      <c r="I1269" t="s">
        <v>378</v>
      </c>
      <c r="J1269">
        <v>0</v>
      </c>
    </row>
    <row r="1270" spans="1:10">
      <c r="H1270" t="str">
        <f t="shared" si="20"/>
        <v/>
      </c>
    </row>
    <row r="1271" spans="1:10">
      <c r="A1271">
        <v>205</v>
      </c>
      <c r="B1271" t="s">
        <v>1942</v>
      </c>
      <c r="C1271">
        <v>211</v>
      </c>
      <c r="D1271" t="s">
        <v>1943</v>
      </c>
      <c r="E1271">
        <v>2971600594</v>
      </c>
      <c r="F1271" t="s">
        <v>12</v>
      </c>
      <c r="G1271" t="s">
        <v>1948</v>
      </c>
      <c r="H1271" t="str">
        <f t="shared" si="20"/>
        <v>2052971600594通所介護</v>
      </c>
      <c r="I1271" t="s">
        <v>378</v>
      </c>
      <c r="J1271">
        <v>256963</v>
      </c>
    </row>
    <row r="1272" spans="1:10">
      <c r="A1272">
        <v>205</v>
      </c>
      <c r="B1272" t="s">
        <v>1944</v>
      </c>
      <c r="C1272">
        <v>211</v>
      </c>
      <c r="D1272" t="s">
        <v>1943</v>
      </c>
      <c r="E1272">
        <v>2971600594</v>
      </c>
      <c r="F1272" t="s">
        <v>4705</v>
      </c>
      <c r="G1272" t="s">
        <v>1948</v>
      </c>
      <c r="H1272" t="str">
        <f t="shared" si="20"/>
        <v>2052971600594通所型サービス（独自）</v>
      </c>
      <c r="I1272" t="s">
        <v>378</v>
      </c>
      <c r="J1272">
        <v>20827</v>
      </c>
    </row>
    <row r="1273" spans="1:10">
      <c r="H1273" t="str">
        <f t="shared" si="20"/>
        <v/>
      </c>
    </row>
    <row r="1274" spans="1:10">
      <c r="A1274">
        <v>206</v>
      </c>
      <c r="B1274" t="s">
        <v>1949</v>
      </c>
      <c r="C1274">
        <v>212</v>
      </c>
      <c r="D1274" t="s">
        <v>1950</v>
      </c>
      <c r="E1274">
        <v>2970103582</v>
      </c>
      <c r="F1274" t="s">
        <v>10</v>
      </c>
      <c r="G1274" t="s">
        <v>1965</v>
      </c>
      <c r="H1274" t="str">
        <f t="shared" si="20"/>
        <v>2062970103582訪問介護</v>
      </c>
      <c r="I1274" t="s">
        <v>378</v>
      </c>
      <c r="J1274">
        <v>452420</v>
      </c>
    </row>
    <row r="1275" spans="1:10">
      <c r="A1275">
        <v>206</v>
      </c>
      <c r="B1275" t="s">
        <v>1951</v>
      </c>
      <c r="C1275">
        <v>212</v>
      </c>
      <c r="D1275" t="s">
        <v>1950</v>
      </c>
      <c r="E1275">
        <v>2970103582</v>
      </c>
      <c r="F1275" t="s">
        <v>1036</v>
      </c>
      <c r="G1275" t="s">
        <v>1965</v>
      </c>
      <c r="H1275" t="str">
        <f t="shared" si="20"/>
        <v>2062970103582訪問型サービス（独自）</v>
      </c>
      <c r="I1275" t="s">
        <v>378</v>
      </c>
      <c r="J1275">
        <v>46872</v>
      </c>
    </row>
    <row r="1276" spans="1:10">
      <c r="H1276" t="str">
        <f t="shared" si="20"/>
        <v/>
      </c>
    </row>
    <row r="1277" spans="1:10">
      <c r="A1277">
        <v>207</v>
      </c>
      <c r="B1277" t="s">
        <v>1952</v>
      </c>
      <c r="C1277">
        <v>213</v>
      </c>
      <c r="D1277" t="s">
        <v>1953</v>
      </c>
      <c r="E1277">
        <v>2970108284</v>
      </c>
      <c r="F1277" t="s">
        <v>10</v>
      </c>
      <c r="G1277" t="s">
        <v>1966</v>
      </c>
      <c r="H1277" t="str">
        <f t="shared" si="20"/>
        <v>2072970108284訪問介護</v>
      </c>
      <c r="I1277" t="s">
        <v>378</v>
      </c>
      <c r="J1277">
        <v>1191458</v>
      </c>
    </row>
    <row r="1278" spans="1:10">
      <c r="A1278">
        <v>207</v>
      </c>
      <c r="B1278" t="s">
        <v>1954</v>
      </c>
      <c r="C1278">
        <v>213</v>
      </c>
      <c r="D1278" t="s">
        <v>1953</v>
      </c>
      <c r="E1278">
        <v>2970108409</v>
      </c>
      <c r="F1278" t="s">
        <v>12</v>
      </c>
      <c r="G1278" t="s">
        <v>1967</v>
      </c>
      <c r="H1278" t="str">
        <f t="shared" si="20"/>
        <v>2072970108409通所介護</v>
      </c>
      <c r="I1278" t="s">
        <v>378</v>
      </c>
      <c r="J1278">
        <v>432623</v>
      </c>
    </row>
    <row r="1279" spans="1:10">
      <c r="H1279" t="str">
        <f t="shared" si="20"/>
        <v/>
      </c>
    </row>
    <row r="1280" spans="1:10">
      <c r="A1280">
        <v>208</v>
      </c>
      <c r="B1280" t="s">
        <v>1955</v>
      </c>
      <c r="C1280">
        <v>214</v>
      </c>
      <c r="D1280" t="s">
        <v>1956</v>
      </c>
      <c r="E1280">
        <v>2971000407</v>
      </c>
      <c r="F1280" t="s">
        <v>10</v>
      </c>
      <c r="G1280" t="s">
        <v>1968</v>
      </c>
      <c r="H1280" t="str">
        <f t="shared" si="20"/>
        <v>2082971000407訪問介護</v>
      </c>
      <c r="I1280" t="s">
        <v>378</v>
      </c>
      <c r="J1280">
        <v>45565</v>
      </c>
    </row>
    <row r="1281" spans="1:10">
      <c r="A1281">
        <v>208</v>
      </c>
      <c r="B1281" t="s">
        <v>1957</v>
      </c>
      <c r="C1281">
        <v>214</v>
      </c>
      <c r="D1281" t="s">
        <v>1956</v>
      </c>
      <c r="E1281">
        <v>2971000407</v>
      </c>
      <c r="F1281" t="s">
        <v>4704</v>
      </c>
      <c r="G1281" t="s">
        <v>1968</v>
      </c>
      <c r="H1281" t="str">
        <f t="shared" si="20"/>
        <v>2082971000407訪問型サービス（独自）</v>
      </c>
      <c r="I1281" t="s">
        <v>378</v>
      </c>
      <c r="J1281">
        <v>0</v>
      </c>
    </row>
    <row r="1282" spans="1:10">
      <c r="H1282" t="str">
        <f t="shared" si="20"/>
        <v/>
      </c>
    </row>
    <row r="1283" spans="1:10">
      <c r="A1283">
        <v>209</v>
      </c>
      <c r="B1283" t="s">
        <v>1958</v>
      </c>
      <c r="C1283">
        <v>215</v>
      </c>
      <c r="D1283" t="s">
        <v>1959</v>
      </c>
      <c r="E1283">
        <v>2970107336</v>
      </c>
      <c r="F1283" t="s">
        <v>10</v>
      </c>
      <c r="G1283" t="s">
        <v>1969</v>
      </c>
      <c r="H1283" t="str">
        <f t="shared" si="20"/>
        <v>2092970107336訪問介護</v>
      </c>
      <c r="I1283" t="s">
        <v>378</v>
      </c>
      <c r="J1283">
        <v>58770</v>
      </c>
    </row>
    <row r="1284" spans="1:10">
      <c r="A1284">
        <v>209</v>
      </c>
      <c r="B1284" t="s">
        <v>1960</v>
      </c>
      <c r="C1284">
        <v>215</v>
      </c>
      <c r="D1284" t="s">
        <v>1959</v>
      </c>
      <c r="E1284">
        <v>2970107336</v>
      </c>
      <c r="F1284" t="s">
        <v>4704</v>
      </c>
      <c r="G1284" t="s">
        <v>1969</v>
      </c>
      <c r="H1284" t="str">
        <f t="shared" si="20"/>
        <v>2092970107336訪問型サービス（独自）</v>
      </c>
      <c r="I1284" t="s">
        <v>378</v>
      </c>
      <c r="J1284">
        <v>7052</v>
      </c>
    </row>
    <row r="1285" spans="1:10">
      <c r="A1285">
        <v>209</v>
      </c>
      <c r="B1285" t="s">
        <v>1961</v>
      </c>
      <c r="C1285">
        <v>215</v>
      </c>
      <c r="D1285" t="s">
        <v>1959</v>
      </c>
      <c r="E1285">
        <v>2970108722</v>
      </c>
      <c r="F1285" t="s">
        <v>12</v>
      </c>
      <c r="G1285" t="s">
        <v>1970</v>
      </c>
      <c r="H1285" t="str">
        <f t="shared" si="20"/>
        <v>2092970108722通所介護</v>
      </c>
      <c r="I1285" t="s">
        <v>378</v>
      </c>
      <c r="J1285">
        <v>1683</v>
      </c>
    </row>
    <row r="1286" spans="1:10">
      <c r="H1286" t="str">
        <f t="shared" si="20"/>
        <v/>
      </c>
    </row>
    <row r="1287" spans="1:10">
      <c r="A1287">
        <v>210</v>
      </c>
      <c r="B1287" t="s">
        <v>1962</v>
      </c>
      <c r="C1287">
        <v>216</v>
      </c>
      <c r="D1287" t="s">
        <v>1963</v>
      </c>
      <c r="E1287">
        <v>2970901662</v>
      </c>
      <c r="F1287" t="s">
        <v>10</v>
      </c>
      <c r="G1287" t="s">
        <v>1971</v>
      </c>
      <c r="H1287" t="str">
        <f t="shared" si="20"/>
        <v>2102970901662訪問介護</v>
      </c>
      <c r="I1287" t="s">
        <v>667</v>
      </c>
      <c r="J1287">
        <v>68909</v>
      </c>
    </row>
    <row r="1288" spans="1:10">
      <c r="A1288">
        <v>210</v>
      </c>
      <c r="B1288" t="s">
        <v>1964</v>
      </c>
      <c r="C1288">
        <v>216</v>
      </c>
      <c r="D1288" t="s">
        <v>1963</v>
      </c>
      <c r="E1288">
        <v>2970901662</v>
      </c>
      <c r="F1288" t="s">
        <v>1036</v>
      </c>
      <c r="G1288" t="s">
        <v>1971</v>
      </c>
      <c r="H1288" t="str">
        <f t="shared" si="20"/>
        <v>2102970901662訪問型サービス（独自）</v>
      </c>
      <c r="I1288" t="s">
        <v>667</v>
      </c>
      <c r="J1288">
        <v>1102</v>
      </c>
    </row>
    <row r="1289" spans="1:10">
      <c r="H1289" t="str">
        <f t="shared" si="20"/>
        <v/>
      </c>
    </row>
    <row r="1290" spans="1:10">
      <c r="A1290">
        <v>211</v>
      </c>
      <c r="B1290" t="s">
        <v>1972</v>
      </c>
      <c r="C1290">
        <v>217</v>
      </c>
      <c r="D1290" t="s">
        <v>1973</v>
      </c>
      <c r="E1290">
        <v>2970104523</v>
      </c>
      <c r="F1290" t="s">
        <v>10</v>
      </c>
      <c r="G1290" t="s">
        <v>1975</v>
      </c>
      <c r="H1290" t="str">
        <f t="shared" si="20"/>
        <v>2112970104523訪問介護</v>
      </c>
      <c r="I1290" t="s">
        <v>667</v>
      </c>
      <c r="J1290">
        <v>55225</v>
      </c>
    </row>
    <row r="1291" spans="1:10">
      <c r="A1291">
        <v>211</v>
      </c>
      <c r="B1291" t="s">
        <v>1974</v>
      </c>
      <c r="C1291">
        <v>217</v>
      </c>
      <c r="D1291" t="s">
        <v>1973</v>
      </c>
      <c r="E1291">
        <v>2970104523</v>
      </c>
      <c r="F1291" t="s">
        <v>4704</v>
      </c>
      <c r="G1291" t="s">
        <v>1975</v>
      </c>
      <c r="H1291" t="str">
        <f t="shared" si="20"/>
        <v>2112970104523訪問型サービス（独自）</v>
      </c>
      <c r="I1291" t="s">
        <v>667</v>
      </c>
      <c r="J1291">
        <v>3674</v>
      </c>
    </row>
    <row r="1292" spans="1:10">
      <c r="H1292" t="str">
        <f t="shared" si="20"/>
        <v/>
      </c>
    </row>
    <row r="1293" spans="1:10">
      <c r="A1293">
        <v>212</v>
      </c>
      <c r="B1293" t="s">
        <v>1976</v>
      </c>
      <c r="C1293">
        <v>218</v>
      </c>
      <c r="D1293" t="s">
        <v>1977</v>
      </c>
      <c r="E1293">
        <v>2973100643</v>
      </c>
      <c r="F1293" t="s">
        <v>10</v>
      </c>
      <c r="G1293" t="s">
        <v>1979</v>
      </c>
      <c r="H1293" t="str">
        <f t="shared" si="20"/>
        <v>2122973100643訪問介護</v>
      </c>
      <c r="I1293" t="s">
        <v>378</v>
      </c>
      <c r="J1293">
        <v>1020233</v>
      </c>
    </row>
    <row r="1294" spans="1:10">
      <c r="A1294">
        <v>212</v>
      </c>
      <c r="B1294" t="s">
        <v>1978</v>
      </c>
      <c r="C1294">
        <v>218</v>
      </c>
      <c r="D1294" t="s">
        <v>1977</v>
      </c>
      <c r="E1294">
        <v>2973100643</v>
      </c>
      <c r="F1294" t="s">
        <v>4704</v>
      </c>
      <c r="G1294" t="s">
        <v>1979</v>
      </c>
      <c r="H1294" t="str">
        <f t="shared" si="20"/>
        <v>2122973100643訪問型サービス（独自）</v>
      </c>
      <c r="I1294" t="s">
        <v>378</v>
      </c>
      <c r="J1294">
        <v>0</v>
      </c>
    </row>
    <row r="1295" spans="1:10">
      <c r="H1295" t="str">
        <f t="shared" si="20"/>
        <v/>
      </c>
    </row>
    <row r="1296" spans="1:10">
      <c r="A1296">
        <v>213</v>
      </c>
      <c r="B1296" t="s">
        <v>1980</v>
      </c>
      <c r="C1296">
        <v>219</v>
      </c>
      <c r="D1296" t="s">
        <v>1981</v>
      </c>
      <c r="E1296">
        <v>2971600420</v>
      </c>
      <c r="F1296" t="s">
        <v>241</v>
      </c>
      <c r="G1296" t="s">
        <v>1993</v>
      </c>
      <c r="H1296" t="str">
        <f t="shared" si="20"/>
        <v>2132971600420特定施設入居者生活介護</v>
      </c>
      <c r="I1296" t="s">
        <v>423</v>
      </c>
      <c r="J1296">
        <v>1140769</v>
      </c>
    </row>
    <row r="1297" spans="1:10">
      <c r="A1297">
        <v>213</v>
      </c>
      <c r="B1297" t="s">
        <v>1982</v>
      </c>
      <c r="C1297">
        <v>219</v>
      </c>
      <c r="D1297" t="s">
        <v>1981</v>
      </c>
      <c r="E1297">
        <v>2971600420</v>
      </c>
      <c r="F1297" t="s">
        <v>175</v>
      </c>
      <c r="G1297" t="s">
        <v>1993</v>
      </c>
      <c r="H1297" t="str">
        <f t="shared" si="20"/>
        <v>2132971600420介護予防特定施設入居者生活介護</v>
      </c>
      <c r="I1297" t="s">
        <v>423</v>
      </c>
      <c r="J1297">
        <v>101136</v>
      </c>
    </row>
    <row r="1298" spans="1:10">
      <c r="H1298" t="str">
        <f t="shared" si="20"/>
        <v/>
      </c>
    </row>
    <row r="1299" spans="1:10">
      <c r="A1299">
        <v>214</v>
      </c>
      <c r="B1299" t="s">
        <v>1983</v>
      </c>
      <c r="C1299">
        <v>220</v>
      </c>
      <c r="D1299" t="s">
        <v>1984</v>
      </c>
      <c r="E1299">
        <v>2970600330</v>
      </c>
      <c r="F1299" t="s">
        <v>10</v>
      </c>
      <c r="G1299" t="s">
        <v>1984</v>
      </c>
      <c r="H1299" t="str">
        <f t="shared" si="20"/>
        <v>2142970600330訪問介護</v>
      </c>
      <c r="I1299" t="s">
        <v>378</v>
      </c>
      <c r="J1299">
        <v>255263</v>
      </c>
    </row>
    <row r="1300" spans="1:10">
      <c r="A1300">
        <v>214</v>
      </c>
      <c r="B1300" t="s">
        <v>1985</v>
      </c>
      <c r="C1300">
        <v>220</v>
      </c>
      <c r="D1300" t="s">
        <v>1984</v>
      </c>
      <c r="E1300">
        <v>2970600330</v>
      </c>
      <c r="F1300" t="s">
        <v>1202</v>
      </c>
      <c r="G1300" t="s">
        <v>1984</v>
      </c>
      <c r="H1300" t="str">
        <f t="shared" si="20"/>
        <v>2142970600330訪問型サービス（独自/定率）</v>
      </c>
      <c r="I1300" t="s">
        <v>378</v>
      </c>
      <c r="J1300">
        <v>0</v>
      </c>
    </row>
    <row r="1301" spans="1:10">
      <c r="H1301" t="str">
        <f t="shared" si="20"/>
        <v/>
      </c>
    </row>
    <row r="1302" spans="1:10">
      <c r="A1302">
        <v>215</v>
      </c>
      <c r="B1302" t="s">
        <v>1986</v>
      </c>
      <c r="C1302">
        <v>221</v>
      </c>
      <c r="D1302" t="s">
        <v>1987</v>
      </c>
      <c r="E1302">
        <v>2974800126</v>
      </c>
      <c r="F1302" t="s">
        <v>201</v>
      </c>
      <c r="G1302" t="s">
        <v>1994</v>
      </c>
      <c r="H1302" t="str">
        <f t="shared" si="20"/>
        <v>2152974800126認知症対応型共同生活介護</v>
      </c>
      <c r="I1302" t="s">
        <v>378</v>
      </c>
      <c r="J1302">
        <v>762073</v>
      </c>
    </row>
    <row r="1303" spans="1:10">
      <c r="A1303">
        <v>215</v>
      </c>
      <c r="B1303" t="s">
        <v>1988</v>
      </c>
      <c r="C1303">
        <v>221</v>
      </c>
      <c r="D1303" t="s">
        <v>1987</v>
      </c>
      <c r="E1303">
        <v>2974800126</v>
      </c>
      <c r="F1303" t="s">
        <v>4716</v>
      </c>
      <c r="G1303" t="s">
        <v>1994</v>
      </c>
      <c r="H1303" t="str">
        <f t="shared" si="20"/>
        <v>2152974800126認知症対応型共同生活介護(短期利用型）</v>
      </c>
      <c r="I1303" t="s">
        <v>378</v>
      </c>
      <c r="J1303">
        <v>0</v>
      </c>
    </row>
    <row r="1304" spans="1:10">
      <c r="A1304">
        <v>215</v>
      </c>
      <c r="B1304" t="s">
        <v>1989</v>
      </c>
      <c r="C1304">
        <v>221</v>
      </c>
      <c r="D1304" t="s">
        <v>1987</v>
      </c>
      <c r="E1304">
        <v>2974800126</v>
      </c>
      <c r="F1304" t="s">
        <v>203</v>
      </c>
      <c r="G1304" t="s">
        <v>1994</v>
      </c>
      <c r="H1304" t="str">
        <f t="shared" si="20"/>
        <v>2152974800126介護予防認知症対応型共同生活介護</v>
      </c>
      <c r="I1304" t="s">
        <v>378</v>
      </c>
      <c r="J1304">
        <v>42386</v>
      </c>
    </row>
    <row r="1305" spans="1:10">
      <c r="A1305">
        <v>215</v>
      </c>
      <c r="B1305" t="s">
        <v>1990</v>
      </c>
      <c r="C1305">
        <v>221</v>
      </c>
      <c r="D1305" t="s">
        <v>1987</v>
      </c>
      <c r="E1305">
        <v>2974800126</v>
      </c>
      <c r="F1305" t="s">
        <v>4718</v>
      </c>
      <c r="G1305" t="s">
        <v>1994</v>
      </c>
      <c r="H1305" t="str">
        <f t="shared" si="20"/>
        <v>2152974800126介護予防認知症対応型共同生活介護(短期利用型）</v>
      </c>
      <c r="I1305" t="s">
        <v>378</v>
      </c>
      <c r="J1305">
        <v>0</v>
      </c>
    </row>
    <row r="1306" spans="1:10">
      <c r="A1306">
        <v>215</v>
      </c>
      <c r="B1306" t="s">
        <v>1991</v>
      </c>
      <c r="C1306">
        <v>221</v>
      </c>
      <c r="D1306" t="s">
        <v>1987</v>
      </c>
      <c r="E1306">
        <v>2974800126</v>
      </c>
      <c r="F1306" t="s">
        <v>222</v>
      </c>
      <c r="G1306" t="s">
        <v>1994</v>
      </c>
      <c r="H1306" t="str">
        <f t="shared" si="20"/>
        <v>2152974800126認知症対応型通所介護</v>
      </c>
      <c r="I1306" t="s">
        <v>378</v>
      </c>
      <c r="J1306">
        <v>0</v>
      </c>
    </row>
    <row r="1307" spans="1:10">
      <c r="A1307">
        <v>215</v>
      </c>
      <c r="B1307" t="s">
        <v>1992</v>
      </c>
      <c r="C1307">
        <v>221</v>
      </c>
      <c r="D1307" t="s">
        <v>1987</v>
      </c>
      <c r="E1307">
        <v>2974800126</v>
      </c>
      <c r="F1307" t="s">
        <v>224</v>
      </c>
      <c r="G1307" t="s">
        <v>1994</v>
      </c>
      <c r="H1307" t="str">
        <f t="shared" si="20"/>
        <v>2152974800126介護予防認知症対応型通所介護</v>
      </c>
      <c r="I1307" t="s">
        <v>378</v>
      </c>
      <c r="J1307">
        <v>2588</v>
      </c>
    </row>
    <row r="1308" spans="1:10">
      <c r="H1308" t="str">
        <f t="shared" si="20"/>
        <v/>
      </c>
    </row>
    <row r="1309" spans="1:10">
      <c r="H1309" t="str">
        <f t="shared" si="20"/>
        <v/>
      </c>
    </row>
    <row r="1310" spans="1:10">
      <c r="A1310">
        <v>216</v>
      </c>
      <c r="B1310" t="s">
        <v>1995</v>
      </c>
      <c r="C1310">
        <v>223</v>
      </c>
      <c r="D1310" t="s">
        <v>1996</v>
      </c>
      <c r="E1310">
        <v>2972000778</v>
      </c>
      <c r="F1310" t="s">
        <v>10</v>
      </c>
      <c r="G1310" t="s">
        <v>2036</v>
      </c>
      <c r="H1310" t="str">
        <f t="shared" ref="H1310:H1371" si="21">A1310&amp;B1310</f>
        <v>2162972000778訪問介護</v>
      </c>
      <c r="I1310" t="s">
        <v>378</v>
      </c>
      <c r="J1310">
        <v>48674</v>
      </c>
    </row>
    <row r="1311" spans="1:10">
      <c r="A1311">
        <v>216</v>
      </c>
      <c r="B1311" t="s">
        <v>1997</v>
      </c>
      <c r="C1311">
        <v>223</v>
      </c>
      <c r="D1311" t="s">
        <v>1996</v>
      </c>
      <c r="E1311">
        <v>2972000778</v>
      </c>
      <c r="F1311" t="s">
        <v>4704</v>
      </c>
      <c r="G1311" t="s">
        <v>2036</v>
      </c>
      <c r="H1311" t="str">
        <f t="shared" si="21"/>
        <v>2162972000778訪問型サービス（独自）</v>
      </c>
      <c r="I1311" t="s">
        <v>378</v>
      </c>
      <c r="J1311">
        <v>6776</v>
      </c>
    </row>
    <row r="1312" spans="1:10">
      <c r="A1312">
        <v>216</v>
      </c>
      <c r="B1312" t="s">
        <v>1998</v>
      </c>
      <c r="C1312">
        <v>223</v>
      </c>
      <c r="D1312" t="s">
        <v>1996</v>
      </c>
      <c r="E1312">
        <v>2992000030</v>
      </c>
      <c r="F1312" t="s">
        <v>307</v>
      </c>
      <c r="G1312" t="s">
        <v>2037</v>
      </c>
      <c r="H1312" t="str">
        <f t="shared" si="21"/>
        <v>2162992000030小規模多機能型居宅介護</v>
      </c>
      <c r="I1312" t="s">
        <v>378</v>
      </c>
      <c r="J1312">
        <v>367715</v>
      </c>
    </row>
    <row r="1313" spans="1:10">
      <c r="A1313">
        <v>216</v>
      </c>
      <c r="B1313" t="s">
        <v>1999</v>
      </c>
      <c r="C1313">
        <v>223</v>
      </c>
      <c r="D1313" t="s">
        <v>1996</v>
      </c>
      <c r="E1313">
        <v>2992000030</v>
      </c>
      <c r="F1313" t="s">
        <v>4721</v>
      </c>
      <c r="G1313" t="s">
        <v>2037</v>
      </c>
      <c r="H1313" t="str">
        <f t="shared" si="21"/>
        <v>2162992000030小規模多機能型居宅介護(短期利用型）</v>
      </c>
      <c r="I1313" t="s">
        <v>378</v>
      </c>
      <c r="J1313">
        <v>0</v>
      </c>
    </row>
    <row r="1314" spans="1:10">
      <c r="A1314">
        <v>216</v>
      </c>
      <c r="B1314" t="s">
        <v>2000</v>
      </c>
      <c r="C1314">
        <v>223</v>
      </c>
      <c r="D1314" t="s">
        <v>1996</v>
      </c>
      <c r="E1314">
        <v>2992000030</v>
      </c>
      <c r="F1314" t="s">
        <v>309</v>
      </c>
      <c r="G1314" t="s">
        <v>2037</v>
      </c>
      <c r="H1314" t="str">
        <f t="shared" si="21"/>
        <v>2162992000030介護予防小規模多機能型居宅介護</v>
      </c>
      <c r="I1314" t="s">
        <v>378</v>
      </c>
      <c r="J1314">
        <v>32649</v>
      </c>
    </row>
    <row r="1315" spans="1:10">
      <c r="A1315">
        <v>216</v>
      </c>
      <c r="B1315" t="s">
        <v>2001</v>
      </c>
      <c r="C1315">
        <v>223</v>
      </c>
      <c r="D1315" t="s">
        <v>1996</v>
      </c>
      <c r="E1315">
        <v>2992000030</v>
      </c>
      <c r="F1315" t="s">
        <v>4722</v>
      </c>
      <c r="G1315" t="s">
        <v>2037</v>
      </c>
      <c r="H1315" t="str">
        <f t="shared" si="21"/>
        <v>2162992000030介護予防小規模多機能型居宅介護(短期利用型）</v>
      </c>
      <c r="I1315" t="s">
        <v>378</v>
      </c>
      <c r="J1315">
        <v>0</v>
      </c>
    </row>
    <row r="1316" spans="1:10">
      <c r="A1316">
        <v>216</v>
      </c>
      <c r="B1316" t="s">
        <v>2002</v>
      </c>
      <c r="C1316">
        <v>223</v>
      </c>
      <c r="D1316" t="s">
        <v>1996</v>
      </c>
      <c r="E1316">
        <v>2992000055</v>
      </c>
      <c r="F1316" t="s">
        <v>201</v>
      </c>
      <c r="G1316" t="s">
        <v>2038</v>
      </c>
      <c r="H1316" t="str">
        <f t="shared" si="21"/>
        <v>2162992000055認知症対応型共同生活介護</v>
      </c>
      <c r="I1316" t="s">
        <v>378</v>
      </c>
      <c r="J1316">
        <v>710416</v>
      </c>
    </row>
    <row r="1317" spans="1:10">
      <c r="A1317">
        <v>216</v>
      </c>
      <c r="B1317" t="s">
        <v>2003</v>
      </c>
      <c r="C1317">
        <v>223</v>
      </c>
      <c r="D1317" t="s">
        <v>1996</v>
      </c>
      <c r="E1317">
        <v>2992000055</v>
      </c>
      <c r="F1317" t="s">
        <v>203</v>
      </c>
      <c r="G1317" t="s">
        <v>2038</v>
      </c>
      <c r="H1317" t="str">
        <f t="shared" si="21"/>
        <v>2162992000055介護予防認知症対応型共同生活介護</v>
      </c>
      <c r="I1317" t="s">
        <v>378</v>
      </c>
      <c r="J1317">
        <v>0</v>
      </c>
    </row>
    <row r="1318" spans="1:10">
      <c r="A1318">
        <v>216</v>
      </c>
      <c r="B1318" t="s">
        <v>2004</v>
      </c>
      <c r="C1318">
        <v>223</v>
      </c>
      <c r="D1318" t="s">
        <v>1996</v>
      </c>
      <c r="E1318">
        <v>2992000055</v>
      </c>
      <c r="F1318" t="s">
        <v>307</v>
      </c>
      <c r="G1318" t="s">
        <v>2038</v>
      </c>
      <c r="H1318" t="str">
        <f t="shared" si="21"/>
        <v>2162992000055小規模多機能型居宅介護</v>
      </c>
      <c r="I1318" t="s">
        <v>378</v>
      </c>
      <c r="J1318">
        <v>0</v>
      </c>
    </row>
    <row r="1319" spans="1:10">
      <c r="A1319">
        <v>216</v>
      </c>
      <c r="B1319" t="s">
        <v>2005</v>
      </c>
      <c r="C1319">
        <v>223</v>
      </c>
      <c r="D1319" t="s">
        <v>1996</v>
      </c>
      <c r="E1319">
        <v>2992000055</v>
      </c>
      <c r="F1319" t="s">
        <v>4721</v>
      </c>
      <c r="G1319" t="s">
        <v>2038</v>
      </c>
      <c r="H1319" t="str">
        <f t="shared" si="21"/>
        <v>2162992000055小規模多機能型居宅介護(短期利用型）</v>
      </c>
      <c r="I1319" t="s">
        <v>378</v>
      </c>
      <c r="J1319">
        <v>0</v>
      </c>
    </row>
    <row r="1320" spans="1:10">
      <c r="A1320">
        <v>216</v>
      </c>
      <c r="B1320" t="s">
        <v>2006</v>
      </c>
      <c r="C1320">
        <v>223</v>
      </c>
      <c r="D1320" t="s">
        <v>1996</v>
      </c>
      <c r="E1320">
        <v>2992000055</v>
      </c>
      <c r="F1320" t="s">
        <v>309</v>
      </c>
      <c r="G1320" t="s">
        <v>2038</v>
      </c>
      <c r="H1320" t="str">
        <f t="shared" si="21"/>
        <v>2162992000055介護予防小規模多機能型居宅介護</v>
      </c>
      <c r="I1320" t="s">
        <v>378</v>
      </c>
      <c r="J1320">
        <v>0</v>
      </c>
    </row>
    <row r="1321" spans="1:10">
      <c r="H1321" t="str">
        <f t="shared" si="21"/>
        <v/>
      </c>
    </row>
    <row r="1322" spans="1:10">
      <c r="A1322">
        <v>217</v>
      </c>
      <c r="B1322" t="s">
        <v>2007</v>
      </c>
      <c r="C1322">
        <v>224</v>
      </c>
      <c r="D1322" t="s">
        <v>2008</v>
      </c>
      <c r="E1322">
        <v>2971900036</v>
      </c>
      <c r="F1322" t="s">
        <v>201</v>
      </c>
      <c r="G1322" t="s">
        <v>2039</v>
      </c>
      <c r="H1322" t="str">
        <f t="shared" si="21"/>
        <v>2172971900036認知症対応型共同生活介護</v>
      </c>
      <c r="I1322" t="s">
        <v>378</v>
      </c>
      <c r="J1322">
        <v>644877</v>
      </c>
    </row>
    <row r="1323" spans="1:10">
      <c r="A1323">
        <v>217</v>
      </c>
      <c r="B1323" t="s">
        <v>2009</v>
      </c>
      <c r="C1323">
        <v>224</v>
      </c>
      <c r="D1323" t="s">
        <v>2008</v>
      </c>
      <c r="E1323">
        <v>2971900036</v>
      </c>
      <c r="F1323" t="s">
        <v>4716</v>
      </c>
      <c r="G1323" t="s">
        <v>2039</v>
      </c>
      <c r="H1323" t="str">
        <f t="shared" si="21"/>
        <v>2172971900036認知症対応型共同生活介護(短期利用型）</v>
      </c>
      <c r="I1323" t="s">
        <v>378</v>
      </c>
      <c r="J1323">
        <v>0</v>
      </c>
    </row>
    <row r="1324" spans="1:10">
      <c r="A1324">
        <v>217</v>
      </c>
      <c r="B1324" t="s">
        <v>2010</v>
      </c>
      <c r="C1324">
        <v>224</v>
      </c>
      <c r="D1324" t="s">
        <v>2008</v>
      </c>
      <c r="E1324">
        <v>2971900036</v>
      </c>
      <c r="F1324" t="s">
        <v>203</v>
      </c>
      <c r="G1324" t="s">
        <v>2039</v>
      </c>
      <c r="H1324" t="str">
        <f t="shared" si="21"/>
        <v>2172971900036介護予防認知症対応型共同生活介護</v>
      </c>
      <c r="I1324" t="s">
        <v>378</v>
      </c>
      <c r="J1324">
        <v>81228</v>
      </c>
    </row>
    <row r="1325" spans="1:10">
      <c r="A1325">
        <v>217</v>
      </c>
      <c r="B1325" t="s">
        <v>2011</v>
      </c>
      <c r="C1325">
        <v>224</v>
      </c>
      <c r="D1325" t="s">
        <v>2008</v>
      </c>
      <c r="E1325">
        <v>2971900036</v>
      </c>
      <c r="F1325" t="s">
        <v>4718</v>
      </c>
      <c r="G1325" t="s">
        <v>2039</v>
      </c>
      <c r="H1325" t="str">
        <f t="shared" si="21"/>
        <v>2172971900036介護予防認知症対応型共同生活介護(短期利用型）</v>
      </c>
      <c r="I1325" t="s">
        <v>378</v>
      </c>
      <c r="J1325">
        <v>0</v>
      </c>
    </row>
    <row r="1326" spans="1:10">
      <c r="H1326" t="str">
        <f t="shared" si="21"/>
        <v/>
      </c>
    </row>
    <row r="1327" spans="1:10">
      <c r="A1327">
        <v>218</v>
      </c>
      <c r="B1327" t="s">
        <v>2012</v>
      </c>
      <c r="C1327">
        <v>225</v>
      </c>
      <c r="D1327" t="s">
        <v>2013</v>
      </c>
      <c r="E1327">
        <v>2970700403</v>
      </c>
      <c r="F1327" t="s">
        <v>10</v>
      </c>
      <c r="G1327" t="s">
        <v>2040</v>
      </c>
      <c r="H1327" t="str">
        <f t="shared" si="21"/>
        <v>2182970700403訪問介護</v>
      </c>
      <c r="I1327" t="s">
        <v>378</v>
      </c>
      <c r="J1327">
        <v>157411</v>
      </c>
    </row>
    <row r="1328" spans="1:10">
      <c r="A1328">
        <v>218</v>
      </c>
      <c r="B1328" t="s">
        <v>2014</v>
      </c>
      <c r="C1328">
        <v>225</v>
      </c>
      <c r="D1328" t="s">
        <v>2013</v>
      </c>
      <c r="E1328">
        <v>2970700403</v>
      </c>
      <c r="F1328" t="s">
        <v>4704</v>
      </c>
      <c r="G1328" t="s">
        <v>2040</v>
      </c>
      <c r="H1328" t="str">
        <f t="shared" si="21"/>
        <v>2182970700403訪問型サービス（独自）</v>
      </c>
      <c r="I1328" t="s">
        <v>378</v>
      </c>
      <c r="J1328">
        <v>560</v>
      </c>
    </row>
    <row r="1329" spans="1:10">
      <c r="H1329" t="str">
        <f t="shared" si="21"/>
        <v/>
      </c>
    </row>
    <row r="1330" spans="1:10">
      <c r="A1330">
        <v>219</v>
      </c>
      <c r="B1330" t="s">
        <v>2015</v>
      </c>
      <c r="C1330">
        <v>226</v>
      </c>
      <c r="D1330" t="s">
        <v>2016</v>
      </c>
      <c r="E1330">
        <v>2972000612</v>
      </c>
      <c r="F1330" t="s">
        <v>172</v>
      </c>
      <c r="G1330" t="s">
        <v>2041</v>
      </c>
      <c r="H1330" t="str">
        <f t="shared" si="21"/>
        <v>2192972000612介護老人福祉施設</v>
      </c>
      <c r="I1330" t="s">
        <v>378</v>
      </c>
      <c r="J1330">
        <v>1682647</v>
      </c>
    </row>
    <row r="1331" spans="1:10">
      <c r="A1331">
        <v>219</v>
      </c>
      <c r="B1331" t="s">
        <v>2017</v>
      </c>
      <c r="C1331">
        <v>226</v>
      </c>
      <c r="D1331" t="s">
        <v>2016</v>
      </c>
      <c r="E1331">
        <v>2972000638</v>
      </c>
      <c r="F1331" t="s">
        <v>188</v>
      </c>
      <c r="G1331" t="s">
        <v>2042</v>
      </c>
      <c r="H1331" t="str">
        <f t="shared" si="21"/>
        <v>2192972000638短期入所生活介護</v>
      </c>
      <c r="I1331" t="s">
        <v>378</v>
      </c>
      <c r="J1331">
        <v>198677</v>
      </c>
    </row>
    <row r="1332" spans="1:10">
      <c r="A1332">
        <v>219</v>
      </c>
      <c r="B1332" t="s">
        <v>2018</v>
      </c>
      <c r="C1332">
        <v>226</v>
      </c>
      <c r="D1332" t="s">
        <v>2016</v>
      </c>
      <c r="E1332">
        <v>2972000638</v>
      </c>
      <c r="F1332" t="s">
        <v>187</v>
      </c>
      <c r="G1332" t="s">
        <v>2042</v>
      </c>
      <c r="H1332" t="str">
        <f t="shared" si="21"/>
        <v>2192972000638介護予防短期入所生活介護</v>
      </c>
      <c r="I1332" t="s">
        <v>378</v>
      </c>
      <c r="J1332">
        <v>6752</v>
      </c>
    </row>
    <row r="1333" spans="1:10">
      <c r="A1333">
        <v>219</v>
      </c>
      <c r="B1333" t="s">
        <v>2019</v>
      </c>
      <c r="C1333">
        <v>226</v>
      </c>
      <c r="D1333" t="s">
        <v>2016</v>
      </c>
      <c r="E1333">
        <v>2972000620</v>
      </c>
      <c r="F1333" t="s">
        <v>13</v>
      </c>
      <c r="G1333" t="s">
        <v>2043</v>
      </c>
      <c r="H1333" t="str">
        <f t="shared" si="21"/>
        <v>2192972000620地域密着型通所介護</v>
      </c>
      <c r="I1333" t="s">
        <v>378</v>
      </c>
      <c r="J1333">
        <v>110761</v>
      </c>
    </row>
    <row r="1334" spans="1:10">
      <c r="A1334">
        <v>219</v>
      </c>
      <c r="B1334" t="s">
        <v>2020</v>
      </c>
      <c r="C1334">
        <v>226</v>
      </c>
      <c r="D1334" t="s">
        <v>2016</v>
      </c>
      <c r="E1334">
        <v>2972000620</v>
      </c>
      <c r="F1334" t="s">
        <v>4705</v>
      </c>
      <c r="G1334" t="s">
        <v>2043</v>
      </c>
      <c r="H1334" t="str">
        <f t="shared" si="21"/>
        <v>2192972000620通所型サービス（独自）</v>
      </c>
      <c r="I1334" t="s">
        <v>378</v>
      </c>
      <c r="J1334">
        <v>2193</v>
      </c>
    </row>
    <row r="1335" spans="1:10">
      <c r="H1335" t="str">
        <f t="shared" si="21"/>
        <v/>
      </c>
    </row>
    <row r="1336" spans="1:10">
      <c r="A1336">
        <v>220</v>
      </c>
      <c r="B1336" t="s">
        <v>2021</v>
      </c>
      <c r="C1336">
        <v>227</v>
      </c>
      <c r="D1336" t="s">
        <v>2022</v>
      </c>
      <c r="E1336">
        <v>2970300188</v>
      </c>
      <c r="F1336" t="s">
        <v>10</v>
      </c>
      <c r="G1336" t="s">
        <v>2022</v>
      </c>
      <c r="H1336" t="str">
        <f t="shared" si="21"/>
        <v>2202970300188訪問介護</v>
      </c>
      <c r="I1336" t="s">
        <v>378</v>
      </c>
      <c r="J1336">
        <v>317524</v>
      </c>
    </row>
    <row r="1337" spans="1:10">
      <c r="A1337">
        <v>220</v>
      </c>
      <c r="B1337" t="s">
        <v>2023</v>
      </c>
      <c r="C1337">
        <v>227</v>
      </c>
      <c r="D1337" t="s">
        <v>2022</v>
      </c>
      <c r="E1337">
        <v>2970300188</v>
      </c>
      <c r="F1337" t="s">
        <v>4704</v>
      </c>
      <c r="G1337" t="s">
        <v>2022</v>
      </c>
      <c r="H1337" t="str">
        <f t="shared" si="21"/>
        <v>2202970300188訪問型サービス（独自）</v>
      </c>
      <c r="I1337" t="s">
        <v>378</v>
      </c>
      <c r="J1337">
        <v>4413</v>
      </c>
    </row>
    <row r="1338" spans="1:10">
      <c r="A1338">
        <v>220</v>
      </c>
      <c r="B1338" t="s">
        <v>2024</v>
      </c>
      <c r="C1338">
        <v>227</v>
      </c>
      <c r="D1338" t="s">
        <v>2022</v>
      </c>
      <c r="E1338">
        <v>2970300600</v>
      </c>
      <c r="F1338" t="s">
        <v>12</v>
      </c>
      <c r="G1338" t="s">
        <v>2044</v>
      </c>
      <c r="H1338" t="str">
        <f t="shared" si="21"/>
        <v>2202970300600通所介護</v>
      </c>
      <c r="I1338" t="s">
        <v>378</v>
      </c>
      <c r="J1338">
        <v>221986</v>
      </c>
    </row>
    <row r="1339" spans="1:10">
      <c r="A1339">
        <v>220</v>
      </c>
      <c r="B1339" t="s">
        <v>2025</v>
      </c>
      <c r="C1339">
        <v>227</v>
      </c>
      <c r="D1339" t="s">
        <v>2022</v>
      </c>
      <c r="E1339">
        <v>2970300600</v>
      </c>
      <c r="F1339" t="s">
        <v>4705</v>
      </c>
      <c r="G1339" t="s">
        <v>2044</v>
      </c>
      <c r="H1339" t="str">
        <f t="shared" si="21"/>
        <v>2202970300600通所型サービス（独自）</v>
      </c>
      <c r="I1339" t="s">
        <v>378</v>
      </c>
      <c r="J1339">
        <v>6817</v>
      </c>
    </row>
    <row r="1340" spans="1:10">
      <c r="A1340">
        <v>220</v>
      </c>
      <c r="B1340" t="s">
        <v>2026</v>
      </c>
      <c r="C1340">
        <v>227</v>
      </c>
      <c r="D1340" t="s">
        <v>2022</v>
      </c>
      <c r="E1340">
        <v>2970400376</v>
      </c>
      <c r="F1340" t="s">
        <v>201</v>
      </c>
      <c r="G1340" t="s">
        <v>2045</v>
      </c>
      <c r="H1340" t="str">
        <f t="shared" si="21"/>
        <v>2202970400376認知症対応型共同生活介護</v>
      </c>
      <c r="I1340" t="s">
        <v>378</v>
      </c>
      <c r="J1340">
        <v>295453</v>
      </c>
    </row>
    <row r="1341" spans="1:10">
      <c r="A1341">
        <v>220</v>
      </c>
      <c r="B1341" t="s">
        <v>2027</v>
      </c>
      <c r="C1341">
        <v>227</v>
      </c>
      <c r="D1341" t="s">
        <v>2022</v>
      </c>
      <c r="E1341">
        <v>2970400376</v>
      </c>
      <c r="F1341" t="s">
        <v>4716</v>
      </c>
      <c r="G1341" t="s">
        <v>2045</v>
      </c>
      <c r="H1341" t="str">
        <f t="shared" si="21"/>
        <v>2202970400376認知症対応型共同生活介護(短期利用型）</v>
      </c>
      <c r="I1341" t="s">
        <v>378</v>
      </c>
      <c r="J1341">
        <v>9590</v>
      </c>
    </row>
    <row r="1342" spans="1:10">
      <c r="A1342">
        <v>220</v>
      </c>
      <c r="B1342" t="s">
        <v>2028</v>
      </c>
      <c r="C1342">
        <v>227</v>
      </c>
      <c r="D1342" t="s">
        <v>2022</v>
      </c>
      <c r="E1342">
        <v>2970400376</v>
      </c>
      <c r="F1342" t="s">
        <v>203</v>
      </c>
      <c r="G1342" t="s">
        <v>2045</v>
      </c>
      <c r="H1342" t="str">
        <f t="shared" si="21"/>
        <v>2202970400376介護予防認知症対応型共同生活介護</v>
      </c>
      <c r="I1342" t="s">
        <v>378</v>
      </c>
      <c r="J1342">
        <v>0</v>
      </c>
    </row>
    <row r="1343" spans="1:10">
      <c r="A1343">
        <v>220</v>
      </c>
      <c r="B1343" t="s">
        <v>2029</v>
      </c>
      <c r="C1343">
        <v>227</v>
      </c>
      <c r="D1343" t="s">
        <v>2022</v>
      </c>
      <c r="E1343">
        <v>2970400376</v>
      </c>
      <c r="F1343" t="s">
        <v>4718</v>
      </c>
      <c r="G1343" t="s">
        <v>2045</v>
      </c>
      <c r="H1343" t="str">
        <f t="shared" si="21"/>
        <v>2202970400376介護予防認知症対応型共同生活介護(短期利用型）</v>
      </c>
      <c r="I1343" t="s">
        <v>378</v>
      </c>
      <c r="J1343">
        <v>0</v>
      </c>
    </row>
    <row r="1344" spans="1:10">
      <c r="H1344" t="str">
        <f t="shared" si="21"/>
        <v/>
      </c>
    </row>
    <row r="1345" spans="1:10">
      <c r="A1345">
        <v>221</v>
      </c>
      <c r="B1345" t="s">
        <v>2030</v>
      </c>
      <c r="C1345">
        <v>228</v>
      </c>
      <c r="D1345" t="s">
        <v>2031</v>
      </c>
      <c r="E1345">
        <v>2970102220</v>
      </c>
      <c r="F1345" t="s">
        <v>10</v>
      </c>
      <c r="G1345" t="s">
        <v>2046</v>
      </c>
      <c r="H1345" t="str">
        <f t="shared" si="21"/>
        <v>2212970102220訪問介護</v>
      </c>
      <c r="I1345" t="s">
        <v>667</v>
      </c>
      <c r="J1345">
        <v>212519</v>
      </c>
    </row>
    <row r="1346" spans="1:10">
      <c r="A1346">
        <v>221</v>
      </c>
      <c r="B1346" t="s">
        <v>2032</v>
      </c>
      <c r="C1346">
        <v>228</v>
      </c>
      <c r="D1346" t="s">
        <v>4852</v>
      </c>
      <c r="E1346">
        <v>2970102220</v>
      </c>
      <c r="F1346" t="s">
        <v>4704</v>
      </c>
      <c r="G1346" t="s">
        <v>4853</v>
      </c>
      <c r="H1346" t="str">
        <f t="shared" si="21"/>
        <v>2212970102220訪問型サービス（独自）</v>
      </c>
      <c r="I1346" t="s">
        <v>667</v>
      </c>
      <c r="J1346">
        <v>0</v>
      </c>
    </row>
    <row r="1347" spans="1:10">
      <c r="H1347" t="str">
        <f t="shared" si="21"/>
        <v/>
      </c>
    </row>
    <row r="1348" spans="1:10">
      <c r="A1348">
        <v>222</v>
      </c>
      <c r="B1348" t="s">
        <v>2033</v>
      </c>
      <c r="C1348">
        <v>229</v>
      </c>
      <c r="D1348" t="s">
        <v>2034</v>
      </c>
      <c r="E1348">
        <v>2970700544</v>
      </c>
      <c r="F1348" t="s">
        <v>10</v>
      </c>
      <c r="G1348" t="s">
        <v>2047</v>
      </c>
      <c r="H1348" t="str">
        <f t="shared" si="21"/>
        <v>2222970700544訪問介護</v>
      </c>
      <c r="I1348" t="s">
        <v>378</v>
      </c>
      <c r="J1348">
        <v>204342</v>
      </c>
    </row>
    <row r="1349" spans="1:10">
      <c r="A1349">
        <v>222</v>
      </c>
      <c r="B1349" t="s">
        <v>2035</v>
      </c>
      <c r="C1349">
        <v>229</v>
      </c>
      <c r="D1349" t="s">
        <v>4854</v>
      </c>
      <c r="E1349">
        <v>2970700544</v>
      </c>
      <c r="F1349" t="s">
        <v>4704</v>
      </c>
      <c r="G1349" t="s">
        <v>2047</v>
      </c>
      <c r="H1349" t="str">
        <f t="shared" si="21"/>
        <v>2222970700544訪問型サービス（独自）</v>
      </c>
      <c r="I1349" t="s">
        <v>378</v>
      </c>
      <c r="J1349">
        <v>0</v>
      </c>
    </row>
    <row r="1350" spans="1:10">
      <c r="H1350" t="str">
        <f t="shared" si="21"/>
        <v/>
      </c>
    </row>
    <row r="1351" spans="1:10">
      <c r="H1351" t="str">
        <f t="shared" si="21"/>
        <v/>
      </c>
    </row>
    <row r="1352" spans="1:10">
      <c r="A1352">
        <v>223</v>
      </c>
      <c r="B1352" t="s">
        <v>2048</v>
      </c>
      <c r="C1352">
        <v>231</v>
      </c>
      <c r="D1352" t="s">
        <v>2049</v>
      </c>
      <c r="E1352">
        <v>2970300287</v>
      </c>
      <c r="F1352" t="s">
        <v>201</v>
      </c>
      <c r="G1352" t="s">
        <v>2107</v>
      </c>
      <c r="H1352" t="str">
        <f t="shared" si="21"/>
        <v>2232970300287認知症対応型共同生活介護</v>
      </c>
      <c r="I1352" t="s">
        <v>378</v>
      </c>
      <c r="J1352">
        <v>766545</v>
      </c>
    </row>
    <row r="1353" spans="1:10">
      <c r="A1353">
        <v>223</v>
      </c>
      <c r="B1353" t="s">
        <v>2050</v>
      </c>
      <c r="C1353">
        <v>231</v>
      </c>
      <c r="D1353" t="s">
        <v>2049</v>
      </c>
      <c r="E1353">
        <v>2970300287</v>
      </c>
      <c r="F1353" t="s">
        <v>4716</v>
      </c>
      <c r="G1353" t="s">
        <v>2107</v>
      </c>
      <c r="H1353" t="str">
        <f t="shared" si="21"/>
        <v>2232970300287認知症対応型共同生活介護(短期利用型）</v>
      </c>
      <c r="I1353" t="s">
        <v>378</v>
      </c>
      <c r="J1353">
        <v>0</v>
      </c>
    </row>
    <row r="1354" spans="1:10">
      <c r="A1354">
        <v>223</v>
      </c>
      <c r="B1354" t="s">
        <v>2051</v>
      </c>
      <c r="C1354">
        <v>231</v>
      </c>
      <c r="D1354" t="s">
        <v>2049</v>
      </c>
      <c r="E1354">
        <v>2970300287</v>
      </c>
      <c r="F1354" t="s">
        <v>203</v>
      </c>
      <c r="G1354" t="s">
        <v>4855</v>
      </c>
      <c r="H1354" t="str">
        <f t="shared" si="21"/>
        <v>2232970300287介護予防認知症対応型共同生活介護</v>
      </c>
      <c r="I1354" t="s">
        <v>378</v>
      </c>
      <c r="J1354">
        <v>0</v>
      </c>
    </row>
    <row r="1355" spans="1:10">
      <c r="A1355">
        <v>223</v>
      </c>
      <c r="B1355" t="s">
        <v>2052</v>
      </c>
      <c r="C1355">
        <v>231</v>
      </c>
      <c r="D1355" t="s">
        <v>2049</v>
      </c>
      <c r="E1355">
        <v>2970300287</v>
      </c>
      <c r="F1355" t="s">
        <v>4718</v>
      </c>
      <c r="G1355" t="s">
        <v>4855</v>
      </c>
      <c r="H1355" t="str">
        <f t="shared" si="21"/>
        <v>2232970300287介護予防認知症対応型共同生活介護(短期利用型）</v>
      </c>
      <c r="I1355" t="s">
        <v>378</v>
      </c>
      <c r="J1355">
        <v>0</v>
      </c>
    </row>
    <row r="1356" spans="1:10">
      <c r="A1356">
        <v>223</v>
      </c>
      <c r="B1356" t="s">
        <v>2053</v>
      </c>
      <c r="C1356">
        <v>231</v>
      </c>
      <c r="D1356" t="s">
        <v>2049</v>
      </c>
      <c r="E1356">
        <v>2990200038</v>
      </c>
      <c r="F1356" t="s">
        <v>201</v>
      </c>
      <c r="G1356" t="s">
        <v>2108</v>
      </c>
      <c r="H1356" t="str">
        <f t="shared" si="21"/>
        <v>2232990200038認知症対応型共同生活介護</v>
      </c>
      <c r="I1356" t="s">
        <v>378</v>
      </c>
      <c r="J1356">
        <v>803419</v>
      </c>
    </row>
    <row r="1357" spans="1:10">
      <c r="A1357">
        <v>223</v>
      </c>
      <c r="B1357" t="s">
        <v>2054</v>
      </c>
      <c r="C1357">
        <v>231</v>
      </c>
      <c r="D1357" t="s">
        <v>2049</v>
      </c>
      <c r="E1357">
        <v>2990200038</v>
      </c>
      <c r="F1357" t="s">
        <v>203</v>
      </c>
      <c r="G1357" t="s">
        <v>2108</v>
      </c>
      <c r="H1357" t="str">
        <f t="shared" si="21"/>
        <v>2232990200038介護予防認知症対応型共同生活介護</v>
      </c>
      <c r="I1357" t="s">
        <v>378</v>
      </c>
      <c r="J1357">
        <v>0</v>
      </c>
    </row>
    <row r="1358" spans="1:10">
      <c r="A1358">
        <v>223</v>
      </c>
      <c r="B1358" t="s">
        <v>2055</v>
      </c>
      <c r="C1358">
        <v>231</v>
      </c>
      <c r="D1358" t="s">
        <v>2049</v>
      </c>
      <c r="E1358">
        <v>2991600020</v>
      </c>
      <c r="F1358" t="s">
        <v>201</v>
      </c>
      <c r="G1358" t="s">
        <v>2109</v>
      </c>
      <c r="H1358" t="str">
        <f t="shared" si="21"/>
        <v>2232991600020認知症対応型共同生活介護</v>
      </c>
      <c r="I1358" t="s">
        <v>378</v>
      </c>
      <c r="J1358">
        <v>801264</v>
      </c>
    </row>
    <row r="1359" spans="1:10">
      <c r="A1359">
        <v>223</v>
      </c>
      <c r="B1359" t="s">
        <v>2056</v>
      </c>
      <c r="C1359">
        <v>231</v>
      </c>
      <c r="D1359" t="s">
        <v>2049</v>
      </c>
      <c r="E1359">
        <v>2991600020</v>
      </c>
      <c r="F1359" t="s">
        <v>203</v>
      </c>
      <c r="G1359" t="s">
        <v>2109</v>
      </c>
      <c r="H1359" t="str">
        <f t="shared" si="21"/>
        <v>2232991600020介護予防認知症対応型共同生活介護</v>
      </c>
      <c r="I1359" t="s">
        <v>378</v>
      </c>
      <c r="J1359">
        <v>0</v>
      </c>
    </row>
    <row r="1360" spans="1:10">
      <c r="H1360" t="str">
        <f t="shared" si="21"/>
        <v/>
      </c>
    </row>
    <row r="1361" spans="1:10">
      <c r="A1361">
        <v>224</v>
      </c>
      <c r="B1361" t="s">
        <v>2057</v>
      </c>
      <c r="C1361">
        <v>232</v>
      </c>
      <c r="D1361" t="s">
        <v>2058</v>
      </c>
      <c r="E1361">
        <v>2992000022</v>
      </c>
      <c r="F1361" t="s">
        <v>201</v>
      </c>
      <c r="G1361" t="s">
        <v>2110</v>
      </c>
      <c r="H1361" t="str">
        <f t="shared" si="21"/>
        <v>2242992000022認知症対応型共同生活介護</v>
      </c>
      <c r="I1361" t="s">
        <v>378</v>
      </c>
      <c r="J1361">
        <v>400781</v>
      </c>
    </row>
    <row r="1362" spans="1:10">
      <c r="A1362">
        <v>224</v>
      </c>
      <c r="B1362" t="s">
        <v>2059</v>
      </c>
      <c r="C1362">
        <v>232</v>
      </c>
      <c r="D1362" t="s">
        <v>2058</v>
      </c>
      <c r="E1362">
        <v>2992000022</v>
      </c>
      <c r="F1362" t="s">
        <v>203</v>
      </c>
      <c r="G1362" t="s">
        <v>2110</v>
      </c>
      <c r="H1362" t="str">
        <f t="shared" si="21"/>
        <v>2242992000022介護予防認知症対応型共同生活介護</v>
      </c>
      <c r="I1362" t="s">
        <v>378</v>
      </c>
      <c r="J1362">
        <v>0</v>
      </c>
    </row>
    <row r="1363" spans="1:10">
      <c r="H1363" t="str">
        <f t="shared" si="21"/>
        <v/>
      </c>
    </row>
    <row r="1364" spans="1:10">
      <c r="A1364">
        <v>225</v>
      </c>
      <c r="B1364" t="s">
        <v>2060</v>
      </c>
      <c r="C1364">
        <v>233</v>
      </c>
      <c r="D1364" t="s">
        <v>2061</v>
      </c>
      <c r="E1364">
        <v>2992000063</v>
      </c>
      <c r="F1364" t="s">
        <v>201</v>
      </c>
      <c r="G1364" t="s">
        <v>2111</v>
      </c>
      <c r="H1364" t="str">
        <f t="shared" si="21"/>
        <v>2252992000063認知症対応型共同生活介護</v>
      </c>
      <c r="I1364" t="s">
        <v>378</v>
      </c>
      <c r="J1364">
        <v>681875</v>
      </c>
    </row>
    <row r="1365" spans="1:10">
      <c r="A1365">
        <v>225</v>
      </c>
      <c r="B1365" t="s">
        <v>2062</v>
      </c>
      <c r="C1365">
        <v>233</v>
      </c>
      <c r="D1365" t="s">
        <v>4856</v>
      </c>
      <c r="E1365">
        <v>2992000063</v>
      </c>
      <c r="F1365" t="s">
        <v>203</v>
      </c>
      <c r="G1365" t="s">
        <v>4857</v>
      </c>
      <c r="H1365" t="str">
        <f t="shared" si="21"/>
        <v>2252992000063介護予防認知症対応型共同生活介護</v>
      </c>
      <c r="I1365" t="s">
        <v>378</v>
      </c>
      <c r="J1365">
        <v>42624</v>
      </c>
    </row>
    <row r="1366" spans="1:10">
      <c r="H1366" t="str">
        <f t="shared" si="21"/>
        <v/>
      </c>
    </row>
    <row r="1367" spans="1:10">
      <c r="A1367">
        <v>226</v>
      </c>
      <c r="B1367" t="s">
        <v>2063</v>
      </c>
      <c r="C1367">
        <v>234</v>
      </c>
      <c r="D1367" t="s">
        <v>2064</v>
      </c>
      <c r="E1367">
        <v>2970107526</v>
      </c>
      <c r="F1367" t="s">
        <v>12</v>
      </c>
      <c r="G1367" t="s">
        <v>2112</v>
      </c>
      <c r="H1367" t="str">
        <f t="shared" si="21"/>
        <v>2262970107526通所介護</v>
      </c>
      <c r="I1367" t="s">
        <v>423</v>
      </c>
      <c r="J1367">
        <v>213180</v>
      </c>
    </row>
    <row r="1368" spans="1:10">
      <c r="A1368">
        <v>226</v>
      </c>
      <c r="B1368" t="s">
        <v>2065</v>
      </c>
      <c r="C1368">
        <v>234</v>
      </c>
      <c r="D1368" t="s">
        <v>2064</v>
      </c>
      <c r="E1368">
        <v>2970107526</v>
      </c>
      <c r="F1368" t="s">
        <v>4705</v>
      </c>
      <c r="G1368" t="s">
        <v>2112</v>
      </c>
      <c r="H1368" t="str">
        <f t="shared" si="21"/>
        <v>2262970107526通所型サービス（独自）</v>
      </c>
      <c r="I1368" t="s">
        <v>423</v>
      </c>
      <c r="J1368">
        <v>4953</v>
      </c>
    </row>
    <row r="1369" spans="1:10">
      <c r="H1369" t="str">
        <f t="shared" si="21"/>
        <v/>
      </c>
    </row>
    <row r="1370" spans="1:10">
      <c r="A1370">
        <v>227</v>
      </c>
      <c r="B1370" t="s">
        <v>2066</v>
      </c>
      <c r="C1370">
        <v>235</v>
      </c>
      <c r="D1370" t="s">
        <v>2067</v>
      </c>
      <c r="E1370">
        <v>2990200137</v>
      </c>
      <c r="F1370" t="s">
        <v>13</v>
      </c>
      <c r="G1370" t="s">
        <v>2113</v>
      </c>
      <c r="H1370" t="str">
        <f t="shared" si="21"/>
        <v>2272990200137地域密着型通所介護</v>
      </c>
      <c r="I1370" t="s">
        <v>378</v>
      </c>
      <c r="J1370">
        <v>152639</v>
      </c>
    </row>
    <row r="1371" spans="1:10">
      <c r="A1371">
        <v>227</v>
      </c>
      <c r="B1371" t="s">
        <v>2068</v>
      </c>
      <c r="C1371">
        <v>235</v>
      </c>
      <c r="D1371" t="s">
        <v>2067</v>
      </c>
      <c r="E1371">
        <v>2990200137</v>
      </c>
      <c r="F1371" t="s">
        <v>4703</v>
      </c>
      <c r="G1371" t="s">
        <v>2113</v>
      </c>
      <c r="H1371" t="str">
        <f t="shared" si="21"/>
        <v>2272990200137通所型サービス（独自/定率）</v>
      </c>
      <c r="I1371" t="s">
        <v>378</v>
      </c>
      <c r="J1371">
        <v>38298</v>
      </c>
    </row>
    <row r="1372" spans="1:10">
      <c r="H1372" t="str">
        <f t="shared" ref="H1372:H1434" si="22">A1372&amp;B1372</f>
        <v/>
      </c>
    </row>
    <row r="1373" spans="1:10">
      <c r="A1373">
        <v>228</v>
      </c>
      <c r="B1373" t="s">
        <v>2069</v>
      </c>
      <c r="C1373">
        <v>236</v>
      </c>
      <c r="D1373" t="s">
        <v>2070</v>
      </c>
      <c r="E1373">
        <v>2970200495</v>
      </c>
      <c r="F1373" t="s">
        <v>13</v>
      </c>
      <c r="G1373" t="s">
        <v>2114</v>
      </c>
      <c r="H1373" t="str">
        <f t="shared" si="22"/>
        <v>2282970200495地域密着型通所介護</v>
      </c>
      <c r="I1373" t="s">
        <v>378</v>
      </c>
      <c r="J1373">
        <v>98324</v>
      </c>
    </row>
    <row r="1374" spans="1:10">
      <c r="A1374">
        <v>228</v>
      </c>
      <c r="B1374" t="s">
        <v>2071</v>
      </c>
      <c r="C1374">
        <v>236</v>
      </c>
      <c r="D1374" t="s">
        <v>2070</v>
      </c>
      <c r="E1374">
        <v>2970200495</v>
      </c>
      <c r="F1374" t="s">
        <v>4703</v>
      </c>
      <c r="G1374" t="s">
        <v>2114</v>
      </c>
      <c r="H1374" t="str">
        <f t="shared" si="22"/>
        <v>2282970200495通所型サービス（独自/定率）</v>
      </c>
      <c r="I1374" t="s">
        <v>378</v>
      </c>
      <c r="J1374">
        <v>0</v>
      </c>
    </row>
    <row r="1375" spans="1:10">
      <c r="H1375" t="str">
        <f t="shared" si="22"/>
        <v/>
      </c>
    </row>
    <row r="1376" spans="1:10">
      <c r="A1376">
        <v>229</v>
      </c>
      <c r="B1376" t="s">
        <v>2072</v>
      </c>
      <c r="C1376">
        <v>237</v>
      </c>
      <c r="D1376" t="s">
        <v>2073</v>
      </c>
      <c r="E1376">
        <v>2970401143</v>
      </c>
      <c r="F1376" t="s">
        <v>10</v>
      </c>
      <c r="G1376" t="s">
        <v>2115</v>
      </c>
      <c r="H1376" t="str">
        <f t="shared" si="22"/>
        <v>2292970401143訪問介護</v>
      </c>
      <c r="I1376" t="s">
        <v>378</v>
      </c>
      <c r="J1376">
        <v>17999</v>
      </c>
    </row>
    <row r="1377" spans="1:10">
      <c r="H1377" t="str">
        <f t="shared" si="22"/>
        <v/>
      </c>
    </row>
    <row r="1378" spans="1:10">
      <c r="A1378">
        <v>230</v>
      </c>
      <c r="B1378" t="s">
        <v>2074</v>
      </c>
      <c r="C1378">
        <v>238</v>
      </c>
      <c r="D1378" t="s">
        <v>2075</v>
      </c>
      <c r="E1378">
        <v>2974800688</v>
      </c>
      <c r="F1378" t="s">
        <v>12</v>
      </c>
      <c r="G1378" t="s">
        <v>2116</v>
      </c>
      <c r="H1378" t="str">
        <f t="shared" si="22"/>
        <v>2302974800688通所介護</v>
      </c>
      <c r="I1378" t="s">
        <v>378</v>
      </c>
      <c r="J1378">
        <v>243969</v>
      </c>
    </row>
    <row r="1379" spans="1:10">
      <c r="A1379">
        <v>230</v>
      </c>
      <c r="B1379" t="s">
        <v>2076</v>
      </c>
      <c r="C1379">
        <v>238</v>
      </c>
      <c r="D1379" t="s">
        <v>4858</v>
      </c>
      <c r="E1379">
        <v>2974800688</v>
      </c>
      <c r="F1379" t="s">
        <v>4703</v>
      </c>
      <c r="G1379" t="s">
        <v>2116</v>
      </c>
      <c r="H1379" t="str">
        <f t="shared" si="22"/>
        <v>2302974800688通所型サービス（独自/定率）</v>
      </c>
      <c r="I1379" t="s">
        <v>378</v>
      </c>
      <c r="J1379">
        <v>60045</v>
      </c>
    </row>
    <row r="1380" spans="1:10">
      <c r="H1380" t="str">
        <f t="shared" si="22"/>
        <v/>
      </c>
    </row>
    <row r="1381" spans="1:10">
      <c r="A1381">
        <v>231</v>
      </c>
      <c r="B1381" t="s">
        <v>2077</v>
      </c>
      <c r="C1381">
        <v>239</v>
      </c>
      <c r="D1381" t="s">
        <v>2078</v>
      </c>
      <c r="E1381">
        <v>2974800282</v>
      </c>
      <c r="F1381" t="s">
        <v>10</v>
      </c>
      <c r="G1381" t="s">
        <v>2117</v>
      </c>
      <c r="H1381" t="str">
        <f t="shared" si="22"/>
        <v>2312974800282訪問介護</v>
      </c>
      <c r="I1381" t="s">
        <v>378</v>
      </c>
      <c r="J1381">
        <v>400502</v>
      </c>
    </row>
    <row r="1382" spans="1:10">
      <c r="A1382">
        <v>231</v>
      </c>
      <c r="B1382" t="s">
        <v>2079</v>
      </c>
      <c r="C1382">
        <v>239</v>
      </c>
      <c r="D1382" t="s">
        <v>2078</v>
      </c>
      <c r="E1382">
        <v>2974800282</v>
      </c>
      <c r="F1382" t="s">
        <v>4704</v>
      </c>
      <c r="G1382" t="s">
        <v>2117</v>
      </c>
      <c r="H1382" t="str">
        <f t="shared" si="22"/>
        <v>2312974800282訪問型サービス（独自）</v>
      </c>
      <c r="I1382" t="s">
        <v>378</v>
      </c>
      <c r="J1382">
        <v>7226</v>
      </c>
    </row>
    <row r="1383" spans="1:10">
      <c r="H1383" t="str">
        <f t="shared" si="22"/>
        <v/>
      </c>
    </row>
    <row r="1384" spans="1:10">
      <c r="A1384">
        <v>232</v>
      </c>
      <c r="B1384" t="s">
        <v>2080</v>
      </c>
      <c r="C1384">
        <v>240</v>
      </c>
      <c r="D1384" t="s">
        <v>2081</v>
      </c>
      <c r="E1384">
        <v>2973100692</v>
      </c>
      <c r="F1384" t="s">
        <v>10</v>
      </c>
      <c r="G1384" t="s">
        <v>2118</v>
      </c>
      <c r="H1384" t="str">
        <f t="shared" si="22"/>
        <v>2322973100692訪問介護</v>
      </c>
      <c r="I1384" t="s">
        <v>378</v>
      </c>
      <c r="J1384">
        <v>2411714</v>
      </c>
    </row>
    <row r="1385" spans="1:10">
      <c r="H1385" t="str">
        <f t="shared" si="22"/>
        <v/>
      </c>
    </row>
    <row r="1386" spans="1:10">
      <c r="A1386">
        <v>233</v>
      </c>
      <c r="B1386" t="s">
        <v>2082</v>
      </c>
      <c r="C1386">
        <v>241</v>
      </c>
      <c r="D1386" t="s">
        <v>2083</v>
      </c>
      <c r="E1386">
        <v>2951380001</v>
      </c>
      <c r="F1386" t="s">
        <v>263</v>
      </c>
      <c r="G1386" t="s">
        <v>2119</v>
      </c>
      <c r="H1386" t="str">
        <f t="shared" si="22"/>
        <v>2332951380001短期入所療養介護</v>
      </c>
      <c r="I1386" t="s">
        <v>423</v>
      </c>
      <c r="J1386">
        <v>140965</v>
      </c>
    </row>
    <row r="1387" spans="1:10">
      <c r="A1387">
        <v>233</v>
      </c>
      <c r="B1387" t="s">
        <v>2084</v>
      </c>
      <c r="C1387">
        <v>241</v>
      </c>
      <c r="D1387" t="s">
        <v>2083</v>
      </c>
      <c r="E1387">
        <v>2951380001</v>
      </c>
      <c r="F1387" t="s">
        <v>265</v>
      </c>
      <c r="G1387" t="s">
        <v>2119</v>
      </c>
      <c r="H1387" t="str">
        <f t="shared" si="22"/>
        <v>2332951380001介護予防短期入所療養介護</v>
      </c>
      <c r="I1387" t="s">
        <v>423</v>
      </c>
      <c r="J1387">
        <v>911</v>
      </c>
    </row>
    <row r="1388" spans="1:10">
      <c r="A1388">
        <v>233</v>
      </c>
      <c r="B1388" t="s">
        <v>2085</v>
      </c>
      <c r="C1388">
        <v>241</v>
      </c>
      <c r="D1388" t="s">
        <v>2083</v>
      </c>
      <c r="E1388">
        <v>2951380001</v>
      </c>
      <c r="F1388" t="s">
        <v>171</v>
      </c>
      <c r="G1388" t="s">
        <v>2119</v>
      </c>
      <c r="H1388" t="str">
        <f t="shared" si="22"/>
        <v>2332951380001介護老人保健施設</v>
      </c>
      <c r="I1388" t="s">
        <v>423</v>
      </c>
      <c r="J1388">
        <v>3111628</v>
      </c>
    </row>
    <row r="1389" spans="1:10">
      <c r="A1389">
        <v>233</v>
      </c>
      <c r="B1389" t="s">
        <v>2086</v>
      </c>
      <c r="C1389">
        <v>241</v>
      </c>
      <c r="D1389" t="s">
        <v>2083</v>
      </c>
      <c r="E1389">
        <v>2951380001</v>
      </c>
      <c r="F1389" t="s">
        <v>189</v>
      </c>
      <c r="G1389" t="s">
        <v>2119</v>
      </c>
      <c r="H1389" t="str">
        <f t="shared" si="22"/>
        <v>2332951380001介護予防通所リハビリテーション</v>
      </c>
      <c r="I1389" t="s">
        <v>423</v>
      </c>
      <c r="J1389">
        <v>34453</v>
      </c>
    </row>
    <row r="1390" spans="1:10">
      <c r="A1390">
        <v>233</v>
      </c>
      <c r="B1390" t="s">
        <v>2087</v>
      </c>
      <c r="C1390">
        <v>241</v>
      </c>
      <c r="D1390" t="s">
        <v>2083</v>
      </c>
      <c r="E1390">
        <v>2951380001</v>
      </c>
      <c r="F1390" t="s">
        <v>190</v>
      </c>
      <c r="G1390" t="s">
        <v>2119</v>
      </c>
      <c r="H1390" t="str">
        <f t="shared" si="22"/>
        <v>2332951380001通所リハビリテーション</v>
      </c>
      <c r="I1390" t="s">
        <v>423</v>
      </c>
      <c r="J1390">
        <v>786692</v>
      </c>
    </row>
    <row r="1391" spans="1:10">
      <c r="A1391">
        <v>233</v>
      </c>
      <c r="B1391" t="s">
        <v>2088</v>
      </c>
      <c r="C1391">
        <v>241</v>
      </c>
      <c r="D1391" t="s">
        <v>2083</v>
      </c>
      <c r="E1391">
        <v>2950880019</v>
      </c>
      <c r="F1391" t="s">
        <v>263</v>
      </c>
      <c r="G1391" t="s">
        <v>2120</v>
      </c>
      <c r="H1391" t="str">
        <f t="shared" si="22"/>
        <v>2332950880019短期入所療養介護</v>
      </c>
      <c r="I1391" t="s">
        <v>423</v>
      </c>
      <c r="J1391">
        <v>50344</v>
      </c>
    </row>
    <row r="1392" spans="1:10">
      <c r="A1392">
        <v>233</v>
      </c>
      <c r="B1392" t="s">
        <v>2089</v>
      </c>
      <c r="C1392">
        <v>241</v>
      </c>
      <c r="D1392" t="s">
        <v>2083</v>
      </c>
      <c r="E1392">
        <v>2950880019</v>
      </c>
      <c r="F1392" t="s">
        <v>265</v>
      </c>
      <c r="G1392" t="s">
        <v>2120</v>
      </c>
      <c r="H1392" t="str">
        <f t="shared" si="22"/>
        <v>2332950880019介護予防短期入所療養介護</v>
      </c>
      <c r="I1392" t="s">
        <v>423</v>
      </c>
      <c r="J1392">
        <v>0</v>
      </c>
    </row>
    <row r="1393" spans="1:10">
      <c r="A1393">
        <v>233</v>
      </c>
      <c r="B1393" t="s">
        <v>2090</v>
      </c>
      <c r="C1393">
        <v>241</v>
      </c>
      <c r="D1393" t="s">
        <v>2083</v>
      </c>
      <c r="E1393">
        <v>2950880019</v>
      </c>
      <c r="F1393" t="s">
        <v>171</v>
      </c>
      <c r="G1393" t="s">
        <v>2120</v>
      </c>
      <c r="H1393" t="str">
        <f t="shared" si="22"/>
        <v>2332950880019介護老人保健施設</v>
      </c>
      <c r="I1393" t="s">
        <v>423</v>
      </c>
      <c r="J1393">
        <v>556536</v>
      </c>
    </row>
    <row r="1394" spans="1:10">
      <c r="A1394">
        <v>233</v>
      </c>
      <c r="B1394" t="s">
        <v>2091</v>
      </c>
      <c r="C1394">
        <v>241</v>
      </c>
      <c r="D1394" t="s">
        <v>2083</v>
      </c>
      <c r="E1394">
        <v>2950880019</v>
      </c>
      <c r="F1394" t="s">
        <v>189</v>
      </c>
      <c r="G1394" t="s">
        <v>2120</v>
      </c>
      <c r="H1394" t="str">
        <f t="shared" si="22"/>
        <v>2332950880019介護予防通所リハビリテーション</v>
      </c>
      <c r="I1394" t="s">
        <v>423</v>
      </c>
      <c r="J1394">
        <v>183054</v>
      </c>
    </row>
    <row r="1395" spans="1:10">
      <c r="A1395">
        <v>233</v>
      </c>
      <c r="B1395" t="s">
        <v>2092</v>
      </c>
      <c r="C1395">
        <v>241</v>
      </c>
      <c r="D1395" t="s">
        <v>2083</v>
      </c>
      <c r="E1395">
        <v>2950880019</v>
      </c>
      <c r="F1395" t="s">
        <v>190</v>
      </c>
      <c r="G1395" t="s">
        <v>2120</v>
      </c>
      <c r="H1395" t="str">
        <f t="shared" si="22"/>
        <v>2332950880019通所リハビリテーション</v>
      </c>
      <c r="I1395" t="s">
        <v>423</v>
      </c>
      <c r="J1395">
        <v>133449</v>
      </c>
    </row>
    <row r="1396" spans="1:10">
      <c r="A1396">
        <v>233</v>
      </c>
      <c r="B1396" t="s">
        <v>2093</v>
      </c>
      <c r="C1396">
        <v>241</v>
      </c>
      <c r="D1396" t="s">
        <v>2083</v>
      </c>
      <c r="E1396">
        <v>2970800054</v>
      </c>
      <c r="F1396" t="s">
        <v>10</v>
      </c>
      <c r="G1396" t="s">
        <v>2121</v>
      </c>
      <c r="H1396" t="str">
        <f t="shared" si="22"/>
        <v>2332970800054訪問介護</v>
      </c>
      <c r="I1396" t="s">
        <v>423</v>
      </c>
      <c r="J1396">
        <v>534887</v>
      </c>
    </row>
    <row r="1397" spans="1:10">
      <c r="A1397">
        <v>233</v>
      </c>
      <c r="B1397" t="s">
        <v>2094</v>
      </c>
      <c r="C1397">
        <v>241</v>
      </c>
      <c r="D1397" t="s">
        <v>2083</v>
      </c>
      <c r="E1397">
        <v>2970800054</v>
      </c>
      <c r="F1397" t="s">
        <v>4704</v>
      </c>
      <c r="G1397" t="s">
        <v>2121</v>
      </c>
      <c r="H1397" t="str">
        <f t="shared" si="22"/>
        <v>2332970800054訪問型サービス（独自）</v>
      </c>
      <c r="I1397" t="s">
        <v>423</v>
      </c>
      <c r="J1397">
        <v>3655</v>
      </c>
    </row>
    <row r="1398" spans="1:10">
      <c r="A1398">
        <v>233</v>
      </c>
      <c r="B1398" t="s">
        <v>2095</v>
      </c>
      <c r="C1398">
        <v>241</v>
      </c>
      <c r="D1398" t="s">
        <v>2083</v>
      </c>
      <c r="E1398">
        <v>2970800690</v>
      </c>
      <c r="F1398" t="s">
        <v>241</v>
      </c>
      <c r="G1398" t="s">
        <v>2122</v>
      </c>
      <c r="H1398" t="str">
        <f t="shared" si="22"/>
        <v>2332970800690特定施設入居者生活介護</v>
      </c>
      <c r="I1398" t="s">
        <v>423</v>
      </c>
      <c r="J1398">
        <v>166881</v>
      </c>
    </row>
    <row r="1399" spans="1:10">
      <c r="A1399">
        <v>233</v>
      </c>
      <c r="B1399" t="s">
        <v>2096</v>
      </c>
      <c r="C1399">
        <v>241</v>
      </c>
      <c r="D1399" t="s">
        <v>2083</v>
      </c>
      <c r="E1399">
        <v>2970800690</v>
      </c>
      <c r="F1399" t="s">
        <v>4728</v>
      </c>
      <c r="G1399" t="s">
        <v>2122</v>
      </c>
      <c r="H1399" t="str">
        <f t="shared" si="22"/>
        <v>2332970800690特定施設入居者生活介護(短期利用型）</v>
      </c>
      <c r="I1399" t="s">
        <v>423</v>
      </c>
      <c r="J1399">
        <v>5840</v>
      </c>
    </row>
    <row r="1400" spans="1:10">
      <c r="A1400">
        <v>233</v>
      </c>
      <c r="B1400" t="s">
        <v>2097</v>
      </c>
      <c r="C1400">
        <v>241</v>
      </c>
      <c r="D1400" t="s">
        <v>2083</v>
      </c>
      <c r="E1400">
        <v>2970800690</v>
      </c>
      <c r="F1400" t="s">
        <v>175</v>
      </c>
      <c r="G1400" t="s">
        <v>2122</v>
      </c>
      <c r="H1400" t="str">
        <f t="shared" si="22"/>
        <v>2332970800690介護予防特定施設入居者生活介護</v>
      </c>
      <c r="I1400" t="s">
        <v>423</v>
      </c>
      <c r="J1400">
        <v>16552</v>
      </c>
    </row>
    <row r="1401" spans="1:10">
      <c r="A1401">
        <v>233</v>
      </c>
      <c r="B1401" t="s">
        <v>2098</v>
      </c>
      <c r="C1401">
        <v>241</v>
      </c>
      <c r="D1401" t="s">
        <v>2083</v>
      </c>
      <c r="E1401">
        <v>2970800146</v>
      </c>
      <c r="F1401" t="s">
        <v>201</v>
      </c>
      <c r="G1401" t="s">
        <v>2123</v>
      </c>
      <c r="H1401" t="str">
        <f t="shared" si="22"/>
        <v>2332970800146認知症対応型共同生活介護</v>
      </c>
      <c r="I1401" t="s">
        <v>423</v>
      </c>
      <c r="J1401">
        <v>744393</v>
      </c>
    </row>
    <row r="1402" spans="1:10">
      <c r="A1402">
        <v>233</v>
      </c>
      <c r="B1402" t="s">
        <v>2099</v>
      </c>
      <c r="C1402">
        <v>241</v>
      </c>
      <c r="D1402" t="s">
        <v>2083</v>
      </c>
      <c r="E1402">
        <v>2970800146</v>
      </c>
      <c r="F1402" t="s">
        <v>4716</v>
      </c>
      <c r="G1402" t="s">
        <v>2123</v>
      </c>
      <c r="H1402" t="str">
        <f t="shared" si="22"/>
        <v>2332970800146認知症対応型共同生活介護(短期利用型）</v>
      </c>
      <c r="I1402" t="s">
        <v>423</v>
      </c>
      <c r="J1402">
        <v>0</v>
      </c>
    </row>
    <row r="1403" spans="1:10">
      <c r="A1403">
        <v>233</v>
      </c>
      <c r="B1403" t="s">
        <v>2100</v>
      </c>
      <c r="C1403">
        <v>241</v>
      </c>
      <c r="D1403" t="s">
        <v>2083</v>
      </c>
      <c r="E1403">
        <v>2970800146</v>
      </c>
      <c r="F1403" t="s">
        <v>203</v>
      </c>
      <c r="G1403" t="s">
        <v>2123</v>
      </c>
      <c r="H1403" t="str">
        <f t="shared" si="22"/>
        <v>2332970800146介護予防認知症対応型共同生活介護</v>
      </c>
      <c r="I1403" t="s">
        <v>423</v>
      </c>
      <c r="J1403">
        <v>42562</v>
      </c>
    </row>
    <row r="1404" spans="1:10">
      <c r="A1404">
        <v>233</v>
      </c>
      <c r="B1404" t="s">
        <v>2101</v>
      </c>
      <c r="C1404">
        <v>241</v>
      </c>
      <c r="D1404" t="s">
        <v>2083</v>
      </c>
      <c r="E1404">
        <v>2970800146</v>
      </c>
      <c r="F1404" t="s">
        <v>4718</v>
      </c>
      <c r="G1404" t="s">
        <v>2123</v>
      </c>
      <c r="H1404" t="str">
        <f t="shared" si="22"/>
        <v>2332970800146介護予防認知症対応型共同生活介護(短期利用型）</v>
      </c>
      <c r="I1404" t="s">
        <v>423</v>
      </c>
      <c r="J1404">
        <v>0</v>
      </c>
    </row>
    <row r="1405" spans="1:10">
      <c r="H1405" t="str">
        <f t="shared" si="22"/>
        <v/>
      </c>
    </row>
    <row r="1406" spans="1:10">
      <c r="A1406">
        <v>234</v>
      </c>
      <c r="B1406" t="s">
        <v>2102</v>
      </c>
      <c r="C1406">
        <v>242</v>
      </c>
      <c r="D1406" t="s">
        <v>2103</v>
      </c>
      <c r="E1406">
        <v>2970102410</v>
      </c>
      <c r="F1406" t="s">
        <v>10</v>
      </c>
      <c r="G1406" t="s">
        <v>2124</v>
      </c>
      <c r="H1406" t="str">
        <f t="shared" si="22"/>
        <v>2342970102410訪問介護</v>
      </c>
      <c r="I1406" t="s">
        <v>378</v>
      </c>
      <c r="J1406">
        <v>1079632</v>
      </c>
    </row>
    <row r="1407" spans="1:10">
      <c r="A1407">
        <v>234</v>
      </c>
      <c r="B1407" t="s">
        <v>2104</v>
      </c>
      <c r="C1407">
        <v>242</v>
      </c>
      <c r="D1407" t="s">
        <v>2103</v>
      </c>
      <c r="E1407">
        <v>2970108243</v>
      </c>
      <c r="F1407" t="s">
        <v>10</v>
      </c>
      <c r="G1407" t="s">
        <v>2125</v>
      </c>
      <c r="H1407" t="str">
        <f t="shared" si="22"/>
        <v>2342970108243訪問介護</v>
      </c>
      <c r="I1407" t="s">
        <v>378</v>
      </c>
      <c r="J1407">
        <v>1117757</v>
      </c>
    </row>
    <row r="1408" spans="1:10">
      <c r="A1408">
        <v>234</v>
      </c>
      <c r="B1408" t="s">
        <v>2105</v>
      </c>
      <c r="C1408">
        <v>242</v>
      </c>
      <c r="D1408" t="s">
        <v>2103</v>
      </c>
      <c r="E1408">
        <v>2970108243</v>
      </c>
      <c r="F1408" t="s">
        <v>4704</v>
      </c>
      <c r="G1408" t="s">
        <v>2124</v>
      </c>
      <c r="H1408" t="str">
        <f t="shared" si="22"/>
        <v>2342970108243訪問型サービス（独自）</v>
      </c>
      <c r="I1408" t="s">
        <v>378</v>
      </c>
      <c r="J1408">
        <v>51699</v>
      </c>
    </row>
    <row r="1409" spans="1:12">
      <c r="A1409">
        <v>234</v>
      </c>
      <c r="B1409" t="s">
        <v>2106</v>
      </c>
      <c r="C1409">
        <v>242</v>
      </c>
      <c r="D1409" t="s">
        <v>2103</v>
      </c>
      <c r="E1409">
        <v>2970102410</v>
      </c>
      <c r="F1409" t="s">
        <v>4704</v>
      </c>
      <c r="G1409" t="s">
        <v>2125</v>
      </c>
      <c r="H1409" t="str">
        <f t="shared" si="22"/>
        <v>2342970102410訪問型サービス（独自）</v>
      </c>
      <c r="I1409" t="s">
        <v>378</v>
      </c>
      <c r="J1409">
        <v>16779</v>
      </c>
    </row>
    <row r="1410" spans="1:12">
      <c r="H1410" t="str">
        <f t="shared" si="22"/>
        <v/>
      </c>
    </row>
    <row r="1411" spans="1:12">
      <c r="A1411">
        <v>235</v>
      </c>
      <c r="B1411" t="s">
        <v>2126</v>
      </c>
      <c r="C1411">
        <v>243</v>
      </c>
      <c r="D1411" t="s">
        <v>2127</v>
      </c>
      <c r="E1411">
        <v>2970301285</v>
      </c>
      <c r="F1411" t="s">
        <v>241</v>
      </c>
      <c r="G1411" t="s">
        <v>2177</v>
      </c>
      <c r="H1411" t="str">
        <f t="shared" si="22"/>
        <v>2352970301285特定施設入居者生活介護</v>
      </c>
      <c r="I1411" t="s">
        <v>378</v>
      </c>
      <c r="J1411">
        <v>1596781</v>
      </c>
    </row>
    <row r="1412" spans="1:12">
      <c r="A1412">
        <v>235</v>
      </c>
      <c r="B1412" t="s">
        <v>2128</v>
      </c>
      <c r="C1412">
        <v>243</v>
      </c>
      <c r="D1412" t="s">
        <v>2127</v>
      </c>
      <c r="E1412">
        <v>2970301285</v>
      </c>
      <c r="F1412" t="s">
        <v>175</v>
      </c>
      <c r="G1412" t="s">
        <v>2177</v>
      </c>
      <c r="H1412" t="str">
        <f t="shared" si="22"/>
        <v>2352970301285介護予防特定施設入居者生活介護</v>
      </c>
      <c r="I1412" t="s">
        <v>378</v>
      </c>
      <c r="J1412">
        <v>39322</v>
      </c>
    </row>
    <row r="1413" spans="1:12">
      <c r="A1413">
        <v>235</v>
      </c>
      <c r="B1413" t="s">
        <v>2129</v>
      </c>
      <c r="C1413">
        <v>243</v>
      </c>
      <c r="D1413" t="s">
        <v>2127</v>
      </c>
      <c r="E1413">
        <v>2990100220</v>
      </c>
      <c r="F1413" t="s">
        <v>168</v>
      </c>
      <c r="G1413" t="s">
        <v>2178</v>
      </c>
      <c r="H1413" t="str">
        <f t="shared" si="22"/>
        <v>2352990100220定期巡回・随時対応型訪問介護看護</v>
      </c>
      <c r="I1413" t="s">
        <v>378</v>
      </c>
      <c r="J1413">
        <v>5407092</v>
      </c>
    </row>
    <row r="1414" spans="1:12">
      <c r="A1414">
        <v>235</v>
      </c>
      <c r="B1414" t="s">
        <v>2130</v>
      </c>
      <c r="C1414">
        <v>243</v>
      </c>
      <c r="D1414" t="s">
        <v>2127</v>
      </c>
      <c r="E1414">
        <v>2970104481</v>
      </c>
      <c r="F1414" t="s">
        <v>10</v>
      </c>
      <c r="G1414" t="s">
        <v>2179</v>
      </c>
      <c r="H1414" t="str">
        <f t="shared" si="22"/>
        <v>2352970104481訪問介護</v>
      </c>
      <c r="I1414" t="s">
        <v>378</v>
      </c>
      <c r="J1414">
        <v>1027067</v>
      </c>
    </row>
    <row r="1415" spans="1:12">
      <c r="A1415">
        <v>235</v>
      </c>
      <c r="B1415" t="s">
        <v>2131</v>
      </c>
      <c r="C1415">
        <v>243</v>
      </c>
      <c r="D1415" t="s">
        <v>2127</v>
      </c>
      <c r="E1415">
        <v>2970104481</v>
      </c>
      <c r="F1415" t="s">
        <v>1036</v>
      </c>
      <c r="G1415" t="s">
        <v>2180</v>
      </c>
      <c r="H1415" t="str">
        <f t="shared" si="22"/>
        <v>2352970104481訪問型サービス（独自）</v>
      </c>
      <c r="I1415" t="s">
        <v>378</v>
      </c>
      <c r="J1415">
        <v>56774</v>
      </c>
    </row>
    <row r="1416" spans="1:12">
      <c r="A1416">
        <v>235</v>
      </c>
      <c r="B1416" t="s">
        <v>2132</v>
      </c>
      <c r="C1416">
        <v>243</v>
      </c>
      <c r="D1416" t="s">
        <v>2127</v>
      </c>
      <c r="E1416">
        <v>2970104481</v>
      </c>
      <c r="F1416" t="s">
        <v>4702</v>
      </c>
      <c r="G1416" t="s">
        <v>2180</v>
      </c>
      <c r="H1416" t="str">
        <f t="shared" si="22"/>
        <v>2352970104481訪問型サービス（独自/定率）</v>
      </c>
      <c r="I1416" t="s">
        <v>378</v>
      </c>
      <c r="J1416">
        <v>0</v>
      </c>
    </row>
    <row r="1417" spans="1:12">
      <c r="A1417">
        <v>235</v>
      </c>
      <c r="B1417" t="s">
        <v>2133</v>
      </c>
      <c r="C1417">
        <v>243</v>
      </c>
      <c r="D1417" t="s">
        <v>2127</v>
      </c>
      <c r="E1417">
        <v>2970105678</v>
      </c>
      <c r="F1417" t="s">
        <v>10</v>
      </c>
      <c r="G1417" t="s">
        <v>2181</v>
      </c>
      <c r="H1417" t="str">
        <f t="shared" si="22"/>
        <v>2352970105678訪問介護</v>
      </c>
      <c r="I1417" t="s">
        <v>378</v>
      </c>
      <c r="J1417">
        <v>1422488</v>
      </c>
    </row>
    <row r="1418" spans="1:12">
      <c r="A1418">
        <v>235</v>
      </c>
      <c r="B1418" t="s">
        <v>2134</v>
      </c>
      <c r="C1418">
        <v>243</v>
      </c>
      <c r="D1418" t="s">
        <v>2127</v>
      </c>
      <c r="E1418">
        <v>2970105678</v>
      </c>
      <c r="F1418" t="s">
        <v>1036</v>
      </c>
      <c r="G1418" t="s">
        <v>2181</v>
      </c>
      <c r="H1418" t="str">
        <f t="shared" si="22"/>
        <v>2352970105678訪問型サービス（独自）</v>
      </c>
      <c r="I1418" t="s">
        <v>378</v>
      </c>
      <c r="J1418">
        <v>18470</v>
      </c>
    </row>
    <row r="1419" spans="1:12">
      <c r="A1419">
        <v>235</v>
      </c>
      <c r="B1419" t="s">
        <v>2135</v>
      </c>
      <c r="C1419">
        <v>243</v>
      </c>
      <c r="D1419" t="s">
        <v>2127</v>
      </c>
      <c r="E1419">
        <v>2970190001</v>
      </c>
      <c r="F1419" t="s">
        <v>10</v>
      </c>
      <c r="G1419" t="s">
        <v>2182</v>
      </c>
      <c r="H1419" t="str">
        <f t="shared" si="22"/>
        <v>2352970190001訪問介護</v>
      </c>
      <c r="I1419" t="s">
        <v>378</v>
      </c>
      <c r="J1419">
        <v>398234</v>
      </c>
      <c r="L1419">
        <v>1</v>
      </c>
    </row>
    <row r="1420" spans="1:12">
      <c r="A1420">
        <v>235</v>
      </c>
      <c r="B1420" t="s">
        <v>2136</v>
      </c>
      <c r="C1420">
        <v>243</v>
      </c>
      <c r="D1420" t="s">
        <v>2127</v>
      </c>
      <c r="E1420">
        <v>2970190001</v>
      </c>
      <c r="F1420" t="s">
        <v>1036</v>
      </c>
      <c r="G1420" t="s">
        <v>2182</v>
      </c>
      <c r="H1420" t="str">
        <f t="shared" si="22"/>
        <v>2352970190001訪問型サービス（独自）</v>
      </c>
      <c r="I1420" t="s">
        <v>378</v>
      </c>
      <c r="J1420">
        <v>0</v>
      </c>
      <c r="L1420">
        <v>1</v>
      </c>
    </row>
    <row r="1421" spans="1:12">
      <c r="H1421" t="str">
        <f t="shared" si="22"/>
        <v/>
      </c>
    </row>
    <row r="1422" spans="1:12">
      <c r="A1422">
        <v>236</v>
      </c>
      <c r="B1422" t="s">
        <v>2137</v>
      </c>
      <c r="C1422">
        <v>244</v>
      </c>
      <c r="D1422" t="s">
        <v>2138</v>
      </c>
      <c r="E1422">
        <v>2992600029</v>
      </c>
      <c r="F1422" t="s">
        <v>1275</v>
      </c>
      <c r="G1422" t="s">
        <v>2183</v>
      </c>
      <c r="H1422" t="str">
        <f t="shared" si="22"/>
        <v>2362992600029地域密着型介護老人福祉施設入所者生活介護</v>
      </c>
      <c r="I1422" t="s">
        <v>378</v>
      </c>
      <c r="J1422">
        <v>548830</v>
      </c>
    </row>
    <row r="1423" spans="1:12">
      <c r="A1423">
        <v>236</v>
      </c>
      <c r="B1423" t="s">
        <v>2139</v>
      </c>
      <c r="C1423">
        <v>244</v>
      </c>
      <c r="D1423" t="s">
        <v>2138</v>
      </c>
      <c r="E1423">
        <v>2992600011</v>
      </c>
      <c r="F1423" t="s">
        <v>307</v>
      </c>
      <c r="G1423" t="s">
        <v>2184</v>
      </c>
      <c r="H1423" t="str">
        <f t="shared" si="22"/>
        <v>2362992600011小規模多機能型居宅介護</v>
      </c>
      <c r="I1423" t="s">
        <v>378</v>
      </c>
      <c r="J1423">
        <v>360790</v>
      </c>
    </row>
    <row r="1424" spans="1:12">
      <c r="A1424">
        <v>236</v>
      </c>
      <c r="B1424" t="s">
        <v>2140</v>
      </c>
      <c r="C1424">
        <v>244</v>
      </c>
      <c r="D1424" t="s">
        <v>2138</v>
      </c>
      <c r="E1424">
        <v>2992600011</v>
      </c>
      <c r="F1424" t="s">
        <v>309</v>
      </c>
      <c r="G1424" t="s">
        <v>2184</v>
      </c>
      <c r="H1424" t="str">
        <f t="shared" si="22"/>
        <v>2362992600011介護予防小規模多機能型居宅介護</v>
      </c>
      <c r="I1424" t="s">
        <v>378</v>
      </c>
      <c r="J1424">
        <v>58320</v>
      </c>
    </row>
    <row r="1425" spans="1:10">
      <c r="A1425">
        <v>236</v>
      </c>
      <c r="B1425" t="s">
        <v>2141</v>
      </c>
      <c r="C1425">
        <v>244</v>
      </c>
      <c r="D1425" t="s">
        <v>2138</v>
      </c>
      <c r="E1425">
        <v>2992600037</v>
      </c>
      <c r="F1425" t="s">
        <v>201</v>
      </c>
      <c r="G1425" t="s">
        <v>2185</v>
      </c>
      <c r="H1425" t="str">
        <f t="shared" si="22"/>
        <v>2362992600037認知症対応型共同生活介護</v>
      </c>
      <c r="I1425" t="s">
        <v>378</v>
      </c>
      <c r="J1425">
        <v>485014</v>
      </c>
    </row>
    <row r="1426" spans="1:10">
      <c r="A1426">
        <v>236</v>
      </c>
      <c r="B1426" t="s">
        <v>2142</v>
      </c>
      <c r="C1426">
        <v>244</v>
      </c>
      <c r="D1426" t="s">
        <v>2138</v>
      </c>
      <c r="E1426">
        <v>2992600037</v>
      </c>
      <c r="F1426" t="s">
        <v>4716</v>
      </c>
      <c r="G1426" t="s">
        <v>2185</v>
      </c>
      <c r="H1426" t="str">
        <f t="shared" si="22"/>
        <v>2362992600037認知症対応型共同生活介護(短期利用型）</v>
      </c>
      <c r="I1426" t="s">
        <v>378</v>
      </c>
      <c r="J1426">
        <v>0</v>
      </c>
    </row>
    <row r="1427" spans="1:10">
      <c r="A1427">
        <v>236</v>
      </c>
      <c r="B1427" t="s">
        <v>2143</v>
      </c>
      <c r="C1427">
        <v>244</v>
      </c>
      <c r="D1427" t="s">
        <v>2138</v>
      </c>
      <c r="E1427">
        <v>2992600037</v>
      </c>
      <c r="F1427" t="s">
        <v>203</v>
      </c>
      <c r="G1427" t="s">
        <v>2185</v>
      </c>
      <c r="H1427" t="str">
        <f t="shared" si="22"/>
        <v>2362992600037介護予防認知症対応型共同生活介護</v>
      </c>
      <c r="I1427" t="s">
        <v>378</v>
      </c>
      <c r="J1427">
        <v>0</v>
      </c>
    </row>
    <row r="1428" spans="1:10">
      <c r="A1428">
        <v>236</v>
      </c>
      <c r="B1428" t="s">
        <v>2144</v>
      </c>
      <c r="C1428">
        <v>244</v>
      </c>
      <c r="D1428" t="s">
        <v>2138</v>
      </c>
      <c r="E1428">
        <v>2992600037</v>
      </c>
      <c r="F1428" t="s">
        <v>4718</v>
      </c>
      <c r="G1428" t="s">
        <v>2185</v>
      </c>
      <c r="H1428" t="str">
        <f t="shared" si="22"/>
        <v>2362992600037介護予防認知症対応型共同生活介護(短期利用型）</v>
      </c>
      <c r="I1428" t="s">
        <v>378</v>
      </c>
      <c r="J1428">
        <v>0</v>
      </c>
    </row>
    <row r="1429" spans="1:10">
      <c r="H1429" t="str">
        <f t="shared" si="22"/>
        <v/>
      </c>
    </row>
    <row r="1430" spans="1:10">
      <c r="A1430">
        <v>237</v>
      </c>
      <c r="B1430" t="s">
        <v>2145</v>
      </c>
      <c r="C1430">
        <v>245</v>
      </c>
      <c r="D1430" t="s">
        <v>2146</v>
      </c>
      <c r="E1430">
        <v>2970101289</v>
      </c>
      <c r="F1430" t="s">
        <v>188</v>
      </c>
      <c r="G1430" t="s">
        <v>2186</v>
      </c>
      <c r="H1430" t="str">
        <f t="shared" si="22"/>
        <v>2372970101289短期入所生活介護</v>
      </c>
      <c r="I1430" t="s">
        <v>378</v>
      </c>
      <c r="J1430">
        <v>530609</v>
      </c>
    </row>
    <row r="1431" spans="1:10">
      <c r="A1431">
        <v>237</v>
      </c>
      <c r="B1431" t="s">
        <v>2147</v>
      </c>
      <c r="C1431">
        <v>245</v>
      </c>
      <c r="D1431" t="s">
        <v>2146</v>
      </c>
      <c r="E1431">
        <v>2970101289</v>
      </c>
      <c r="F1431" t="s">
        <v>187</v>
      </c>
      <c r="G1431" t="s">
        <v>2186</v>
      </c>
      <c r="H1431" t="str">
        <f t="shared" si="22"/>
        <v>2372970101289介護予防短期入所生活介護</v>
      </c>
      <c r="I1431" t="s">
        <v>378</v>
      </c>
      <c r="J1431">
        <v>699</v>
      </c>
    </row>
    <row r="1432" spans="1:10">
      <c r="A1432">
        <v>237</v>
      </c>
      <c r="B1432" t="s">
        <v>2148</v>
      </c>
      <c r="C1432">
        <v>245</v>
      </c>
      <c r="D1432" t="s">
        <v>2146</v>
      </c>
      <c r="E1432">
        <v>2970101289</v>
      </c>
      <c r="F1432" t="s">
        <v>172</v>
      </c>
      <c r="G1432" t="s">
        <v>2186</v>
      </c>
      <c r="H1432" t="str">
        <f t="shared" si="22"/>
        <v>2372970101289介護老人福祉施設</v>
      </c>
      <c r="I1432" t="s">
        <v>378</v>
      </c>
      <c r="J1432">
        <v>3042308</v>
      </c>
    </row>
    <row r="1433" spans="1:10">
      <c r="A1433">
        <v>237</v>
      </c>
      <c r="B1433" t="s">
        <v>2149</v>
      </c>
      <c r="C1433">
        <v>245</v>
      </c>
      <c r="D1433" t="s">
        <v>2146</v>
      </c>
      <c r="E1433">
        <v>2970101289</v>
      </c>
      <c r="F1433" t="s">
        <v>13</v>
      </c>
      <c r="G1433" t="s">
        <v>2186</v>
      </c>
      <c r="H1433" t="str">
        <f t="shared" si="22"/>
        <v>2372970101289地域密着型通所介護</v>
      </c>
      <c r="I1433" t="s">
        <v>378</v>
      </c>
      <c r="J1433">
        <v>291574</v>
      </c>
    </row>
    <row r="1434" spans="1:10">
      <c r="A1434">
        <v>237</v>
      </c>
      <c r="B1434" t="s">
        <v>2150</v>
      </c>
      <c r="C1434">
        <v>245</v>
      </c>
      <c r="D1434" t="s">
        <v>2146</v>
      </c>
      <c r="E1434">
        <v>2970101289</v>
      </c>
      <c r="F1434" t="s">
        <v>4705</v>
      </c>
      <c r="G1434" t="s">
        <v>2186</v>
      </c>
      <c r="H1434" t="str">
        <f t="shared" si="22"/>
        <v>2372970101289通所型サービス（独自）</v>
      </c>
      <c r="I1434" t="s">
        <v>378</v>
      </c>
      <c r="J1434">
        <v>4684</v>
      </c>
    </row>
    <row r="1435" spans="1:10">
      <c r="A1435">
        <v>237</v>
      </c>
      <c r="B1435" t="s">
        <v>2151</v>
      </c>
      <c r="C1435">
        <v>245</v>
      </c>
      <c r="D1435" t="s">
        <v>2146</v>
      </c>
      <c r="E1435">
        <v>2970104382</v>
      </c>
      <c r="F1435" t="s">
        <v>12</v>
      </c>
      <c r="G1435" t="s">
        <v>2187</v>
      </c>
      <c r="H1435" t="str">
        <f t="shared" ref="H1435:H1492" si="23">A1435&amp;B1435</f>
        <v>2372970104382通所介護</v>
      </c>
      <c r="I1435" t="s">
        <v>378</v>
      </c>
      <c r="J1435">
        <v>137788</v>
      </c>
    </row>
    <row r="1436" spans="1:10">
      <c r="A1436">
        <v>237</v>
      </c>
      <c r="B1436" t="s">
        <v>2152</v>
      </c>
      <c r="C1436">
        <v>245</v>
      </c>
      <c r="D1436" t="s">
        <v>2146</v>
      </c>
      <c r="E1436">
        <v>2970104382</v>
      </c>
      <c r="F1436" t="s">
        <v>4705</v>
      </c>
      <c r="G1436" t="s">
        <v>2187</v>
      </c>
      <c r="H1436" t="str">
        <f t="shared" si="23"/>
        <v>2372970104382通所型サービス（独自）</v>
      </c>
      <c r="I1436" t="s">
        <v>378</v>
      </c>
      <c r="J1436">
        <v>120143</v>
      </c>
    </row>
    <row r="1437" spans="1:10">
      <c r="A1437">
        <v>237</v>
      </c>
      <c r="B1437" t="s">
        <v>2153</v>
      </c>
      <c r="C1437">
        <v>245</v>
      </c>
      <c r="D1437" t="s">
        <v>2146</v>
      </c>
      <c r="E1437">
        <v>2990100139</v>
      </c>
      <c r="F1437" t="s">
        <v>307</v>
      </c>
      <c r="G1437" t="s">
        <v>2188</v>
      </c>
      <c r="H1437" t="str">
        <f t="shared" si="23"/>
        <v>2372990100139小規模多機能型居宅介護</v>
      </c>
      <c r="I1437" t="s">
        <v>378</v>
      </c>
      <c r="J1437">
        <v>498514</v>
      </c>
    </row>
    <row r="1438" spans="1:10">
      <c r="H1438" t="str">
        <f t="shared" si="23"/>
        <v/>
      </c>
    </row>
    <row r="1439" spans="1:10">
      <c r="A1439">
        <v>238</v>
      </c>
      <c r="B1439" t="s">
        <v>2154</v>
      </c>
      <c r="C1439">
        <v>246</v>
      </c>
      <c r="D1439" t="s">
        <v>2155</v>
      </c>
      <c r="E1439">
        <v>2973300185</v>
      </c>
      <c r="F1439" t="s">
        <v>241</v>
      </c>
      <c r="G1439" t="s">
        <v>2189</v>
      </c>
      <c r="H1439" t="str">
        <f t="shared" si="23"/>
        <v>2382973300185特定施設入居者生活介護</v>
      </c>
      <c r="I1439" t="s">
        <v>378</v>
      </c>
      <c r="J1439">
        <v>2002372</v>
      </c>
    </row>
    <row r="1440" spans="1:10">
      <c r="A1440">
        <v>238</v>
      </c>
      <c r="B1440" t="s">
        <v>2156</v>
      </c>
      <c r="C1440">
        <v>246</v>
      </c>
      <c r="D1440" t="s">
        <v>2155</v>
      </c>
      <c r="E1440">
        <v>2973300185</v>
      </c>
      <c r="F1440" t="s">
        <v>4728</v>
      </c>
      <c r="G1440" t="s">
        <v>2189</v>
      </c>
      <c r="H1440" t="str">
        <f t="shared" si="23"/>
        <v>2382973300185特定施設入居者生活介護(短期利用型）</v>
      </c>
      <c r="I1440" t="s">
        <v>378</v>
      </c>
      <c r="J1440">
        <v>0</v>
      </c>
    </row>
    <row r="1441" spans="1:10">
      <c r="A1441">
        <v>238</v>
      </c>
      <c r="B1441" t="s">
        <v>2157</v>
      </c>
      <c r="C1441">
        <v>246</v>
      </c>
      <c r="D1441" t="s">
        <v>2155</v>
      </c>
      <c r="E1441">
        <v>2973300185</v>
      </c>
      <c r="F1441" t="s">
        <v>175</v>
      </c>
      <c r="G1441" t="s">
        <v>2189</v>
      </c>
      <c r="H1441" t="str">
        <f t="shared" si="23"/>
        <v>2382973300185介護予防特定施設入居者生活介護</v>
      </c>
      <c r="I1441" t="s">
        <v>378</v>
      </c>
      <c r="J1441">
        <v>0</v>
      </c>
    </row>
    <row r="1442" spans="1:10">
      <c r="A1442">
        <v>238</v>
      </c>
      <c r="B1442" t="s">
        <v>2158</v>
      </c>
      <c r="C1442">
        <v>246</v>
      </c>
      <c r="D1442" t="s">
        <v>2155</v>
      </c>
      <c r="E1442">
        <v>2973300185</v>
      </c>
      <c r="F1442" t="s">
        <v>188</v>
      </c>
      <c r="G1442" t="s">
        <v>2189</v>
      </c>
      <c r="H1442" t="str">
        <f t="shared" si="23"/>
        <v>2382973300185短期入所生活介護</v>
      </c>
      <c r="I1442" t="s">
        <v>378</v>
      </c>
      <c r="J1442">
        <v>0</v>
      </c>
    </row>
    <row r="1443" spans="1:10">
      <c r="A1443">
        <v>238</v>
      </c>
      <c r="B1443" t="s">
        <v>2159</v>
      </c>
      <c r="C1443">
        <v>246</v>
      </c>
      <c r="D1443" t="s">
        <v>2155</v>
      </c>
      <c r="E1443">
        <v>2973300185</v>
      </c>
      <c r="F1443" t="s">
        <v>187</v>
      </c>
      <c r="G1443" t="s">
        <v>2189</v>
      </c>
      <c r="H1443" t="str">
        <f t="shared" si="23"/>
        <v>2382973300185介護予防短期入所生活介護</v>
      </c>
      <c r="I1443" t="s">
        <v>378</v>
      </c>
      <c r="J1443">
        <v>0</v>
      </c>
    </row>
    <row r="1444" spans="1:10">
      <c r="A1444">
        <v>238</v>
      </c>
      <c r="B1444" t="s">
        <v>2160</v>
      </c>
      <c r="C1444">
        <v>246</v>
      </c>
      <c r="D1444" t="s">
        <v>2155</v>
      </c>
      <c r="E1444">
        <v>2973300185</v>
      </c>
      <c r="F1444" t="s">
        <v>13</v>
      </c>
      <c r="G1444" t="s">
        <v>2189</v>
      </c>
      <c r="H1444" t="str">
        <f t="shared" si="23"/>
        <v>2382973300185地域密着型通所介護</v>
      </c>
      <c r="I1444" t="s">
        <v>378</v>
      </c>
      <c r="J1444">
        <v>0</v>
      </c>
    </row>
    <row r="1445" spans="1:10">
      <c r="A1445">
        <v>238</v>
      </c>
      <c r="B1445" t="s">
        <v>2161</v>
      </c>
      <c r="C1445">
        <v>246</v>
      </c>
      <c r="D1445" t="s">
        <v>2155</v>
      </c>
      <c r="E1445">
        <v>2973300185</v>
      </c>
      <c r="F1445" t="s">
        <v>4703</v>
      </c>
      <c r="G1445" t="s">
        <v>2189</v>
      </c>
      <c r="H1445" t="str">
        <f t="shared" si="23"/>
        <v>2382973300185通所型サービス（独自/定率）</v>
      </c>
      <c r="I1445" t="s">
        <v>378</v>
      </c>
      <c r="J1445">
        <v>0</v>
      </c>
    </row>
    <row r="1446" spans="1:10">
      <c r="A1446">
        <v>238</v>
      </c>
      <c r="B1446" t="s">
        <v>2162</v>
      </c>
      <c r="C1446">
        <v>246</v>
      </c>
      <c r="D1446" t="s">
        <v>2155</v>
      </c>
      <c r="E1446">
        <v>2973300334</v>
      </c>
      <c r="F1446" t="s">
        <v>241</v>
      </c>
      <c r="G1446" t="s">
        <v>2190</v>
      </c>
      <c r="H1446" t="str">
        <f t="shared" si="23"/>
        <v>2382973300334特定施設入居者生活介護</v>
      </c>
      <c r="I1446" t="s">
        <v>378</v>
      </c>
      <c r="J1446">
        <v>1367074</v>
      </c>
    </row>
    <row r="1447" spans="1:10">
      <c r="A1447">
        <v>238</v>
      </c>
      <c r="B1447" t="s">
        <v>2163</v>
      </c>
      <c r="C1447">
        <v>246</v>
      </c>
      <c r="D1447" t="s">
        <v>2155</v>
      </c>
      <c r="E1447">
        <v>2973300334</v>
      </c>
      <c r="F1447" t="s">
        <v>4728</v>
      </c>
      <c r="G1447" t="s">
        <v>2190</v>
      </c>
      <c r="H1447" t="str">
        <f t="shared" si="23"/>
        <v>2382973300334特定施設入居者生活介護(短期利用型）</v>
      </c>
      <c r="I1447" t="s">
        <v>378</v>
      </c>
      <c r="J1447">
        <v>0</v>
      </c>
    </row>
    <row r="1448" spans="1:10">
      <c r="A1448">
        <v>238</v>
      </c>
      <c r="B1448" t="s">
        <v>2164</v>
      </c>
      <c r="C1448">
        <v>246</v>
      </c>
      <c r="D1448" t="s">
        <v>2155</v>
      </c>
      <c r="E1448">
        <v>2973300334</v>
      </c>
      <c r="F1448" t="s">
        <v>175</v>
      </c>
      <c r="G1448" t="s">
        <v>2190</v>
      </c>
      <c r="H1448" t="str">
        <f t="shared" si="23"/>
        <v>2382973300334介護予防特定施設入居者生活介護</v>
      </c>
      <c r="I1448" t="s">
        <v>378</v>
      </c>
      <c r="J1448">
        <v>0</v>
      </c>
    </row>
    <row r="1449" spans="1:10">
      <c r="A1449">
        <v>238</v>
      </c>
      <c r="B1449" t="s">
        <v>2165</v>
      </c>
      <c r="C1449">
        <v>246</v>
      </c>
      <c r="D1449" t="s">
        <v>2155</v>
      </c>
      <c r="E1449">
        <v>2973300334</v>
      </c>
      <c r="F1449" t="s">
        <v>12</v>
      </c>
      <c r="G1449" t="s">
        <v>2190</v>
      </c>
      <c r="H1449" t="str">
        <f t="shared" si="23"/>
        <v>2382973300334通所介護</v>
      </c>
      <c r="I1449" t="s">
        <v>378</v>
      </c>
      <c r="J1449">
        <v>0</v>
      </c>
    </row>
    <row r="1450" spans="1:10">
      <c r="A1450">
        <v>238</v>
      </c>
      <c r="B1450" t="s">
        <v>2166</v>
      </c>
      <c r="C1450">
        <v>246</v>
      </c>
      <c r="D1450" t="s">
        <v>2155</v>
      </c>
      <c r="E1450">
        <v>2973300334</v>
      </c>
      <c r="F1450" t="s">
        <v>4703</v>
      </c>
      <c r="G1450" t="s">
        <v>2190</v>
      </c>
      <c r="H1450" t="str">
        <f t="shared" si="23"/>
        <v>2382973300334通所型サービス（独自/定率）</v>
      </c>
      <c r="I1450" t="s">
        <v>378</v>
      </c>
      <c r="J1450">
        <v>0</v>
      </c>
    </row>
    <row r="1451" spans="1:10">
      <c r="A1451">
        <v>238</v>
      </c>
      <c r="B1451" t="s">
        <v>2167</v>
      </c>
      <c r="C1451">
        <v>246</v>
      </c>
      <c r="D1451" t="s">
        <v>2155</v>
      </c>
      <c r="E1451">
        <v>2970104242</v>
      </c>
      <c r="F1451" t="s">
        <v>241</v>
      </c>
      <c r="G1451" t="s">
        <v>2191</v>
      </c>
      <c r="H1451" t="str">
        <f t="shared" si="23"/>
        <v>2382970104242特定施設入居者生活介護</v>
      </c>
      <c r="I1451" t="s">
        <v>378</v>
      </c>
      <c r="J1451">
        <v>1105194</v>
      </c>
    </row>
    <row r="1452" spans="1:10">
      <c r="A1452">
        <v>238</v>
      </c>
      <c r="B1452" t="s">
        <v>2168</v>
      </c>
      <c r="C1452">
        <v>246</v>
      </c>
      <c r="D1452" t="s">
        <v>2155</v>
      </c>
      <c r="E1452">
        <v>2970104242</v>
      </c>
      <c r="F1452" t="s">
        <v>4728</v>
      </c>
      <c r="G1452" t="s">
        <v>2191</v>
      </c>
      <c r="H1452" t="str">
        <f t="shared" si="23"/>
        <v>2382970104242特定施設入居者生活介護(短期利用型）</v>
      </c>
      <c r="I1452" t="s">
        <v>378</v>
      </c>
      <c r="J1452">
        <v>0</v>
      </c>
    </row>
    <row r="1453" spans="1:10">
      <c r="A1453">
        <v>238</v>
      </c>
      <c r="B1453" t="s">
        <v>2169</v>
      </c>
      <c r="C1453">
        <v>246</v>
      </c>
      <c r="D1453" t="s">
        <v>2155</v>
      </c>
      <c r="E1453">
        <v>2970104242</v>
      </c>
      <c r="F1453" t="s">
        <v>175</v>
      </c>
      <c r="G1453" t="s">
        <v>2191</v>
      </c>
      <c r="H1453" t="str">
        <f t="shared" si="23"/>
        <v>2382970104242介護予防特定施設入居者生活介護</v>
      </c>
      <c r="I1453" t="s">
        <v>378</v>
      </c>
      <c r="J1453">
        <v>0</v>
      </c>
    </row>
    <row r="1454" spans="1:10">
      <c r="A1454">
        <v>238</v>
      </c>
      <c r="B1454" t="s">
        <v>2170</v>
      </c>
      <c r="C1454">
        <v>246</v>
      </c>
      <c r="D1454" t="s">
        <v>2155</v>
      </c>
      <c r="E1454">
        <v>2970104242</v>
      </c>
      <c r="F1454" t="s">
        <v>188</v>
      </c>
      <c r="G1454" t="s">
        <v>2191</v>
      </c>
      <c r="H1454" t="str">
        <f t="shared" si="23"/>
        <v>2382970104242短期入所生活介護</v>
      </c>
      <c r="I1454" t="s">
        <v>378</v>
      </c>
      <c r="J1454">
        <v>0</v>
      </c>
    </row>
    <row r="1455" spans="1:10">
      <c r="A1455">
        <v>238</v>
      </c>
      <c r="B1455" t="s">
        <v>2171</v>
      </c>
      <c r="C1455">
        <v>246</v>
      </c>
      <c r="D1455" t="s">
        <v>2155</v>
      </c>
      <c r="E1455">
        <v>2970104242</v>
      </c>
      <c r="F1455" t="s">
        <v>187</v>
      </c>
      <c r="G1455" t="s">
        <v>2191</v>
      </c>
      <c r="H1455" t="str">
        <f t="shared" si="23"/>
        <v>2382970104242介護予防短期入所生活介護</v>
      </c>
      <c r="I1455" t="s">
        <v>378</v>
      </c>
      <c r="J1455">
        <v>0</v>
      </c>
    </row>
    <row r="1456" spans="1:10">
      <c r="A1456">
        <v>238</v>
      </c>
      <c r="B1456" t="s">
        <v>2172</v>
      </c>
      <c r="C1456">
        <v>246</v>
      </c>
      <c r="D1456" t="s">
        <v>2155</v>
      </c>
      <c r="E1456">
        <v>2970104952</v>
      </c>
      <c r="F1456" t="s">
        <v>241</v>
      </c>
      <c r="G1456" t="s">
        <v>2192</v>
      </c>
      <c r="H1456" t="str">
        <f t="shared" si="23"/>
        <v>2382970104952特定施設入居者生活介護</v>
      </c>
      <c r="I1456" t="s">
        <v>378</v>
      </c>
      <c r="J1456">
        <v>1693812</v>
      </c>
    </row>
    <row r="1457" spans="1:10">
      <c r="A1457">
        <v>238</v>
      </c>
      <c r="B1457" t="s">
        <v>2173</v>
      </c>
      <c r="C1457">
        <v>246</v>
      </c>
      <c r="D1457" t="s">
        <v>2155</v>
      </c>
      <c r="E1457">
        <v>2970104952</v>
      </c>
      <c r="F1457" t="s">
        <v>4728</v>
      </c>
      <c r="G1457" t="s">
        <v>2192</v>
      </c>
      <c r="H1457" t="str">
        <f t="shared" si="23"/>
        <v>2382970104952特定施設入居者生活介護(短期利用型）</v>
      </c>
      <c r="I1457" t="s">
        <v>378</v>
      </c>
      <c r="J1457">
        <v>0</v>
      </c>
    </row>
    <row r="1458" spans="1:10">
      <c r="A1458">
        <v>238</v>
      </c>
      <c r="B1458" t="s">
        <v>2174</v>
      </c>
      <c r="C1458">
        <v>246</v>
      </c>
      <c r="D1458" t="s">
        <v>2155</v>
      </c>
      <c r="E1458">
        <v>2970104952</v>
      </c>
      <c r="F1458" t="s">
        <v>175</v>
      </c>
      <c r="G1458" t="s">
        <v>2192</v>
      </c>
      <c r="H1458" t="str">
        <f t="shared" si="23"/>
        <v>2382970104952介護予防特定施設入居者生活介護</v>
      </c>
      <c r="I1458" t="s">
        <v>378</v>
      </c>
      <c r="J1458">
        <v>0</v>
      </c>
    </row>
    <row r="1459" spans="1:10">
      <c r="A1459">
        <v>238</v>
      </c>
      <c r="B1459" t="s">
        <v>2175</v>
      </c>
      <c r="C1459">
        <v>246</v>
      </c>
      <c r="D1459" t="s">
        <v>2155</v>
      </c>
      <c r="E1459">
        <v>2974900348</v>
      </c>
      <c r="F1459" t="s">
        <v>10</v>
      </c>
      <c r="G1459" t="s">
        <v>2193</v>
      </c>
      <c r="H1459" t="str">
        <f t="shared" si="23"/>
        <v>2382974900348訪問介護</v>
      </c>
      <c r="I1459" t="s">
        <v>378</v>
      </c>
      <c r="J1459">
        <v>231851</v>
      </c>
    </row>
    <row r="1460" spans="1:10">
      <c r="A1460">
        <v>238</v>
      </c>
      <c r="B1460" t="s">
        <v>2176</v>
      </c>
      <c r="C1460">
        <v>246</v>
      </c>
      <c r="D1460" t="s">
        <v>2155</v>
      </c>
      <c r="E1460">
        <v>2974900348</v>
      </c>
      <c r="F1460" t="s">
        <v>4704</v>
      </c>
      <c r="G1460" t="s">
        <v>2193</v>
      </c>
      <c r="H1460" t="str">
        <f t="shared" si="23"/>
        <v>2382974900348訪問型サービス（独自）</v>
      </c>
      <c r="I1460" t="s">
        <v>378</v>
      </c>
      <c r="J1460">
        <v>0</v>
      </c>
    </row>
    <row r="1461" spans="1:10">
      <c r="H1461" t="str">
        <f t="shared" si="23"/>
        <v/>
      </c>
    </row>
    <row r="1462" spans="1:10">
      <c r="A1462">
        <v>239</v>
      </c>
      <c r="B1462" t="s">
        <v>2194</v>
      </c>
      <c r="C1462">
        <v>247</v>
      </c>
      <c r="D1462" t="s">
        <v>2195</v>
      </c>
      <c r="E1462">
        <v>2970108466</v>
      </c>
      <c r="F1462" t="s">
        <v>10</v>
      </c>
      <c r="G1462" t="s">
        <v>2210</v>
      </c>
      <c r="H1462" t="str">
        <f t="shared" si="23"/>
        <v>2392970108466訪問介護</v>
      </c>
      <c r="I1462" t="s">
        <v>378</v>
      </c>
      <c r="J1462">
        <v>48490</v>
      </c>
    </row>
    <row r="1463" spans="1:10">
      <c r="H1463" t="str">
        <f t="shared" si="23"/>
        <v/>
      </c>
    </row>
    <row r="1464" spans="1:10">
      <c r="A1464">
        <v>240</v>
      </c>
      <c r="B1464" t="s">
        <v>2196</v>
      </c>
      <c r="C1464">
        <v>248</v>
      </c>
      <c r="D1464" t="s">
        <v>2197</v>
      </c>
      <c r="E1464">
        <v>2970200339</v>
      </c>
      <c r="F1464" t="s">
        <v>10</v>
      </c>
      <c r="G1464" t="s">
        <v>2197</v>
      </c>
      <c r="H1464" t="str">
        <f t="shared" si="23"/>
        <v>2402970200339訪問介護</v>
      </c>
      <c r="I1464" t="s">
        <v>378</v>
      </c>
      <c r="J1464">
        <v>296855</v>
      </c>
    </row>
    <row r="1465" spans="1:10">
      <c r="A1465">
        <v>240</v>
      </c>
      <c r="B1465" t="s">
        <v>2198</v>
      </c>
      <c r="C1465">
        <v>248</v>
      </c>
      <c r="D1465" t="s">
        <v>2197</v>
      </c>
      <c r="E1465">
        <v>2970200339</v>
      </c>
      <c r="F1465" t="s">
        <v>4702</v>
      </c>
      <c r="G1465" t="s">
        <v>2197</v>
      </c>
      <c r="H1465" t="str">
        <f t="shared" si="23"/>
        <v>2402970200339訪問型サービス（独自/定率）</v>
      </c>
      <c r="I1465" t="s">
        <v>378</v>
      </c>
      <c r="J1465">
        <v>50880</v>
      </c>
    </row>
    <row r="1466" spans="1:10">
      <c r="A1466">
        <v>240</v>
      </c>
      <c r="B1466" t="s">
        <v>2199</v>
      </c>
      <c r="C1466">
        <v>248</v>
      </c>
      <c r="D1466" t="s">
        <v>2197</v>
      </c>
      <c r="E1466">
        <v>2970200339</v>
      </c>
      <c r="F1466" t="s">
        <v>193</v>
      </c>
      <c r="G1466" t="s">
        <v>2197</v>
      </c>
      <c r="H1466" t="str">
        <f t="shared" si="23"/>
        <v>2402970200339訪問入浴介護</v>
      </c>
      <c r="I1466" t="s">
        <v>378</v>
      </c>
      <c r="J1466">
        <v>9167</v>
      </c>
    </row>
    <row r="1467" spans="1:10">
      <c r="A1467">
        <v>240</v>
      </c>
      <c r="B1467" t="s">
        <v>2200</v>
      </c>
      <c r="C1467">
        <v>248</v>
      </c>
      <c r="D1467" t="s">
        <v>2197</v>
      </c>
      <c r="E1467">
        <v>2970200339</v>
      </c>
      <c r="F1467" t="s">
        <v>192</v>
      </c>
      <c r="G1467" t="s">
        <v>2197</v>
      </c>
      <c r="H1467" t="str">
        <f t="shared" si="23"/>
        <v>2402970200339介護予防訪問入浴介護</v>
      </c>
      <c r="I1467" t="s">
        <v>378</v>
      </c>
      <c r="J1467">
        <v>0</v>
      </c>
    </row>
    <row r="1468" spans="1:10">
      <c r="A1468">
        <v>240</v>
      </c>
      <c r="B1468" t="s">
        <v>2201</v>
      </c>
      <c r="C1468">
        <v>248</v>
      </c>
      <c r="D1468" t="s">
        <v>2197</v>
      </c>
      <c r="E1468">
        <v>2990200012</v>
      </c>
      <c r="F1468" t="s">
        <v>307</v>
      </c>
      <c r="G1468" t="s">
        <v>2211</v>
      </c>
      <c r="H1468" t="str">
        <f t="shared" si="23"/>
        <v>2402990200012小規模多機能型居宅介護</v>
      </c>
      <c r="I1468" t="s">
        <v>378</v>
      </c>
      <c r="J1468">
        <v>584148</v>
      </c>
    </row>
    <row r="1469" spans="1:10">
      <c r="A1469">
        <v>240</v>
      </c>
      <c r="B1469" t="s">
        <v>2202</v>
      </c>
      <c r="C1469">
        <v>248</v>
      </c>
      <c r="D1469" t="s">
        <v>2197</v>
      </c>
      <c r="E1469">
        <v>2990200012</v>
      </c>
      <c r="F1469" t="s">
        <v>309</v>
      </c>
      <c r="G1469" t="s">
        <v>2211</v>
      </c>
      <c r="H1469" t="str">
        <f t="shared" si="23"/>
        <v>2402990200012介護予防小規模多機能型居宅介護</v>
      </c>
      <c r="I1469" t="s">
        <v>378</v>
      </c>
      <c r="J1469">
        <v>42544</v>
      </c>
    </row>
    <row r="1470" spans="1:10">
      <c r="H1470" t="str">
        <f t="shared" si="23"/>
        <v/>
      </c>
    </row>
    <row r="1471" spans="1:10">
      <c r="A1471">
        <v>241</v>
      </c>
      <c r="B1471" t="s">
        <v>2203</v>
      </c>
      <c r="C1471">
        <v>249</v>
      </c>
      <c r="D1471" t="s">
        <v>2204</v>
      </c>
      <c r="E1471">
        <v>2910101910</v>
      </c>
      <c r="F1471" t="s">
        <v>190</v>
      </c>
      <c r="G1471" t="s">
        <v>2204</v>
      </c>
      <c r="H1471" t="str">
        <f t="shared" si="23"/>
        <v>2412910101910通所リハビリテーション</v>
      </c>
      <c r="I1471" t="s">
        <v>378</v>
      </c>
      <c r="J1471">
        <v>368256</v>
      </c>
    </row>
    <row r="1472" spans="1:10">
      <c r="A1472">
        <v>241</v>
      </c>
      <c r="B1472" t="s">
        <v>2205</v>
      </c>
      <c r="C1472">
        <v>249</v>
      </c>
      <c r="D1472" t="s">
        <v>2204</v>
      </c>
      <c r="E1472">
        <v>2910101910</v>
      </c>
      <c r="F1472" t="s">
        <v>189</v>
      </c>
      <c r="G1472" t="s">
        <v>2204</v>
      </c>
      <c r="H1472" t="str">
        <f t="shared" si="23"/>
        <v>2412910101910介護予防通所リハビリテーション</v>
      </c>
      <c r="I1472" t="s">
        <v>378</v>
      </c>
      <c r="J1472">
        <v>51558</v>
      </c>
    </row>
    <row r="1473" spans="1:10">
      <c r="A1473">
        <v>241</v>
      </c>
      <c r="B1473" t="s">
        <v>2206</v>
      </c>
      <c r="C1473">
        <v>249</v>
      </c>
      <c r="D1473" t="s">
        <v>2204</v>
      </c>
      <c r="E1473">
        <v>2970107534</v>
      </c>
      <c r="F1473" t="s">
        <v>10</v>
      </c>
      <c r="G1473" t="s">
        <v>2212</v>
      </c>
      <c r="H1473" t="str">
        <f t="shared" si="23"/>
        <v>2412970107534訪問介護</v>
      </c>
      <c r="I1473" t="s">
        <v>378</v>
      </c>
      <c r="J1473">
        <v>284200</v>
      </c>
    </row>
    <row r="1474" spans="1:10">
      <c r="A1474">
        <v>241</v>
      </c>
      <c r="B1474" t="s">
        <v>2207</v>
      </c>
      <c r="C1474">
        <v>249</v>
      </c>
      <c r="D1474" t="s">
        <v>2204</v>
      </c>
      <c r="E1474">
        <v>2970107542</v>
      </c>
      <c r="F1474" t="s">
        <v>12</v>
      </c>
      <c r="G1474" t="s">
        <v>2213</v>
      </c>
      <c r="H1474" t="str">
        <f t="shared" si="23"/>
        <v>2412970107542通所介護</v>
      </c>
      <c r="I1474" t="s">
        <v>378</v>
      </c>
      <c r="J1474">
        <v>198572</v>
      </c>
    </row>
    <row r="1475" spans="1:10">
      <c r="H1475" t="str">
        <f t="shared" si="23"/>
        <v/>
      </c>
    </row>
    <row r="1476" spans="1:10">
      <c r="A1476">
        <v>242</v>
      </c>
      <c r="B1476" t="s">
        <v>2208</v>
      </c>
      <c r="C1476">
        <v>250</v>
      </c>
      <c r="D1476" t="s">
        <v>2209</v>
      </c>
      <c r="E1476">
        <v>2970700643</v>
      </c>
      <c r="F1476" t="s">
        <v>10</v>
      </c>
      <c r="G1476" t="s">
        <v>2214</v>
      </c>
      <c r="H1476" t="str">
        <f t="shared" si="23"/>
        <v>2422970700643訪問介護</v>
      </c>
      <c r="I1476" t="s">
        <v>667</v>
      </c>
      <c r="J1476">
        <v>24720</v>
      </c>
    </row>
    <row r="1477" spans="1:10">
      <c r="H1477" t="str">
        <f t="shared" si="23"/>
        <v/>
      </c>
    </row>
    <row r="1478" spans="1:10">
      <c r="H1478" t="str">
        <f t="shared" si="23"/>
        <v/>
      </c>
    </row>
    <row r="1479" spans="1:10">
      <c r="A1479">
        <v>243</v>
      </c>
      <c r="B1479" t="s">
        <v>2215</v>
      </c>
      <c r="C1479">
        <v>252</v>
      </c>
      <c r="D1479" t="s">
        <v>2216</v>
      </c>
      <c r="E1479">
        <v>2970600819</v>
      </c>
      <c r="F1479" t="s">
        <v>241</v>
      </c>
      <c r="G1479" t="s">
        <v>2223</v>
      </c>
      <c r="H1479" t="str">
        <f t="shared" si="23"/>
        <v>2432970600819特定施設入居者生活介護</v>
      </c>
      <c r="I1479" t="s">
        <v>378</v>
      </c>
      <c r="J1479">
        <v>481178</v>
      </c>
    </row>
    <row r="1480" spans="1:10">
      <c r="A1480">
        <v>243</v>
      </c>
      <c r="B1480" t="s">
        <v>2217</v>
      </c>
      <c r="C1480">
        <v>252</v>
      </c>
      <c r="D1480" t="s">
        <v>2216</v>
      </c>
      <c r="E1480">
        <v>2970600819</v>
      </c>
      <c r="F1480" t="s">
        <v>175</v>
      </c>
      <c r="G1480" t="s">
        <v>4859</v>
      </c>
      <c r="H1480" t="str">
        <f t="shared" si="23"/>
        <v>2432970600819介護予防特定施設入居者生活介護</v>
      </c>
      <c r="I1480" t="s">
        <v>378</v>
      </c>
      <c r="J1480">
        <v>34020</v>
      </c>
    </row>
    <row r="1481" spans="1:10">
      <c r="A1481">
        <v>243</v>
      </c>
      <c r="B1481" t="s">
        <v>2218</v>
      </c>
      <c r="C1481">
        <v>252</v>
      </c>
      <c r="D1481" t="s">
        <v>2216</v>
      </c>
      <c r="E1481">
        <v>2970600082</v>
      </c>
      <c r="F1481" t="s">
        <v>12</v>
      </c>
      <c r="G1481" t="s">
        <v>2224</v>
      </c>
      <c r="H1481" t="str">
        <f t="shared" si="23"/>
        <v>2432970600082通所介護</v>
      </c>
      <c r="I1481" t="s">
        <v>378</v>
      </c>
      <c r="J1481">
        <v>217775</v>
      </c>
    </row>
    <row r="1482" spans="1:10">
      <c r="A1482">
        <v>243</v>
      </c>
      <c r="B1482" t="s">
        <v>2219</v>
      </c>
      <c r="C1482">
        <v>252</v>
      </c>
      <c r="D1482" t="s">
        <v>2216</v>
      </c>
      <c r="E1482">
        <v>2970600082</v>
      </c>
      <c r="F1482" t="s">
        <v>4703</v>
      </c>
      <c r="G1482" t="s">
        <v>2224</v>
      </c>
      <c r="H1482" t="str">
        <f t="shared" si="23"/>
        <v>2432970600082通所型サービス（独自/定率）</v>
      </c>
      <c r="I1482" t="s">
        <v>378</v>
      </c>
      <c r="J1482">
        <v>47655</v>
      </c>
    </row>
    <row r="1483" spans="1:10">
      <c r="H1483" t="str">
        <f t="shared" si="23"/>
        <v/>
      </c>
    </row>
    <row r="1484" spans="1:10">
      <c r="A1484">
        <v>244</v>
      </c>
      <c r="B1484" t="s">
        <v>2220</v>
      </c>
      <c r="C1484">
        <v>253</v>
      </c>
      <c r="D1484" t="s">
        <v>2221</v>
      </c>
      <c r="E1484">
        <v>2970107997</v>
      </c>
      <c r="F1484" t="s">
        <v>12</v>
      </c>
      <c r="G1484" t="s">
        <v>2225</v>
      </c>
      <c r="H1484" t="str">
        <f t="shared" si="23"/>
        <v>2442970107997通所介護</v>
      </c>
      <c r="I1484" t="s">
        <v>378</v>
      </c>
      <c r="J1484">
        <v>180201</v>
      </c>
    </row>
    <row r="1485" spans="1:10">
      <c r="A1485">
        <v>244</v>
      </c>
      <c r="B1485" t="s">
        <v>2222</v>
      </c>
      <c r="C1485">
        <v>253</v>
      </c>
      <c r="D1485" t="s">
        <v>2221</v>
      </c>
      <c r="E1485">
        <v>2970107997</v>
      </c>
      <c r="F1485" t="s">
        <v>1031</v>
      </c>
      <c r="G1485" t="s">
        <v>2225</v>
      </c>
      <c r="H1485" t="str">
        <f t="shared" si="23"/>
        <v>2442970107997通所型サービス（独自）</v>
      </c>
      <c r="I1485" t="s">
        <v>378</v>
      </c>
      <c r="J1485">
        <v>0</v>
      </c>
    </row>
    <row r="1486" spans="1:10">
      <c r="H1486" t="str">
        <f t="shared" si="23"/>
        <v/>
      </c>
    </row>
    <row r="1487" spans="1:10">
      <c r="H1487" t="str">
        <f t="shared" si="23"/>
        <v/>
      </c>
    </row>
    <row r="1488" spans="1:10">
      <c r="A1488">
        <v>245</v>
      </c>
      <c r="B1488" t="s">
        <v>2226</v>
      </c>
      <c r="C1488">
        <v>255</v>
      </c>
      <c r="D1488" t="s">
        <v>2227</v>
      </c>
      <c r="E1488">
        <v>2970901217</v>
      </c>
      <c r="F1488" t="s">
        <v>10</v>
      </c>
      <c r="G1488" t="s">
        <v>2256</v>
      </c>
      <c r="H1488" t="str">
        <f t="shared" si="23"/>
        <v>2452970901217訪問介護</v>
      </c>
      <c r="I1488" t="s">
        <v>378</v>
      </c>
      <c r="J1488">
        <v>1235057</v>
      </c>
    </row>
    <row r="1489" spans="1:10">
      <c r="H1489" t="str">
        <f t="shared" si="23"/>
        <v/>
      </c>
    </row>
    <row r="1490" spans="1:10">
      <c r="A1490">
        <v>246</v>
      </c>
      <c r="B1490" t="s">
        <v>2228</v>
      </c>
      <c r="C1490">
        <v>256</v>
      </c>
      <c r="D1490" t="s">
        <v>2229</v>
      </c>
      <c r="E1490">
        <v>2972700153</v>
      </c>
      <c r="F1490" t="s">
        <v>10</v>
      </c>
      <c r="G1490" t="s">
        <v>2257</v>
      </c>
      <c r="H1490" t="str">
        <f t="shared" si="23"/>
        <v>2462972700153訪問介護</v>
      </c>
      <c r="I1490" t="s">
        <v>378</v>
      </c>
      <c r="J1490">
        <v>122897</v>
      </c>
    </row>
    <row r="1491" spans="1:10">
      <c r="H1491" t="str">
        <f t="shared" si="23"/>
        <v/>
      </c>
    </row>
    <row r="1492" spans="1:10">
      <c r="A1492">
        <v>247</v>
      </c>
      <c r="B1492" t="s">
        <v>2230</v>
      </c>
      <c r="C1492">
        <v>257</v>
      </c>
      <c r="D1492" t="s">
        <v>2231</v>
      </c>
      <c r="E1492">
        <v>2970502023</v>
      </c>
      <c r="F1492" t="s">
        <v>10</v>
      </c>
      <c r="G1492" t="s">
        <v>2258</v>
      </c>
      <c r="H1492" t="str">
        <f t="shared" si="23"/>
        <v>2472970502023訪問介護</v>
      </c>
      <c r="I1492" t="s">
        <v>378</v>
      </c>
      <c r="J1492">
        <v>670471</v>
      </c>
    </row>
    <row r="1493" spans="1:10">
      <c r="A1493">
        <v>247</v>
      </c>
      <c r="B1493" t="s">
        <v>2232</v>
      </c>
      <c r="C1493">
        <v>257</v>
      </c>
      <c r="D1493" t="s">
        <v>4860</v>
      </c>
      <c r="E1493">
        <v>2970502023</v>
      </c>
      <c r="F1493" t="s">
        <v>4702</v>
      </c>
      <c r="G1493" t="s">
        <v>4861</v>
      </c>
      <c r="H1493" t="str">
        <f t="shared" ref="H1493:H1554" si="24">A1493&amp;B1493</f>
        <v>2472970502023訪問型サービス（独自/定率）</v>
      </c>
      <c r="I1493" t="s">
        <v>378</v>
      </c>
      <c r="J1493">
        <v>0</v>
      </c>
    </row>
    <row r="1494" spans="1:10">
      <c r="H1494" t="str">
        <f t="shared" si="24"/>
        <v/>
      </c>
    </row>
    <row r="1495" spans="1:10">
      <c r="A1495">
        <v>248</v>
      </c>
      <c r="B1495" t="s">
        <v>2233</v>
      </c>
      <c r="C1495">
        <v>258</v>
      </c>
      <c r="D1495" t="s">
        <v>2234</v>
      </c>
      <c r="E1495">
        <v>2970105488</v>
      </c>
      <c r="F1495" t="s">
        <v>10</v>
      </c>
      <c r="G1495" t="s">
        <v>2259</v>
      </c>
      <c r="H1495" t="str">
        <f t="shared" si="24"/>
        <v>2482970105488訪問介護</v>
      </c>
      <c r="I1495" t="s">
        <v>378</v>
      </c>
      <c r="J1495">
        <v>29938</v>
      </c>
    </row>
    <row r="1496" spans="1:10">
      <c r="H1496" t="str">
        <f t="shared" si="24"/>
        <v/>
      </c>
    </row>
    <row r="1497" spans="1:10">
      <c r="A1497">
        <v>249</v>
      </c>
      <c r="B1497" t="s">
        <v>2235</v>
      </c>
      <c r="C1497">
        <v>259</v>
      </c>
      <c r="D1497" t="s">
        <v>2236</v>
      </c>
      <c r="E1497">
        <v>2971001165</v>
      </c>
      <c r="F1497" t="s">
        <v>10</v>
      </c>
      <c r="G1497" t="s">
        <v>2260</v>
      </c>
      <c r="H1497" t="str">
        <f t="shared" si="24"/>
        <v>2492971001165訪問介護</v>
      </c>
      <c r="I1497" t="s">
        <v>378</v>
      </c>
      <c r="J1497">
        <v>752952</v>
      </c>
    </row>
    <row r="1498" spans="1:10">
      <c r="H1498" t="str">
        <f t="shared" si="24"/>
        <v/>
      </c>
    </row>
    <row r="1499" spans="1:10">
      <c r="A1499">
        <v>250</v>
      </c>
      <c r="B1499" t="s">
        <v>2237</v>
      </c>
      <c r="C1499">
        <v>260</v>
      </c>
      <c r="D1499" t="s">
        <v>2238</v>
      </c>
      <c r="E1499">
        <v>2971800012</v>
      </c>
      <c r="F1499" t="s">
        <v>10</v>
      </c>
      <c r="G1499" t="s">
        <v>2238</v>
      </c>
      <c r="H1499" t="str">
        <f t="shared" si="24"/>
        <v>2502971800012訪問介護</v>
      </c>
      <c r="I1499" t="s">
        <v>667</v>
      </c>
      <c r="J1499">
        <v>226335</v>
      </c>
    </row>
    <row r="1500" spans="1:10">
      <c r="A1500">
        <v>250</v>
      </c>
      <c r="B1500" t="s">
        <v>2239</v>
      </c>
      <c r="C1500">
        <v>260</v>
      </c>
      <c r="D1500" t="s">
        <v>2238</v>
      </c>
      <c r="E1500">
        <v>2971800012</v>
      </c>
      <c r="F1500" t="s">
        <v>4704</v>
      </c>
      <c r="G1500" t="s">
        <v>2238</v>
      </c>
      <c r="H1500" t="str">
        <f t="shared" si="24"/>
        <v>2502971800012訪問型サービス（独自）</v>
      </c>
      <c r="I1500" t="s">
        <v>667</v>
      </c>
      <c r="J1500">
        <v>24383</v>
      </c>
    </row>
    <row r="1501" spans="1:10">
      <c r="H1501" t="str">
        <f t="shared" si="24"/>
        <v/>
      </c>
    </row>
    <row r="1502" spans="1:10">
      <c r="A1502">
        <v>251</v>
      </c>
      <c r="B1502" t="s">
        <v>2240</v>
      </c>
      <c r="C1502">
        <v>261</v>
      </c>
      <c r="D1502" t="s">
        <v>2241</v>
      </c>
      <c r="E1502">
        <v>2950380028</v>
      </c>
      <c r="F1502" t="s">
        <v>171</v>
      </c>
      <c r="G1502" t="s">
        <v>2261</v>
      </c>
      <c r="H1502" t="str">
        <f t="shared" si="24"/>
        <v>2512950380028介護老人保健施設</v>
      </c>
      <c r="I1502" t="s">
        <v>378</v>
      </c>
      <c r="J1502">
        <v>1409430</v>
      </c>
    </row>
    <row r="1503" spans="1:10">
      <c r="A1503">
        <v>251</v>
      </c>
      <c r="B1503" t="s">
        <v>2242</v>
      </c>
      <c r="C1503">
        <v>261</v>
      </c>
      <c r="D1503" t="s">
        <v>2241</v>
      </c>
      <c r="E1503">
        <v>2950380028</v>
      </c>
      <c r="F1503" t="s">
        <v>263</v>
      </c>
      <c r="G1503" t="s">
        <v>2261</v>
      </c>
      <c r="H1503" t="str">
        <f t="shared" si="24"/>
        <v>2512950380028短期入所療養介護</v>
      </c>
      <c r="I1503" t="s">
        <v>378</v>
      </c>
      <c r="J1503">
        <v>0</v>
      </c>
    </row>
    <row r="1504" spans="1:10">
      <c r="A1504">
        <v>251</v>
      </c>
      <c r="B1504" t="s">
        <v>2243</v>
      </c>
      <c r="C1504">
        <v>261</v>
      </c>
      <c r="D1504" t="s">
        <v>2241</v>
      </c>
      <c r="E1504">
        <v>2950380028</v>
      </c>
      <c r="F1504" t="s">
        <v>265</v>
      </c>
      <c r="G1504" t="s">
        <v>2261</v>
      </c>
      <c r="H1504" t="str">
        <f t="shared" si="24"/>
        <v>2512950380028介護予防短期入所療養介護</v>
      </c>
      <c r="I1504" t="s">
        <v>378</v>
      </c>
      <c r="J1504">
        <v>0</v>
      </c>
    </row>
    <row r="1505" spans="1:10">
      <c r="A1505">
        <v>251</v>
      </c>
      <c r="B1505" t="s">
        <v>2244</v>
      </c>
      <c r="C1505">
        <v>261</v>
      </c>
      <c r="D1505" t="s">
        <v>2241</v>
      </c>
      <c r="E1505">
        <v>2950380028</v>
      </c>
      <c r="F1505" t="s">
        <v>190</v>
      </c>
      <c r="G1505" t="s">
        <v>2261</v>
      </c>
      <c r="H1505" t="str">
        <f t="shared" si="24"/>
        <v>2512950380028通所リハビリテーション</v>
      </c>
      <c r="I1505" t="s">
        <v>378</v>
      </c>
      <c r="J1505">
        <v>0</v>
      </c>
    </row>
    <row r="1506" spans="1:10">
      <c r="A1506">
        <v>251</v>
      </c>
      <c r="B1506" t="s">
        <v>2245</v>
      </c>
      <c r="C1506">
        <v>261</v>
      </c>
      <c r="D1506" t="s">
        <v>2241</v>
      </c>
      <c r="E1506">
        <v>2950380028</v>
      </c>
      <c r="F1506" t="s">
        <v>189</v>
      </c>
      <c r="G1506" t="s">
        <v>2261</v>
      </c>
      <c r="H1506" t="str">
        <f t="shared" si="24"/>
        <v>2512950380028介護予防通所リハビリテーション</v>
      </c>
      <c r="I1506" t="s">
        <v>378</v>
      </c>
      <c r="J1506">
        <v>0</v>
      </c>
    </row>
    <row r="1507" spans="1:10">
      <c r="H1507" t="str">
        <f t="shared" si="24"/>
        <v/>
      </c>
    </row>
    <row r="1508" spans="1:10">
      <c r="A1508">
        <v>252</v>
      </c>
      <c r="B1508" t="s">
        <v>2246</v>
      </c>
      <c r="C1508">
        <v>262</v>
      </c>
      <c r="D1508" t="s">
        <v>2247</v>
      </c>
      <c r="E1508">
        <v>2970400384</v>
      </c>
      <c r="F1508" t="s">
        <v>10</v>
      </c>
      <c r="G1508" t="s">
        <v>2262</v>
      </c>
      <c r="H1508" t="str">
        <f t="shared" si="24"/>
        <v>2522970400384訪問介護</v>
      </c>
      <c r="I1508" t="s">
        <v>378</v>
      </c>
      <c r="J1508">
        <v>361651</v>
      </c>
    </row>
    <row r="1509" spans="1:10">
      <c r="H1509" t="str">
        <f t="shared" si="24"/>
        <v/>
      </c>
    </row>
    <row r="1510" spans="1:10">
      <c r="A1510">
        <v>253</v>
      </c>
      <c r="B1510" t="s">
        <v>2248</v>
      </c>
      <c r="C1510">
        <v>263</v>
      </c>
      <c r="D1510" t="s">
        <v>2249</v>
      </c>
      <c r="E1510">
        <v>2971500661</v>
      </c>
      <c r="F1510" t="s">
        <v>12</v>
      </c>
      <c r="G1510" t="s">
        <v>2263</v>
      </c>
      <c r="H1510" t="str">
        <f t="shared" si="24"/>
        <v>2532971500661通所介護</v>
      </c>
      <c r="I1510" t="s">
        <v>378</v>
      </c>
      <c r="J1510">
        <v>125457</v>
      </c>
    </row>
    <row r="1511" spans="1:10">
      <c r="A1511">
        <v>253</v>
      </c>
      <c r="B1511" t="s">
        <v>2250</v>
      </c>
      <c r="C1511">
        <v>263</v>
      </c>
      <c r="D1511" t="s">
        <v>2249</v>
      </c>
      <c r="E1511">
        <v>2971500224</v>
      </c>
      <c r="F1511" t="s">
        <v>201</v>
      </c>
      <c r="G1511" t="s">
        <v>2264</v>
      </c>
      <c r="H1511" t="str">
        <f t="shared" si="24"/>
        <v>2532971500224認知症対応型共同生活介護</v>
      </c>
      <c r="I1511" t="s">
        <v>378</v>
      </c>
      <c r="J1511">
        <v>744970</v>
      </c>
    </row>
    <row r="1512" spans="1:10">
      <c r="A1512">
        <v>253</v>
      </c>
      <c r="B1512" t="s">
        <v>2251</v>
      </c>
      <c r="C1512">
        <v>263</v>
      </c>
      <c r="D1512" t="s">
        <v>2249</v>
      </c>
      <c r="E1512">
        <v>2971500224</v>
      </c>
      <c r="F1512" t="s">
        <v>203</v>
      </c>
      <c r="G1512" t="s">
        <v>2264</v>
      </c>
      <c r="H1512" t="str">
        <f t="shared" si="24"/>
        <v>2532971500224介護予防認知症対応型共同生活介護</v>
      </c>
      <c r="I1512" t="s">
        <v>378</v>
      </c>
      <c r="J1512">
        <v>0</v>
      </c>
    </row>
    <row r="1513" spans="1:10">
      <c r="A1513">
        <v>253</v>
      </c>
      <c r="B1513" t="s">
        <v>2252</v>
      </c>
      <c r="C1513">
        <v>263</v>
      </c>
      <c r="D1513" t="s">
        <v>2249</v>
      </c>
      <c r="E1513">
        <v>2992000048</v>
      </c>
      <c r="F1513" t="s">
        <v>201</v>
      </c>
      <c r="G1513" t="s">
        <v>2265</v>
      </c>
      <c r="H1513" t="str">
        <f t="shared" si="24"/>
        <v>2532992000048認知症対応型共同生活介護</v>
      </c>
      <c r="I1513" t="s">
        <v>378</v>
      </c>
      <c r="J1513">
        <v>311720</v>
      </c>
    </row>
    <row r="1514" spans="1:10">
      <c r="A1514">
        <v>253</v>
      </c>
      <c r="B1514" t="s">
        <v>2253</v>
      </c>
      <c r="C1514">
        <v>263</v>
      </c>
      <c r="D1514" t="s">
        <v>2249</v>
      </c>
      <c r="E1514">
        <v>2992000048</v>
      </c>
      <c r="F1514" t="s">
        <v>203</v>
      </c>
      <c r="G1514" t="s">
        <v>2265</v>
      </c>
      <c r="H1514" t="str">
        <f t="shared" si="24"/>
        <v>2532992000048介護予防認知症対応型共同生活介護</v>
      </c>
      <c r="I1514" t="s">
        <v>378</v>
      </c>
      <c r="J1514">
        <v>0</v>
      </c>
    </row>
    <row r="1515" spans="1:10">
      <c r="A1515">
        <v>253</v>
      </c>
      <c r="B1515" t="s">
        <v>2254</v>
      </c>
      <c r="C1515">
        <v>263</v>
      </c>
      <c r="D1515" t="s">
        <v>2249</v>
      </c>
      <c r="E1515">
        <v>2991500030</v>
      </c>
      <c r="F1515" t="s">
        <v>201</v>
      </c>
      <c r="G1515" t="s">
        <v>2266</v>
      </c>
      <c r="H1515" t="str">
        <f t="shared" si="24"/>
        <v>2532991500030認知症対応型共同生活介護</v>
      </c>
      <c r="I1515" t="s">
        <v>378</v>
      </c>
      <c r="J1515">
        <v>781798</v>
      </c>
    </row>
    <row r="1516" spans="1:10">
      <c r="A1516">
        <v>253</v>
      </c>
      <c r="B1516" t="s">
        <v>2255</v>
      </c>
      <c r="C1516">
        <v>263</v>
      </c>
      <c r="D1516" t="s">
        <v>2249</v>
      </c>
      <c r="E1516">
        <v>2991500030</v>
      </c>
      <c r="F1516" t="s">
        <v>203</v>
      </c>
      <c r="G1516" t="s">
        <v>2266</v>
      </c>
      <c r="H1516" t="str">
        <f t="shared" si="24"/>
        <v>2532991500030介護予防認知症対応型共同生活介護</v>
      </c>
      <c r="I1516" t="s">
        <v>378</v>
      </c>
      <c r="J1516">
        <v>0</v>
      </c>
    </row>
    <row r="1517" spans="1:10">
      <c r="H1517" t="str">
        <f t="shared" si="24"/>
        <v/>
      </c>
    </row>
    <row r="1518" spans="1:10">
      <c r="H1518" t="str">
        <f t="shared" si="24"/>
        <v/>
      </c>
    </row>
    <row r="1519" spans="1:10">
      <c r="A1519">
        <v>254</v>
      </c>
      <c r="B1519" t="s">
        <v>2267</v>
      </c>
      <c r="C1519">
        <v>265</v>
      </c>
      <c r="D1519" t="s">
        <v>2268</v>
      </c>
      <c r="E1519">
        <v>2970600595</v>
      </c>
      <c r="F1519" t="s">
        <v>10</v>
      </c>
      <c r="G1519" t="s">
        <v>2271</v>
      </c>
      <c r="H1519" t="str">
        <f t="shared" si="24"/>
        <v>2542970600595訪問介護</v>
      </c>
      <c r="I1519" t="s">
        <v>667</v>
      </c>
      <c r="J1519">
        <v>66011</v>
      </c>
    </row>
    <row r="1520" spans="1:10">
      <c r="A1520">
        <v>254</v>
      </c>
      <c r="B1520" t="s">
        <v>2269</v>
      </c>
      <c r="C1520">
        <v>265</v>
      </c>
      <c r="D1520" t="s">
        <v>2268</v>
      </c>
      <c r="E1520">
        <v>2970600595</v>
      </c>
      <c r="F1520" t="s">
        <v>1202</v>
      </c>
      <c r="G1520" t="s">
        <v>2271</v>
      </c>
      <c r="H1520" t="str">
        <f t="shared" si="24"/>
        <v>2542970600595訪問型サービス（独自/定率）</v>
      </c>
      <c r="I1520" t="s">
        <v>667</v>
      </c>
      <c r="J1520">
        <v>5115</v>
      </c>
    </row>
    <row r="1521" spans="1:10">
      <c r="A1521">
        <v>254</v>
      </c>
      <c r="B1521" t="s">
        <v>2270</v>
      </c>
      <c r="C1521">
        <v>265</v>
      </c>
      <c r="D1521" t="s">
        <v>2268</v>
      </c>
      <c r="E1521">
        <v>2970600983</v>
      </c>
      <c r="F1521" t="s">
        <v>13</v>
      </c>
      <c r="G1521" t="s">
        <v>2272</v>
      </c>
      <c r="H1521" t="str">
        <f t="shared" si="24"/>
        <v>2542970600983地域密着型通所介護</v>
      </c>
      <c r="I1521" t="s">
        <v>667</v>
      </c>
      <c r="J1521">
        <v>92382</v>
      </c>
    </row>
    <row r="1522" spans="1:10">
      <c r="H1522" t="str">
        <f t="shared" si="24"/>
        <v/>
      </c>
    </row>
    <row r="1523" spans="1:10">
      <c r="H1523" t="str">
        <f t="shared" si="24"/>
        <v/>
      </c>
    </row>
    <row r="1524" spans="1:10">
      <c r="A1524">
        <v>255</v>
      </c>
      <c r="B1524" t="s">
        <v>2273</v>
      </c>
      <c r="C1524">
        <v>267</v>
      </c>
      <c r="D1524" t="s">
        <v>2274</v>
      </c>
      <c r="E1524">
        <v>2970103475</v>
      </c>
      <c r="F1524" t="s">
        <v>201</v>
      </c>
      <c r="G1524" t="s">
        <v>2447</v>
      </c>
      <c r="H1524" t="str">
        <f t="shared" si="24"/>
        <v>2552970103475認知症対応型共同生活介護</v>
      </c>
      <c r="I1524" t="s">
        <v>378</v>
      </c>
      <c r="J1524">
        <v>449441</v>
      </c>
    </row>
    <row r="1525" spans="1:10">
      <c r="A1525">
        <v>255</v>
      </c>
      <c r="B1525" t="s">
        <v>2275</v>
      </c>
      <c r="C1525">
        <v>267</v>
      </c>
      <c r="D1525" t="s">
        <v>2274</v>
      </c>
      <c r="E1525">
        <v>2970103475</v>
      </c>
      <c r="F1525" t="s">
        <v>4716</v>
      </c>
      <c r="G1525" t="s">
        <v>2447</v>
      </c>
      <c r="H1525" t="str">
        <f t="shared" si="24"/>
        <v>2552970103475認知症対応型共同生活介護(短期利用型）</v>
      </c>
      <c r="I1525" t="s">
        <v>378</v>
      </c>
      <c r="J1525">
        <v>5608</v>
      </c>
    </row>
    <row r="1526" spans="1:10">
      <c r="A1526">
        <v>255</v>
      </c>
      <c r="B1526" t="s">
        <v>2276</v>
      </c>
      <c r="C1526">
        <v>267</v>
      </c>
      <c r="D1526" t="s">
        <v>2274</v>
      </c>
      <c r="E1526">
        <v>2970103475</v>
      </c>
      <c r="F1526" t="s">
        <v>203</v>
      </c>
      <c r="G1526" t="s">
        <v>2447</v>
      </c>
      <c r="H1526" t="str">
        <f t="shared" si="24"/>
        <v>2552970103475介護予防認知症対応型共同生活介護</v>
      </c>
      <c r="I1526" t="s">
        <v>378</v>
      </c>
      <c r="J1526">
        <v>0</v>
      </c>
    </row>
    <row r="1527" spans="1:10">
      <c r="A1527">
        <v>255</v>
      </c>
      <c r="B1527" t="s">
        <v>2277</v>
      </c>
      <c r="C1527">
        <v>267</v>
      </c>
      <c r="D1527" t="s">
        <v>2274</v>
      </c>
      <c r="E1527">
        <v>2970103475</v>
      </c>
      <c r="F1527" t="s">
        <v>4718</v>
      </c>
      <c r="G1527" t="s">
        <v>2447</v>
      </c>
      <c r="H1527" t="str">
        <f t="shared" si="24"/>
        <v>2552970103475介護予防認知症対応型共同生活介護(短期利用型）</v>
      </c>
      <c r="I1527" t="s">
        <v>378</v>
      </c>
      <c r="J1527">
        <v>0</v>
      </c>
    </row>
    <row r="1528" spans="1:10">
      <c r="A1528">
        <v>255</v>
      </c>
      <c r="B1528" t="s">
        <v>2278</v>
      </c>
      <c r="C1528">
        <v>267</v>
      </c>
      <c r="D1528" t="s">
        <v>2274</v>
      </c>
      <c r="E1528">
        <v>2970103483</v>
      </c>
      <c r="F1528" t="s">
        <v>222</v>
      </c>
      <c r="G1528" t="s">
        <v>2448</v>
      </c>
      <c r="H1528" t="str">
        <f t="shared" si="24"/>
        <v>2552970103483認知症対応型通所介護</v>
      </c>
      <c r="I1528" t="s">
        <v>378</v>
      </c>
      <c r="J1528">
        <v>350492</v>
      </c>
    </row>
    <row r="1529" spans="1:10">
      <c r="A1529">
        <v>255</v>
      </c>
      <c r="B1529" t="s">
        <v>2279</v>
      </c>
      <c r="C1529">
        <v>267</v>
      </c>
      <c r="D1529" t="s">
        <v>2274</v>
      </c>
      <c r="E1529">
        <v>2970103483</v>
      </c>
      <c r="F1529" t="s">
        <v>224</v>
      </c>
      <c r="G1529" t="s">
        <v>2448</v>
      </c>
      <c r="H1529" t="str">
        <f t="shared" si="24"/>
        <v>2552970103483介護予防認知症対応型通所介護</v>
      </c>
      <c r="I1529" t="s">
        <v>378</v>
      </c>
      <c r="J1529">
        <v>0</v>
      </c>
    </row>
    <row r="1530" spans="1:10">
      <c r="A1530">
        <v>255</v>
      </c>
      <c r="B1530" t="s">
        <v>2280</v>
      </c>
      <c r="C1530">
        <v>267</v>
      </c>
      <c r="D1530" t="s">
        <v>2274</v>
      </c>
      <c r="E1530">
        <v>2970103491</v>
      </c>
      <c r="F1530" t="s">
        <v>12</v>
      </c>
      <c r="G1530" t="s">
        <v>2449</v>
      </c>
      <c r="H1530" t="str">
        <f t="shared" si="24"/>
        <v>2552970103491通所介護</v>
      </c>
      <c r="I1530" t="s">
        <v>378</v>
      </c>
      <c r="J1530">
        <v>423435</v>
      </c>
    </row>
    <row r="1531" spans="1:10">
      <c r="A1531">
        <v>255</v>
      </c>
      <c r="B1531" t="s">
        <v>2281</v>
      </c>
      <c r="C1531">
        <v>267</v>
      </c>
      <c r="D1531" t="s">
        <v>2274</v>
      </c>
      <c r="E1531">
        <v>2970103491</v>
      </c>
      <c r="F1531" t="s">
        <v>4705</v>
      </c>
      <c r="G1531" t="s">
        <v>2449</v>
      </c>
      <c r="H1531" t="str">
        <f t="shared" si="24"/>
        <v>2552970103491通所型サービス（独自）</v>
      </c>
      <c r="I1531" t="s">
        <v>378</v>
      </c>
      <c r="J1531">
        <v>9753</v>
      </c>
    </row>
    <row r="1532" spans="1:10">
      <c r="A1532">
        <v>255</v>
      </c>
      <c r="B1532" t="s">
        <v>2282</v>
      </c>
      <c r="C1532">
        <v>267</v>
      </c>
      <c r="D1532" t="s">
        <v>2274</v>
      </c>
      <c r="E1532">
        <v>2990100097</v>
      </c>
      <c r="F1532" t="s">
        <v>307</v>
      </c>
      <c r="G1532" t="s">
        <v>2450</v>
      </c>
      <c r="H1532" t="str">
        <f t="shared" si="24"/>
        <v>2552990100097小規模多機能型居宅介護</v>
      </c>
      <c r="I1532" t="s">
        <v>378</v>
      </c>
      <c r="J1532">
        <v>751478</v>
      </c>
    </row>
    <row r="1533" spans="1:10">
      <c r="A1533">
        <v>255</v>
      </c>
      <c r="B1533" t="s">
        <v>2283</v>
      </c>
      <c r="C1533">
        <v>267</v>
      </c>
      <c r="D1533" t="s">
        <v>2274</v>
      </c>
      <c r="E1533">
        <v>2990100097</v>
      </c>
      <c r="F1533" t="s">
        <v>4721</v>
      </c>
      <c r="G1533" t="s">
        <v>2450</v>
      </c>
      <c r="H1533" t="str">
        <f t="shared" si="24"/>
        <v>2552990100097小規模多機能型居宅介護(短期利用型）</v>
      </c>
      <c r="I1533" t="s">
        <v>378</v>
      </c>
      <c r="J1533">
        <v>3969</v>
      </c>
    </row>
    <row r="1534" spans="1:10">
      <c r="H1534" t="str">
        <f t="shared" si="24"/>
        <v/>
      </c>
    </row>
    <row r="1535" spans="1:10">
      <c r="A1535">
        <v>256</v>
      </c>
      <c r="B1535" t="s">
        <v>2284</v>
      </c>
      <c r="C1535">
        <v>268</v>
      </c>
      <c r="D1535" t="s">
        <v>2285</v>
      </c>
      <c r="E1535">
        <v>2970100109</v>
      </c>
      <c r="F1535" t="s">
        <v>10</v>
      </c>
      <c r="G1535" t="s">
        <v>2451</v>
      </c>
      <c r="H1535" t="str">
        <f t="shared" si="24"/>
        <v>2562970100109訪問介護</v>
      </c>
      <c r="I1535" t="s">
        <v>378</v>
      </c>
      <c r="J1535">
        <v>246512</v>
      </c>
    </row>
    <row r="1536" spans="1:10">
      <c r="A1536">
        <v>256</v>
      </c>
      <c r="B1536" t="s">
        <v>2286</v>
      </c>
      <c r="C1536">
        <v>268</v>
      </c>
      <c r="D1536" t="s">
        <v>2285</v>
      </c>
      <c r="E1536">
        <v>2970102063</v>
      </c>
      <c r="F1536" t="s">
        <v>201</v>
      </c>
      <c r="G1536" t="s">
        <v>2452</v>
      </c>
      <c r="H1536" t="str">
        <f t="shared" si="24"/>
        <v>2562970102063認知症対応型共同生活介護</v>
      </c>
      <c r="I1536" t="s">
        <v>378</v>
      </c>
      <c r="J1536">
        <v>218123</v>
      </c>
    </row>
    <row r="1537" spans="1:10">
      <c r="A1537">
        <v>256</v>
      </c>
      <c r="B1537" t="s">
        <v>2287</v>
      </c>
      <c r="C1537">
        <v>268</v>
      </c>
      <c r="D1537" t="s">
        <v>2285</v>
      </c>
      <c r="E1537">
        <v>2970102063</v>
      </c>
      <c r="F1537" t="s">
        <v>4716</v>
      </c>
      <c r="G1537" t="s">
        <v>2452</v>
      </c>
      <c r="H1537" t="str">
        <f t="shared" si="24"/>
        <v>2562970102063認知症対応型共同生活介護(短期利用型）</v>
      </c>
      <c r="I1537" t="s">
        <v>378</v>
      </c>
      <c r="J1537">
        <v>0</v>
      </c>
    </row>
    <row r="1538" spans="1:10">
      <c r="A1538">
        <v>256</v>
      </c>
      <c r="B1538" t="s">
        <v>2288</v>
      </c>
      <c r="C1538">
        <v>268</v>
      </c>
      <c r="D1538" t="s">
        <v>2285</v>
      </c>
      <c r="E1538">
        <v>2970102063</v>
      </c>
      <c r="F1538" t="s">
        <v>203</v>
      </c>
      <c r="G1538" t="s">
        <v>2452</v>
      </c>
      <c r="H1538" t="str">
        <f t="shared" si="24"/>
        <v>2562970102063介護予防認知症対応型共同生活介護</v>
      </c>
      <c r="I1538" t="s">
        <v>378</v>
      </c>
      <c r="J1538">
        <v>0</v>
      </c>
    </row>
    <row r="1539" spans="1:10">
      <c r="A1539">
        <v>256</v>
      </c>
      <c r="B1539" t="s">
        <v>2289</v>
      </c>
      <c r="C1539">
        <v>268</v>
      </c>
      <c r="D1539" t="s">
        <v>2285</v>
      </c>
      <c r="E1539">
        <v>2970102063</v>
      </c>
      <c r="F1539" t="s">
        <v>4718</v>
      </c>
      <c r="G1539" t="s">
        <v>2452</v>
      </c>
      <c r="H1539" t="str">
        <f t="shared" si="24"/>
        <v>2562970102063介護予防認知症対応型共同生活介護(短期利用型）</v>
      </c>
      <c r="I1539" t="s">
        <v>378</v>
      </c>
      <c r="J1539">
        <v>0</v>
      </c>
    </row>
    <row r="1540" spans="1:10">
      <c r="H1540" t="str">
        <f t="shared" si="24"/>
        <v/>
      </c>
    </row>
    <row r="1541" spans="1:10">
      <c r="A1541">
        <v>257</v>
      </c>
      <c r="B1541" t="s">
        <v>2290</v>
      </c>
      <c r="C1541">
        <v>269</v>
      </c>
      <c r="D1541" t="s">
        <v>2291</v>
      </c>
      <c r="E1541">
        <v>2970301772</v>
      </c>
      <c r="F1541" t="s">
        <v>10</v>
      </c>
      <c r="G1541" t="s">
        <v>2453</v>
      </c>
      <c r="H1541" t="str">
        <f t="shared" si="24"/>
        <v>2572970301772訪問介護</v>
      </c>
      <c r="I1541" t="s">
        <v>378</v>
      </c>
      <c r="J1541">
        <v>53709</v>
      </c>
    </row>
    <row r="1542" spans="1:10">
      <c r="H1542" t="str">
        <f t="shared" si="24"/>
        <v/>
      </c>
    </row>
    <row r="1543" spans="1:10">
      <c r="A1543">
        <v>258</v>
      </c>
      <c r="B1543" t="s">
        <v>2292</v>
      </c>
      <c r="C1543">
        <v>270</v>
      </c>
      <c r="D1543" t="s">
        <v>2293</v>
      </c>
      <c r="E1543">
        <v>2970800013</v>
      </c>
      <c r="F1543" t="s">
        <v>172</v>
      </c>
      <c r="G1543" t="s">
        <v>2454</v>
      </c>
      <c r="H1543" t="str">
        <f t="shared" si="24"/>
        <v>2582970800013介護老人福祉施設</v>
      </c>
      <c r="I1543" t="s">
        <v>378</v>
      </c>
      <c r="J1543">
        <v>1815666</v>
      </c>
    </row>
    <row r="1544" spans="1:10">
      <c r="A1544">
        <v>258</v>
      </c>
      <c r="B1544" t="s">
        <v>2294</v>
      </c>
      <c r="C1544">
        <v>270</v>
      </c>
      <c r="D1544" t="s">
        <v>2293</v>
      </c>
      <c r="E1544">
        <v>2970800013</v>
      </c>
      <c r="F1544" t="s">
        <v>188</v>
      </c>
      <c r="G1544" t="s">
        <v>2454</v>
      </c>
      <c r="H1544" t="str">
        <f t="shared" si="24"/>
        <v>2582970800013短期入所生活介護</v>
      </c>
      <c r="I1544" t="s">
        <v>378</v>
      </c>
      <c r="J1544">
        <v>0</v>
      </c>
    </row>
    <row r="1545" spans="1:10">
      <c r="A1545">
        <v>258</v>
      </c>
      <c r="B1545" t="s">
        <v>2295</v>
      </c>
      <c r="C1545">
        <v>270</v>
      </c>
      <c r="D1545" t="s">
        <v>2293</v>
      </c>
      <c r="E1545">
        <v>2970800013</v>
      </c>
      <c r="F1545" t="s">
        <v>187</v>
      </c>
      <c r="G1545" t="s">
        <v>2454</v>
      </c>
      <c r="H1545" t="str">
        <f t="shared" si="24"/>
        <v>2582970800013介護予防短期入所生活介護</v>
      </c>
      <c r="I1545" t="s">
        <v>378</v>
      </c>
      <c r="J1545">
        <v>0</v>
      </c>
    </row>
    <row r="1546" spans="1:10">
      <c r="A1546">
        <v>258</v>
      </c>
      <c r="B1546" t="s">
        <v>2296</v>
      </c>
      <c r="C1546">
        <v>270</v>
      </c>
      <c r="D1546" t="s">
        <v>2293</v>
      </c>
      <c r="E1546">
        <v>2970800013</v>
      </c>
      <c r="F1546" t="s">
        <v>12</v>
      </c>
      <c r="G1546" t="s">
        <v>2454</v>
      </c>
      <c r="H1546" t="str">
        <f t="shared" si="24"/>
        <v>2582970800013通所介護</v>
      </c>
      <c r="I1546" t="s">
        <v>378</v>
      </c>
      <c r="J1546">
        <v>0</v>
      </c>
    </row>
    <row r="1547" spans="1:10">
      <c r="A1547">
        <v>258</v>
      </c>
      <c r="B1547" t="s">
        <v>2297</v>
      </c>
      <c r="C1547">
        <v>270</v>
      </c>
      <c r="D1547" t="s">
        <v>2293</v>
      </c>
      <c r="E1547">
        <v>2970800013</v>
      </c>
      <c r="F1547" t="s">
        <v>4703</v>
      </c>
      <c r="G1547" t="s">
        <v>2454</v>
      </c>
      <c r="H1547" t="str">
        <f t="shared" si="24"/>
        <v>2582970800013通所型サービス（独自/定率）</v>
      </c>
      <c r="I1547" t="s">
        <v>378</v>
      </c>
      <c r="J1547">
        <v>0</v>
      </c>
    </row>
    <row r="1548" spans="1:10">
      <c r="A1548">
        <v>258</v>
      </c>
      <c r="B1548" t="s">
        <v>2298</v>
      </c>
      <c r="C1548">
        <v>270</v>
      </c>
      <c r="D1548" t="s">
        <v>2293</v>
      </c>
      <c r="E1548">
        <v>2970800633</v>
      </c>
      <c r="F1548" t="s">
        <v>172</v>
      </c>
      <c r="G1548" t="s">
        <v>2455</v>
      </c>
      <c r="H1548" t="str">
        <f t="shared" si="24"/>
        <v>2582970800633介護老人福祉施設</v>
      </c>
      <c r="I1548" t="s">
        <v>378</v>
      </c>
      <c r="J1548">
        <v>1053028</v>
      </c>
    </row>
    <row r="1549" spans="1:10">
      <c r="A1549">
        <v>258</v>
      </c>
      <c r="B1549" t="s">
        <v>2299</v>
      </c>
      <c r="C1549">
        <v>270</v>
      </c>
      <c r="D1549" t="s">
        <v>2293</v>
      </c>
      <c r="E1549">
        <v>2970800633</v>
      </c>
      <c r="F1549" t="s">
        <v>188</v>
      </c>
      <c r="G1549" t="s">
        <v>2455</v>
      </c>
      <c r="H1549" t="str">
        <f t="shared" si="24"/>
        <v>2582970800633短期入所生活介護</v>
      </c>
      <c r="I1549" t="s">
        <v>378</v>
      </c>
      <c r="J1549">
        <v>0</v>
      </c>
    </row>
    <row r="1550" spans="1:10">
      <c r="A1550">
        <v>258</v>
      </c>
      <c r="B1550" t="s">
        <v>2300</v>
      </c>
      <c r="C1550">
        <v>270</v>
      </c>
      <c r="D1550" t="s">
        <v>2293</v>
      </c>
      <c r="E1550">
        <v>2970800633</v>
      </c>
      <c r="F1550" t="s">
        <v>187</v>
      </c>
      <c r="G1550" t="s">
        <v>2455</v>
      </c>
      <c r="H1550" t="str">
        <f t="shared" si="24"/>
        <v>2582970800633介護予防短期入所生活介護</v>
      </c>
      <c r="I1550" t="s">
        <v>378</v>
      </c>
      <c r="J1550">
        <v>0</v>
      </c>
    </row>
    <row r="1551" spans="1:10">
      <c r="A1551">
        <v>258</v>
      </c>
      <c r="B1551" t="s">
        <v>2301</v>
      </c>
      <c r="C1551">
        <v>270</v>
      </c>
      <c r="D1551" t="s">
        <v>2293</v>
      </c>
      <c r="E1551">
        <v>2970800237</v>
      </c>
      <c r="F1551" t="s">
        <v>241</v>
      </c>
      <c r="G1551" t="s">
        <v>2456</v>
      </c>
      <c r="H1551" t="str">
        <f t="shared" si="24"/>
        <v>2582970800237特定施設入居者生活介護</v>
      </c>
      <c r="I1551" t="s">
        <v>378</v>
      </c>
      <c r="J1551">
        <v>77806</v>
      </c>
    </row>
    <row r="1552" spans="1:10">
      <c r="A1552">
        <v>258</v>
      </c>
      <c r="B1552" t="s">
        <v>2302</v>
      </c>
      <c r="C1552">
        <v>270</v>
      </c>
      <c r="D1552" t="s">
        <v>2293</v>
      </c>
      <c r="E1552">
        <v>2970800237</v>
      </c>
      <c r="F1552" t="s">
        <v>4728</v>
      </c>
      <c r="G1552" t="s">
        <v>2456</v>
      </c>
      <c r="H1552" t="str">
        <f t="shared" si="24"/>
        <v>2582970800237特定施設入居者生活介護(短期利用型）</v>
      </c>
      <c r="I1552" t="s">
        <v>378</v>
      </c>
      <c r="J1552">
        <v>0</v>
      </c>
    </row>
    <row r="1553" spans="1:10">
      <c r="A1553">
        <v>258</v>
      </c>
      <c r="B1553" t="s">
        <v>2303</v>
      </c>
      <c r="C1553">
        <v>270</v>
      </c>
      <c r="D1553" t="s">
        <v>2293</v>
      </c>
      <c r="E1553">
        <v>2970800237</v>
      </c>
      <c r="F1553" t="s">
        <v>175</v>
      </c>
      <c r="G1553" t="s">
        <v>2456</v>
      </c>
      <c r="H1553" t="str">
        <f t="shared" si="24"/>
        <v>2582970800237介護予防特定施設入居者生活介護</v>
      </c>
      <c r="I1553" t="s">
        <v>378</v>
      </c>
      <c r="J1553">
        <v>0</v>
      </c>
    </row>
    <row r="1554" spans="1:10">
      <c r="A1554">
        <v>258</v>
      </c>
      <c r="B1554" t="s">
        <v>2304</v>
      </c>
      <c r="C1554">
        <v>270</v>
      </c>
      <c r="D1554" t="s">
        <v>2293</v>
      </c>
      <c r="E1554">
        <v>2970800351</v>
      </c>
      <c r="F1554" t="s">
        <v>12</v>
      </c>
      <c r="G1554" t="s">
        <v>2457</v>
      </c>
      <c r="H1554" t="str">
        <f t="shared" si="24"/>
        <v>2582970800351通所介護</v>
      </c>
      <c r="I1554" t="s">
        <v>378</v>
      </c>
      <c r="J1554">
        <v>229360</v>
      </c>
    </row>
    <row r="1555" spans="1:10">
      <c r="A1555">
        <v>258</v>
      </c>
      <c r="B1555" t="s">
        <v>2305</v>
      </c>
      <c r="C1555">
        <v>270</v>
      </c>
      <c r="D1555" t="s">
        <v>2293</v>
      </c>
      <c r="E1555">
        <v>2970800351</v>
      </c>
      <c r="F1555" t="s">
        <v>4703</v>
      </c>
      <c r="G1555" t="s">
        <v>2457</v>
      </c>
      <c r="H1555" t="str">
        <f t="shared" ref="H1555:H1618" si="25">A1555&amp;B1555</f>
        <v>2582970800351通所型サービス（独自/定率）</v>
      </c>
      <c r="I1555" t="s">
        <v>378</v>
      </c>
      <c r="J1555">
        <v>0</v>
      </c>
    </row>
    <row r="1556" spans="1:10">
      <c r="A1556">
        <v>258</v>
      </c>
      <c r="B1556" t="s">
        <v>2306</v>
      </c>
      <c r="C1556">
        <v>270</v>
      </c>
      <c r="D1556" t="s">
        <v>2293</v>
      </c>
      <c r="E1556">
        <v>2970800336</v>
      </c>
      <c r="F1556" t="s">
        <v>201</v>
      </c>
      <c r="G1556" t="s">
        <v>2458</v>
      </c>
      <c r="H1556" t="str">
        <f t="shared" si="25"/>
        <v>2582970800336認知症対応型共同生活介護</v>
      </c>
      <c r="I1556" t="s">
        <v>378</v>
      </c>
      <c r="J1556">
        <v>753609</v>
      </c>
    </row>
    <row r="1557" spans="1:10">
      <c r="A1557">
        <v>258</v>
      </c>
      <c r="B1557" t="s">
        <v>2307</v>
      </c>
      <c r="C1557">
        <v>270</v>
      </c>
      <c r="D1557" t="s">
        <v>2293</v>
      </c>
      <c r="E1557">
        <v>2970800336</v>
      </c>
      <c r="F1557" t="s">
        <v>4716</v>
      </c>
      <c r="G1557" t="s">
        <v>2458</v>
      </c>
      <c r="H1557" t="str">
        <f t="shared" si="25"/>
        <v>2582970800336認知症対応型共同生活介護(短期利用型）</v>
      </c>
      <c r="I1557" t="s">
        <v>378</v>
      </c>
      <c r="J1557">
        <v>0</v>
      </c>
    </row>
    <row r="1558" spans="1:10">
      <c r="A1558">
        <v>258</v>
      </c>
      <c r="B1558" t="s">
        <v>2308</v>
      </c>
      <c r="C1558">
        <v>270</v>
      </c>
      <c r="D1558" t="s">
        <v>2293</v>
      </c>
      <c r="E1558">
        <v>2970800336</v>
      </c>
      <c r="F1558" t="s">
        <v>203</v>
      </c>
      <c r="G1558" t="s">
        <v>2458</v>
      </c>
      <c r="H1558" t="str">
        <f t="shared" si="25"/>
        <v>2582970800336介護予防認知症対応型共同生活介護</v>
      </c>
      <c r="I1558" t="s">
        <v>378</v>
      </c>
      <c r="J1558">
        <v>0</v>
      </c>
    </row>
    <row r="1559" spans="1:10">
      <c r="A1559">
        <v>258</v>
      </c>
      <c r="B1559" t="s">
        <v>2309</v>
      </c>
      <c r="C1559">
        <v>270</v>
      </c>
      <c r="D1559" t="s">
        <v>2293</v>
      </c>
      <c r="E1559">
        <v>2970800336</v>
      </c>
      <c r="F1559" t="s">
        <v>4718</v>
      </c>
      <c r="G1559" t="s">
        <v>2458</v>
      </c>
      <c r="H1559" t="str">
        <f t="shared" si="25"/>
        <v>2582970800336介護予防認知症対応型共同生活介護(短期利用型）</v>
      </c>
      <c r="I1559" t="s">
        <v>378</v>
      </c>
      <c r="J1559">
        <v>0</v>
      </c>
    </row>
    <row r="1560" spans="1:10">
      <c r="H1560" t="str">
        <f t="shared" si="25"/>
        <v/>
      </c>
    </row>
    <row r="1561" spans="1:10">
      <c r="A1561">
        <v>259</v>
      </c>
      <c r="B1561" t="s">
        <v>2310</v>
      </c>
      <c r="C1561">
        <v>271</v>
      </c>
      <c r="D1561" t="s">
        <v>2311</v>
      </c>
      <c r="E1561">
        <v>2990600039</v>
      </c>
      <c r="F1561" t="s">
        <v>307</v>
      </c>
      <c r="G1561" t="s">
        <v>2459</v>
      </c>
      <c r="H1561" t="str">
        <f t="shared" si="25"/>
        <v>2592990600039小規模多機能型居宅介護</v>
      </c>
      <c r="I1561" t="s">
        <v>378</v>
      </c>
      <c r="J1561">
        <v>188948</v>
      </c>
    </row>
    <row r="1562" spans="1:10">
      <c r="A1562">
        <v>259</v>
      </c>
      <c r="B1562" t="s">
        <v>2312</v>
      </c>
      <c r="C1562">
        <v>271</v>
      </c>
      <c r="D1562" t="s">
        <v>2311</v>
      </c>
      <c r="E1562">
        <v>2990600039</v>
      </c>
      <c r="F1562" t="s">
        <v>309</v>
      </c>
      <c r="G1562" t="s">
        <v>2459</v>
      </c>
      <c r="H1562" t="str">
        <f t="shared" si="25"/>
        <v>2592990600039介護予防小規模多機能型居宅介護</v>
      </c>
      <c r="I1562" t="s">
        <v>378</v>
      </c>
      <c r="J1562">
        <v>71400</v>
      </c>
    </row>
    <row r="1563" spans="1:10">
      <c r="A1563">
        <v>259</v>
      </c>
      <c r="B1563" t="s">
        <v>2313</v>
      </c>
      <c r="C1563">
        <v>271</v>
      </c>
      <c r="D1563" t="s">
        <v>2311</v>
      </c>
      <c r="E1563">
        <v>2970600447</v>
      </c>
      <c r="F1563" t="s">
        <v>201</v>
      </c>
      <c r="G1563" t="s">
        <v>2460</v>
      </c>
      <c r="H1563" t="str">
        <f t="shared" si="25"/>
        <v>2592970600447認知症対応型共同生活介護</v>
      </c>
      <c r="I1563" t="s">
        <v>378</v>
      </c>
      <c r="J1563">
        <v>705038</v>
      </c>
    </row>
    <row r="1564" spans="1:10">
      <c r="A1564">
        <v>259</v>
      </c>
      <c r="B1564" t="s">
        <v>2314</v>
      </c>
      <c r="C1564">
        <v>271</v>
      </c>
      <c r="D1564" t="s">
        <v>2311</v>
      </c>
      <c r="E1564">
        <v>2970600447</v>
      </c>
      <c r="F1564" t="s">
        <v>4716</v>
      </c>
      <c r="G1564" t="s">
        <v>2460</v>
      </c>
      <c r="H1564" t="str">
        <f t="shared" si="25"/>
        <v>2592970600447認知症対応型共同生活介護(短期利用型）</v>
      </c>
      <c r="I1564" t="s">
        <v>378</v>
      </c>
      <c r="J1564">
        <v>0</v>
      </c>
    </row>
    <row r="1565" spans="1:10">
      <c r="A1565">
        <v>259</v>
      </c>
      <c r="B1565" t="s">
        <v>2315</v>
      </c>
      <c r="C1565">
        <v>271</v>
      </c>
      <c r="D1565" t="s">
        <v>2311</v>
      </c>
      <c r="E1565">
        <v>2970600447</v>
      </c>
      <c r="F1565" t="s">
        <v>203</v>
      </c>
      <c r="G1565" t="s">
        <v>2460</v>
      </c>
      <c r="H1565" t="str">
        <f t="shared" si="25"/>
        <v>2592970600447介護予防認知症対応型共同生活介護</v>
      </c>
      <c r="I1565" t="s">
        <v>378</v>
      </c>
      <c r="J1565">
        <v>0</v>
      </c>
    </row>
    <row r="1566" spans="1:10">
      <c r="A1566">
        <v>259</v>
      </c>
      <c r="B1566" t="s">
        <v>2316</v>
      </c>
      <c r="C1566">
        <v>271</v>
      </c>
      <c r="D1566" t="s">
        <v>2311</v>
      </c>
      <c r="E1566">
        <v>2970600447</v>
      </c>
      <c r="F1566" t="s">
        <v>4718</v>
      </c>
      <c r="G1566" t="s">
        <v>2460</v>
      </c>
      <c r="H1566" t="str">
        <f t="shared" si="25"/>
        <v>2592970600447介護予防認知症対応型共同生活介護(短期利用型）</v>
      </c>
      <c r="I1566" t="s">
        <v>378</v>
      </c>
      <c r="J1566">
        <v>0</v>
      </c>
    </row>
    <row r="1567" spans="1:10">
      <c r="A1567">
        <v>259</v>
      </c>
      <c r="B1567" t="s">
        <v>2317</v>
      </c>
      <c r="C1567">
        <v>271</v>
      </c>
      <c r="D1567" t="s">
        <v>2311</v>
      </c>
      <c r="E1567">
        <v>2970600454</v>
      </c>
      <c r="F1567" t="s">
        <v>13</v>
      </c>
      <c r="G1567" t="s">
        <v>2461</v>
      </c>
      <c r="H1567" t="str">
        <f t="shared" si="25"/>
        <v>2592970600454地域密着型通所介護</v>
      </c>
      <c r="I1567" t="s">
        <v>378</v>
      </c>
      <c r="J1567">
        <v>108374</v>
      </c>
    </row>
    <row r="1568" spans="1:10">
      <c r="A1568">
        <v>259</v>
      </c>
      <c r="B1568" t="s">
        <v>2318</v>
      </c>
      <c r="C1568">
        <v>271</v>
      </c>
      <c r="D1568" t="s">
        <v>2311</v>
      </c>
      <c r="E1568">
        <v>2970501751</v>
      </c>
      <c r="F1568" t="s">
        <v>12</v>
      </c>
      <c r="G1568" t="s">
        <v>2462</v>
      </c>
      <c r="H1568" t="str">
        <f t="shared" si="25"/>
        <v>2592970501751通所介護</v>
      </c>
      <c r="I1568" t="s">
        <v>378</v>
      </c>
      <c r="J1568">
        <v>164300</v>
      </c>
    </row>
    <row r="1569" spans="1:10">
      <c r="A1569">
        <v>259</v>
      </c>
      <c r="B1569" t="s">
        <v>2319</v>
      </c>
      <c r="C1569">
        <v>271</v>
      </c>
      <c r="D1569" t="s">
        <v>2311</v>
      </c>
      <c r="E1569">
        <v>2970501751</v>
      </c>
      <c r="F1569" t="s">
        <v>4703</v>
      </c>
      <c r="G1569" t="s">
        <v>2462</v>
      </c>
      <c r="H1569" t="str">
        <f t="shared" si="25"/>
        <v>2592970501751通所型サービス（独自/定率）</v>
      </c>
      <c r="I1569" t="s">
        <v>378</v>
      </c>
      <c r="J1569">
        <v>15075</v>
      </c>
    </row>
    <row r="1570" spans="1:10">
      <c r="A1570">
        <v>259</v>
      </c>
      <c r="B1570" t="s">
        <v>2320</v>
      </c>
      <c r="C1570">
        <v>271</v>
      </c>
      <c r="D1570" t="s">
        <v>2311</v>
      </c>
      <c r="E1570">
        <v>2970500662</v>
      </c>
      <c r="F1570" t="s">
        <v>201</v>
      </c>
      <c r="G1570" t="s">
        <v>2463</v>
      </c>
      <c r="H1570" t="str">
        <f t="shared" si="25"/>
        <v>2592970500662認知症対応型共同生活介護</v>
      </c>
      <c r="I1570" t="s">
        <v>378</v>
      </c>
      <c r="J1570">
        <v>843159</v>
      </c>
    </row>
    <row r="1571" spans="1:10">
      <c r="A1571">
        <v>259</v>
      </c>
      <c r="B1571" t="s">
        <v>2321</v>
      </c>
      <c r="C1571">
        <v>271</v>
      </c>
      <c r="D1571" t="s">
        <v>2311</v>
      </c>
      <c r="E1571">
        <v>2970500662</v>
      </c>
      <c r="F1571" t="s">
        <v>4716</v>
      </c>
      <c r="G1571" t="s">
        <v>2463</v>
      </c>
      <c r="H1571" t="str">
        <f t="shared" si="25"/>
        <v>2592970500662認知症対応型共同生活介護(短期利用型）</v>
      </c>
      <c r="I1571" t="s">
        <v>378</v>
      </c>
      <c r="J1571">
        <v>0</v>
      </c>
    </row>
    <row r="1572" spans="1:10">
      <c r="A1572">
        <v>259</v>
      </c>
      <c r="B1572" t="s">
        <v>2322</v>
      </c>
      <c r="C1572">
        <v>271</v>
      </c>
      <c r="D1572" t="s">
        <v>2311</v>
      </c>
      <c r="E1572">
        <v>2970500662</v>
      </c>
      <c r="F1572" t="s">
        <v>203</v>
      </c>
      <c r="G1572" t="s">
        <v>2463</v>
      </c>
      <c r="H1572" t="str">
        <f t="shared" si="25"/>
        <v>2592970500662介護予防認知症対応型共同生活介護</v>
      </c>
      <c r="I1572" t="s">
        <v>378</v>
      </c>
      <c r="J1572">
        <v>0</v>
      </c>
    </row>
    <row r="1573" spans="1:10">
      <c r="A1573">
        <v>259</v>
      </c>
      <c r="B1573" t="s">
        <v>2323</v>
      </c>
      <c r="C1573">
        <v>271</v>
      </c>
      <c r="D1573" t="s">
        <v>2311</v>
      </c>
      <c r="E1573">
        <v>2970500662</v>
      </c>
      <c r="F1573" t="s">
        <v>4718</v>
      </c>
      <c r="G1573" t="s">
        <v>2463</v>
      </c>
      <c r="H1573" t="str">
        <f t="shared" si="25"/>
        <v>2592970500662介護予防認知症対応型共同生活介護(短期利用型）</v>
      </c>
      <c r="I1573" t="s">
        <v>378</v>
      </c>
      <c r="J1573">
        <v>0</v>
      </c>
    </row>
    <row r="1574" spans="1:10">
      <c r="A1574">
        <v>259</v>
      </c>
      <c r="B1574" t="s">
        <v>2324</v>
      </c>
      <c r="C1574">
        <v>271</v>
      </c>
      <c r="D1574" t="s">
        <v>2311</v>
      </c>
      <c r="E1574">
        <v>2990500031</v>
      </c>
      <c r="F1574" t="s">
        <v>307</v>
      </c>
      <c r="G1574" t="s">
        <v>2464</v>
      </c>
      <c r="H1574" t="str">
        <f t="shared" si="25"/>
        <v>2592990500031小規模多機能型居宅介護</v>
      </c>
      <c r="I1574" t="s">
        <v>378</v>
      </c>
      <c r="J1574">
        <v>353596</v>
      </c>
    </row>
    <row r="1575" spans="1:10">
      <c r="A1575">
        <v>259</v>
      </c>
      <c r="B1575" t="s">
        <v>2325</v>
      </c>
      <c r="C1575">
        <v>271</v>
      </c>
      <c r="D1575" t="s">
        <v>2311</v>
      </c>
      <c r="E1575">
        <v>2990500031</v>
      </c>
      <c r="F1575" t="s">
        <v>309</v>
      </c>
      <c r="G1575" t="s">
        <v>4862</v>
      </c>
      <c r="H1575" t="str">
        <f t="shared" si="25"/>
        <v>2592990500031介護予防小規模多機能型居宅介護</v>
      </c>
      <c r="I1575" t="s">
        <v>378</v>
      </c>
      <c r="J1575">
        <v>25499</v>
      </c>
    </row>
    <row r="1576" spans="1:10">
      <c r="A1576">
        <v>259</v>
      </c>
      <c r="B1576" t="s">
        <v>2326</v>
      </c>
      <c r="C1576">
        <v>271</v>
      </c>
      <c r="D1576" t="s">
        <v>2311</v>
      </c>
      <c r="E1576">
        <v>2970501272</v>
      </c>
      <c r="F1576" t="s">
        <v>12</v>
      </c>
      <c r="G1576" t="s">
        <v>2465</v>
      </c>
      <c r="H1576" t="str">
        <f t="shared" si="25"/>
        <v>2592970501272通所介護</v>
      </c>
      <c r="I1576" t="s">
        <v>378</v>
      </c>
      <c r="J1576">
        <v>167164</v>
      </c>
    </row>
    <row r="1577" spans="1:10">
      <c r="A1577">
        <v>259</v>
      </c>
      <c r="B1577" t="s">
        <v>2327</v>
      </c>
      <c r="C1577">
        <v>271</v>
      </c>
      <c r="D1577" t="s">
        <v>2311</v>
      </c>
      <c r="E1577">
        <v>2970501272</v>
      </c>
      <c r="F1577" t="s">
        <v>4703</v>
      </c>
      <c r="G1577" t="s">
        <v>2465</v>
      </c>
      <c r="H1577" t="str">
        <f t="shared" si="25"/>
        <v>2592970501272通所型サービス（独自/定率）</v>
      </c>
      <c r="I1577" t="s">
        <v>378</v>
      </c>
      <c r="J1577">
        <v>29520</v>
      </c>
    </row>
    <row r="1578" spans="1:10">
      <c r="A1578">
        <v>259</v>
      </c>
      <c r="B1578" t="s">
        <v>2328</v>
      </c>
      <c r="C1578">
        <v>271</v>
      </c>
      <c r="D1578" t="s">
        <v>2311</v>
      </c>
      <c r="E1578">
        <v>2970501223</v>
      </c>
      <c r="F1578" t="s">
        <v>10</v>
      </c>
      <c r="G1578" t="s">
        <v>2466</v>
      </c>
      <c r="H1578" t="str">
        <f t="shared" si="25"/>
        <v>2592970501223訪問介護</v>
      </c>
      <c r="I1578" t="s">
        <v>378</v>
      </c>
      <c r="J1578">
        <v>481036</v>
      </c>
    </row>
    <row r="1579" spans="1:10">
      <c r="A1579">
        <v>259</v>
      </c>
      <c r="B1579" t="s">
        <v>2329</v>
      </c>
      <c r="C1579">
        <v>271</v>
      </c>
      <c r="D1579" t="s">
        <v>2311</v>
      </c>
      <c r="E1579">
        <v>2970501223</v>
      </c>
      <c r="F1579" t="s">
        <v>4702</v>
      </c>
      <c r="G1579" t="s">
        <v>2466</v>
      </c>
      <c r="H1579" t="str">
        <f t="shared" si="25"/>
        <v>2592970501223訪問型サービス（独自/定率）</v>
      </c>
      <c r="I1579" t="s">
        <v>378</v>
      </c>
      <c r="J1579">
        <v>65275</v>
      </c>
    </row>
    <row r="1580" spans="1:10">
      <c r="H1580" t="str">
        <f t="shared" si="25"/>
        <v/>
      </c>
    </row>
    <row r="1581" spans="1:10">
      <c r="A1581">
        <v>260</v>
      </c>
      <c r="B1581" t="s">
        <v>2330</v>
      </c>
      <c r="C1581">
        <v>272</v>
      </c>
      <c r="D1581" t="s">
        <v>2331</v>
      </c>
      <c r="E1581">
        <v>2970600215</v>
      </c>
      <c r="F1581" t="s">
        <v>10</v>
      </c>
      <c r="G1581" t="s">
        <v>2331</v>
      </c>
      <c r="H1581" t="str">
        <f t="shared" si="25"/>
        <v>2602970600215訪問介護</v>
      </c>
      <c r="I1581" t="s">
        <v>378</v>
      </c>
      <c r="J1581">
        <v>210506</v>
      </c>
    </row>
    <row r="1582" spans="1:10">
      <c r="H1582" t="str">
        <f t="shared" si="25"/>
        <v/>
      </c>
    </row>
    <row r="1583" spans="1:10">
      <c r="A1583">
        <v>261</v>
      </c>
      <c r="B1583" t="s">
        <v>2332</v>
      </c>
      <c r="C1583">
        <v>273</v>
      </c>
      <c r="D1583" t="s">
        <v>2333</v>
      </c>
      <c r="E1583">
        <v>2973300672</v>
      </c>
      <c r="F1583" t="s">
        <v>10</v>
      </c>
      <c r="G1583" t="s">
        <v>2467</v>
      </c>
      <c r="H1583" t="str">
        <f t="shared" si="25"/>
        <v>2612973300672訪問介護</v>
      </c>
      <c r="I1583" t="s">
        <v>378</v>
      </c>
      <c r="J1583">
        <v>82196</v>
      </c>
    </row>
    <row r="1584" spans="1:10">
      <c r="H1584" t="str">
        <f t="shared" si="25"/>
        <v/>
      </c>
    </row>
    <row r="1585" spans="1:10">
      <c r="A1585">
        <v>262</v>
      </c>
      <c r="B1585" t="s">
        <v>2334</v>
      </c>
      <c r="C1585">
        <v>274</v>
      </c>
      <c r="D1585" t="s">
        <v>2335</v>
      </c>
      <c r="E1585">
        <v>2990900108</v>
      </c>
      <c r="F1585" t="s">
        <v>13</v>
      </c>
      <c r="G1585" t="s">
        <v>2468</v>
      </c>
      <c r="H1585" t="str">
        <f t="shared" si="25"/>
        <v>2622990900108地域密着型通所介護</v>
      </c>
      <c r="I1585" t="s">
        <v>378</v>
      </c>
      <c r="J1585">
        <v>76377</v>
      </c>
    </row>
    <row r="1586" spans="1:10">
      <c r="H1586" t="str">
        <f t="shared" si="25"/>
        <v/>
      </c>
    </row>
    <row r="1587" spans="1:10">
      <c r="A1587">
        <v>263</v>
      </c>
      <c r="B1587" t="s">
        <v>2336</v>
      </c>
      <c r="C1587">
        <v>275</v>
      </c>
      <c r="D1587" t="s">
        <v>2333</v>
      </c>
      <c r="E1587">
        <v>2993100011</v>
      </c>
      <c r="F1587" t="s">
        <v>201</v>
      </c>
      <c r="G1587" t="s">
        <v>2469</v>
      </c>
      <c r="H1587" t="str">
        <f t="shared" si="25"/>
        <v>2632993100011認知症対応型共同生活介護</v>
      </c>
      <c r="I1587" t="s">
        <v>378</v>
      </c>
      <c r="J1587">
        <v>840974</v>
      </c>
    </row>
    <row r="1588" spans="1:10">
      <c r="A1588">
        <v>263</v>
      </c>
      <c r="B1588" t="s">
        <v>2337</v>
      </c>
      <c r="C1588">
        <v>275</v>
      </c>
      <c r="D1588" t="s">
        <v>2333</v>
      </c>
      <c r="E1588">
        <v>2993100011</v>
      </c>
      <c r="F1588" t="s">
        <v>4716</v>
      </c>
      <c r="G1588" t="s">
        <v>2469</v>
      </c>
      <c r="H1588" t="str">
        <f t="shared" si="25"/>
        <v>2632993100011認知症対応型共同生活介護(短期利用型）</v>
      </c>
      <c r="I1588" t="s">
        <v>378</v>
      </c>
      <c r="J1588">
        <v>14594</v>
      </c>
    </row>
    <row r="1589" spans="1:10">
      <c r="A1589">
        <v>263</v>
      </c>
      <c r="B1589" t="s">
        <v>2338</v>
      </c>
      <c r="C1589">
        <v>275</v>
      </c>
      <c r="D1589" t="s">
        <v>2333</v>
      </c>
      <c r="E1589">
        <v>2993100011</v>
      </c>
      <c r="F1589" t="s">
        <v>203</v>
      </c>
      <c r="G1589" t="s">
        <v>2469</v>
      </c>
      <c r="H1589" t="str">
        <f t="shared" si="25"/>
        <v>2632993100011介護予防認知症対応型共同生活介護</v>
      </c>
      <c r="I1589" t="s">
        <v>378</v>
      </c>
      <c r="J1589">
        <v>0</v>
      </c>
    </row>
    <row r="1590" spans="1:10">
      <c r="A1590">
        <v>263</v>
      </c>
      <c r="B1590" t="s">
        <v>2339</v>
      </c>
      <c r="C1590">
        <v>275</v>
      </c>
      <c r="D1590" t="s">
        <v>2333</v>
      </c>
      <c r="E1590">
        <v>2993100011</v>
      </c>
      <c r="F1590" t="s">
        <v>4718</v>
      </c>
      <c r="G1590" t="s">
        <v>2469</v>
      </c>
      <c r="H1590" t="str">
        <f t="shared" si="25"/>
        <v>2632993100011介護予防認知症対応型共同生活介護(短期利用型）</v>
      </c>
      <c r="I1590" t="s">
        <v>378</v>
      </c>
      <c r="J1590">
        <v>0</v>
      </c>
    </row>
    <row r="1591" spans="1:10">
      <c r="A1591">
        <v>263</v>
      </c>
      <c r="B1591" t="s">
        <v>2340</v>
      </c>
      <c r="C1591">
        <v>275</v>
      </c>
      <c r="D1591" t="s">
        <v>2333</v>
      </c>
      <c r="E1591">
        <v>2993100011</v>
      </c>
      <c r="F1591" t="s">
        <v>222</v>
      </c>
      <c r="G1591" t="s">
        <v>2469</v>
      </c>
      <c r="H1591" t="str">
        <f t="shared" si="25"/>
        <v>2632993100011認知症対応型通所介護</v>
      </c>
      <c r="I1591" t="s">
        <v>378</v>
      </c>
      <c r="J1591">
        <v>122812</v>
      </c>
    </row>
    <row r="1592" spans="1:10">
      <c r="A1592">
        <v>263</v>
      </c>
      <c r="B1592" t="s">
        <v>2341</v>
      </c>
      <c r="C1592">
        <v>275</v>
      </c>
      <c r="D1592" t="s">
        <v>2333</v>
      </c>
      <c r="E1592">
        <v>2993100011</v>
      </c>
      <c r="F1592" t="s">
        <v>224</v>
      </c>
      <c r="G1592" t="s">
        <v>2469</v>
      </c>
      <c r="H1592" t="str">
        <f t="shared" si="25"/>
        <v>2632993100011介護予防認知症対応型通所介護</v>
      </c>
      <c r="I1592" t="s">
        <v>378</v>
      </c>
      <c r="J1592">
        <v>0</v>
      </c>
    </row>
    <row r="1593" spans="1:10">
      <c r="A1593">
        <v>263</v>
      </c>
      <c r="B1593" t="s">
        <v>2342</v>
      </c>
      <c r="C1593">
        <v>275</v>
      </c>
      <c r="D1593" t="s">
        <v>2333</v>
      </c>
      <c r="E1593">
        <v>2973100742</v>
      </c>
      <c r="F1593" t="s">
        <v>12</v>
      </c>
      <c r="G1593" t="s">
        <v>2470</v>
      </c>
      <c r="H1593" t="str">
        <f t="shared" si="25"/>
        <v>2632973100742通所介護</v>
      </c>
      <c r="I1593" t="s">
        <v>378</v>
      </c>
      <c r="J1593">
        <v>261369</v>
      </c>
    </row>
    <row r="1594" spans="1:10">
      <c r="A1594">
        <v>263</v>
      </c>
      <c r="B1594" t="s">
        <v>2343</v>
      </c>
      <c r="C1594">
        <v>275</v>
      </c>
      <c r="D1594" t="s">
        <v>2333</v>
      </c>
      <c r="E1594">
        <v>2973100742</v>
      </c>
      <c r="F1594" t="s">
        <v>4705</v>
      </c>
      <c r="G1594" t="s">
        <v>2470</v>
      </c>
      <c r="H1594" t="str">
        <f t="shared" si="25"/>
        <v>2632973100742通所型サービス（独自）</v>
      </c>
      <c r="I1594" t="s">
        <v>378</v>
      </c>
      <c r="J1594">
        <v>2990</v>
      </c>
    </row>
    <row r="1595" spans="1:10">
      <c r="A1595">
        <v>263</v>
      </c>
      <c r="B1595" t="s">
        <v>2344</v>
      </c>
      <c r="C1595">
        <v>275</v>
      </c>
      <c r="D1595" t="s">
        <v>2333</v>
      </c>
      <c r="E1595">
        <v>2973100411</v>
      </c>
      <c r="F1595" t="s">
        <v>10</v>
      </c>
      <c r="G1595" t="s">
        <v>2471</v>
      </c>
      <c r="H1595" t="str">
        <f t="shared" si="25"/>
        <v>2632973100411訪問介護</v>
      </c>
      <c r="I1595" t="s">
        <v>378</v>
      </c>
      <c r="J1595">
        <v>163867</v>
      </c>
    </row>
    <row r="1596" spans="1:10">
      <c r="A1596">
        <v>263</v>
      </c>
      <c r="B1596" t="s">
        <v>2345</v>
      </c>
      <c r="C1596">
        <v>275</v>
      </c>
      <c r="D1596" t="s">
        <v>2333</v>
      </c>
      <c r="E1596">
        <v>2973100411</v>
      </c>
      <c r="F1596" t="s">
        <v>4704</v>
      </c>
      <c r="G1596" t="s">
        <v>2471</v>
      </c>
      <c r="H1596" t="str">
        <f t="shared" si="25"/>
        <v>2632973100411訪問型サービス（独自）</v>
      </c>
      <c r="I1596" t="s">
        <v>378</v>
      </c>
      <c r="J1596">
        <v>887</v>
      </c>
    </row>
    <row r="1597" spans="1:10">
      <c r="A1597">
        <v>263</v>
      </c>
      <c r="B1597" t="s">
        <v>2346</v>
      </c>
      <c r="C1597">
        <v>275</v>
      </c>
      <c r="D1597" t="s">
        <v>2333</v>
      </c>
      <c r="E1597">
        <v>2993100037</v>
      </c>
      <c r="F1597" t="s">
        <v>168</v>
      </c>
      <c r="G1597" t="s">
        <v>2472</v>
      </c>
      <c r="H1597" t="str">
        <f t="shared" si="25"/>
        <v>2632993100037定期巡回・随時対応型訪問介護看護</v>
      </c>
      <c r="I1597" t="s">
        <v>378</v>
      </c>
      <c r="J1597">
        <v>370236</v>
      </c>
    </row>
    <row r="1598" spans="1:10">
      <c r="H1598" t="str">
        <f t="shared" si="25"/>
        <v/>
      </c>
    </row>
    <row r="1599" spans="1:10">
      <c r="A1599">
        <v>264</v>
      </c>
      <c r="B1599" t="s">
        <v>2347</v>
      </c>
      <c r="C1599">
        <v>276</v>
      </c>
      <c r="D1599" t="s">
        <v>2348</v>
      </c>
      <c r="E1599">
        <v>2970104184</v>
      </c>
      <c r="F1599" t="s">
        <v>193</v>
      </c>
      <c r="G1599" t="s">
        <v>2473</v>
      </c>
      <c r="H1599" t="str">
        <f t="shared" si="25"/>
        <v>2642970104184訪問入浴介護</v>
      </c>
      <c r="I1599" t="s">
        <v>378</v>
      </c>
      <c r="J1599">
        <v>208127</v>
      </c>
    </row>
    <row r="1600" spans="1:10">
      <c r="A1600">
        <v>264</v>
      </c>
      <c r="B1600" t="s">
        <v>2349</v>
      </c>
      <c r="C1600">
        <v>276</v>
      </c>
      <c r="D1600" t="s">
        <v>2348</v>
      </c>
      <c r="E1600">
        <v>2970104184</v>
      </c>
      <c r="F1600" t="s">
        <v>192</v>
      </c>
      <c r="G1600" t="s">
        <v>2473</v>
      </c>
      <c r="H1600" t="str">
        <f t="shared" si="25"/>
        <v>2642970104184介護予防訪問入浴介護</v>
      </c>
      <c r="I1600" t="s">
        <v>378</v>
      </c>
      <c r="J1600">
        <v>0</v>
      </c>
    </row>
    <row r="1601" spans="1:12">
      <c r="A1601">
        <v>264</v>
      </c>
      <c r="B1601" t="s">
        <v>2350</v>
      </c>
      <c r="C1601">
        <v>276</v>
      </c>
      <c r="D1601" t="s">
        <v>2348</v>
      </c>
      <c r="E1601">
        <v>2970104184</v>
      </c>
      <c r="F1601" t="s">
        <v>10</v>
      </c>
      <c r="G1601" t="s">
        <v>2473</v>
      </c>
      <c r="H1601" t="str">
        <f t="shared" si="25"/>
        <v>2642970104184訪問介護</v>
      </c>
      <c r="I1601" t="s">
        <v>378</v>
      </c>
      <c r="J1601">
        <v>79290</v>
      </c>
      <c r="L1601">
        <v>1</v>
      </c>
    </row>
    <row r="1602" spans="1:12">
      <c r="A1602">
        <v>264</v>
      </c>
      <c r="B1602" t="s">
        <v>2351</v>
      </c>
      <c r="C1602">
        <v>276</v>
      </c>
      <c r="D1602" t="s">
        <v>2348</v>
      </c>
      <c r="E1602">
        <v>2970104184</v>
      </c>
      <c r="F1602" t="s">
        <v>4704</v>
      </c>
      <c r="G1602" t="s">
        <v>2473</v>
      </c>
      <c r="H1602" t="str">
        <f t="shared" si="25"/>
        <v>2642970104184訪問型サービス（独自）</v>
      </c>
      <c r="I1602" t="s">
        <v>378</v>
      </c>
      <c r="J1602">
        <v>3297</v>
      </c>
      <c r="L1602">
        <v>1</v>
      </c>
    </row>
    <row r="1603" spans="1:12">
      <c r="H1603" t="str">
        <f t="shared" si="25"/>
        <v/>
      </c>
    </row>
    <row r="1604" spans="1:12">
      <c r="A1604">
        <v>265</v>
      </c>
      <c r="B1604" t="s">
        <v>2352</v>
      </c>
      <c r="C1604">
        <v>277</v>
      </c>
      <c r="D1604" t="s">
        <v>2353</v>
      </c>
      <c r="E1604">
        <v>2970502114</v>
      </c>
      <c r="F1604" t="s">
        <v>172</v>
      </c>
      <c r="G1604" t="s">
        <v>2474</v>
      </c>
      <c r="H1604" t="str">
        <f t="shared" si="25"/>
        <v>2652970502114介護老人福祉施設</v>
      </c>
      <c r="I1604" t="s">
        <v>423</v>
      </c>
      <c r="J1604">
        <v>1665543</v>
      </c>
    </row>
    <row r="1605" spans="1:12">
      <c r="A1605">
        <v>265</v>
      </c>
      <c r="B1605" t="s">
        <v>2354</v>
      </c>
      <c r="C1605">
        <v>277</v>
      </c>
      <c r="D1605" t="s">
        <v>2353</v>
      </c>
      <c r="E1605">
        <v>2970502122</v>
      </c>
      <c r="F1605" t="s">
        <v>188</v>
      </c>
      <c r="G1605" t="s">
        <v>2475</v>
      </c>
      <c r="H1605" t="str">
        <f t="shared" si="25"/>
        <v>2652970502122短期入所生活介護</v>
      </c>
      <c r="I1605" t="s">
        <v>423</v>
      </c>
      <c r="J1605">
        <v>259045</v>
      </c>
    </row>
    <row r="1606" spans="1:12">
      <c r="A1606">
        <v>265</v>
      </c>
      <c r="B1606" t="s">
        <v>2355</v>
      </c>
      <c r="C1606">
        <v>277</v>
      </c>
      <c r="D1606" t="s">
        <v>2353</v>
      </c>
      <c r="E1606">
        <v>2970502122</v>
      </c>
      <c r="F1606" t="s">
        <v>187</v>
      </c>
      <c r="G1606" t="s">
        <v>2475</v>
      </c>
      <c r="H1606" t="str">
        <f t="shared" si="25"/>
        <v>2652970502122介護予防短期入所生活介護</v>
      </c>
      <c r="I1606" t="s">
        <v>423</v>
      </c>
      <c r="J1606">
        <v>11038</v>
      </c>
    </row>
    <row r="1607" spans="1:12">
      <c r="A1607">
        <v>265</v>
      </c>
      <c r="B1607" t="s">
        <v>2356</v>
      </c>
      <c r="C1607">
        <v>277</v>
      </c>
      <c r="D1607" t="s">
        <v>2353</v>
      </c>
      <c r="E1607">
        <v>2970502130</v>
      </c>
      <c r="F1607" t="s">
        <v>12</v>
      </c>
      <c r="G1607" t="s">
        <v>2476</v>
      </c>
      <c r="H1607" t="str">
        <f t="shared" si="25"/>
        <v>2652970502130通所介護</v>
      </c>
      <c r="I1607" t="s">
        <v>423</v>
      </c>
      <c r="J1607">
        <v>374831</v>
      </c>
    </row>
    <row r="1608" spans="1:12">
      <c r="H1608" t="str">
        <f t="shared" si="25"/>
        <v/>
      </c>
    </row>
    <row r="1609" spans="1:12">
      <c r="A1609">
        <v>266</v>
      </c>
      <c r="B1609" t="s">
        <v>2357</v>
      </c>
      <c r="C1609">
        <v>278</v>
      </c>
      <c r="D1609" t="s">
        <v>2358</v>
      </c>
      <c r="E1609">
        <v>2972900019</v>
      </c>
      <c r="F1609" t="s">
        <v>172</v>
      </c>
      <c r="G1609" t="s">
        <v>2477</v>
      </c>
      <c r="H1609" t="str">
        <f t="shared" si="25"/>
        <v>2662972900019介護老人福祉施設</v>
      </c>
      <c r="I1609" t="s">
        <v>378</v>
      </c>
      <c r="J1609">
        <v>3211285</v>
      </c>
    </row>
    <row r="1610" spans="1:12">
      <c r="A1610">
        <v>266</v>
      </c>
      <c r="B1610" t="s">
        <v>2359</v>
      </c>
      <c r="C1610">
        <v>278</v>
      </c>
      <c r="D1610" t="s">
        <v>2358</v>
      </c>
      <c r="E1610">
        <v>2972900019</v>
      </c>
      <c r="F1610" t="s">
        <v>12</v>
      </c>
      <c r="G1610" t="s">
        <v>2477</v>
      </c>
      <c r="H1610" t="str">
        <f t="shared" si="25"/>
        <v>2662972900019通所介護</v>
      </c>
      <c r="I1610" t="s">
        <v>378</v>
      </c>
      <c r="J1610">
        <v>422151</v>
      </c>
    </row>
    <row r="1611" spans="1:12">
      <c r="A1611">
        <v>266</v>
      </c>
      <c r="B1611" t="s">
        <v>2360</v>
      </c>
      <c r="C1611">
        <v>278</v>
      </c>
      <c r="D1611" t="s">
        <v>2358</v>
      </c>
      <c r="E1611">
        <v>2972900019</v>
      </c>
      <c r="F1611" t="s">
        <v>188</v>
      </c>
      <c r="G1611" t="s">
        <v>2477</v>
      </c>
      <c r="H1611" t="str">
        <f t="shared" si="25"/>
        <v>2662972900019短期入所生活介護</v>
      </c>
      <c r="I1611" t="s">
        <v>378</v>
      </c>
      <c r="J1611">
        <v>448773</v>
      </c>
    </row>
    <row r="1612" spans="1:12">
      <c r="A1612">
        <v>266</v>
      </c>
      <c r="B1612" t="s">
        <v>2361</v>
      </c>
      <c r="C1612">
        <v>278</v>
      </c>
      <c r="D1612" t="s">
        <v>2358</v>
      </c>
      <c r="E1612">
        <v>2972900019</v>
      </c>
      <c r="F1612" t="s">
        <v>187</v>
      </c>
      <c r="G1612" t="s">
        <v>2477</v>
      </c>
      <c r="H1612" t="str">
        <f t="shared" si="25"/>
        <v>2662972900019介護予防短期入所生活介護</v>
      </c>
      <c r="I1612" t="s">
        <v>378</v>
      </c>
      <c r="J1612">
        <v>1453</v>
      </c>
    </row>
    <row r="1613" spans="1:12">
      <c r="A1613">
        <v>266</v>
      </c>
      <c r="B1613" t="s">
        <v>2362</v>
      </c>
      <c r="C1613">
        <v>278</v>
      </c>
      <c r="D1613" t="s">
        <v>2358</v>
      </c>
      <c r="E1613">
        <v>2972900019</v>
      </c>
      <c r="F1613" t="s">
        <v>193</v>
      </c>
      <c r="G1613" t="s">
        <v>2477</v>
      </c>
      <c r="H1613" t="str">
        <f t="shared" si="25"/>
        <v>2662972900019訪問入浴介護</v>
      </c>
      <c r="I1613" t="s">
        <v>378</v>
      </c>
      <c r="J1613">
        <v>45310</v>
      </c>
    </row>
    <row r="1614" spans="1:12">
      <c r="A1614">
        <v>266</v>
      </c>
      <c r="B1614" t="s">
        <v>2363</v>
      </c>
      <c r="C1614">
        <v>278</v>
      </c>
      <c r="D1614" t="s">
        <v>2358</v>
      </c>
      <c r="E1614">
        <v>2972900019</v>
      </c>
      <c r="F1614" t="s">
        <v>192</v>
      </c>
      <c r="G1614" t="s">
        <v>2477</v>
      </c>
      <c r="H1614" t="str">
        <f t="shared" si="25"/>
        <v>2662972900019介護予防訪問入浴介護</v>
      </c>
      <c r="I1614" t="s">
        <v>378</v>
      </c>
      <c r="J1614">
        <v>0</v>
      </c>
    </row>
    <row r="1615" spans="1:12">
      <c r="A1615">
        <v>266</v>
      </c>
      <c r="B1615" t="s">
        <v>2364</v>
      </c>
      <c r="C1615">
        <v>278</v>
      </c>
      <c r="D1615" t="s">
        <v>2358</v>
      </c>
      <c r="E1615">
        <v>2972900019</v>
      </c>
      <c r="F1615" t="s">
        <v>4703</v>
      </c>
      <c r="G1615" t="s">
        <v>2477</v>
      </c>
      <c r="H1615" t="str">
        <f t="shared" si="25"/>
        <v>2662972900019通所型サービス（独自/定率）</v>
      </c>
      <c r="I1615" t="s">
        <v>378</v>
      </c>
      <c r="J1615">
        <v>7999</v>
      </c>
    </row>
    <row r="1616" spans="1:12">
      <c r="H1616" t="str">
        <f t="shared" si="25"/>
        <v/>
      </c>
    </row>
    <row r="1617" spans="1:10">
      <c r="A1617">
        <v>267</v>
      </c>
      <c r="B1617" t="s">
        <v>2365</v>
      </c>
      <c r="C1617">
        <v>279</v>
      </c>
      <c r="D1617" t="s">
        <v>2366</v>
      </c>
      <c r="E1617">
        <v>2950180030</v>
      </c>
      <c r="F1617" t="s">
        <v>171</v>
      </c>
      <c r="G1617" t="s">
        <v>2478</v>
      </c>
      <c r="H1617" t="str">
        <f t="shared" si="25"/>
        <v>2672950180030介護老人保健施設</v>
      </c>
      <c r="I1617" t="s">
        <v>378</v>
      </c>
      <c r="J1617">
        <v>2888485</v>
      </c>
    </row>
    <row r="1618" spans="1:10">
      <c r="A1618">
        <v>267</v>
      </c>
      <c r="B1618" t="s">
        <v>2367</v>
      </c>
      <c r="C1618">
        <v>279</v>
      </c>
      <c r="D1618" t="s">
        <v>2366</v>
      </c>
      <c r="E1618">
        <v>2950180030</v>
      </c>
      <c r="F1618" t="s">
        <v>190</v>
      </c>
      <c r="G1618" t="s">
        <v>2478</v>
      </c>
      <c r="H1618" t="str">
        <f t="shared" si="25"/>
        <v>2672950180030通所リハビリテーション</v>
      </c>
      <c r="I1618" t="s">
        <v>378</v>
      </c>
      <c r="J1618">
        <v>444618</v>
      </c>
    </row>
    <row r="1619" spans="1:10">
      <c r="A1619">
        <v>267</v>
      </c>
      <c r="B1619" t="s">
        <v>2368</v>
      </c>
      <c r="C1619">
        <v>279</v>
      </c>
      <c r="D1619" t="s">
        <v>2366</v>
      </c>
      <c r="E1619">
        <v>2950180030</v>
      </c>
      <c r="F1619" t="s">
        <v>189</v>
      </c>
      <c r="G1619" t="s">
        <v>2478</v>
      </c>
      <c r="H1619" t="str">
        <f t="shared" ref="H1619:H1682" si="26">A1619&amp;B1619</f>
        <v>2672950180030介護予防通所リハビリテーション</v>
      </c>
      <c r="I1619" t="s">
        <v>378</v>
      </c>
      <c r="J1619">
        <v>27381</v>
      </c>
    </row>
    <row r="1620" spans="1:10">
      <c r="A1620">
        <v>267</v>
      </c>
      <c r="B1620" t="s">
        <v>2369</v>
      </c>
      <c r="C1620">
        <v>279</v>
      </c>
      <c r="D1620" t="s">
        <v>2366</v>
      </c>
      <c r="E1620">
        <v>2950180030</v>
      </c>
      <c r="F1620" t="s">
        <v>263</v>
      </c>
      <c r="G1620" t="s">
        <v>2478</v>
      </c>
      <c r="H1620" t="str">
        <f t="shared" si="26"/>
        <v>2672950180030短期入所療養介護</v>
      </c>
      <c r="I1620" t="s">
        <v>378</v>
      </c>
      <c r="J1620">
        <v>112296</v>
      </c>
    </row>
    <row r="1621" spans="1:10">
      <c r="A1621">
        <v>267</v>
      </c>
      <c r="B1621" t="s">
        <v>2370</v>
      </c>
      <c r="C1621">
        <v>279</v>
      </c>
      <c r="D1621" t="s">
        <v>2366</v>
      </c>
      <c r="E1621">
        <v>2950180030</v>
      </c>
      <c r="F1621" t="s">
        <v>265</v>
      </c>
      <c r="G1621" t="s">
        <v>2478</v>
      </c>
      <c r="H1621" t="str">
        <f t="shared" si="26"/>
        <v>2672950180030介護予防短期入所療養介護</v>
      </c>
      <c r="I1621" t="s">
        <v>378</v>
      </c>
      <c r="J1621">
        <v>1402</v>
      </c>
    </row>
    <row r="1622" spans="1:10">
      <c r="A1622">
        <v>267</v>
      </c>
      <c r="B1622" t="s">
        <v>2371</v>
      </c>
      <c r="C1622">
        <v>279</v>
      </c>
      <c r="D1622" t="s">
        <v>2366</v>
      </c>
      <c r="E1622">
        <v>2970105686</v>
      </c>
      <c r="F1622" t="s">
        <v>10</v>
      </c>
      <c r="G1622" t="s">
        <v>2479</v>
      </c>
      <c r="H1622" t="str">
        <f t="shared" si="26"/>
        <v>2672970105686訪問介護</v>
      </c>
      <c r="I1622" t="s">
        <v>378</v>
      </c>
      <c r="J1622">
        <v>36990</v>
      </c>
    </row>
    <row r="1623" spans="1:10">
      <c r="H1623" t="str">
        <f t="shared" si="26"/>
        <v/>
      </c>
    </row>
    <row r="1624" spans="1:10">
      <c r="A1624">
        <v>268</v>
      </c>
      <c r="B1624" t="s">
        <v>2372</v>
      </c>
      <c r="C1624">
        <v>280</v>
      </c>
      <c r="D1624" t="s">
        <v>2373</v>
      </c>
      <c r="E1624">
        <v>2970501942</v>
      </c>
      <c r="F1624" t="s">
        <v>13</v>
      </c>
      <c r="G1624" t="s">
        <v>2480</v>
      </c>
      <c r="H1624" t="str">
        <f t="shared" si="26"/>
        <v>2682970501942地域密着型通所介護</v>
      </c>
      <c r="I1624" t="s">
        <v>378</v>
      </c>
      <c r="J1624">
        <v>196004</v>
      </c>
    </row>
    <row r="1625" spans="1:10">
      <c r="H1625" t="str">
        <f t="shared" si="26"/>
        <v/>
      </c>
    </row>
    <row r="1626" spans="1:10">
      <c r="A1626">
        <v>269</v>
      </c>
      <c r="B1626" t="s">
        <v>2374</v>
      </c>
      <c r="C1626">
        <v>281</v>
      </c>
      <c r="D1626" t="s">
        <v>2375</v>
      </c>
      <c r="E1626">
        <v>2973200435</v>
      </c>
      <c r="F1626" t="s">
        <v>13</v>
      </c>
      <c r="G1626" t="s">
        <v>2481</v>
      </c>
      <c r="H1626" t="str">
        <f t="shared" si="26"/>
        <v>2692973200435地域密着型通所介護</v>
      </c>
      <c r="I1626" t="s">
        <v>378</v>
      </c>
      <c r="J1626">
        <v>111626</v>
      </c>
    </row>
    <row r="1627" spans="1:10">
      <c r="H1627" t="str">
        <f t="shared" si="26"/>
        <v/>
      </c>
    </row>
    <row r="1628" spans="1:10">
      <c r="A1628">
        <v>270</v>
      </c>
      <c r="B1628" t="s">
        <v>2376</v>
      </c>
      <c r="C1628">
        <v>282</v>
      </c>
      <c r="D1628" t="s">
        <v>2377</v>
      </c>
      <c r="E1628">
        <v>2973400308</v>
      </c>
      <c r="F1628" t="s">
        <v>172</v>
      </c>
      <c r="G1628" t="s">
        <v>2482</v>
      </c>
      <c r="H1628" t="str">
        <f t="shared" si="26"/>
        <v>2702973400308介護老人福祉施設</v>
      </c>
      <c r="I1628" t="s">
        <v>378</v>
      </c>
      <c r="J1628">
        <v>1667540</v>
      </c>
    </row>
    <row r="1629" spans="1:10">
      <c r="A1629">
        <v>270</v>
      </c>
      <c r="B1629" t="s">
        <v>2378</v>
      </c>
      <c r="C1629">
        <v>282</v>
      </c>
      <c r="D1629" t="s">
        <v>2377</v>
      </c>
      <c r="E1629">
        <v>2973400308</v>
      </c>
      <c r="F1629" t="s">
        <v>188</v>
      </c>
      <c r="G1629" t="s">
        <v>2482</v>
      </c>
      <c r="H1629" t="str">
        <f t="shared" si="26"/>
        <v>2702973400308短期入所生活介護</v>
      </c>
      <c r="I1629" t="s">
        <v>378</v>
      </c>
      <c r="J1629">
        <v>290662</v>
      </c>
    </row>
    <row r="1630" spans="1:10">
      <c r="A1630">
        <v>270</v>
      </c>
      <c r="B1630" t="s">
        <v>2379</v>
      </c>
      <c r="C1630">
        <v>282</v>
      </c>
      <c r="D1630" t="s">
        <v>2377</v>
      </c>
      <c r="E1630">
        <v>2973400308</v>
      </c>
      <c r="F1630" t="s">
        <v>187</v>
      </c>
      <c r="G1630" t="s">
        <v>2482</v>
      </c>
      <c r="H1630" t="str">
        <f t="shared" si="26"/>
        <v>2702973400308介護予防短期入所生活介護</v>
      </c>
      <c r="I1630" t="s">
        <v>378</v>
      </c>
      <c r="J1630">
        <v>0</v>
      </c>
    </row>
    <row r="1631" spans="1:10">
      <c r="A1631">
        <v>270</v>
      </c>
      <c r="B1631" t="s">
        <v>2380</v>
      </c>
      <c r="C1631">
        <v>282</v>
      </c>
      <c r="D1631" t="s">
        <v>2377</v>
      </c>
      <c r="E1631">
        <v>2973400308</v>
      </c>
      <c r="F1631" t="s">
        <v>12</v>
      </c>
      <c r="G1631" t="s">
        <v>2482</v>
      </c>
      <c r="H1631" t="str">
        <f t="shared" si="26"/>
        <v>2702973400308通所介護</v>
      </c>
      <c r="I1631" t="s">
        <v>378</v>
      </c>
      <c r="J1631">
        <v>263367</v>
      </c>
    </row>
    <row r="1632" spans="1:10">
      <c r="A1632">
        <v>270</v>
      </c>
      <c r="B1632" t="s">
        <v>2381</v>
      </c>
      <c r="C1632">
        <v>282</v>
      </c>
      <c r="D1632" t="s">
        <v>2377</v>
      </c>
      <c r="E1632">
        <v>2973400308</v>
      </c>
      <c r="F1632" t="s">
        <v>1019</v>
      </c>
      <c r="G1632" t="s">
        <v>2482</v>
      </c>
      <c r="H1632" t="str">
        <f t="shared" si="26"/>
        <v>2702973400308通所型サービス（独自/定率）</v>
      </c>
      <c r="I1632" t="s">
        <v>378</v>
      </c>
      <c r="J1632">
        <v>0</v>
      </c>
    </row>
    <row r="1633" spans="1:10">
      <c r="A1633">
        <v>270</v>
      </c>
      <c r="B1633" t="s">
        <v>2382</v>
      </c>
      <c r="C1633">
        <v>282</v>
      </c>
      <c r="D1633" t="s">
        <v>2377</v>
      </c>
      <c r="E1633">
        <v>2973400308</v>
      </c>
      <c r="F1633" t="s">
        <v>1031</v>
      </c>
      <c r="G1633" t="s">
        <v>2482</v>
      </c>
      <c r="H1633" t="str">
        <f t="shared" si="26"/>
        <v>2702973400308通所型サービス（独自）</v>
      </c>
      <c r="I1633" t="s">
        <v>378</v>
      </c>
      <c r="J1633">
        <v>5222</v>
      </c>
    </row>
    <row r="1634" spans="1:10">
      <c r="H1634" t="str">
        <f t="shared" si="26"/>
        <v/>
      </c>
    </row>
    <row r="1635" spans="1:10">
      <c r="A1635">
        <v>271</v>
      </c>
      <c r="B1635" t="s">
        <v>2383</v>
      </c>
      <c r="C1635">
        <v>283</v>
      </c>
      <c r="D1635" t="s">
        <v>2384</v>
      </c>
      <c r="E1635">
        <v>2973300045</v>
      </c>
      <c r="F1635" t="s">
        <v>10</v>
      </c>
      <c r="G1635" t="s">
        <v>2483</v>
      </c>
      <c r="H1635" t="str">
        <f t="shared" si="26"/>
        <v>2712973300045訪問介護</v>
      </c>
      <c r="I1635" t="s">
        <v>378</v>
      </c>
      <c r="J1635">
        <v>486713</v>
      </c>
    </row>
    <row r="1636" spans="1:10">
      <c r="A1636">
        <v>271</v>
      </c>
      <c r="B1636" t="s">
        <v>2385</v>
      </c>
      <c r="C1636">
        <v>283</v>
      </c>
      <c r="D1636" t="s">
        <v>2384</v>
      </c>
      <c r="E1636">
        <v>2973300045</v>
      </c>
      <c r="F1636" t="s">
        <v>4702</v>
      </c>
      <c r="G1636" t="s">
        <v>2483</v>
      </c>
      <c r="H1636" t="str">
        <f t="shared" si="26"/>
        <v>2712973300045訪問型サービス（独自/定率）</v>
      </c>
      <c r="I1636" t="s">
        <v>378</v>
      </c>
      <c r="J1636">
        <v>24232</v>
      </c>
    </row>
    <row r="1637" spans="1:10">
      <c r="A1637">
        <v>271</v>
      </c>
      <c r="B1637" t="s">
        <v>2386</v>
      </c>
      <c r="C1637">
        <v>283</v>
      </c>
      <c r="D1637" t="s">
        <v>2384</v>
      </c>
      <c r="E1637">
        <v>2973300045</v>
      </c>
      <c r="F1637" t="s">
        <v>193</v>
      </c>
      <c r="G1637" t="s">
        <v>2483</v>
      </c>
      <c r="H1637" t="str">
        <f t="shared" si="26"/>
        <v>2712973300045訪問入浴介護</v>
      </c>
      <c r="I1637" t="s">
        <v>378</v>
      </c>
      <c r="J1637">
        <v>85411</v>
      </c>
    </row>
    <row r="1638" spans="1:10">
      <c r="A1638">
        <v>271</v>
      </c>
      <c r="B1638" t="s">
        <v>2387</v>
      </c>
      <c r="C1638">
        <v>283</v>
      </c>
      <c r="D1638" t="s">
        <v>2384</v>
      </c>
      <c r="E1638">
        <v>2973300045</v>
      </c>
      <c r="F1638" t="s">
        <v>192</v>
      </c>
      <c r="G1638" t="s">
        <v>2483</v>
      </c>
      <c r="H1638" t="str">
        <f t="shared" si="26"/>
        <v>2712973300045介護予防訪問入浴介護</v>
      </c>
      <c r="I1638" t="s">
        <v>378</v>
      </c>
      <c r="J1638">
        <v>0</v>
      </c>
    </row>
    <row r="1639" spans="1:10">
      <c r="A1639">
        <v>271</v>
      </c>
      <c r="B1639" t="s">
        <v>2388</v>
      </c>
      <c r="C1639">
        <v>283</v>
      </c>
      <c r="D1639" t="s">
        <v>2384</v>
      </c>
      <c r="E1639">
        <v>2973300045</v>
      </c>
      <c r="F1639" t="s">
        <v>188</v>
      </c>
      <c r="G1639" t="s">
        <v>2483</v>
      </c>
      <c r="H1639" t="str">
        <f t="shared" si="26"/>
        <v>2712973300045短期入所生活介護</v>
      </c>
      <c r="I1639" t="s">
        <v>378</v>
      </c>
      <c r="J1639">
        <v>486957</v>
      </c>
    </row>
    <row r="1640" spans="1:10">
      <c r="A1640">
        <v>271</v>
      </c>
      <c r="B1640" t="s">
        <v>2389</v>
      </c>
      <c r="C1640">
        <v>283</v>
      </c>
      <c r="D1640" t="s">
        <v>2384</v>
      </c>
      <c r="E1640">
        <v>2973300045</v>
      </c>
      <c r="F1640" t="s">
        <v>187</v>
      </c>
      <c r="G1640" t="s">
        <v>2483</v>
      </c>
      <c r="H1640" t="str">
        <f t="shared" si="26"/>
        <v>2712973300045介護予防短期入所生活介護</v>
      </c>
      <c r="I1640" t="s">
        <v>378</v>
      </c>
      <c r="J1640">
        <v>0</v>
      </c>
    </row>
    <row r="1641" spans="1:10">
      <c r="A1641">
        <v>271</v>
      </c>
      <c r="B1641" t="s">
        <v>2390</v>
      </c>
      <c r="C1641">
        <v>283</v>
      </c>
      <c r="D1641" t="s">
        <v>2384</v>
      </c>
      <c r="E1641">
        <v>2973300045</v>
      </c>
      <c r="F1641" t="s">
        <v>172</v>
      </c>
      <c r="G1641" t="s">
        <v>2483</v>
      </c>
      <c r="H1641" t="str">
        <f t="shared" si="26"/>
        <v>2712973300045介護老人福祉施設</v>
      </c>
      <c r="I1641" t="s">
        <v>378</v>
      </c>
      <c r="J1641">
        <v>2704693</v>
      </c>
    </row>
    <row r="1642" spans="1:10">
      <c r="A1642">
        <v>271</v>
      </c>
      <c r="B1642" t="s">
        <v>2391</v>
      </c>
      <c r="C1642">
        <v>283</v>
      </c>
      <c r="D1642" t="s">
        <v>2384</v>
      </c>
      <c r="E1642">
        <v>2970300089</v>
      </c>
      <c r="F1642" t="s">
        <v>10</v>
      </c>
      <c r="G1642" t="s">
        <v>2484</v>
      </c>
      <c r="H1642" t="str">
        <f t="shared" si="26"/>
        <v>2712970300089訪問介護</v>
      </c>
      <c r="I1642" t="s">
        <v>378</v>
      </c>
      <c r="J1642">
        <v>236149</v>
      </c>
    </row>
    <row r="1643" spans="1:10">
      <c r="A1643">
        <v>271</v>
      </c>
      <c r="B1643" t="s">
        <v>2392</v>
      </c>
      <c r="C1643">
        <v>283</v>
      </c>
      <c r="D1643" t="s">
        <v>2384</v>
      </c>
      <c r="E1643">
        <v>2970300089</v>
      </c>
      <c r="F1643" t="s">
        <v>4702</v>
      </c>
      <c r="G1643" t="s">
        <v>2484</v>
      </c>
      <c r="H1643" t="str">
        <f t="shared" si="26"/>
        <v>2712970300089訪問型サービス（独自/定率）</v>
      </c>
      <c r="I1643" t="s">
        <v>378</v>
      </c>
      <c r="J1643">
        <v>105210</v>
      </c>
    </row>
    <row r="1644" spans="1:10">
      <c r="A1644">
        <v>271</v>
      </c>
      <c r="B1644" t="s">
        <v>2393</v>
      </c>
      <c r="C1644">
        <v>283</v>
      </c>
      <c r="D1644" t="s">
        <v>2384</v>
      </c>
      <c r="E1644">
        <v>2970300089</v>
      </c>
      <c r="F1644" t="s">
        <v>12</v>
      </c>
      <c r="G1644" t="s">
        <v>2484</v>
      </c>
      <c r="H1644" t="str">
        <f t="shared" si="26"/>
        <v>2712970300089通所介護</v>
      </c>
      <c r="I1644" t="s">
        <v>378</v>
      </c>
      <c r="J1644">
        <v>664486</v>
      </c>
    </row>
    <row r="1645" spans="1:10">
      <c r="A1645">
        <v>271</v>
      </c>
      <c r="B1645" t="s">
        <v>2394</v>
      </c>
      <c r="C1645">
        <v>283</v>
      </c>
      <c r="D1645" t="s">
        <v>2384</v>
      </c>
      <c r="E1645">
        <v>2970300089</v>
      </c>
      <c r="F1645" t="s">
        <v>4703</v>
      </c>
      <c r="G1645" t="s">
        <v>2484</v>
      </c>
      <c r="H1645" t="str">
        <f t="shared" si="26"/>
        <v>2712970300089通所型サービス（独自/定率）</v>
      </c>
      <c r="I1645" t="s">
        <v>378</v>
      </c>
      <c r="J1645">
        <v>104769</v>
      </c>
    </row>
    <row r="1646" spans="1:10">
      <c r="A1646">
        <v>271</v>
      </c>
      <c r="B1646" t="s">
        <v>2395</v>
      </c>
      <c r="C1646">
        <v>283</v>
      </c>
      <c r="D1646" t="s">
        <v>2384</v>
      </c>
      <c r="E1646">
        <v>2970300089</v>
      </c>
      <c r="F1646" t="s">
        <v>188</v>
      </c>
      <c r="G1646" t="s">
        <v>2484</v>
      </c>
      <c r="H1646" t="str">
        <f t="shared" si="26"/>
        <v>2712970300089短期入所生活介護</v>
      </c>
      <c r="I1646" t="s">
        <v>378</v>
      </c>
      <c r="J1646">
        <v>558489</v>
      </c>
    </row>
    <row r="1647" spans="1:10">
      <c r="A1647">
        <v>271</v>
      </c>
      <c r="B1647" t="s">
        <v>2396</v>
      </c>
      <c r="C1647">
        <v>283</v>
      </c>
      <c r="D1647" t="s">
        <v>2384</v>
      </c>
      <c r="E1647">
        <v>2970300089</v>
      </c>
      <c r="F1647" t="s">
        <v>187</v>
      </c>
      <c r="G1647" t="s">
        <v>2484</v>
      </c>
      <c r="H1647" t="str">
        <f t="shared" si="26"/>
        <v>2712970300089介護予防短期入所生活介護</v>
      </c>
      <c r="I1647" t="s">
        <v>378</v>
      </c>
      <c r="J1647">
        <v>3719</v>
      </c>
    </row>
    <row r="1648" spans="1:10">
      <c r="A1648">
        <v>271</v>
      </c>
      <c r="B1648" t="s">
        <v>2397</v>
      </c>
      <c r="C1648">
        <v>283</v>
      </c>
      <c r="D1648" t="s">
        <v>2384</v>
      </c>
      <c r="E1648">
        <v>2970300089</v>
      </c>
      <c r="F1648" t="s">
        <v>172</v>
      </c>
      <c r="G1648" t="s">
        <v>2484</v>
      </c>
      <c r="H1648" t="str">
        <f t="shared" si="26"/>
        <v>2712970300089介護老人福祉施設</v>
      </c>
      <c r="I1648" t="s">
        <v>378</v>
      </c>
      <c r="J1648">
        <v>1642514</v>
      </c>
    </row>
    <row r="1649" spans="1:10">
      <c r="A1649">
        <v>271</v>
      </c>
      <c r="B1649" t="s">
        <v>2398</v>
      </c>
      <c r="C1649">
        <v>283</v>
      </c>
      <c r="D1649" t="s">
        <v>2384</v>
      </c>
      <c r="E1649">
        <v>2990300119</v>
      </c>
      <c r="F1649" t="s">
        <v>168</v>
      </c>
      <c r="G1649" t="s">
        <v>2484</v>
      </c>
      <c r="H1649" t="str">
        <f t="shared" si="26"/>
        <v>2712990300119定期巡回・随時対応型訪問介護看護</v>
      </c>
      <c r="I1649" t="s">
        <v>378</v>
      </c>
      <c r="J1649">
        <v>1358881</v>
      </c>
    </row>
    <row r="1650" spans="1:10">
      <c r="A1650">
        <v>271</v>
      </c>
      <c r="B1650" t="s">
        <v>2399</v>
      </c>
      <c r="C1650">
        <v>283</v>
      </c>
      <c r="D1650" t="s">
        <v>2384</v>
      </c>
      <c r="E1650">
        <v>2971000043</v>
      </c>
      <c r="F1650" t="s">
        <v>10</v>
      </c>
      <c r="G1650" t="s">
        <v>2485</v>
      </c>
      <c r="H1650" t="str">
        <f t="shared" si="26"/>
        <v>2712971000043訪問介護</v>
      </c>
      <c r="I1650" t="s">
        <v>378</v>
      </c>
      <c r="J1650">
        <v>259241</v>
      </c>
    </row>
    <row r="1651" spans="1:10">
      <c r="A1651">
        <v>271</v>
      </c>
      <c r="B1651" t="s">
        <v>2400</v>
      </c>
      <c r="C1651">
        <v>283</v>
      </c>
      <c r="D1651" t="s">
        <v>2384</v>
      </c>
      <c r="E1651">
        <v>2971000043</v>
      </c>
      <c r="F1651" t="s">
        <v>4702</v>
      </c>
      <c r="G1651" t="s">
        <v>2485</v>
      </c>
      <c r="H1651" t="str">
        <f t="shared" si="26"/>
        <v>2712971000043訪問型サービス（独自/定率）</v>
      </c>
      <c r="I1651" t="s">
        <v>378</v>
      </c>
      <c r="J1651">
        <v>39542</v>
      </c>
    </row>
    <row r="1652" spans="1:10">
      <c r="A1652">
        <v>271</v>
      </c>
      <c r="B1652" t="s">
        <v>2401</v>
      </c>
      <c r="C1652">
        <v>283</v>
      </c>
      <c r="D1652" t="s">
        <v>2384</v>
      </c>
      <c r="E1652">
        <v>2971000043</v>
      </c>
      <c r="F1652" t="s">
        <v>12</v>
      </c>
      <c r="G1652" t="s">
        <v>2485</v>
      </c>
      <c r="H1652" t="str">
        <f t="shared" si="26"/>
        <v>2712971000043通所介護</v>
      </c>
      <c r="I1652" t="s">
        <v>378</v>
      </c>
      <c r="J1652">
        <v>348014</v>
      </c>
    </row>
    <row r="1653" spans="1:10">
      <c r="A1653">
        <v>271</v>
      </c>
      <c r="B1653" t="s">
        <v>2402</v>
      </c>
      <c r="C1653">
        <v>283</v>
      </c>
      <c r="D1653" t="s">
        <v>2384</v>
      </c>
      <c r="E1653">
        <v>2971000043</v>
      </c>
      <c r="F1653" t="s">
        <v>4703</v>
      </c>
      <c r="G1653" t="s">
        <v>2485</v>
      </c>
      <c r="H1653" t="str">
        <f t="shared" si="26"/>
        <v>2712971000043通所型サービス（独自/定率）</v>
      </c>
      <c r="I1653" t="s">
        <v>378</v>
      </c>
      <c r="J1653">
        <v>3608</v>
      </c>
    </row>
    <row r="1654" spans="1:10">
      <c r="A1654">
        <v>271</v>
      </c>
      <c r="B1654" t="s">
        <v>2403</v>
      </c>
      <c r="C1654">
        <v>283</v>
      </c>
      <c r="D1654" t="s">
        <v>2384</v>
      </c>
      <c r="E1654">
        <v>2971000043</v>
      </c>
      <c r="F1654" t="s">
        <v>188</v>
      </c>
      <c r="G1654" t="s">
        <v>2485</v>
      </c>
      <c r="H1654" t="str">
        <f t="shared" si="26"/>
        <v>2712971000043短期入所生活介護</v>
      </c>
      <c r="I1654" t="s">
        <v>378</v>
      </c>
      <c r="J1654">
        <v>517951</v>
      </c>
    </row>
    <row r="1655" spans="1:10">
      <c r="A1655">
        <v>271</v>
      </c>
      <c r="B1655" t="s">
        <v>2404</v>
      </c>
      <c r="C1655">
        <v>283</v>
      </c>
      <c r="D1655" t="s">
        <v>2384</v>
      </c>
      <c r="E1655">
        <v>2971000043</v>
      </c>
      <c r="F1655" t="s">
        <v>187</v>
      </c>
      <c r="G1655" t="s">
        <v>2485</v>
      </c>
      <c r="H1655" t="str">
        <f t="shared" si="26"/>
        <v>2712971000043介護予防短期入所生活介護</v>
      </c>
      <c r="I1655" t="s">
        <v>378</v>
      </c>
      <c r="J1655">
        <v>150</v>
      </c>
    </row>
    <row r="1656" spans="1:10">
      <c r="A1656">
        <v>271</v>
      </c>
      <c r="B1656" t="s">
        <v>2405</v>
      </c>
      <c r="C1656">
        <v>283</v>
      </c>
      <c r="D1656" t="s">
        <v>2384</v>
      </c>
      <c r="E1656">
        <v>2971000043</v>
      </c>
      <c r="F1656" t="s">
        <v>172</v>
      </c>
      <c r="G1656" t="s">
        <v>2485</v>
      </c>
      <c r="H1656" t="str">
        <f t="shared" si="26"/>
        <v>2712971000043介護老人福祉施設</v>
      </c>
      <c r="I1656" t="s">
        <v>378</v>
      </c>
      <c r="J1656">
        <v>1742650</v>
      </c>
    </row>
    <row r="1657" spans="1:10">
      <c r="A1657">
        <v>271</v>
      </c>
      <c r="B1657" t="s">
        <v>2406</v>
      </c>
      <c r="C1657">
        <v>283</v>
      </c>
      <c r="D1657" t="s">
        <v>2384</v>
      </c>
      <c r="E1657">
        <v>2991000080</v>
      </c>
      <c r="F1657" t="s">
        <v>168</v>
      </c>
      <c r="G1657" t="s">
        <v>2485</v>
      </c>
      <c r="H1657" t="str">
        <f t="shared" si="26"/>
        <v>2712991000080定期巡回・随時対応型訪問介護看護</v>
      </c>
      <c r="I1657" t="s">
        <v>378</v>
      </c>
      <c r="J1657">
        <v>456351</v>
      </c>
    </row>
    <row r="1658" spans="1:10">
      <c r="A1658">
        <v>271</v>
      </c>
      <c r="B1658" t="s">
        <v>2407</v>
      </c>
      <c r="C1658">
        <v>283</v>
      </c>
      <c r="D1658" t="s">
        <v>2384</v>
      </c>
      <c r="E1658">
        <v>2973300219</v>
      </c>
      <c r="F1658" t="s">
        <v>241</v>
      </c>
      <c r="G1658" t="s">
        <v>2486</v>
      </c>
      <c r="H1658" t="str">
        <f t="shared" si="26"/>
        <v>2712973300219特定施設入居者生活介護</v>
      </c>
      <c r="I1658" t="s">
        <v>378</v>
      </c>
      <c r="J1658">
        <v>469256</v>
      </c>
    </row>
    <row r="1659" spans="1:10">
      <c r="A1659">
        <v>271</v>
      </c>
      <c r="B1659" t="s">
        <v>2408</v>
      </c>
      <c r="C1659">
        <v>283</v>
      </c>
      <c r="D1659" t="s">
        <v>2384</v>
      </c>
      <c r="E1659">
        <v>2973300219</v>
      </c>
      <c r="F1659" t="s">
        <v>175</v>
      </c>
      <c r="G1659" t="s">
        <v>2486</v>
      </c>
      <c r="H1659" t="str">
        <f t="shared" si="26"/>
        <v>2712973300219介護予防特定施設入居者生活介護</v>
      </c>
      <c r="I1659" t="s">
        <v>378</v>
      </c>
      <c r="J1659">
        <v>0</v>
      </c>
    </row>
    <row r="1660" spans="1:10">
      <c r="A1660">
        <v>271</v>
      </c>
      <c r="B1660" t="s">
        <v>2409</v>
      </c>
      <c r="C1660">
        <v>283</v>
      </c>
      <c r="D1660" t="s">
        <v>2384</v>
      </c>
      <c r="E1660">
        <v>2973300482</v>
      </c>
      <c r="F1660" t="s">
        <v>12</v>
      </c>
      <c r="G1660" t="s">
        <v>2487</v>
      </c>
      <c r="H1660" t="str">
        <f t="shared" si="26"/>
        <v>2712973300482通所介護</v>
      </c>
      <c r="I1660" t="s">
        <v>378</v>
      </c>
      <c r="J1660">
        <v>783215</v>
      </c>
    </row>
    <row r="1661" spans="1:10">
      <c r="A1661">
        <v>271</v>
      </c>
      <c r="B1661" t="s">
        <v>2410</v>
      </c>
      <c r="C1661">
        <v>283</v>
      </c>
      <c r="D1661" t="s">
        <v>2384</v>
      </c>
      <c r="E1661">
        <v>2973300482</v>
      </c>
      <c r="F1661" t="s">
        <v>4703</v>
      </c>
      <c r="G1661" t="s">
        <v>2487</v>
      </c>
      <c r="H1661" t="str">
        <f t="shared" si="26"/>
        <v>2712973300482通所型サービス（独自/定率）</v>
      </c>
      <c r="I1661" t="s">
        <v>378</v>
      </c>
      <c r="J1661">
        <v>144741</v>
      </c>
    </row>
    <row r="1662" spans="1:10">
      <c r="A1662">
        <v>271</v>
      </c>
      <c r="B1662" t="s">
        <v>2411</v>
      </c>
      <c r="C1662">
        <v>283</v>
      </c>
      <c r="D1662" t="s">
        <v>2384</v>
      </c>
      <c r="E1662">
        <v>2993300058</v>
      </c>
      <c r="F1662" t="s">
        <v>13</v>
      </c>
      <c r="G1662" t="s">
        <v>2488</v>
      </c>
      <c r="H1662" t="str">
        <f t="shared" si="26"/>
        <v>2712993300058地域密着型通所介護</v>
      </c>
      <c r="I1662" t="s">
        <v>378</v>
      </c>
      <c r="J1662">
        <v>72229</v>
      </c>
    </row>
    <row r="1663" spans="1:10">
      <c r="A1663">
        <v>271</v>
      </c>
      <c r="B1663" t="s">
        <v>2412</v>
      </c>
      <c r="C1663">
        <v>283</v>
      </c>
      <c r="D1663" t="s">
        <v>2384</v>
      </c>
      <c r="E1663">
        <v>2993300058</v>
      </c>
      <c r="F1663" t="s">
        <v>4703</v>
      </c>
      <c r="G1663" t="s">
        <v>2488</v>
      </c>
      <c r="H1663" t="str">
        <f t="shared" si="26"/>
        <v>2712993300058通所型サービス（独自/定率）</v>
      </c>
      <c r="I1663" t="s">
        <v>378</v>
      </c>
      <c r="J1663">
        <v>59242</v>
      </c>
    </row>
    <row r="1664" spans="1:10">
      <c r="A1664">
        <v>271</v>
      </c>
      <c r="B1664" t="s">
        <v>2413</v>
      </c>
      <c r="C1664">
        <v>283</v>
      </c>
      <c r="D1664" t="s">
        <v>2384</v>
      </c>
      <c r="E1664">
        <v>2970301269</v>
      </c>
      <c r="F1664" t="s">
        <v>12</v>
      </c>
      <c r="G1664" t="s">
        <v>2489</v>
      </c>
      <c r="H1664" t="str">
        <f t="shared" si="26"/>
        <v>2712970301269通所介護</v>
      </c>
      <c r="I1664" t="s">
        <v>378</v>
      </c>
      <c r="J1664">
        <v>831096</v>
      </c>
    </row>
    <row r="1665" spans="1:10">
      <c r="A1665">
        <v>271</v>
      </c>
      <c r="B1665" t="s">
        <v>2414</v>
      </c>
      <c r="C1665">
        <v>283</v>
      </c>
      <c r="D1665" t="s">
        <v>2384</v>
      </c>
      <c r="E1665">
        <v>2970301269</v>
      </c>
      <c r="F1665" t="s">
        <v>4703</v>
      </c>
      <c r="G1665" t="s">
        <v>2489</v>
      </c>
      <c r="H1665" t="str">
        <f t="shared" si="26"/>
        <v>2712970301269通所型サービス（独自/定率）</v>
      </c>
      <c r="I1665" t="s">
        <v>378</v>
      </c>
      <c r="J1665">
        <v>65553</v>
      </c>
    </row>
    <row r="1666" spans="1:10">
      <c r="A1666">
        <v>271</v>
      </c>
      <c r="B1666" t="s">
        <v>2415</v>
      </c>
      <c r="C1666">
        <v>283</v>
      </c>
      <c r="D1666" t="s">
        <v>2384</v>
      </c>
      <c r="E1666">
        <v>2970301806</v>
      </c>
      <c r="F1666" t="s">
        <v>10</v>
      </c>
      <c r="G1666" t="s">
        <v>2489</v>
      </c>
      <c r="H1666" t="str">
        <f t="shared" si="26"/>
        <v>2712970301806訪問介護</v>
      </c>
      <c r="I1666" t="s">
        <v>378</v>
      </c>
      <c r="J1666">
        <v>161272</v>
      </c>
    </row>
    <row r="1667" spans="1:10">
      <c r="A1667">
        <v>271</v>
      </c>
      <c r="B1667" t="s">
        <v>2416</v>
      </c>
      <c r="C1667">
        <v>283</v>
      </c>
      <c r="D1667" t="s">
        <v>2384</v>
      </c>
      <c r="E1667">
        <v>2970301806</v>
      </c>
      <c r="F1667" t="s">
        <v>4702</v>
      </c>
      <c r="G1667" t="s">
        <v>2489</v>
      </c>
      <c r="H1667" t="str">
        <f t="shared" si="26"/>
        <v>2712970301806訪問型サービス（独自/定率）</v>
      </c>
      <c r="I1667" t="s">
        <v>378</v>
      </c>
      <c r="J1667">
        <v>37053</v>
      </c>
    </row>
    <row r="1668" spans="1:10">
      <c r="A1668">
        <v>271</v>
      </c>
      <c r="B1668" t="s">
        <v>2417</v>
      </c>
      <c r="C1668">
        <v>283</v>
      </c>
      <c r="D1668" t="s">
        <v>2384</v>
      </c>
      <c r="E1668">
        <v>2970301731</v>
      </c>
      <c r="F1668" t="s">
        <v>10</v>
      </c>
      <c r="G1668" t="s">
        <v>2490</v>
      </c>
      <c r="H1668" t="str">
        <f t="shared" si="26"/>
        <v>2712970301731訪問介護</v>
      </c>
      <c r="I1668" t="s">
        <v>378</v>
      </c>
      <c r="J1668">
        <v>25993</v>
      </c>
    </row>
    <row r="1669" spans="1:10">
      <c r="A1669">
        <v>271</v>
      </c>
      <c r="B1669" t="s">
        <v>2418</v>
      </c>
      <c r="C1669">
        <v>283</v>
      </c>
      <c r="D1669" t="s">
        <v>2384</v>
      </c>
      <c r="E1669">
        <v>2970301731</v>
      </c>
      <c r="F1669" t="s">
        <v>4702</v>
      </c>
      <c r="G1669" t="s">
        <v>2490</v>
      </c>
      <c r="H1669" t="str">
        <f t="shared" si="26"/>
        <v>2712970301731訪問型サービス（独自/定率）</v>
      </c>
      <c r="I1669" t="s">
        <v>378</v>
      </c>
      <c r="J1669">
        <v>28830</v>
      </c>
    </row>
    <row r="1670" spans="1:10">
      <c r="A1670">
        <v>271</v>
      </c>
      <c r="B1670" t="s">
        <v>2419</v>
      </c>
      <c r="C1670">
        <v>283</v>
      </c>
      <c r="D1670" t="s">
        <v>2384</v>
      </c>
      <c r="E1670">
        <v>2970301731</v>
      </c>
      <c r="F1670" t="s">
        <v>12</v>
      </c>
      <c r="G1670" t="s">
        <v>2490</v>
      </c>
      <c r="H1670" t="str">
        <f t="shared" si="26"/>
        <v>2712970301731通所介護</v>
      </c>
      <c r="I1670" t="s">
        <v>378</v>
      </c>
      <c r="J1670">
        <v>135675</v>
      </c>
    </row>
    <row r="1671" spans="1:10">
      <c r="A1671">
        <v>271</v>
      </c>
      <c r="B1671" t="s">
        <v>2420</v>
      </c>
      <c r="C1671">
        <v>283</v>
      </c>
      <c r="D1671" t="s">
        <v>2384</v>
      </c>
      <c r="E1671">
        <v>2970301731</v>
      </c>
      <c r="F1671" t="s">
        <v>4703</v>
      </c>
      <c r="G1671" t="s">
        <v>2490</v>
      </c>
      <c r="H1671" t="str">
        <f t="shared" si="26"/>
        <v>2712970301731通所型サービス（独自/定率）</v>
      </c>
      <c r="I1671" t="s">
        <v>378</v>
      </c>
      <c r="J1671">
        <v>176039</v>
      </c>
    </row>
    <row r="1672" spans="1:10">
      <c r="A1672">
        <v>271</v>
      </c>
      <c r="B1672" t="s">
        <v>2421</v>
      </c>
      <c r="C1672">
        <v>283</v>
      </c>
      <c r="D1672" t="s">
        <v>2384</v>
      </c>
      <c r="E1672">
        <v>2971000050</v>
      </c>
      <c r="F1672" t="s">
        <v>12</v>
      </c>
      <c r="G1672" t="s">
        <v>2491</v>
      </c>
      <c r="H1672" t="str">
        <f t="shared" si="26"/>
        <v>2712971000050通所介護</v>
      </c>
      <c r="I1672" t="s">
        <v>378</v>
      </c>
      <c r="J1672">
        <v>616273</v>
      </c>
    </row>
    <row r="1673" spans="1:10">
      <c r="A1673">
        <v>271</v>
      </c>
      <c r="B1673" t="s">
        <v>2422</v>
      </c>
      <c r="C1673">
        <v>283</v>
      </c>
      <c r="D1673" t="s">
        <v>2384</v>
      </c>
      <c r="E1673">
        <v>2971000050</v>
      </c>
      <c r="F1673" t="s">
        <v>4703</v>
      </c>
      <c r="G1673" t="s">
        <v>2491</v>
      </c>
      <c r="H1673" t="str">
        <f t="shared" si="26"/>
        <v>2712971000050通所型サービス（独自/定率）</v>
      </c>
      <c r="I1673" t="s">
        <v>378</v>
      </c>
      <c r="J1673">
        <v>53605</v>
      </c>
    </row>
    <row r="1674" spans="1:10">
      <c r="A1674">
        <v>271</v>
      </c>
      <c r="B1674" t="s">
        <v>2423</v>
      </c>
      <c r="C1674">
        <v>283</v>
      </c>
      <c r="D1674" t="s">
        <v>2384</v>
      </c>
      <c r="E1674">
        <v>2973200062</v>
      </c>
      <c r="F1674" t="s">
        <v>12</v>
      </c>
      <c r="G1674" t="s">
        <v>2492</v>
      </c>
      <c r="H1674" t="str">
        <f t="shared" si="26"/>
        <v>2712973200062通所介護</v>
      </c>
      <c r="I1674" t="s">
        <v>378</v>
      </c>
      <c r="J1674">
        <v>552619</v>
      </c>
    </row>
    <row r="1675" spans="1:10">
      <c r="A1675">
        <v>271</v>
      </c>
      <c r="B1675" t="s">
        <v>2424</v>
      </c>
      <c r="C1675">
        <v>283</v>
      </c>
      <c r="D1675" t="s">
        <v>2384</v>
      </c>
      <c r="E1675">
        <v>2973200062</v>
      </c>
      <c r="F1675" t="s">
        <v>4703</v>
      </c>
      <c r="G1675" t="s">
        <v>2492</v>
      </c>
      <c r="H1675" t="str">
        <f t="shared" si="26"/>
        <v>2712973200062通所型サービス（独自/定率）</v>
      </c>
      <c r="I1675" t="s">
        <v>378</v>
      </c>
      <c r="J1675">
        <v>3185</v>
      </c>
    </row>
    <row r="1676" spans="1:10">
      <c r="H1676" t="str">
        <f t="shared" si="26"/>
        <v/>
      </c>
    </row>
    <row r="1677" spans="1:10">
      <c r="A1677">
        <v>272</v>
      </c>
      <c r="B1677" t="s">
        <v>2425</v>
      </c>
      <c r="C1677">
        <v>284</v>
      </c>
      <c r="D1677" t="s">
        <v>2426</v>
      </c>
      <c r="E1677">
        <v>2973300102</v>
      </c>
      <c r="F1677" t="s">
        <v>10</v>
      </c>
      <c r="G1677" t="s">
        <v>2426</v>
      </c>
      <c r="H1677" t="str">
        <f t="shared" si="26"/>
        <v>2722973300102訪問介護</v>
      </c>
      <c r="I1677" t="s">
        <v>378</v>
      </c>
      <c r="J1677">
        <v>104716</v>
      </c>
    </row>
    <row r="1678" spans="1:10">
      <c r="A1678">
        <v>272</v>
      </c>
      <c r="B1678" t="s">
        <v>2427</v>
      </c>
      <c r="C1678">
        <v>284</v>
      </c>
      <c r="D1678" t="s">
        <v>2426</v>
      </c>
      <c r="E1678">
        <v>2973300102</v>
      </c>
      <c r="F1678" t="s">
        <v>4704</v>
      </c>
      <c r="G1678" t="s">
        <v>2426</v>
      </c>
      <c r="H1678" t="str">
        <f t="shared" si="26"/>
        <v>2722973300102訪問型サービス（独自）</v>
      </c>
      <c r="I1678" t="s">
        <v>378</v>
      </c>
      <c r="J1678">
        <v>0</v>
      </c>
    </row>
    <row r="1679" spans="1:10">
      <c r="H1679" t="str">
        <f t="shared" si="26"/>
        <v/>
      </c>
    </row>
    <row r="1680" spans="1:10">
      <c r="A1680">
        <v>273</v>
      </c>
      <c r="B1680" t="s">
        <v>2428</v>
      </c>
      <c r="C1680">
        <v>285</v>
      </c>
      <c r="D1680" t="s">
        <v>2429</v>
      </c>
      <c r="E1680">
        <v>2970102717</v>
      </c>
      <c r="F1680" t="s">
        <v>10</v>
      </c>
      <c r="G1680" t="s">
        <v>2493</v>
      </c>
      <c r="H1680" t="str">
        <f t="shared" si="26"/>
        <v>2732970102717訪問介護</v>
      </c>
      <c r="I1680" t="s">
        <v>378</v>
      </c>
      <c r="J1680">
        <v>56268</v>
      </c>
    </row>
    <row r="1681" spans="1:10">
      <c r="A1681">
        <v>273</v>
      </c>
      <c r="B1681" t="s">
        <v>2430</v>
      </c>
      <c r="C1681">
        <v>285</v>
      </c>
      <c r="D1681" t="s">
        <v>2429</v>
      </c>
      <c r="E1681">
        <v>2970102717</v>
      </c>
      <c r="F1681" t="s">
        <v>4704</v>
      </c>
      <c r="G1681" t="s">
        <v>2493</v>
      </c>
      <c r="H1681" t="str">
        <f t="shared" si="26"/>
        <v>2732970102717訪問型サービス（独自）</v>
      </c>
      <c r="I1681" t="s">
        <v>378</v>
      </c>
      <c r="J1681">
        <v>11051</v>
      </c>
    </row>
    <row r="1682" spans="1:10">
      <c r="H1682" t="str">
        <f t="shared" si="26"/>
        <v/>
      </c>
    </row>
    <row r="1683" spans="1:10">
      <c r="A1683">
        <v>274</v>
      </c>
      <c r="B1683" t="s">
        <v>2431</v>
      </c>
      <c r="C1683">
        <v>286</v>
      </c>
      <c r="D1683" t="s">
        <v>2432</v>
      </c>
      <c r="E1683">
        <v>2970300824</v>
      </c>
      <c r="F1683" t="s">
        <v>190</v>
      </c>
      <c r="G1683" t="s">
        <v>2494</v>
      </c>
      <c r="H1683" t="str">
        <f t="shared" ref="H1683:H1745" si="27">A1683&amp;B1683</f>
        <v>2742970300824通所リハビリテーション</v>
      </c>
      <c r="I1683" t="s">
        <v>378</v>
      </c>
      <c r="J1683">
        <v>97408</v>
      </c>
    </row>
    <row r="1684" spans="1:10">
      <c r="A1684">
        <v>274</v>
      </c>
      <c r="B1684" t="s">
        <v>2433</v>
      </c>
      <c r="C1684">
        <v>286</v>
      </c>
      <c r="D1684" t="s">
        <v>2432</v>
      </c>
      <c r="E1684">
        <v>2970300824</v>
      </c>
      <c r="F1684" t="s">
        <v>189</v>
      </c>
      <c r="G1684" t="s">
        <v>2494</v>
      </c>
      <c r="H1684" t="str">
        <f t="shared" si="27"/>
        <v>2742970300824介護予防通所リハビリテーション</v>
      </c>
      <c r="I1684" t="s">
        <v>378</v>
      </c>
      <c r="J1684">
        <v>68299</v>
      </c>
    </row>
    <row r="1685" spans="1:10">
      <c r="H1685" t="str">
        <f t="shared" si="27"/>
        <v/>
      </c>
    </row>
    <row r="1686" spans="1:10">
      <c r="A1686">
        <v>275</v>
      </c>
      <c r="B1686" t="s">
        <v>2434</v>
      </c>
      <c r="C1686">
        <v>287</v>
      </c>
      <c r="D1686" t="s">
        <v>2435</v>
      </c>
      <c r="E1686">
        <v>2970501413</v>
      </c>
      <c r="F1686" t="s">
        <v>10</v>
      </c>
      <c r="G1686" t="s">
        <v>2495</v>
      </c>
      <c r="H1686" t="str">
        <f t="shared" si="27"/>
        <v>2752970501413訪問介護</v>
      </c>
      <c r="I1686" t="s">
        <v>378</v>
      </c>
      <c r="J1686">
        <v>248062</v>
      </c>
    </row>
    <row r="1687" spans="1:10">
      <c r="A1687">
        <v>275</v>
      </c>
      <c r="B1687" t="s">
        <v>2436</v>
      </c>
      <c r="C1687">
        <v>287</v>
      </c>
      <c r="D1687" t="s">
        <v>2435</v>
      </c>
      <c r="E1687">
        <v>2970501413</v>
      </c>
      <c r="F1687" t="s">
        <v>4702</v>
      </c>
      <c r="G1687" t="s">
        <v>2495</v>
      </c>
      <c r="H1687" t="str">
        <f t="shared" si="27"/>
        <v>2752970501413訪問型サービス（独自/定率）</v>
      </c>
      <c r="I1687" t="s">
        <v>378</v>
      </c>
      <c r="J1687">
        <v>110795</v>
      </c>
    </row>
    <row r="1688" spans="1:10">
      <c r="A1688">
        <v>275</v>
      </c>
      <c r="B1688" t="s">
        <v>2437</v>
      </c>
      <c r="C1688">
        <v>287</v>
      </c>
      <c r="D1688" t="s">
        <v>2435</v>
      </c>
      <c r="E1688">
        <v>2970501413</v>
      </c>
      <c r="F1688" t="s">
        <v>13</v>
      </c>
      <c r="G1688" t="s">
        <v>2495</v>
      </c>
      <c r="H1688" t="str">
        <f t="shared" si="27"/>
        <v>2752970501413地域密着型通所介護</v>
      </c>
      <c r="I1688" t="s">
        <v>378</v>
      </c>
      <c r="J1688">
        <v>137018</v>
      </c>
    </row>
    <row r="1689" spans="1:10">
      <c r="A1689">
        <v>275</v>
      </c>
      <c r="B1689" t="s">
        <v>2438</v>
      </c>
      <c r="C1689">
        <v>287</v>
      </c>
      <c r="D1689" t="s">
        <v>2435</v>
      </c>
      <c r="E1689">
        <v>2970501413</v>
      </c>
      <c r="F1689" t="s">
        <v>4703</v>
      </c>
      <c r="G1689" t="s">
        <v>2495</v>
      </c>
      <c r="H1689" t="str">
        <f t="shared" si="27"/>
        <v>2752970501413通所型サービス（独自/定率）</v>
      </c>
      <c r="I1689" t="s">
        <v>378</v>
      </c>
      <c r="J1689">
        <v>13467</v>
      </c>
    </row>
    <row r="1690" spans="1:10">
      <c r="H1690" t="str">
        <f t="shared" si="27"/>
        <v/>
      </c>
    </row>
    <row r="1691" spans="1:10">
      <c r="A1691">
        <v>276</v>
      </c>
      <c r="B1691" t="s">
        <v>2439</v>
      </c>
      <c r="C1691">
        <v>288</v>
      </c>
      <c r="D1691" t="s">
        <v>2440</v>
      </c>
      <c r="E1691">
        <v>2970800187</v>
      </c>
      <c r="F1691" t="s">
        <v>10</v>
      </c>
      <c r="G1691" t="s">
        <v>2496</v>
      </c>
      <c r="H1691" t="str">
        <f t="shared" si="27"/>
        <v>2762970800187訪問介護</v>
      </c>
      <c r="I1691" t="s">
        <v>378</v>
      </c>
      <c r="J1691">
        <v>98256</v>
      </c>
    </row>
    <row r="1692" spans="1:10">
      <c r="A1692">
        <v>276</v>
      </c>
      <c r="B1692" t="s">
        <v>2441</v>
      </c>
      <c r="C1692">
        <v>288</v>
      </c>
      <c r="D1692" t="s">
        <v>2440</v>
      </c>
      <c r="E1692">
        <v>2970800187</v>
      </c>
      <c r="F1692" t="s">
        <v>4704</v>
      </c>
      <c r="G1692" t="s">
        <v>2496</v>
      </c>
      <c r="H1692" t="str">
        <f t="shared" si="27"/>
        <v>2762970800187訪問型サービス（独自）</v>
      </c>
      <c r="I1692" t="s">
        <v>378</v>
      </c>
      <c r="J1692">
        <v>2116</v>
      </c>
    </row>
    <row r="1693" spans="1:10">
      <c r="A1693">
        <v>276</v>
      </c>
      <c r="B1693" t="s">
        <v>2442</v>
      </c>
      <c r="C1693">
        <v>288</v>
      </c>
      <c r="D1693" t="s">
        <v>2440</v>
      </c>
      <c r="E1693">
        <v>2970800328</v>
      </c>
      <c r="F1693" t="s">
        <v>12</v>
      </c>
      <c r="G1693" t="s">
        <v>2497</v>
      </c>
      <c r="H1693" t="str">
        <f t="shared" si="27"/>
        <v>2762970800328通所介護</v>
      </c>
      <c r="I1693" t="s">
        <v>378</v>
      </c>
      <c r="J1693">
        <v>121208</v>
      </c>
    </row>
    <row r="1694" spans="1:10">
      <c r="A1694">
        <v>276</v>
      </c>
      <c r="B1694" t="s">
        <v>2443</v>
      </c>
      <c r="C1694">
        <v>288</v>
      </c>
      <c r="D1694" t="s">
        <v>2440</v>
      </c>
      <c r="E1694">
        <v>2970800328</v>
      </c>
      <c r="F1694" t="s">
        <v>4705</v>
      </c>
      <c r="G1694" t="s">
        <v>2497</v>
      </c>
      <c r="H1694" t="str">
        <f t="shared" si="27"/>
        <v>2762970800328通所型サービス（独自）</v>
      </c>
      <c r="I1694" t="s">
        <v>378</v>
      </c>
      <c r="J1694">
        <v>0</v>
      </c>
    </row>
    <row r="1695" spans="1:10">
      <c r="H1695" t="str">
        <f t="shared" si="27"/>
        <v/>
      </c>
    </row>
    <row r="1696" spans="1:10">
      <c r="A1696">
        <v>277</v>
      </c>
      <c r="B1696" t="s">
        <v>2444</v>
      </c>
      <c r="C1696">
        <v>289</v>
      </c>
      <c r="D1696" t="s">
        <v>2445</v>
      </c>
      <c r="E1696">
        <v>2973100593</v>
      </c>
      <c r="F1696" t="s">
        <v>12</v>
      </c>
      <c r="G1696" t="s">
        <v>2498</v>
      </c>
      <c r="H1696" t="str">
        <f t="shared" si="27"/>
        <v>2772973100593通所介護</v>
      </c>
      <c r="I1696" t="s">
        <v>667</v>
      </c>
      <c r="J1696">
        <v>124686</v>
      </c>
    </row>
    <row r="1697" spans="1:10">
      <c r="A1697">
        <v>277</v>
      </c>
      <c r="B1697" t="s">
        <v>2446</v>
      </c>
      <c r="C1697">
        <v>289</v>
      </c>
      <c r="D1697" t="s">
        <v>4863</v>
      </c>
      <c r="E1697">
        <v>2973100593</v>
      </c>
      <c r="F1697" t="s">
        <v>4705</v>
      </c>
      <c r="G1697" t="s">
        <v>4864</v>
      </c>
      <c r="H1697" t="str">
        <f t="shared" si="27"/>
        <v>2772973100593通所型サービス（独自）</v>
      </c>
      <c r="I1697" t="s">
        <v>667</v>
      </c>
      <c r="J1697">
        <v>1591</v>
      </c>
    </row>
    <row r="1698" spans="1:10">
      <c r="H1698" t="str">
        <f t="shared" si="27"/>
        <v/>
      </c>
    </row>
    <row r="1699" spans="1:10">
      <c r="H1699" t="str">
        <f t="shared" si="27"/>
        <v/>
      </c>
    </row>
    <row r="1700" spans="1:10">
      <c r="A1700">
        <v>278</v>
      </c>
      <c r="B1700" t="s">
        <v>2499</v>
      </c>
      <c r="C1700">
        <v>291</v>
      </c>
      <c r="D1700" t="s">
        <v>2500</v>
      </c>
      <c r="E1700">
        <v>2974800613</v>
      </c>
      <c r="F1700" t="s">
        <v>172</v>
      </c>
      <c r="G1700" t="s">
        <v>2586</v>
      </c>
      <c r="H1700" t="str">
        <f t="shared" si="27"/>
        <v>2782974800613介護老人福祉施設</v>
      </c>
      <c r="I1700" t="s">
        <v>378</v>
      </c>
      <c r="J1700">
        <v>1512516</v>
      </c>
    </row>
    <row r="1701" spans="1:10">
      <c r="A1701">
        <v>278</v>
      </c>
      <c r="B1701" t="s">
        <v>2501</v>
      </c>
      <c r="C1701">
        <v>291</v>
      </c>
      <c r="D1701" t="s">
        <v>2500</v>
      </c>
      <c r="E1701">
        <v>2974800613</v>
      </c>
      <c r="F1701" t="s">
        <v>188</v>
      </c>
      <c r="G1701" t="s">
        <v>2586</v>
      </c>
      <c r="H1701" t="str">
        <f t="shared" si="27"/>
        <v>2782974800613短期入所生活介護</v>
      </c>
      <c r="I1701" t="s">
        <v>378</v>
      </c>
      <c r="J1701">
        <v>0</v>
      </c>
    </row>
    <row r="1702" spans="1:10">
      <c r="A1702">
        <v>278</v>
      </c>
      <c r="B1702" t="s">
        <v>2502</v>
      </c>
      <c r="C1702">
        <v>291</v>
      </c>
      <c r="D1702" t="s">
        <v>2500</v>
      </c>
      <c r="E1702">
        <v>2974800613</v>
      </c>
      <c r="F1702" t="s">
        <v>187</v>
      </c>
      <c r="G1702" t="s">
        <v>2586</v>
      </c>
      <c r="H1702" t="str">
        <f t="shared" si="27"/>
        <v>2782974800613介護予防短期入所生活介護</v>
      </c>
      <c r="I1702" t="s">
        <v>378</v>
      </c>
      <c r="J1702">
        <v>0</v>
      </c>
    </row>
    <row r="1703" spans="1:10">
      <c r="A1703">
        <v>278</v>
      </c>
      <c r="B1703" t="s">
        <v>2503</v>
      </c>
      <c r="C1703">
        <v>291</v>
      </c>
      <c r="D1703" t="s">
        <v>2500</v>
      </c>
      <c r="E1703">
        <v>2974800613</v>
      </c>
      <c r="F1703" t="s">
        <v>12</v>
      </c>
      <c r="G1703" t="s">
        <v>2586</v>
      </c>
      <c r="H1703" t="str">
        <f t="shared" si="27"/>
        <v>2782974800613通所介護</v>
      </c>
      <c r="I1703" t="s">
        <v>378</v>
      </c>
      <c r="J1703">
        <v>0</v>
      </c>
    </row>
    <row r="1704" spans="1:10">
      <c r="A1704">
        <v>278</v>
      </c>
      <c r="B1704" t="s">
        <v>2504</v>
      </c>
      <c r="C1704">
        <v>291</v>
      </c>
      <c r="D1704" t="s">
        <v>2500</v>
      </c>
      <c r="E1704">
        <v>2974800613</v>
      </c>
      <c r="F1704" t="s">
        <v>4703</v>
      </c>
      <c r="G1704" t="s">
        <v>2586</v>
      </c>
      <c r="H1704" t="str">
        <f t="shared" si="27"/>
        <v>2782974800613通所型サービス（独自/定率）</v>
      </c>
      <c r="I1704" t="s">
        <v>378</v>
      </c>
      <c r="J1704">
        <v>0</v>
      </c>
    </row>
    <row r="1705" spans="1:10">
      <c r="H1705" t="str">
        <f t="shared" si="27"/>
        <v/>
      </c>
    </row>
    <row r="1706" spans="1:10">
      <c r="A1706">
        <v>279</v>
      </c>
      <c r="B1706" t="s">
        <v>2505</v>
      </c>
      <c r="C1706">
        <v>292</v>
      </c>
      <c r="D1706" t="s">
        <v>2506</v>
      </c>
      <c r="E1706">
        <v>2972300020</v>
      </c>
      <c r="F1706" t="s">
        <v>172</v>
      </c>
      <c r="G1706" t="s">
        <v>2587</v>
      </c>
      <c r="H1706" t="str">
        <f t="shared" si="27"/>
        <v>2792972300020介護老人福祉施設</v>
      </c>
      <c r="I1706" t="s">
        <v>378</v>
      </c>
      <c r="J1706">
        <v>1532272</v>
      </c>
    </row>
    <row r="1707" spans="1:10">
      <c r="A1707">
        <v>279</v>
      </c>
      <c r="B1707" t="s">
        <v>2507</v>
      </c>
      <c r="C1707">
        <v>292</v>
      </c>
      <c r="D1707" t="s">
        <v>2506</v>
      </c>
      <c r="E1707">
        <v>2972300020</v>
      </c>
      <c r="F1707" t="s">
        <v>188</v>
      </c>
      <c r="G1707" t="s">
        <v>2587</v>
      </c>
      <c r="H1707" t="str">
        <f t="shared" si="27"/>
        <v>2792972300020短期入所生活介護</v>
      </c>
      <c r="I1707" t="s">
        <v>378</v>
      </c>
      <c r="J1707">
        <v>187516</v>
      </c>
    </row>
    <row r="1708" spans="1:10">
      <c r="A1708">
        <v>279</v>
      </c>
      <c r="B1708" t="s">
        <v>2508</v>
      </c>
      <c r="C1708">
        <v>292</v>
      </c>
      <c r="D1708" t="s">
        <v>2506</v>
      </c>
      <c r="E1708">
        <v>2972300020</v>
      </c>
      <c r="F1708" t="s">
        <v>187</v>
      </c>
      <c r="G1708" t="s">
        <v>2587</v>
      </c>
      <c r="H1708" t="str">
        <f t="shared" si="27"/>
        <v>2792972300020介護予防短期入所生活介護</v>
      </c>
      <c r="I1708" t="s">
        <v>378</v>
      </c>
      <c r="J1708">
        <v>840</v>
      </c>
    </row>
    <row r="1709" spans="1:10">
      <c r="A1709">
        <v>279</v>
      </c>
      <c r="B1709" t="s">
        <v>2509</v>
      </c>
      <c r="C1709">
        <v>292</v>
      </c>
      <c r="D1709" t="s">
        <v>2506</v>
      </c>
      <c r="E1709">
        <v>2972300020</v>
      </c>
      <c r="F1709" t="s">
        <v>12</v>
      </c>
      <c r="G1709" t="s">
        <v>2587</v>
      </c>
      <c r="H1709" t="str">
        <f t="shared" si="27"/>
        <v>2792972300020通所介護</v>
      </c>
      <c r="I1709" t="s">
        <v>378</v>
      </c>
      <c r="J1709">
        <v>79935</v>
      </c>
    </row>
    <row r="1710" spans="1:10">
      <c r="H1710" t="str">
        <f t="shared" si="27"/>
        <v/>
      </c>
    </row>
    <row r="1711" spans="1:10">
      <c r="A1711">
        <v>280</v>
      </c>
      <c r="B1711" t="s">
        <v>2510</v>
      </c>
      <c r="C1711">
        <v>293</v>
      </c>
      <c r="D1711" t="s">
        <v>2511</v>
      </c>
      <c r="E1711">
        <v>2970400889</v>
      </c>
      <c r="F1711" t="s">
        <v>13</v>
      </c>
      <c r="G1711" t="s">
        <v>2588</v>
      </c>
      <c r="H1711" t="str">
        <f t="shared" si="27"/>
        <v>2802970400889地域密着型通所介護</v>
      </c>
      <c r="I1711" t="s">
        <v>378</v>
      </c>
      <c r="J1711">
        <v>196220</v>
      </c>
    </row>
    <row r="1712" spans="1:10">
      <c r="A1712">
        <v>280</v>
      </c>
      <c r="B1712" t="s">
        <v>2512</v>
      </c>
      <c r="C1712">
        <v>293</v>
      </c>
      <c r="D1712" t="s">
        <v>2511</v>
      </c>
      <c r="E1712">
        <v>2970400962</v>
      </c>
      <c r="F1712" t="s">
        <v>10</v>
      </c>
      <c r="G1712" t="s">
        <v>2589</v>
      </c>
      <c r="H1712" t="str">
        <f t="shared" si="27"/>
        <v>2802970400962訪問介護</v>
      </c>
      <c r="I1712" t="s">
        <v>378</v>
      </c>
      <c r="J1712">
        <v>788048</v>
      </c>
    </row>
    <row r="1713" spans="1:10">
      <c r="H1713" t="str">
        <f t="shared" si="27"/>
        <v/>
      </c>
    </row>
    <row r="1714" spans="1:10">
      <c r="A1714">
        <v>281</v>
      </c>
      <c r="B1714" t="s">
        <v>2513</v>
      </c>
      <c r="C1714">
        <v>294</v>
      </c>
      <c r="D1714" t="s">
        <v>2514</v>
      </c>
      <c r="E1714">
        <v>2971200023</v>
      </c>
      <c r="F1714" t="s">
        <v>172</v>
      </c>
      <c r="G1714" t="s">
        <v>2590</v>
      </c>
      <c r="H1714" t="str">
        <f t="shared" si="27"/>
        <v>2812971200023介護老人福祉施設</v>
      </c>
      <c r="I1714" t="s">
        <v>378</v>
      </c>
      <c r="J1714">
        <v>2618677</v>
      </c>
    </row>
    <row r="1715" spans="1:10">
      <c r="A1715">
        <v>281</v>
      </c>
      <c r="B1715" t="s">
        <v>2515</v>
      </c>
      <c r="C1715">
        <v>294</v>
      </c>
      <c r="D1715" t="s">
        <v>2514</v>
      </c>
      <c r="E1715">
        <v>2971200023</v>
      </c>
      <c r="F1715" t="s">
        <v>188</v>
      </c>
      <c r="G1715" t="s">
        <v>2590</v>
      </c>
      <c r="H1715" t="str">
        <f t="shared" si="27"/>
        <v>2812971200023短期入所生活介護</v>
      </c>
      <c r="I1715" t="s">
        <v>378</v>
      </c>
      <c r="J1715">
        <v>393595</v>
      </c>
    </row>
    <row r="1716" spans="1:10">
      <c r="A1716">
        <v>281</v>
      </c>
      <c r="B1716" t="s">
        <v>2516</v>
      </c>
      <c r="C1716">
        <v>294</v>
      </c>
      <c r="D1716" t="s">
        <v>2514</v>
      </c>
      <c r="E1716">
        <v>2971200023</v>
      </c>
      <c r="F1716" t="s">
        <v>187</v>
      </c>
      <c r="G1716" t="s">
        <v>2590</v>
      </c>
      <c r="H1716" t="str">
        <f t="shared" si="27"/>
        <v>2812971200023介護予防短期入所生活介護</v>
      </c>
      <c r="I1716" t="s">
        <v>378</v>
      </c>
      <c r="J1716">
        <v>9097</v>
      </c>
    </row>
    <row r="1717" spans="1:10">
      <c r="A1717">
        <v>281</v>
      </c>
      <c r="B1717" t="s">
        <v>2517</v>
      </c>
      <c r="C1717">
        <v>294</v>
      </c>
      <c r="D1717" t="s">
        <v>2514</v>
      </c>
      <c r="E1717">
        <v>2971200049</v>
      </c>
      <c r="F1717" t="s">
        <v>13</v>
      </c>
      <c r="G1717" t="s">
        <v>2591</v>
      </c>
      <c r="H1717" t="str">
        <f t="shared" si="27"/>
        <v>2812971200049地域密着型通所介護</v>
      </c>
      <c r="I1717" t="s">
        <v>378</v>
      </c>
      <c r="J1717">
        <v>194877</v>
      </c>
    </row>
    <row r="1718" spans="1:10">
      <c r="A1718">
        <v>281</v>
      </c>
      <c r="B1718" t="s">
        <v>2518</v>
      </c>
      <c r="C1718">
        <v>294</v>
      </c>
      <c r="D1718" t="s">
        <v>2514</v>
      </c>
      <c r="E1718">
        <v>2971200049</v>
      </c>
      <c r="F1718" t="s">
        <v>4703</v>
      </c>
      <c r="G1718" t="s">
        <v>2591</v>
      </c>
      <c r="H1718" t="str">
        <f t="shared" si="27"/>
        <v>2812971200049通所型サービス（独自/定率）</v>
      </c>
      <c r="I1718" t="s">
        <v>378</v>
      </c>
      <c r="J1718">
        <v>3339</v>
      </c>
    </row>
    <row r="1719" spans="1:10">
      <c r="H1719" t="str">
        <f t="shared" si="27"/>
        <v/>
      </c>
    </row>
    <row r="1720" spans="1:10">
      <c r="A1720">
        <v>282</v>
      </c>
      <c r="B1720" t="s">
        <v>2519</v>
      </c>
      <c r="C1720">
        <v>295</v>
      </c>
      <c r="D1720" t="s">
        <v>2520</v>
      </c>
      <c r="E1720">
        <v>2973200211</v>
      </c>
      <c r="F1720" t="s">
        <v>201</v>
      </c>
      <c r="G1720" t="s">
        <v>2592</v>
      </c>
      <c r="H1720" t="str">
        <f t="shared" si="27"/>
        <v>2822973200211認知症対応型共同生活介護</v>
      </c>
      <c r="I1720" t="s">
        <v>423</v>
      </c>
      <c r="J1720">
        <v>712986</v>
      </c>
    </row>
    <row r="1721" spans="1:10">
      <c r="A1721">
        <v>282</v>
      </c>
      <c r="B1721" t="s">
        <v>2521</v>
      </c>
      <c r="C1721">
        <v>295</v>
      </c>
      <c r="D1721" t="s">
        <v>2520</v>
      </c>
      <c r="E1721">
        <v>2973200211</v>
      </c>
      <c r="F1721" t="s">
        <v>4716</v>
      </c>
      <c r="G1721" t="s">
        <v>2592</v>
      </c>
      <c r="H1721" t="str">
        <f t="shared" si="27"/>
        <v>2822973200211認知症対応型共同生活介護(短期利用型）</v>
      </c>
      <c r="I1721" t="s">
        <v>423</v>
      </c>
      <c r="J1721">
        <v>9027</v>
      </c>
    </row>
    <row r="1722" spans="1:10">
      <c r="A1722">
        <v>282</v>
      </c>
      <c r="B1722" t="s">
        <v>2522</v>
      </c>
      <c r="C1722">
        <v>295</v>
      </c>
      <c r="D1722" t="s">
        <v>2520</v>
      </c>
      <c r="E1722">
        <v>2973200211</v>
      </c>
      <c r="F1722" t="s">
        <v>203</v>
      </c>
      <c r="G1722" t="s">
        <v>2592</v>
      </c>
      <c r="H1722" t="str">
        <f t="shared" si="27"/>
        <v>2822973200211介護予防認知症対応型共同生活介護</v>
      </c>
      <c r="I1722" t="s">
        <v>423</v>
      </c>
      <c r="J1722">
        <v>0</v>
      </c>
    </row>
    <row r="1723" spans="1:10">
      <c r="A1723">
        <v>282</v>
      </c>
      <c r="B1723" t="s">
        <v>2523</v>
      </c>
      <c r="C1723">
        <v>295</v>
      </c>
      <c r="D1723" t="s">
        <v>2520</v>
      </c>
      <c r="E1723">
        <v>2973200211</v>
      </c>
      <c r="F1723" t="s">
        <v>4718</v>
      </c>
      <c r="G1723" t="s">
        <v>2592</v>
      </c>
      <c r="H1723" t="str">
        <f t="shared" si="27"/>
        <v>2822973200211介護予防認知症対応型共同生活介護(短期利用型）</v>
      </c>
      <c r="I1723" t="s">
        <v>423</v>
      </c>
      <c r="J1723">
        <v>0</v>
      </c>
    </row>
    <row r="1724" spans="1:10">
      <c r="A1724">
        <v>282</v>
      </c>
      <c r="B1724" t="s">
        <v>2524</v>
      </c>
      <c r="C1724">
        <v>295</v>
      </c>
      <c r="D1724" t="s">
        <v>2520</v>
      </c>
      <c r="E1724">
        <v>2973200443</v>
      </c>
      <c r="F1724" t="s">
        <v>12</v>
      </c>
      <c r="G1724" t="s">
        <v>2593</v>
      </c>
      <c r="H1724" t="str">
        <f t="shared" si="27"/>
        <v>2822973200443通所介護</v>
      </c>
      <c r="I1724" t="s">
        <v>423</v>
      </c>
      <c r="J1724">
        <v>336746</v>
      </c>
    </row>
    <row r="1725" spans="1:10">
      <c r="A1725">
        <v>282</v>
      </c>
      <c r="B1725" t="s">
        <v>2525</v>
      </c>
      <c r="C1725">
        <v>295</v>
      </c>
      <c r="D1725" t="s">
        <v>2520</v>
      </c>
      <c r="E1725">
        <v>2973200443</v>
      </c>
      <c r="F1725" t="s">
        <v>4705</v>
      </c>
      <c r="G1725" t="s">
        <v>2593</v>
      </c>
      <c r="H1725" t="str">
        <f t="shared" si="27"/>
        <v>2822973200443通所型サービス（独自）</v>
      </c>
      <c r="I1725" t="s">
        <v>423</v>
      </c>
      <c r="J1725">
        <v>32212</v>
      </c>
    </row>
    <row r="1726" spans="1:10">
      <c r="H1726" t="str">
        <f t="shared" si="27"/>
        <v/>
      </c>
    </row>
    <row r="1727" spans="1:10">
      <c r="A1727">
        <v>283</v>
      </c>
      <c r="B1727" t="s">
        <v>2526</v>
      </c>
      <c r="C1727">
        <v>296</v>
      </c>
      <c r="D1727" t="s">
        <v>2527</v>
      </c>
      <c r="E1727">
        <v>2970300634</v>
      </c>
      <c r="F1727" t="s">
        <v>241</v>
      </c>
      <c r="G1727" t="s">
        <v>2594</v>
      </c>
      <c r="H1727" t="str">
        <f t="shared" si="27"/>
        <v>2832970300634特定施設入居者生活介護</v>
      </c>
      <c r="I1727" t="s">
        <v>378</v>
      </c>
      <c r="J1727">
        <v>1393940</v>
      </c>
    </row>
    <row r="1728" spans="1:10">
      <c r="A1728">
        <v>283</v>
      </c>
      <c r="B1728" t="s">
        <v>2528</v>
      </c>
      <c r="C1728">
        <v>296</v>
      </c>
      <c r="D1728" t="s">
        <v>2527</v>
      </c>
      <c r="E1728">
        <v>2970300634</v>
      </c>
      <c r="F1728" t="s">
        <v>4728</v>
      </c>
      <c r="G1728" t="s">
        <v>2594</v>
      </c>
      <c r="H1728" t="str">
        <f t="shared" si="27"/>
        <v>2832970300634特定施設入居者生活介護(短期利用型）</v>
      </c>
      <c r="I1728" t="s">
        <v>378</v>
      </c>
      <c r="J1728">
        <v>0</v>
      </c>
    </row>
    <row r="1729" spans="1:10">
      <c r="A1729">
        <v>283</v>
      </c>
      <c r="B1729" t="s">
        <v>2529</v>
      </c>
      <c r="C1729">
        <v>296</v>
      </c>
      <c r="D1729" t="s">
        <v>2527</v>
      </c>
      <c r="E1729">
        <v>2970300634</v>
      </c>
      <c r="F1729" t="s">
        <v>175</v>
      </c>
      <c r="G1729" t="s">
        <v>2594</v>
      </c>
      <c r="H1729" t="str">
        <f t="shared" si="27"/>
        <v>2832970300634介護予防特定施設入居者生活介護</v>
      </c>
      <c r="I1729" t="s">
        <v>378</v>
      </c>
      <c r="J1729">
        <v>98351</v>
      </c>
    </row>
    <row r="1730" spans="1:10">
      <c r="A1730">
        <v>283</v>
      </c>
      <c r="B1730" t="s">
        <v>2530</v>
      </c>
      <c r="C1730">
        <v>296</v>
      </c>
      <c r="D1730" t="s">
        <v>2527</v>
      </c>
      <c r="E1730">
        <v>2970103715</v>
      </c>
      <c r="F1730" t="s">
        <v>241</v>
      </c>
      <c r="G1730" t="s">
        <v>2595</v>
      </c>
      <c r="H1730" t="str">
        <f t="shared" si="27"/>
        <v>2832970103715特定施設入居者生活介護</v>
      </c>
      <c r="I1730" t="s">
        <v>378</v>
      </c>
      <c r="J1730">
        <v>1156799</v>
      </c>
    </row>
    <row r="1731" spans="1:10">
      <c r="A1731">
        <v>283</v>
      </c>
      <c r="B1731" t="s">
        <v>2531</v>
      </c>
      <c r="C1731">
        <v>296</v>
      </c>
      <c r="D1731" t="s">
        <v>2527</v>
      </c>
      <c r="E1731">
        <v>2970103715</v>
      </c>
      <c r="F1731" t="s">
        <v>4728</v>
      </c>
      <c r="G1731" t="s">
        <v>2595</v>
      </c>
      <c r="H1731" t="str">
        <f t="shared" si="27"/>
        <v>2832970103715特定施設入居者生活介護(短期利用型）</v>
      </c>
      <c r="I1731" t="s">
        <v>378</v>
      </c>
      <c r="J1731">
        <v>0</v>
      </c>
    </row>
    <row r="1732" spans="1:10">
      <c r="A1732">
        <v>283</v>
      </c>
      <c r="B1732" t="s">
        <v>2532</v>
      </c>
      <c r="C1732">
        <v>296</v>
      </c>
      <c r="D1732" t="s">
        <v>2527</v>
      </c>
      <c r="E1732">
        <v>2970103715</v>
      </c>
      <c r="F1732" t="s">
        <v>175</v>
      </c>
      <c r="G1732" t="s">
        <v>2595</v>
      </c>
      <c r="H1732" t="str">
        <f t="shared" si="27"/>
        <v>2832970103715介護予防特定施設入居者生活介護</v>
      </c>
      <c r="I1732" t="s">
        <v>378</v>
      </c>
      <c r="J1732">
        <v>103045</v>
      </c>
    </row>
    <row r="1733" spans="1:10">
      <c r="A1733">
        <v>283</v>
      </c>
      <c r="B1733" t="s">
        <v>2533</v>
      </c>
      <c r="C1733">
        <v>296</v>
      </c>
      <c r="D1733" t="s">
        <v>2527</v>
      </c>
      <c r="E1733">
        <v>2970301400</v>
      </c>
      <c r="F1733" t="s">
        <v>241</v>
      </c>
      <c r="G1733" t="s">
        <v>2596</v>
      </c>
      <c r="H1733" t="str">
        <f t="shared" si="27"/>
        <v>2832970301400特定施設入居者生活介護</v>
      </c>
      <c r="I1733" t="s">
        <v>378</v>
      </c>
      <c r="J1733">
        <v>1016016</v>
      </c>
    </row>
    <row r="1734" spans="1:10">
      <c r="A1734">
        <v>283</v>
      </c>
      <c r="B1734" t="s">
        <v>2534</v>
      </c>
      <c r="C1734">
        <v>296</v>
      </c>
      <c r="D1734" t="s">
        <v>2527</v>
      </c>
      <c r="E1734">
        <v>2970301400</v>
      </c>
      <c r="F1734" t="s">
        <v>4728</v>
      </c>
      <c r="G1734" t="s">
        <v>2596</v>
      </c>
      <c r="H1734" t="str">
        <f t="shared" si="27"/>
        <v>2832970301400特定施設入居者生活介護(短期利用型）</v>
      </c>
      <c r="I1734" t="s">
        <v>378</v>
      </c>
      <c r="J1734">
        <v>0</v>
      </c>
    </row>
    <row r="1735" spans="1:10">
      <c r="A1735">
        <v>283</v>
      </c>
      <c r="B1735" t="s">
        <v>2535</v>
      </c>
      <c r="C1735">
        <v>296</v>
      </c>
      <c r="D1735" t="s">
        <v>2527</v>
      </c>
      <c r="E1735">
        <v>2970301400</v>
      </c>
      <c r="F1735" t="s">
        <v>175</v>
      </c>
      <c r="G1735" t="s">
        <v>2596</v>
      </c>
      <c r="H1735" t="str">
        <f t="shared" si="27"/>
        <v>2832970301400介護予防特定施設入居者生活介護</v>
      </c>
      <c r="I1735" t="s">
        <v>378</v>
      </c>
      <c r="J1735">
        <v>73305</v>
      </c>
    </row>
    <row r="1736" spans="1:10">
      <c r="A1736">
        <v>283</v>
      </c>
      <c r="B1736" t="s">
        <v>2536</v>
      </c>
      <c r="C1736">
        <v>296</v>
      </c>
      <c r="D1736" t="s">
        <v>2527</v>
      </c>
      <c r="E1736">
        <v>2971500596</v>
      </c>
      <c r="F1736" t="s">
        <v>241</v>
      </c>
      <c r="G1736" t="s">
        <v>2597</v>
      </c>
      <c r="H1736" t="str">
        <f t="shared" si="27"/>
        <v>2832971500596特定施設入居者生活介護</v>
      </c>
      <c r="I1736" t="s">
        <v>378</v>
      </c>
      <c r="J1736">
        <v>1427706</v>
      </c>
    </row>
    <row r="1737" spans="1:10">
      <c r="A1737">
        <v>283</v>
      </c>
      <c r="B1737" t="s">
        <v>2537</v>
      </c>
      <c r="C1737">
        <v>296</v>
      </c>
      <c r="D1737" t="s">
        <v>2527</v>
      </c>
      <c r="E1737">
        <v>2971500596</v>
      </c>
      <c r="F1737" t="s">
        <v>4728</v>
      </c>
      <c r="G1737" t="s">
        <v>2597</v>
      </c>
      <c r="H1737" t="str">
        <f t="shared" si="27"/>
        <v>2832971500596特定施設入居者生活介護(短期利用型）</v>
      </c>
      <c r="I1737" t="s">
        <v>378</v>
      </c>
      <c r="J1737">
        <v>0</v>
      </c>
    </row>
    <row r="1738" spans="1:10">
      <c r="A1738">
        <v>283</v>
      </c>
      <c r="B1738" t="s">
        <v>2538</v>
      </c>
      <c r="C1738">
        <v>296</v>
      </c>
      <c r="D1738" t="s">
        <v>2527</v>
      </c>
      <c r="E1738">
        <v>2971500596</v>
      </c>
      <c r="F1738" t="s">
        <v>175</v>
      </c>
      <c r="G1738" t="s">
        <v>2597</v>
      </c>
      <c r="H1738" t="str">
        <f t="shared" si="27"/>
        <v>2832971500596介護予防特定施設入居者生活介護</v>
      </c>
      <c r="I1738" t="s">
        <v>378</v>
      </c>
      <c r="J1738">
        <v>91114</v>
      </c>
    </row>
    <row r="1739" spans="1:10">
      <c r="A1739">
        <v>283</v>
      </c>
      <c r="B1739" t="s">
        <v>2539</v>
      </c>
      <c r="C1739">
        <v>296</v>
      </c>
      <c r="D1739" t="s">
        <v>2527</v>
      </c>
      <c r="E1739">
        <v>2970108649</v>
      </c>
      <c r="F1739" t="s">
        <v>10</v>
      </c>
      <c r="G1739" t="s">
        <v>2598</v>
      </c>
      <c r="H1739" t="str">
        <f t="shared" si="27"/>
        <v>2832970108649訪問介護</v>
      </c>
      <c r="I1739" t="s">
        <v>378</v>
      </c>
      <c r="J1739">
        <v>27837</v>
      </c>
    </row>
    <row r="1740" spans="1:10">
      <c r="A1740">
        <v>283</v>
      </c>
      <c r="B1740" t="s">
        <v>2540</v>
      </c>
      <c r="C1740">
        <v>296</v>
      </c>
      <c r="D1740" t="s">
        <v>2527</v>
      </c>
      <c r="E1740">
        <v>2970108649</v>
      </c>
      <c r="F1740" t="s">
        <v>4704</v>
      </c>
      <c r="G1740" t="s">
        <v>2598</v>
      </c>
      <c r="H1740" t="str">
        <f t="shared" si="27"/>
        <v>2832970108649訪問型サービス（独自）</v>
      </c>
      <c r="I1740" t="s">
        <v>378</v>
      </c>
      <c r="J1740">
        <v>4783</v>
      </c>
    </row>
    <row r="1741" spans="1:10">
      <c r="A1741">
        <v>283</v>
      </c>
      <c r="B1741" t="s">
        <v>2541</v>
      </c>
      <c r="C1741">
        <v>296</v>
      </c>
      <c r="D1741" t="s">
        <v>2527</v>
      </c>
      <c r="E1741">
        <v>2990100683</v>
      </c>
      <c r="F1741" t="s">
        <v>168</v>
      </c>
      <c r="G1741" t="s">
        <v>2598</v>
      </c>
      <c r="H1741" t="str">
        <f t="shared" si="27"/>
        <v>2832990100683定期巡回・随時対応型訪問介護看護</v>
      </c>
      <c r="I1741" t="s">
        <v>378</v>
      </c>
      <c r="J1741">
        <v>452863</v>
      </c>
    </row>
    <row r="1742" spans="1:10">
      <c r="H1742" t="str">
        <f t="shared" si="27"/>
        <v/>
      </c>
    </row>
    <row r="1743" spans="1:10">
      <c r="A1743">
        <v>284</v>
      </c>
      <c r="B1743" t="s">
        <v>2542</v>
      </c>
      <c r="C1743">
        <v>297</v>
      </c>
      <c r="D1743" t="s">
        <v>2543</v>
      </c>
      <c r="E1743">
        <v>2970400277</v>
      </c>
      <c r="F1743" t="s">
        <v>12</v>
      </c>
      <c r="G1743" t="s">
        <v>2599</v>
      </c>
      <c r="H1743" t="str">
        <f t="shared" si="27"/>
        <v>2842970400277通所介護</v>
      </c>
      <c r="I1743" t="s">
        <v>378</v>
      </c>
      <c r="J1743">
        <v>467146</v>
      </c>
    </row>
    <row r="1744" spans="1:10">
      <c r="A1744">
        <v>284</v>
      </c>
      <c r="B1744" t="s">
        <v>2544</v>
      </c>
      <c r="C1744">
        <v>297</v>
      </c>
      <c r="D1744" t="s">
        <v>2543</v>
      </c>
      <c r="E1744">
        <v>2970400442</v>
      </c>
      <c r="F1744" t="s">
        <v>13</v>
      </c>
      <c r="G1744" t="s">
        <v>2600</v>
      </c>
      <c r="H1744" t="str">
        <f t="shared" si="27"/>
        <v>2842970400442地域密着型通所介護</v>
      </c>
      <c r="I1744" t="s">
        <v>378</v>
      </c>
      <c r="J1744">
        <v>191585</v>
      </c>
    </row>
    <row r="1745" spans="1:12">
      <c r="A1745">
        <v>284</v>
      </c>
      <c r="B1745" t="s">
        <v>2545</v>
      </c>
      <c r="C1745">
        <v>297</v>
      </c>
      <c r="D1745" t="s">
        <v>2543</v>
      </c>
      <c r="E1745">
        <v>2970400277</v>
      </c>
      <c r="F1745" t="s">
        <v>4705</v>
      </c>
      <c r="G1745" t="s">
        <v>2599</v>
      </c>
      <c r="H1745" t="str">
        <f t="shared" si="27"/>
        <v>2842970400277通所型サービス（独自）</v>
      </c>
      <c r="I1745" t="s">
        <v>378</v>
      </c>
      <c r="J1745">
        <v>11223</v>
      </c>
    </row>
    <row r="1746" spans="1:12">
      <c r="A1746">
        <v>284</v>
      </c>
      <c r="B1746" t="s">
        <v>2546</v>
      </c>
      <c r="C1746">
        <v>297</v>
      </c>
      <c r="D1746" t="s">
        <v>2543</v>
      </c>
      <c r="E1746">
        <v>2970400442</v>
      </c>
      <c r="F1746" t="s">
        <v>4705</v>
      </c>
      <c r="G1746" t="s">
        <v>2600</v>
      </c>
      <c r="H1746" t="str">
        <f t="shared" ref="H1746:H1808" si="28">A1746&amp;B1746</f>
        <v>2842970400442通所型サービス（独自）</v>
      </c>
      <c r="I1746" t="s">
        <v>378</v>
      </c>
      <c r="J1746">
        <v>14133</v>
      </c>
    </row>
    <row r="1747" spans="1:12">
      <c r="H1747" t="str">
        <f t="shared" si="28"/>
        <v/>
      </c>
    </row>
    <row r="1748" spans="1:12">
      <c r="A1748">
        <v>285</v>
      </c>
      <c r="B1748" t="s">
        <v>2547</v>
      </c>
      <c r="C1748">
        <v>298</v>
      </c>
      <c r="D1748" t="s">
        <v>2548</v>
      </c>
      <c r="E1748">
        <v>2970601247</v>
      </c>
      <c r="F1748" t="s">
        <v>10</v>
      </c>
      <c r="G1748" t="s">
        <v>2601</v>
      </c>
      <c r="H1748" t="str">
        <f t="shared" si="28"/>
        <v>2852970601247訪問介護</v>
      </c>
      <c r="I1748" t="s">
        <v>378</v>
      </c>
      <c r="J1748">
        <v>135354</v>
      </c>
    </row>
    <row r="1749" spans="1:12">
      <c r="H1749" t="str">
        <f t="shared" si="28"/>
        <v/>
      </c>
    </row>
    <row r="1750" spans="1:12">
      <c r="A1750">
        <v>286</v>
      </c>
      <c r="B1750" t="s">
        <v>2549</v>
      </c>
      <c r="C1750">
        <v>299</v>
      </c>
      <c r="D1750" t="s">
        <v>2550</v>
      </c>
      <c r="E1750">
        <v>2970300675</v>
      </c>
      <c r="F1750" t="s">
        <v>10</v>
      </c>
      <c r="G1750" t="s">
        <v>2602</v>
      </c>
      <c r="H1750" t="str">
        <f t="shared" si="28"/>
        <v>2862970300675訪問介護</v>
      </c>
      <c r="I1750" t="s">
        <v>378</v>
      </c>
      <c r="J1750">
        <v>293849</v>
      </c>
      <c r="L1750">
        <v>1</v>
      </c>
    </row>
    <row r="1751" spans="1:12">
      <c r="A1751">
        <v>286</v>
      </c>
      <c r="B1751" t="s">
        <v>2551</v>
      </c>
      <c r="C1751">
        <v>299</v>
      </c>
      <c r="D1751" t="s">
        <v>2550</v>
      </c>
      <c r="E1751">
        <v>2970300675</v>
      </c>
      <c r="F1751" t="s">
        <v>4702</v>
      </c>
      <c r="G1751" t="s">
        <v>2602</v>
      </c>
      <c r="H1751" t="str">
        <f t="shared" si="28"/>
        <v>2862970300675訪問型サービス（独自/定率）</v>
      </c>
      <c r="I1751" t="s">
        <v>378</v>
      </c>
      <c r="J1751">
        <v>38541</v>
      </c>
      <c r="L1751">
        <v>1</v>
      </c>
    </row>
    <row r="1752" spans="1:12">
      <c r="H1752" t="str">
        <f t="shared" si="28"/>
        <v/>
      </c>
    </row>
    <row r="1753" spans="1:12">
      <c r="A1753">
        <v>287</v>
      </c>
      <c r="B1753" t="s">
        <v>2552</v>
      </c>
      <c r="C1753">
        <v>300</v>
      </c>
      <c r="D1753" t="s">
        <v>2553</v>
      </c>
      <c r="E1753">
        <v>2970102998</v>
      </c>
      <c r="F1753" t="s">
        <v>241</v>
      </c>
      <c r="G1753" t="s">
        <v>2603</v>
      </c>
      <c r="H1753" t="str">
        <f t="shared" si="28"/>
        <v>2872970102998特定施設入居者生活介護</v>
      </c>
      <c r="I1753" t="s">
        <v>378</v>
      </c>
      <c r="J1753">
        <v>1317146</v>
      </c>
    </row>
    <row r="1754" spans="1:12">
      <c r="A1754">
        <v>287</v>
      </c>
      <c r="B1754" t="s">
        <v>2554</v>
      </c>
      <c r="C1754">
        <v>300</v>
      </c>
      <c r="D1754" t="s">
        <v>2553</v>
      </c>
      <c r="E1754">
        <v>2970102998</v>
      </c>
      <c r="F1754" t="s">
        <v>4728</v>
      </c>
      <c r="G1754" t="s">
        <v>2603</v>
      </c>
      <c r="H1754" t="str">
        <f t="shared" si="28"/>
        <v>2872970102998特定施設入居者生活介護(短期利用型）</v>
      </c>
      <c r="I1754" t="s">
        <v>378</v>
      </c>
      <c r="J1754">
        <v>0</v>
      </c>
    </row>
    <row r="1755" spans="1:12">
      <c r="A1755">
        <v>287</v>
      </c>
      <c r="B1755" t="s">
        <v>2555</v>
      </c>
      <c r="C1755">
        <v>300</v>
      </c>
      <c r="D1755" t="s">
        <v>2553</v>
      </c>
      <c r="E1755">
        <v>2970102998</v>
      </c>
      <c r="F1755" t="s">
        <v>175</v>
      </c>
      <c r="G1755" t="s">
        <v>2603</v>
      </c>
      <c r="H1755" t="str">
        <f t="shared" si="28"/>
        <v>2872970102998介護予防特定施設入居者生活介護</v>
      </c>
      <c r="I1755" t="s">
        <v>378</v>
      </c>
      <c r="J1755">
        <v>0</v>
      </c>
    </row>
    <row r="1756" spans="1:12">
      <c r="H1756" t="str">
        <f t="shared" si="28"/>
        <v/>
      </c>
    </row>
    <row r="1757" spans="1:12">
      <c r="A1757">
        <v>288</v>
      </c>
      <c r="B1757" t="s">
        <v>2556</v>
      </c>
      <c r="C1757">
        <v>301</v>
      </c>
      <c r="D1757" t="s">
        <v>2557</v>
      </c>
      <c r="E1757">
        <v>2970300212</v>
      </c>
      <c r="F1757" t="s">
        <v>10</v>
      </c>
      <c r="G1757" t="s">
        <v>2604</v>
      </c>
      <c r="H1757" t="str">
        <f t="shared" si="28"/>
        <v>2882970300212訪問介護</v>
      </c>
      <c r="I1757" t="s">
        <v>378</v>
      </c>
      <c r="J1757">
        <v>531702</v>
      </c>
    </row>
    <row r="1758" spans="1:12">
      <c r="A1758">
        <v>288</v>
      </c>
      <c r="B1758" t="s">
        <v>2558</v>
      </c>
      <c r="C1758">
        <v>301</v>
      </c>
      <c r="D1758" t="s">
        <v>2557</v>
      </c>
      <c r="E1758">
        <v>2970300212</v>
      </c>
      <c r="F1758" t="s">
        <v>4702</v>
      </c>
      <c r="G1758" t="s">
        <v>2604</v>
      </c>
      <c r="H1758" t="str">
        <f t="shared" si="28"/>
        <v>2882970300212訪問型サービス（独自/定率）</v>
      </c>
      <c r="I1758" t="s">
        <v>378</v>
      </c>
      <c r="J1758">
        <v>81436</v>
      </c>
    </row>
    <row r="1759" spans="1:12">
      <c r="A1759">
        <v>288</v>
      </c>
      <c r="B1759" t="s">
        <v>2559</v>
      </c>
      <c r="C1759">
        <v>301</v>
      </c>
      <c r="D1759" t="s">
        <v>2557</v>
      </c>
      <c r="E1759">
        <v>2910201413</v>
      </c>
      <c r="F1759" t="s">
        <v>190</v>
      </c>
      <c r="G1759" t="s">
        <v>2605</v>
      </c>
      <c r="H1759" t="str">
        <f t="shared" si="28"/>
        <v>2882910201413通所リハビリテーション</v>
      </c>
      <c r="I1759" t="s">
        <v>378</v>
      </c>
      <c r="J1759">
        <v>340407</v>
      </c>
    </row>
    <row r="1760" spans="1:12">
      <c r="A1760">
        <v>288</v>
      </c>
      <c r="B1760" t="s">
        <v>2560</v>
      </c>
      <c r="C1760">
        <v>301</v>
      </c>
      <c r="D1760" t="s">
        <v>2557</v>
      </c>
      <c r="E1760">
        <v>2910201413</v>
      </c>
      <c r="F1760" t="s">
        <v>189</v>
      </c>
      <c r="G1760" t="s">
        <v>2605</v>
      </c>
      <c r="H1760" t="str">
        <f t="shared" si="28"/>
        <v>2882910201413介護予防通所リハビリテーション</v>
      </c>
      <c r="I1760" t="s">
        <v>378</v>
      </c>
      <c r="J1760">
        <v>30946</v>
      </c>
    </row>
    <row r="1761" spans="1:11">
      <c r="A1761">
        <v>288</v>
      </c>
      <c r="B1761" t="s">
        <v>2561</v>
      </c>
      <c r="C1761">
        <v>301</v>
      </c>
      <c r="D1761" t="s">
        <v>2557</v>
      </c>
      <c r="E1761" t="s">
        <v>2562</v>
      </c>
      <c r="F1761" t="s">
        <v>4703</v>
      </c>
      <c r="G1761" t="s">
        <v>2606</v>
      </c>
      <c r="H1761" t="str">
        <f t="shared" si="28"/>
        <v>28829A0300041通所型サービス（独自/定率）</v>
      </c>
      <c r="I1761" t="b">
        <v>0</v>
      </c>
      <c r="J1761">
        <v>33447</v>
      </c>
    </row>
    <row r="1762" spans="1:11">
      <c r="A1762">
        <v>288</v>
      </c>
      <c r="B1762" t="s">
        <v>2563</v>
      </c>
      <c r="C1762">
        <v>301</v>
      </c>
      <c r="D1762" t="s">
        <v>2557</v>
      </c>
      <c r="E1762">
        <v>2950180048</v>
      </c>
      <c r="F1762" t="s">
        <v>171</v>
      </c>
      <c r="G1762" t="s">
        <v>2607</v>
      </c>
      <c r="H1762" t="str">
        <f t="shared" si="28"/>
        <v>2882950180048介護老人保健施設</v>
      </c>
      <c r="I1762" t="s">
        <v>378</v>
      </c>
      <c r="J1762">
        <v>1608088</v>
      </c>
    </row>
    <row r="1763" spans="1:11">
      <c r="A1763">
        <v>288</v>
      </c>
      <c r="B1763" t="s">
        <v>2564</v>
      </c>
      <c r="C1763">
        <v>301</v>
      </c>
      <c r="D1763" t="s">
        <v>2557</v>
      </c>
      <c r="E1763">
        <v>2950180048</v>
      </c>
      <c r="F1763" t="s">
        <v>263</v>
      </c>
      <c r="G1763" t="s">
        <v>2607</v>
      </c>
      <c r="H1763" t="str">
        <f t="shared" si="28"/>
        <v>2882950180048短期入所療養介護</v>
      </c>
      <c r="I1763" t="s">
        <v>378</v>
      </c>
      <c r="J1763">
        <v>166373</v>
      </c>
    </row>
    <row r="1764" spans="1:11">
      <c r="A1764">
        <v>288</v>
      </c>
      <c r="B1764" t="s">
        <v>2565</v>
      </c>
      <c r="C1764">
        <v>301</v>
      </c>
      <c r="D1764" t="s">
        <v>2557</v>
      </c>
      <c r="E1764">
        <v>2950180048</v>
      </c>
      <c r="F1764" t="s">
        <v>265</v>
      </c>
      <c r="G1764" t="s">
        <v>2607</v>
      </c>
      <c r="H1764" t="str">
        <f t="shared" si="28"/>
        <v>2882950180048介護予防短期入所療養介護</v>
      </c>
      <c r="I1764" t="s">
        <v>378</v>
      </c>
      <c r="J1764">
        <v>0</v>
      </c>
    </row>
    <row r="1765" spans="1:11">
      <c r="A1765">
        <v>288</v>
      </c>
      <c r="B1765" t="s">
        <v>2566</v>
      </c>
      <c r="C1765">
        <v>301</v>
      </c>
      <c r="D1765" t="s">
        <v>2557</v>
      </c>
      <c r="E1765">
        <v>2950180048</v>
      </c>
      <c r="F1765" t="s">
        <v>190</v>
      </c>
      <c r="G1765" t="s">
        <v>2607</v>
      </c>
      <c r="H1765" t="str">
        <f t="shared" si="28"/>
        <v>2882950180048通所リハビリテーション</v>
      </c>
      <c r="I1765" t="s">
        <v>378</v>
      </c>
      <c r="J1765">
        <v>447116</v>
      </c>
    </row>
    <row r="1766" spans="1:11">
      <c r="A1766">
        <v>288</v>
      </c>
      <c r="B1766" t="s">
        <v>2567</v>
      </c>
      <c r="C1766">
        <v>301</v>
      </c>
      <c r="D1766" t="s">
        <v>2557</v>
      </c>
      <c r="E1766">
        <v>2950180048</v>
      </c>
      <c r="F1766" t="s">
        <v>189</v>
      </c>
      <c r="G1766" t="s">
        <v>2607</v>
      </c>
      <c r="H1766" t="str">
        <f t="shared" si="28"/>
        <v>2882950180048介護予防通所リハビリテーション</v>
      </c>
      <c r="I1766" t="s">
        <v>378</v>
      </c>
      <c r="J1766">
        <v>24853</v>
      </c>
    </row>
    <row r="1767" spans="1:11">
      <c r="A1767">
        <v>288</v>
      </c>
      <c r="B1767" t="s">
        <v>2568</v>
      </c>
      <c r="C1767">
        <v>301</v>
      </c>
      <c r="D1767" t="s">
        <v>2557</v>
      </c>
      <c r="E1767">
        <v>2970101669</v>
      </c>
      <c r="F1767" t="s">
        <v>12</v>
      </c>
      <c r="G1767" t="s">
        <v>2608</v>
      </c>
      <c r="H1767" t="str">
        <f t="shared" si="28"/>
        <v>2882970101669通所介護</v>
      </c>
      <c r="I1767" t="s">
        <v>378</v>
      </c>
      <c r="J1767">
        <v>369567</v>
      </c>
    </row>
    <row r="1768" spans="1:11">
      <c r="A1768">
        <v>288</v>
      </c>
      <c r="B1768" t="s">
        <v>2569</v>
      </c>
      <c r="C1768">
        <v>301</v>
      </c>
      <c r="D1768" t="s">
        <v>2557</v>
      </c>
      <c r="E1768">
        <v>2970101669</v>
      </c>
      <c r="F1768" t="s">
        <v>4705</v>
      </c>
      <c r="G1768" t="s">
        <v>2608</v>
      </c>
      <c r="H1768" t="str">
        <f t="shared" si="28"/>
        <v>2882970101669通所型サービス（独自）</v>
      </c>
      <c r="I1768" t="s">
        <v>378</v>
      </c>
      <c r="J1768">
        <v>39093</v>
      </c>
    </row>
    <row r="1769" spans="1:11">
      <c r="A1769">
        <v>288</v>
      </c>
      <c r="B1769" t="s">
        <v>2570</v>
      </c>
      <c r="C1769">
        <v>301</v>
      </c>
      <c r="D1769" t="s">
        <v>2557</v>
      </c>
      <c r="E1769">
        <v>2970100067</v>
      </c>
      <c r="F1769" t="s">
        <v>10</v>
      </c>
      <c r="G1769" t="s">
        <v>2609</v>
      </c>
      <c r="H1769" t="str">
        <f t="shared" si="28"/>
        <v>2882970100067訪問介護</v>
      </c>
      <c r="I1769" t="s">
        <v>378</v>
      </c>
      <c r="J1769">
        <v>1305540</v>
      </c>
    </row>
    <row r="1770" spans="1:11">
      <c r="A1770">
        <v>288</v>
      </c>
      <c r="B1770" t="s">
        <v>2571</v>
      </c>
      <c r="C1770">
        <v>301</v>
      </c>
      <c r="D1770" t="s">
        <v>2557</v>
      </c>
      <c r="E1770">
        <v>2970100067</v>
      </c>
      <c r="F1770" t="s">
        <v>4704</v>
      </c>
      <c r="G1770" t="s">
        <v>2609</v>
      </c>
      <c r="H1770" t="str">
        <f t="shared" si="28"/>
        <v>2882970100067訪問型サービス（独自）</v>
      </c>
      <c r="I1770" t="s">
        <v>378</v>
      </c>
      <c r="J1770">
        <v>265052</v>
      </c>
    </row>
    <row r="1771" spans="1:11">
      <c r="H1771" t="str">
        <f t="shared" si="28"/>
        <v/>
      </c>
    </row>
    <row r="1772" spans="1:11">
      <c r="A1772">
        <v>289</v>
      </c>
      <c r="B1772" t="s">
        <v>2572</v>
      </c>
      <c r="C1772">
        <v>302</v>
      </c>
      <c r="D1772" t="s">
        <v>2573</v>
      </c>
      <c r="E1772">
        <v>2970901647</v>
      </c>
      <c r="F1772" t="s">
        <v>12</v>
      </c>
      <c r="G1772" t="s">
        <v>2610</v>
      </c>
      <c r="H1772" t="str">
        <f t="shared" si="28"/>
        <v>2892970901647通所介護</v>
      </c>
      <c r="I1772" t="s">
        <v>378</v>
      </c>
      <c r="J1772">
        <v>230637</v>
      </c>
    </row>
    <row r="1773" spans="1:11">
      <c r="H1773" t="str">
        <f t="shared" si="28"/>
        <v/>
      </c>
    </row>
    <row r="1774" spans="1:11">
      <c r="A1774">
        <v>290</v>
      </c>
      <c r="B1774" t="s">
        <v>2574</v>
      </c>
      <c r="C1774">
        <v>303</v>
      </c>
      <c r="D1774" t="s">
        <v>2575</v>
      </c>
      <c r="E1774">
        <v>2970106452</v>
      </c>
      <c r="F1774" t="s">
        <v>10</v>
      </c>
      <c r="G1774" t="s">
        <v>2611</v>
      </c>
      <c r="H1774" t="str">
        <f t="shared" si="28"/>
        <v>2902970106452訪問介護</v>
      </c>
      <c r="I1774" t="s">
        <v>378</v>
      </c>
      <c r="J1774">
        <v>605123</v>
      </c>
      <c r="K1774">
        <v>2</v>
      </c>
    </row>
    <row r="1775" spans="1:11">
      <c r="A1775">
        <v>290</v>
      </c>
      <c r="B1775" t="s">
        <v>2576</v>
      </c>
      <c r="C1775">
        <v>303</v>
      </c>
      <c r="D1775" t="s">
        <v>2577</v>
      </c>
      <c r="E1775">
        <v>2970106452</v>
      </c>
      <c r="F1775" t="s">
        <v>4704</v>
      </c>
      <c r="G1775" t="s">
        <v>2612</v>
      </c>
      <c r="H1775" t="str">
        <f t="shared" si="28"/>
        <v>2902970106452訪問型サービス（独自）</v>
      </c>
      <c r="I1775" t="s">
        <v>378</v>
      </c>
      <c r="J1775">
        <v>10857</v>
      </c>
      <c r="K1775">
        <v>2</v>
      </c>
    </row>
    <row r="1776" spans="1:11">
      <c r="H1776" t="str">
        <f t="shared" si="28"/>
        <v/>
      </c>
    </row>
    <row r="1777" spans="1:11">
      <c r="A1777">
        <v>290</v>
      </c>
      <c r="B1777" t="s">
        <v>2578</v>
      </c>
      <c r="C1777">
        <v>304</v>
      </c>
      <c r="D1777" t="s">
        <v>2579</v>
      </c>
      <c r="E1777">
        <v>2970107880</v>
      </c>
      <c r="F1777" t="s">
        <v>12</v>
      </c>
      <c r="G1777" t="s">
        <v>2613</v>
      </c>
      <c r="H1777" t="str">
        <f t="shared" si="28"/>
        <v>2902970107880通所介護</v>
      </c>
      <c r="I1777" t="s">
        <v>378</v>
      </c>
      <c r="J1777">
        <v>160390</v>
      </c>
      <c r="K1777">
        <v>2</v>
      </c>
    </row>
    <row r="1778" spans="1:11">
      <c r="A1778">
        <v>290</v>
      </c>
      <c r="B1778" t="s">
        <v>2580</v>
      </c>
      <c r="C1778">
        <v>303</v>
      </c>
      <c r="D1778" t="s">
        <v>2581</v>
      </c>
      <c r="E1778">
        <v>2970107880</v>
      </c>
      <c r="F1778" t="s">
        <v>4705</v>
      </c>
      <c r="G1778" t="s">
        <v>2613</v>
      </c>
      <c r="H1778" t="str">
        <f t="shared" si="28"/>
        <v>2902970107880通所型サービス（独自）</v>
      </c>
      <c r="I1778" t="s">
        <v>378</v>
      </c>
      <c r="J1778">
        <v>109909</v>
      </c>
      <c r="K1778">
        <v>2</v>
      </c>
    </row>
    <row r="1779" spans="1:11">
      <c r="H1779" t="str">
        <f t="shared" si="28"/>
        <v/>
      </c>
    </row>
    <row r="1780" spans="1:11">
      <c r="A1780">
        <v>291</v>
      </c>
      <c r="B1780" t="s">
        <v>2582</v>
      </c>
      <c r="C1780">
        <v>305</v>
      </c>
      <c r="D1780" t="s">
        <v>2583</v>
      </c>
      <c r="E1780">
        <v>2973600402</v>
      </c>
      <c r="F1780" t="s">
        <v>12</v>
      </c>
      <c r="G1780" t="s">
        <v>2614</v>
      </c>
      <c r="H1780" t="str">
        <f t="shared" si="28"/>
        <v>2912973600402通所介護</v>
      </c>
      <c r="I1780" t="s">
        <v>667</v>
      </c>
      <c r="J1780">
        <v>108379</v>
      </c>
    </row>
    <row r="1781" spans="1:11">
      <c r="A1781">
        <v>291</v>
      </c>
      <c r="B1781" t="s">
        <v>2584</v>
      </c>
      <c r="C1781">
        <v>305</v>
      </c>
      <c r="D1781" t="s">
        <v>2583</v>
      </c>
      <c r="E1781">
        <v>2973600402</v>
      </c>
      <c r="F1781" t="s">
        <v>4703</v>
      </c>
      <c r="G1781" t="s">
        <v>2614</v>
      </c>
      <c r="H1781" t="str">
        <f t="shared" si="28"/>
        <v>2912973600402通所型サービス（独自/定率）</v>
      </c>
      <c r="I1781" t="s">
        <v>667</v>
      </c>
      <c r="J1781">
        <v>70300</v>
      </c>
    </row>
    <row r="1782" spans="1:11">
      <c r="A1782">
        <v>291</v>
      </c>
      <c r="B1782" t="s">
        <v>2585</v>
      </c>
      <c r="C1782">
        <v>305</v>
      </c>
      <c r="D1782" t="s">
        <v>2583</v>
      </c>
      <c r="E1782">
        <v>2973600402</v>
      </c>
      <c r="F1782" t="s">
        <v>4705</v>
      </c>
      <c r="G1782" t="s">
        <v>2614</v>
      </c>
      <c r="H1782" t="str">
        <f t="shared" si="28"/>
        <v>2912973600402通所型サービス（独自）</v>
      </c>
      <c r="I1782" t="s">
        <v>667</v>
      </c>
      <c r="J1782">
        <v>0</v>
      </c>
    </row>
    <row r="1783" spans="1:11">
      <c r="H1783" t="str">
        <f t="shared" si="28"/>
        <v/>
      </c>
    </row>
    <row r="1784" spans="1:11">
      <c r="H1784" t="str">
        <f t="shared" si="28"/>
        <v/>
      </c>
    </row>
    <row r="1785" spans="1:11">
      <c r="A1785">
        <v>292</v>
      </c>
      <c r="B1785" t="s">
        <v>2615</v>
      </c>
      <c r="C1785">
        <v>307</v>
      </c>
      <c r="D1785" t="s">
        <v>2616</v>
      </c>
      <c r="E1785">
        <v>2970800682</v>
      </c>
      <c r="F1785" t="s">
        <v>172</v>
      </c>
      <c r="G1785" t="s">
        <v>2799</v>
      </c>
      <c r="H1785" t="str">
        <f t="shared" si="28"/>
        <v>2922970800682介護老人福祉施設</v>
      </c>
      <c r="I1785" t="s">
        <v>378</v>
      </c>
      <c r="J1785">
        <v>1462800</v>
      </c>
    </row>
    <row r="1786" spans="1:11">
      <c r="A1786">
        <v>292</v>
      </c>
      <c r="B1786" t="s">
        <v>2617</v>
      </c>
      <c r="C1786">
        <v>307</v>
      </c>
      <c r="D1786" t="s">
        <v>2616</v>
      </c>
      <c r="E1786">
        <v>2970800682</v>
      </c>
      <c r="F1786" t="s">
        <v>188</v>
      </c>
      <c r="G1786" t="s">
        <v>2799</v>
      </c>
      <c r="H1786" t="str">
        <f t="shared" si="28"/>
        <v>2922970800682短期入所生活介護</v>
      </c>
      <c r="I1786" t="s">
        <v>378</v>
      </c>
      <c r="J1786">
        <v>235348</v>
      </c>
    </row>
    <row r="1787" spans="1:11">
      <c r="A1787">
        <v>292</v>
      </c>
      <c r="B1787" t="s">
        <v>2618</v>
      </c>
      <c r="C1787">
        <v>307</v>
      </c>
      <c r="D1787" t="s">
        <v>2616</v>
      </c>
      <c r="E1787">
        <v>2970800682</v>
      </c>
      <c r="F1787" t="s">
        <v>187</v>
      </c>
      <c r="G1787" t="s">
        <v>2799</v>
      </c>
      <c r="H1787" t="str">
        <f t="shared" si="28"/>
        <v>2922970800682介護予防短期入所生活介護</v>
      </c>
      <c r="I1787" t="s">
        <v>378</v>
      </c>
      <c r="J1787">
        <v>376</v>
      </c>
    </row>
    <row r="1788" spans="1:11">
      <c r="A1788">
        <v>292</v>
      </c>
      <c r="B1788" t="s">
        <v>2619</v>
      </c>
      <c r="C1788">
        <v>308</v>
      </c>
      <c r="D1788" t="s">
        <v>2620</v>
      </c>
      <c r="E1788">
        <v>2990800027</v>
      </c>
      <c r="F1788" t="s">
        <v>13</v>
      </c>
      <c r="G1788" t="s">
        <v>2800</v>
      </c>
      <c r="H1788" t="str">
        <f t="shared" si="28"/>
        <v>2922990800027地域密着型通所介護</v>
      </c>
      <c r="I1788" t="s">
        <v>378</v>
      </c>
      <c r="J1788">
        <v>32787</v>
      </c>
    </row>
    <row r="1789" spans="1:11">
      <c r="H1789" t="str">
        <f t="shared" si="28"/>
        <v/>
      </c>
    </row>
    <row r="1790" spans="1:11">
      <c r="A1790">
        <v>293</v>
      </c>
      <c r="B1790" t="s">
        <v>2621</v>
      </c>
      <c r="C1790">
        <v>308</v>
      </c>
      <c r="D1790" t="s">
        <v>2622</v>
      </c>
      <c r="E1790">
        <v>2950180006</v>
      </c>
      <c r="F1790" t="s">
        <v>171</v>
      </c>
      <c r="G1790" t="s">
        <v>2801</v>
      </c>
      <c r="H1790" t="str">
        <f t="shared" si="28"/>
        <v>2932950180006介護老人保健施設</v>
      </c>
      <c r="I1790" t="s">
        <v>378</v>
      </c>
      <c r="J1790">
        <v>1816739</v>
      </c>
    </row>
    <row r="1791" spans="1:11">
      <c r="A1791">
        <v>293</v>
      </c>
      <c r="B1791" t="s">
        <v>2623</v>
      </c>
      <c r="C1791">
        <v>308</v>
      </c>
      <c r="D1791" t="s">
        <v>2622</v>
      </c>
      <c r="E1791">
        <v>2950180006</v>
      </c>
      <c r="F1791" t="s">
        <v>263</v>
      </c>
      <c r="G1791" t="s">
        <v>2801</v>
      </c>
      <c r="H1791" t="str">
        <f t="shared" si="28"/>
        <v>2932950180006短期入所療養介護</v>
      </c>
      <c r="I1791" t="s">
        <v>378</v>
      </c>
      <c r="J1791">
        <v>130575</v>
      </c>
    </row>
    <row r="1792" spans="1:11">
      <c r="A1792">
        <v>293</v>
      </c>
      <c r="B1792" t="s">
        <v>2624</v>
      </c>
      <c r="C1792">
        <v>308</v>
      </c>
      <c r="D1792" t="s">
        <v>2622</v>
      </c>
      <c r="E1792">
        <v>2950180006</v>
      </c>
      <c r="F1792" t="s">
        <v>265</v>
      </c>
      <c r="G1792" t="s">
        <v>2801</v>
      </c>
      <c r="H1792" t="str">
        <f t="shared" si="28"/>
        <v>2932950180006介護予防短期入所療養介護</v>
      </c>
      <c r="I1792" t="s">
        <v>378</v>
      </c>
      <c r="J1792">
        <v>818</v>
      </c>
    </row>
    <row r="1793" spans="1:10">
      <c r="A1793">
        <v>293</v>
      </c>
      <c r="B1793" t="s">
        <v>2625</v>
      </c>
      <c r="C1793">
        <v>308</v>
      </c>
      <c r="D1793" t="s">
        <v>2622</v>
      </c>
      <c r="E1793">
        <v>2950180006</v>
      </c>
      <c r="F1793" t="s">
        <v>190</v>
      </c>
      <c r="G1793" t="s">
        <v>2801</v>
      </c>
      <c r="H1793" t="str">
        <f t="shared" si="28"/>
        <v>2932950180006通所リハビリテーション</v>
      </c>
      <c r="I1793" t="s">
        <v>378</v>
      </c>
      <c r="J1793">
        <v>292965</v>
      </c>
    </row>
    <row r="1794" spans="1:10">
      <c r="A1794">
        <v>293</v>
      </c>
      <c r="B1794" t="s">
        <v>2626</v>
      </c>
      <c r="C1794">
        <v>308</v>
      </c>
      <c r="D1794" t="s">
        <v>2622</v>
      </c>
      <c r="E1794">
        <v>2950180006</v>
      </c>
      <c r="F1794" t="s">
        <v>189</v>
      </c>
      <c r="G1794" t="s">
        <v>2801</v>
      </c>
      <c r="H1794" t="str">
        <f t="shared" si="28"/>
        <v>2932950180006介護予防通所リハビリテーション</v>
      </c>
      <c r="I1794" t="s">
        <v>378</v>
      </c>
      <c r="J1794">
        <v>10120</v>
      </c>
    </row>
    <row r="1795" spans="1:10">
      <c r="H1795" t="str">
        <f t="shared" si="28"/>
        <v/>
      </c>
    </row>
    <row r="1796" spans="1:10">
      <c r="A1796">
        <v>294</v>
      </c>
      <c r="B1796" t="s">
        <v>2627</v>
      </c>
      <c r="C1796">
        <v>309</v>
      </c>
      <c r="D1796" t="s">
        <v>2628</v>
      </c>
      <c r="E1796">
        <v>2991700010</v>
      </c>
      <c r="F1796" t="s">
        <v>201</v>
      </c>
      <c r="G1796" t="s">
        <v>2802</v>
      </c>
      <c r="H1796" t="str">
        <f t="shared" si="28"/>
        <v>2942991700010認知症対応型共同生活介護</v>
      </c>
      <c r="I1796" t="s">
        <v>378</v>
      </c>
      <c r="J1796">
        <v>403528</v>
      </c>
    </row>
    <row r="1797" spans="1:10">
      <c r="A1797">
        <v>294</v>
      </c>
      <c r="B1797" t="s">
        <v>2629</v>
      </c>
      <c r="C1797">
        <v>309</v>
      </c>
      <c r="D1797" t="s">
        <v>2628</v>
      </c>
      <c r="E1797">
        <v>2991700010</v>
      </c>
      <c r="F1797" t="s">
        <v>4716</v>
      </c>
      <c r="G1797" t="s">
        <v>2802</v>
      </c>
      <c r="H1797" t="str">
        <f t="shared" si="28"/>
        <v>2942991700010認知症対応型共同生活介護(短期利用型）</v>
      </c>
      <c r="I1797" t="s">
        <v>378</v>
      </c>
      <c r="J1797">
        <v>398</v>
      </c>
    </row>
    <row r="1798" spans="1:10">
      <c r="A1798">
        <v>294</v>
      </c>
      <c r="B1798" t="s">
        <v>2630</v>
      </c>
      <c r="C1798">
        <v>309</v>
      </c>
      <c r="D1798" t="s">
        <v>2628</v>
      </c>
      <c r="E1798">
        <v>2991700010</v>
      </c>
      <c r="F1798" t="s">
        <v>203</v>
      </c>
      <c r="G1798" t="s">
        <v>2802</v>
      </c>
      <c r="H1798" t="str">
        <f t="shared" si="28"/>
        <v>2942991700010介護予防認知症対応型共同生活介護</v>
      </c>
      <c r="I1798" t="s">
        <v>378</v>
      </c>
      <c r="J1798">
        <v>0</v>
      </c>
    </row>
    <row r="1799" spans="1:10">
      <c r="A1799">
        <v>294</v>
      </c>
      <c r="B1799" t="s">
        <v>2631</v>
      </c>
      <c r="C1799">
        <v>309</v>
      </c>
      <c r="D1799" t="s">
        <v>2628</v>
      </c>
      <c r="E1799">
        <v>2991700010</v>
      </c>
      <c r="F1799" t="s">
        <v>4718</v>
      </c>
      <c r="G1799" t="s">
        <v>2802</v>
      </c>
      <c r="H1799" t="str">
        <f t="shared" si="28"/>
        <v>2942991700010介護予防認知症対応型共同生活介護(短期利用型）</v>
      </c>
      <c r="I1799" t="s">
        <v>378</v>
      </c>
      <c r="J1799">
        <v>0</v>
      </c>
    </row>
    <row r="1800" spans="1:10">
      <c r="A1800">
        <v>294</v>
      </c>
      <c r="B1800" t="s">
        <v>2632</v>
      </c>
      <c r="C1800">
        <v>309</v>
      </c>
      <c r="D1800" t="s">
        <v>2628</v>
      </c>
      <c r="E1800">
        <v>2991700028</v>
      </c>
      <c r="F1800" t="s">
        <v>201</v>
      </c>
      <c r="G1800" t="s">
        <v>2803</v>
      </c>
      <c r="H1800" t="str">
        <f t="shared" si="28"/>
        <v>2942991700028認知症対応型共同生活介護</v>
      </c>
      <c r="I1800" t="s">
        <v>378</v>
      </c>
      <c r="J1800">
        <v>417871</v>
      </c>
    </row>
    <row r="1801" spans="1:10">
      <c r="A1801">
        <v>294</v>
      </c>
      <c r="B1801" t="s">
        <v>2633</v>
      </c>
      <c r="C1801">
        <v>309</v>
      </c>
      <c r="D1801" t="s">
        <v>2628</v>
      </c>
      <c r="E1801">
        <v>2991700028</v>
      </c>
      <c r="F1801" t="s">
        <v>4716</v>
      </c>
      <c r="G1801" t="s">
        <v>2803</v>
      </c>
      <c r="H1801" t="str">
        <f t="shared" si="28"/>
        <v>2942991700028認知症対応型共同生活介護(短期利用型）</v>
      </c>
      <c r="I1801" t="s">
        <v>378</v>
      </c>
      <c r="J1801">
        <v>2949</v>
      </c>
    </row>
    <row r="1802" spans="1:10">
      <c r="A1802">
        <v>294</v>
      </c>
      <c r="B1802" t="s">
        <v>2634</v>
      </c>
      <c r="C1802">
        <v>309</v>
      </c>
      <c r="D1802" t="s">
        <v>2628</v>
      </c>
      <c r="E1802">
        <v>2991700028</v>
      </c>
      <c r="F1802" t="s">
        <v>203</v>
      </c>
      <c r="G1802" t="s">
        <v>2803</v>
      </c>
      <c r="H1802" t="str">
        <f t="shared" si="28"/>
        <v>2942991700028介護予防認知症対応型共同生活介護</v>
      </c>
      <c r="I1802" t="s">
        <v>378</v>
      </c>
      <c r="J1802">
        <v>0</v>
      </c>
    </row>
    <row r="1803" spans="1:10">
      <c r="A1803">
        <v>294</v>
      </c>
      <c r="B1803" t="s">
        <v>2635</v>
      </c>
      <c r="C1803">
        <v>309</v>
      </c>
      <c r="D1803" t="s">
        <v>2628</v>
      </c>
      <c r="E1803">
        <v>2991700028</v>
      </c>
      <c r="F1803" t="s">
        <v>4718</v>
      </c>
      <c r="G1803" t="s">
        <v>2803</v>
      </c>
      <c r="H1803" t="str">
        <f t="shared" si="28"/>
        <v>2942991700028介護予防認知症対応型共同生活介護(短期利用型）</v>
      </c>
      <c r="I1803" t="s">
        <v>378</v>
      </c>
      <c r="J1803">
        <v>0</v>
      </c>
    </row>
    <row r="1804" spans="1:10">
      <c r="A1804">
        <v>294</v>
      </c>
      <c r="B1804" t="s">
        <v>2636</v>
      </c>
      <c r="C1804">
        <v>309</v>
      </c>
      <c r="D1804" t="s">
        <v>2628</v>
      </c>
      <c r="E1804">
        <v>2971700154</v>
      </c>
      <c r="F1804" t="s">
        <v>13</v>
      </c>
      <c r="G1804" t="s">
        <v>2804</v>
      </c>
      <c r="H1804" t="str">
        <f t="shared" si="28"/>
        <v>2942971700154地域密着型通所介護</v>
      </c>
      <c r="I1804" t="s">
        <v>378</v>
      </c>
      <c r="J1804">
        <v>106005</v>
      </c>
    </row>
    <row r="1805" spans="1:10">
      <c r="A1805">
        <v>294</v>
      </c>
      <c r="B1805" t="s">
        <v>2637</v>
      </c>
      <c r="C1805">
        <v>309</v>
      </c>
      <c r="D1805" t="s">
        <v>2628</v>
      </c>
      <c r="E1805">
        <v>2971700154</v>
      </c>
      <c r="F1805" t="s">
        <v>4705</v>
      </c>
      <c r="G1805" t="s">
        <v>2804</v>
      </c>
      <c r="H1805" t="str">
        <f t="shared" si="28"/>
        <v>2942971700154通所型サービス（独自）</v>
      </c>
      <c r="I1805" t="s">
        <v>378</v>
      </c>
      <c r="J1805">
        <v>0</v>
      </c>
    </row>
    <row r="1806" spans="1:10">
      <c r="A1806">
        <v>294</v>
      </c>
      <c r="B1806" t="s">
        <v>2638</v>
      </c>
      <c r="C1806">
        <v>309</v>
      </c>
      <c r="D1806" t="s">
        <v>2628</v>
      </c>
      <c r="E1806">
        <v>2971700154</v>
      </c>
      <c r="F1806" t="s">
        <v>4703</v>
      </c>
      <c r="G1806" t="s">
        <v>2804</v>
      </c>
      <c r="H1806" t="str">
        <f t="shared" si="28"/>
        <v>2942971700154通所型サービス（独自/定率）</v>
      </c>
      <c r="I1806" t="s">
        <v>378</v>
      </c>
      <c r="J1806">
        <v>0</v>
      </c>
    </row>
    <row r="1807" spans="1:10">
      <c r="H1807" t="str">
        <f t="shared" si="28"/>
        <v/>
      </c>
    </row>
    <row r="1808" spans="1:10">
      <c r="A1808">
        <v>295</v>
      </c>
      <c r="B1808" t="s">
        <v>2639</v>
      </c>
      <c r="C1808">
        <v>310</v>
      </c>
      <c r="D1808" t="s">
        <v>2640</v>
      </c>
      <c r="E1808">
        <v>2973200054</v>
      </c>
      <c r="F1808" t="s">
        <v>10</v>
      </c>
      <c r="G1808" t="s">
        <v>2805</v>
      </c>
      <c r="H1808" t="str">
        <f t="shared" si="28"/>
        <v>2952973200054訪問介護</v>
      </c>
      <c r="I1808" t="s">
        <v>423</v>
      </c>
      <c r="J1808">
        <v>512986</v>
      </c>
    </row>
    <row r="1809" spans="1:10">
      <c r="A1809">
        <v>295</v>
      </c>
      <c r="B1809" t="s">
        <v>2641</v>
      </c>
      <c r="C1809">
        <v>310</v>
      </c>
      <c r="D1809" t="s">
        <v>4865</v>
      </c>
      <c r="E1809">
        <v>2973200054</v>
      </c>
      <c r="F1809" t="s">
        <v>4704</v>
      </c>
      <c r="G1809" t="s">
        <v>4866</v>
      </c>
      <c r="H1809" t="str">
        <f t="shared" ref="H1809:H1872" si="29">A1809&amp;B1809</f>
        <v>2952973200054訪問型サービス（独自）</v>
      </c>
      <c r="I1809" t="s">
        <v>423</v>
      </c>
      <c r="J1809">
        <v>82994</v>
      </c>
    </row>
    <row r="1810" spans="1:10">
      <c r="H1810" t="str">
        <f t="shared" si="29"/>
        <v/>
      </c>
    </row>
    <row r="1811" spans="1:10">
      <c r="A1811">
        <v>296</v>
      </c>
      <c r="B1811" t="s">
        <v>2642</v>
      </c>
      <c r="C1811">
        <v>311</v>
      </c>
      <c r="D1811" t="s">
        <v>2643</v>
      </c>
      <c r="E1811">
        <v>2970700635</v>
      </c>
      <c r="F1811" t="s">
        <v>172</v>
      </c>
      <c r="G1811" t="s">
        <v>2806</v>
      </c>
      <c r="H1811" t="str">
        <f t="shared" si="29"/>
        <v>2962970700635介護老人福祉施設</v>
      </c>
      <c r="I1811" t="s">
        <v>378</v>
      </c>
      <c r="J1811">
        <v>1961349</v>
      </c>
    </row>
    <row r="1812" spans="1:10">
      <c r="A1812">
        <v>296</v>
      </c>
      <c r="B1812" t="s">
        <v>2644</v>
      </c>
      <c r="C1812">
        <v>311</v>
      </c>
      <c r="D1812" t="s">
        <v>2643</v>
      </c>
      <c r="E1812">
        <v>2970700064</v>
      </c>
      <c r="F1812" t="s">
        <v>172</v>
      </c>
      <c r="G1812" t="s">
        <v>2807</v>
      </c>
      <c r="H1812" t="str">
        <f t="shared" si="29"/>
        <v>2962970700064介護老人福祉施設</v>
      </c>
      <c r="I1812" t="s">
        <v>378</v>
      </c>
      <c r="J1812">
        <v>1517115</v>
      </c>
    </row>
    <row r="1813" spans="1:10">
      <c r="A1813">
        <v>296</v>
      </c>
      <c r="B1813" t="s">
        <v>2645</v>
      </c>
      <c r="C1813">
        <v>311</v>
      </c>
      <c r="D1813" t="s">
        <v>2643</v>
      </c>
      <c r="E1813">
        <v>2970700049</v>
      </c>
      <c r="F1813" t="s">
        <v>188</v>
      </c>
      <c r="G1813" t="s">
        <v>2808</v>
      </c>
      <c r="H1813" t="str">
        <f t="shared" si="29"/>
        <v>2962970700049短期入所生活介護</v>
      </c>
      <c r="I1813" t="s">
        <v>378</v>
      </c>
      <c r="J1813">
        <v>167710</v>
      </c>
    </row>
    <row r="1814" spans="1:10">
      <c r="A1814">
        <v>296</v>
      </c>
      <c r="B1814" t="s">
        <v>2646</v>
      </c>
      <c r="C1814">
        <v>311</v>
      </c>
      <c r="D1814" t="s">
        <v>2643</v>
      </c>
      <c r="E1814">
        <v>2970700049</v>
      </c>
      <c r="F1814" t="s">
        <v>187</v>
      </c>
      <c r="G1814" t="s">
        <v>2808</v>
      </c>
      <c r="H1814" t="str">
        <f t="shared" si="29"/>
        <v>2962970700049介護予防短期入所生活介護</v>
      </c>
      <c r="I1814" t="s">
        <v>378</v>
      </c>
      <c r="J1814">
        <v>4395</v>
      </c>
    </row>
    <row r="1815" spans="1:10">
      <c r="A1815">
        <v>296</v>
      </c>
      <c r="B1815" t="s">
        <v>2647</v>
      </c>
      <c r="C1815">
        <v>311</v>
      </c>
      <c r="D1815" t="s">
        <v>2643</v>
      </c>
      <c r="E1815">
        <v>2970700049</v>
      </c>
      <c r="F1815" t="s">
        <v>12</v>
      </c>
      <c r="G1815" t="s">
        <v>2808</v>
      </c>
      <c r="H1815" t="str">
        <f t="shared" si="29"/>
        <v>2962970700049通所介護</v>
      </c>
      <c r="I1815" t="s">
        <v>378</v>
      </c>
      <c r="J1815">
        <v>389685</v>
      </c>
    </row>
    <row r="1816" spans="1:10">
      <c r="A1816">
        <v>296</v>
      </c>
      <c r="B1816" t="s">
        <v>2648</v>
      </c>
      <c r="C1816">
        <v>311</v>
      </c>
      <c r="D1816" t="s">
        <v>2643</v>
      </c>
      <c r="E1816">
        <v>2970700049</v>
      </c>
      <c r="F1816" t="s">
        <v>10</v>
      </c>
      <c r="G1816" t="s">
        <v>2808</v>
      </c>
      <c r="H1816" t="str">
        <f t="shared" si="29"/>
        <v>2962970700049訪問介護</v>
      </c>
      <c r="I1816" t="s">
        <v>378</v>
      </c>
      <c r="J1816">
        <v>164751</v>
      </c>
    </row>
    <row r="1817" spans="1:10">
      <c r="A1817">
        <v>296</v>
      </c>
      <c r="B1817" t="s">
        <v>2649</v>
      </c>
      <c r="C1817">
        <v>311</v>
      </c>
      <c r="D1817" t="s">
        <v>2643</v>
      </c>
      <c r="E1817">
        <v>2990700052</v>
      </c>
      <c r="F1817" t="s">
        <v>201</v>
      </c>
      <c r="G1817" t="s">
        <v>2809</v>
      </c>
      <c r="H1817" t="str">
        <f t="shared" si="29"/>
        <v>2962990700052認知症対応型共同生活介護</v>
      </c>
      <c r="I1817" t="s">
        <v>378</v>
      </c>
      <c r="J1817">
        <v>824126</v>
      </c>
    </row>
    <row r="1818" spans="1:10">
      <c r="A1818">
        <v>296</v>
      </c>
      <c r="B1818" t="s">
        <v>2650</v>
      </c>
      <c r="C1818">
        <v>311</v>
      </c>
      <c r="D1818" t="s">
        <v>2643</v>
      </c>
      <c r="E1818">
        <v>2990700052</v>
      </c>
      <c r="F1818" t="s">
        <v>4716</v>
      </c>
      <c r="G1818" t="s">
        <v>2809</v>
      </c>
      <c r="H1818" t="str">
        <f t="shared" si="29"/>
        <v>2962990700052認知症対応型共同生活介護(短期利用型）</v>
      </c>
      <c r="I1818" t="s">
        <v>378</v>
      </c>
      <c r="J1818">
        <v>7921</v>
      </c>
    </row>
    <row r="1819" spans="1:10">
      <c r="A1819">
        <v>296</v>
      </c>
      <c r="B1819" t="s">
        <v>2651</v>
      </c>
      <c r="C1819">
        <v>311</v>
      </c>
      <c r="D1819" t="s">
        <v>2643</v>
      </c>
      <c r="E1819">
        <v>2990700052</v>
      </c>
      <c r="F1819" t="s">
        <v>203</v>
      </c>
      <c r="G1819" t="s">
        <v>2809</v>
      </c>
      <c r="H1819" t="str">
        <f t="shared" si="29"/>
        <v>2962990700052介護予防認知症対応型共同生活介護</v>
      </c>
      <c r="I1819" t="s">
        <v>378</v>
      </c>
      <c r="J1819">
        <v>0</v>
      </c>
    </row>
    <row r="1820" spans="1:10">
      <c r="A1820">
        <v>296</v>
      </c>
      <c r="B1820" t="s">
        <v>2652</v>
      </c>
      <c r="C1820">
        <v>311</v>
      </c>
      <c r="D1820" t="s">
        <v>2643</v>
      </c>
      <c r="E1820">
        <v>2990700052</v>
      </c>
      <c r="F1820" t="s">
        <v>4718</v>
      </c>
      <c r="G1820" t="s">
        <v>2809</v>
      </c>
      <c r="H1820" t="str">
        <f t="shared" si="29"/>
        <v>2962990700052介護予防認知症対応型共同生活介護(短期利用型）</v>
      </c>
      <c r="I1820" t="s">
        <v>378</v>
      </c>
      <c r="J1820">
        <v>0</v>
      </c>
    </row>
    <row r="1821" spans="1:10">
      <c r="H1821" t="str">
        <f t="shared" si="29"/>
        <v/>
      </c>
    </row>
    <row r="1822" spans="1:10">
      <c r="A1822">
        <v>297</v>
      </c>
      <c r="B1822" t="s">
        <v>2653</v>
      </c>
      <c r="C1822">
        <v>312</v>
      </c>
      <c r="D1822" t="s">
        <v>2654</v>
      </c>
      <c r="E1822">
        <v>2970500431</v>
      </c>
      <c r="F1822" t="s">
        <v>10</v>
      </c>
      <c r="G1822" t="s">
        <v>2810</v>
      </c>
      <c r="H1822" t="str">
        <f t="shared" si="29"/>
        <v>2972970500431訪問介護</v>
      </c>
      <c r="I1822" t="s">
        <v>378</v>
      </c>
      <c r="J1822">
        <v>1153538</v>
      </c>
    </row>
    <row r="1823" spans="1:10">
      <c r="H1823" t="str">
        <f t="shared" si="29"/>
        <v/>
      </c>
    </row>
    <row r="1824" spans="1:10">
      <c r="A1824">
        <v>298</v>
      </c>
      <c r="B1824" t="s">
        <v>2655</v>
      </c>
      <c r="C1824">
        <v>313</v>
      </c>
      <c r="D1824" t="s">
        <v>2656</v>
      </c>
      <c r="E1824">
        <v>2970600504</v>
      </c>
      <c r="F1824" t="s">
        <v>190</v>
      </c>
      <c r="G1824" t="s">
        <v>2811</v>
      </c>
      <c r="H1824" t="str">
        <f t="shared" si="29"/>
        <v>2982970600504通所リハビリテーション</v>
      </c>
      <c r="I1824" t="s">
        <v>378</v>
      </c>
      <c r="J1824">
        <v>252752</v>
      </c>
    </row>
    <row r="1825" spans="1:10">
      <c r="A1825">
        <v>298</v>
      </c>
      <c r="B1825" t="s">
        <v>2657</v>
      </c>
      <c r="C1825">
        <v>313</v>
      </c>
      <c r="D1825" t="s">
        <v>2656</v>
      </c>
      <c r="E1825">
        <v>2970600504</v>
      </c>
      <c r="F1825" t="s">
        <v>189</v>
      </c>
      <c r="G1825" t="s">
        <v>2812</v>
      </c>
      <c r="H1825" t="str">
        <f t="shared" si="29"/>
        <v>2982970600504介護予防通所リハビリテーション</v>
      </c>
      <c r="I1825" t="s">
        <v>378</v>
      </c>
      <c r="J1825">
        <v>62343</v>
      </c>
    </row>
    <row r="1826" spans="1:10">
      <c r="A1826">
        <v>298</v>
      </c>
      <c r="B1826" t="s">
        <v>2658</v>
      </c>
      <c r="C1826">
        <v>313</v>
      </c>
      <c r="D1826" t="s">
        <v>2656</v>
      </c>
      <c r="E1826">
        <v>2970600199</v>
      </c>
      <c r="F1826" t="s">
        <v>10</v>
      </c>
      <c r="G1826" t="s">
        <v>2813</v>
      </c>
      <c r="H1826" t="str">
        <f t="shared" si="29"/>
        <v>2982970600199訪問介護</v>
      </c>
      <c r="I1826" t="s">
        <v>378</v>
      </c>
      <c r="J1826">
        <v>477995</v>
      </c>
    </row>
    <row r="1827" spans="1:10">
      <c r="A1827">
        <v>298</v>
      </c>
      <c r="B1827" t="s">
        <v>2659</v>
      </c>
      <c r="C1827">
        <v>313</v>
      </c>
      <c r="D1827" t="s">
        <v>2656</v>
      </c>
      <c r="E1827">
        <v>2970600199</v>
      </c>
      <c r="F1827" t="s">
        <v>1202</v>
      </c>
      <c r="G1827" t="s">
        <v>2813</v>
      </c>
      <c r="H1827" t="str">
        <f t="shared" si="29"/>
        <v>2982970600199訪問型サービス（独自/定率）</v>
      </c>
      <c r="I1827" t="s">
        <v>378</v>
      </c>
      <c r="J1827">
        <v>111229</v>
      </c>
    </row>
    <row r="1828" spans="1:10">
      <c r="H1828" t="str">
        <f t="shared" si="29"/>
        <v/>
      </c>
    </row>
    <row r="1829" spans="1:10">
      <c r="A1829">
        <v>299</v>
      </c>
      <c r="B1829" t="s">
        <v>2660</v>
      </c>
      <c r="C1829">
        <v>314</v>
      </c>
      <c r="D1829" t="s">
        <v>2661</v>
      </c>
      <c r="E1829">
        <v>2970100281</v>
      </c>
      <c r="F1829" t="s">
        <v>172</v>
      </c>
      <c r="G1829" t="s">
        <v>2814</v>
      </c>
      <c r="H1829" t="str">
        <f t="shared" si="29"/>
        <v>2992970100281介護老人福祉施設</v>
      </c>
      <c r="I1829" t="s">
        <v>378</v>
      </c>
      <c r="J1829">
        <v>1697932</v>
      </c>
    </row>
    <row r="1830" spans="1:10">
      <c r="A1830">
        <v>299</v>
      </c>
      <c r="B1830" t="s">
        <v>2662</v>
      </c>
      <c r="C1830">
        <v>314</v>
      </c>
      <c r="D1830" t="s">
        <v>2661</v>
      </c>
      <c r="E1830">
        <v>2970100281</v>
      </c>
      <c r="F1830" t="s">
        <v>188</v>
      </c>
      <c r="G1830" t="s">
        <v>2814</v>
      </c>
      <c r="H1830" t="str">
        <f t="shared" si="29"/>
        <v>2992970100281短期入所生活介護</v>
      </c>
      <c r="I1830" t="s">
        <v>378</v>
      </c>
      <c r="J1830">
        <v>395581</v>
      </c>
    </row>
    <row r="1831" spans="1:10">
      <c r="A1831">
        <v>299</v>
      </c>
      <c r="B1831" t="s">
        <v>2663</v>
      </c>
      <c r="C1831">
        <v>314</v>
      </c>
      <c r="D1831" t="s">
        <v>2661</v>
      </c>
      <c r="E1831">
        <v>2970100281</v>
      </c>
      <c r="F1831" t="s">
        <v>187</v>
      </c>
      <c r="G1831" t="s">
        <v>4867</v>
      </c>
      <c r="H1831" t="str">
        <f t="shared" si="29"/>
        <v>2992970100281介護予防短期入所生活介護</v>
      </c>
      <c r="I1831" t="s">
        <v>378</v>
      </c>
      <c r="J1831">
        <v>3020</v>
      </c>
    </row>
    <row r="1832" spans="1:10">
      <c r="A1832">
        <v>299</v>
      </c>
      <c r="B1832" t="s">
        <v>2664</v>
      </c>
      <c r="C1832">
        <v>314</v>
      </c>
      <c r="D1832" t="s">
        <v>2661</v>
      </c>
      <c r="E1832">
        <v>2970100281</v>
      </c>
      <c r="F1832" t="s">
        <v>12</v>
      </c>
      <c r="G1832" t="s">
        <v>2814</v>
      </c>
      <c r="H1832" t="str">
        <f t="shared" si="29"/>
        <v>2992970100281通所介護</v>
      </c>
      <c r="I1832" t="s">
        <v>378</v>
      </c>
      <c r="J1832">
        <v>344702</v>
      </c>
    </row>
    <row r="1833" spans="1:10">
      <c r="A1833">
        <v>299</v>
      </c>
      <c r="B1833" t="s">
        <v>2665</v>
      </c>
      <c r="C1833">
        <v>314</v>
      </c>
      <c r="D1833" t="s">
        <v>2661</v>
      </c>
      <c r="E1833">
        <v>2970100281</v>
      </c>
      <c r="F1833" t="s">
        <v>4705</v>
      </c>
      <c r="G1833" t="s">
        <v>4867</v>
      </c>
      <c r="H1833" t="str">
        <f t="shared" si="29"/>
        <v>2992970100281通所型サービス（独自）</v>
      </c>
      <c r="I1833" t="s">
        <v>378</v>
      </c>
      <c r="J1833">
        <v>19516</v>
      </c>
    </row>
    <row r="1834" spans="1:10">
      <c r="A1834">
        <v>299</v>
      </c>
      <c r="B1834" t="s">
        <v>2666</v>
      </c>
      <c r="C1834">
        <v>314</v>
      </c>
      <c r="D1834" t="s">
        <v>2661</v>
      </c>
      <c r="E1834">
        <v>2970100281</v>
      </c>
      <c r="F1834" t="s">
        <v>201</v>
      </c>
      <c r="G1834" t="s">
        <v>4867</v>
      </c>
      <c r="H1834" t="str">
        <f t="shared" si="29"/>
        <v>2992970100281認知症対応型共同生活介護</v>
      </c>
      <c r="I1834" t="s">
        <v>378</v>
      </c>
      <c r="J1834">
        <v>783078</v>
      </c>
    </row>
    <row r="1835" spans="1:10">
      <c r="A1835">
        <v>299</v>
      </c>
      <c r="B1835" t="s">
        <v>2667</v>
      </c>
      <c r="C1835">
        <v>314</v>
      </c>
      <c r="D1835" t="s">
        <v>2661</v>
      </c>
      <c r="E1835">
        <v>2970100281</v>
      </c>
      <c r="F1835" t="s">
        <v>4716</v>
      </c>
      <c r="G1835" t="s">
        <v>4867</v>
      </c>
      <c r="H1835" t="str">
        <f t="shared" si="29"/>
        <v>2992970100281認知症対応型共同生活介護(短期利用型）</v>
      </c>
      <c r="I1835" t="s">
        <v>378</v>
      </c>
      <c r="J1835">
        <v>0</v>
      </c>
    </row>
    <row r="1836" spans="1:10">
      <c r="A1836">
        <v>299</v>
      </c>
      <c r="B1836" t="s">
        <v>2668</v>
      </c>
      <c r="C1836">
        <v>314</v>
      </c>
      <c r="D1836" t="s">
        <v>2661</v>
      </c>
      <c r="E1836">
        <v>2970100281</v>
      </c>
      <c r="F1836" t="s">
        <v>203</v>
      </c>
      <c r="G1836" t="s">
        <v>4867</v>
      </c>
      <c r="H1836" t="str">
        <f t="shared" si="29"/>
        <v>2992970100281介護予防認知症対応型共同生活介護</v>
      </c>
      <c r="I1836" t="s">
        <v>378</v>
      </c>
      <c r="J1836">
        <v>0</v>
      </c>
    </row>
    <row r="1837" spans="1:10">
      <c r="A1837">
        <v>299</v>
      </c>
      <c r="B1837" t="s">
        <v>2669</v>
      </c>
      <c r="C1837">
        <v>314</v>
      </c>
      <c r="D1837" t="s">
        <v>2661</v>
      </c>
      <c r="E1837">
        <v>2970100281</v>
      </c>
      <c r="F1837" t="s">
        <v>4718</v>
      </c>
      <c r="G1837" t="s">
        <v>4867</v>
      </c>
      <c r="H1837" t="str">
        <f t="shared" si="29"/>
        <v>2992970100281介護予防認知症対応型共同生活介護(短期利用型）</v>
      </c>
      <c r="I1837" t="s">
        <v>378</v>
      </c>
      <c r="J1837">
        <v>0</v>
      </c>
    </row>
    <row r="1838" spans="1:10">
      <c r="A1838">
        <v>299</v>
      </c>
      <c r="B1838" t="s">
        <v>2670</v>
      </c>
      <c r="C1838">
        <v>314</v>
      </c>
      <c r="D1838" t="s">
        <v>2661</v>
      </c>
      <c r="E1838">
        <v>2970106866</v>
      </c>
      <c r="F1838" t="s">
        <v>172</v>
      </c>
      <c r="G1838" t="s">
        <v>2815</v>
      </c>
      <c r="H1838" t="str">
        <f t="shared" si="29"/>
        <v>2992970106866介護老人福祉施設</v>
      </c>
      <c r="I1838" t="s">
        <v>378</v>
      </c>
      <c r="J1838">
        <v>1599893</v>
      </c>
    </row>
    <row r="1839" spans="1:10">
      <c r="A1839">
        <v>299</v>
      </c>
      <c r="B1839" t="s">
        <v>2671</v>
      </c>
      <c r="C1839">
        <v>314</v>
      </c>
      <c r="D1839" t="s">
        <v>2661</v>
      </c>
      <c r="E1839">
        <v>2970106866</v>
      </c>
      <c r="F1839" t="s">
        <v>188</v>
      </c>
      <c r="G1839" t="s">
        <v>2815</v>
      </c>
      <c r="H1839" t="str">
        <f t="shared" si="29"/>
        <v>2992970106866短期入所生活介護</v>
      </c>
      <c r="I1839" t="s">
        <v>378</v>
      </c>
      <c r="J1839">
        <v>231155</v>
      </c>
    </row>
    <row r="1840" spans="1:10">
      <c r="A1840">
        <v>299</v>
      </c>
      <c r="B1840" t="s">
        <v>2672</v>
      </c>
      <c r="C1840">
        <v>314</v>
      </c>
      <c r="D1840" t="s">
        <v>2661</v>
      </c>
      <c r="E1840">
        <v>2970106866</v>
      </c>
      <c r="F1840" t="s">
        <v>187</v>
      </c>
      <c r="G1840" t="s">
        <v>4868</v>
      </c>
      <c r="H1840" t="str">
        <f t="shared" si="29"/>
        <v>2992970106866介護予防短期入所生活介護</v>
      </c>
      <c r="I1840" t="s">
        <v>378</v>
      </c>
      <c r="J1840">
        <v>4315</v>
      </c>
    </row>
    <row r="1841" spans="1:10">
      <c r="H1841" t="str">
        <f t="shared" si="29"/>
        <v/>
      </c>
    </row>
    <row r="1842" spans="1:10">
      <c r="A1842">
        <v>300</v>
      </c>
      <c r="B1842" t="s">
        <v>2673</v>
      </c>
      <c r="C1842">
        <v>315</v>
      </c>
      <c r="D1842" t="s">
        <v>2674</v>
      </c>
      <c r="E1842">
        <v>2970501363</v>
      </c>
      <c r="F1842" t="s">
        <v>12</v>
      </c>
      <c r="G1842" t="s">
        <v>2816</v>
      </c>
      <c r="H1842" t="str">
        <f t="shared" si="29"/>
        <v>3002970501363通所介護</v>
      </c>
      <c r="I1842" t="s">
        <v>423</v>
      </c>
      <c r="J1842">
        <v>55483</v>
      </c>
    </row>
    <row r="1843" spans="1:10">
      <c r="A1843">
        <v>300</v>
      </c>
      <c r="B1843" t="s">
        <v>2675</v>
      </c>
      <c r="C1843">
        <v>315</v>
      </c>
      <c r="D1843" t="s">
        <v>4869</v>
      </c>
      <c r="E1843">
        <v>2970501363</v>
      </c>
      <c r="F1843" t="s">
        <v>4703</v>
      </c>
      <c r="G1843" t="s">
        <v>4870</v>
      </c>
      <c r="H1843" t="str">
        <f t="shared" si="29"/>
        <v>3002970501363通所型サービス（独自/定率）</v>
      </c>
      <c r="I1843" t="s">
        <v>423</v>
      </c>
      <c r="J1843">
        <v>99388</v>
      </c>
    </row>
    <row r="1844" spans="1:10">
      <c r="H1844" t="str">
        <f t="shared" si="29"/>
        <v/>
      </c>
    </row>
    <row r="1845" spans="1:10">
      <c r="A1845">
        <v>301</v>
      </c>
      <c r="B1845" t="s">
        <v>2676</v>
      </c>
      <c r="C1845">
        <v>316</v>
      </c>
      <c r="D1845" t="s">
        <v>2677</v>
      </c>
      <c r="E1845">
        <v>2970502361</v>
      </c>
      <c r="F1845" t="s">
        <v>12</v>
      </c>
      <c r="G1845" t="s">
        <v>2817</v>
      </c>
      <c r="H1845" t="str">
        <f t="shared" si="29"/>
        <v>3012970502361通所介護</v>
      </c>
      <c r="I1845" t="s">
        <v>378</v>
      </c>
      <c r="J1845">
        <v>38586</v>
      </c>
    </row>
    <row r="1846" spans="1:10">
      <c r="H1846" t="str">
        <f t="shared" si="29"/>
        <v/>
      </c>
    </row>
    <row r="1847" spans="1:10">
      <c r="A1847">
        <v>302</v>
      </c>
      <c r="B1847" t="s">
        <v>2678</v>
      </c>
      <c r="C1847">
        <v>317</v>
      </c>
      <c r="D1847" t="s">
        <v>2679</v>
      </c>
      <c r="E1847">
        <v>2970600579</v>
      </c>
      <c r="F1847" t="s">
        <v>201</v>
      </c>
      <c r="G1847" t="s">
        <v>2818</v>
      </c>
      <c r="H1847" t="str">
        <f t="shared" si="29"/>
        <v>3022970600579認知症対応型共同生活介護</v>
      </c>
      <c r="I1847" t="s">
        <v>378</v>
      </c>
      <c r="J1847">
        <v>644058</v>
      </c>
    </row>
    <row r="1848" spans="1:10">
      <c r="A1848">
        <v>302</v>
      </c>
      <c r="B1848" t="s">
        <v>2680</v>
      </c>
      <c r="C1848">
        <v>317</v>
      </c>
      <c r="D1848" t="s">
        <v>2679</v>
      </c>
      <c r="E1848">
        <v>2970600579</v>
      </c>
      <c r="F1848" t="s">
        <v>4716</v>
      </c>
      <c r="G1848" t="s">
        <v>2818</v>
      </c>
      <c r="H1848" t="str">
        <f t="shared" si="29"/>
        <v>3022970600579認知症対応型共同生活介護(短期利用型）</v>
      </c>
      <c r="I1848" t="s">
        <v>378</v>
      </c>
      <c r="J1848">
        <v>0</v>
      </c>
    </row>
    <row r="1849" spans="1:10">
      <c r="A1849">
        <v>302</v>
      </c>
      <c r="B1849" t="s">
        <v>2681</v>
      </c>
      <c r="C1849">
        <v>317</v>
      </c>
      <c r="D1849" t="s">
        <v>2679</v>
      </c>
      <c r="E1849">
        <v>2970600579</v>
      </c>
      <c r="F1849" t="s">
        <v>203</v>
      </c>
      <c r="G1849" t="s">
        <v>2818</v>
      </c>
      <c r="H1849" t="str">
        <f t="shared" si="29"/>
        <v>3022970600579介護予防認知症対応型共同生活介護</v>
      </c>
      <c r="I1849" t="s">
        <v>378</v>
      </c>
      <c r="J1849">
        <v>0</v>
      </c>
    </row>
    <row r="1850" spans="1:10">
      <c r="A1850">
        <v>302</v>
      </c>
      <c r="B1850" t="s">
        <v>2682</v>
      </c>
      <c r="C1850">
        <v>317</v>
      </c>
      <c r="D1850" t="s">
        <v>2679</v>
      </c>
      <c r="E1850">
        <v>2970600579</v>
      </c>
      <c r="F1850" t="s">
        <v>4718</v>
      </c>
      <c r="G1850" t="s">
        <v>2818</v>
      </c>
      <c r="H1850" t="str">
        <f t="shared" si="29"/>
        <v>3022970600579介護予防認知症対応型共同生活介護(短期利用型）</v>
      </c>
      <c r="I1850" t="s">
        <v>378</v>
      </c>
      <c r="J1850">
        <v>0</v>
      </c>
    </row>
    <row r="1851" spans="1:10">
      <c r="A1851">
        <v>302</v>
      </c>
      <c r="B1851" t="s">
        <v>2683</v>
      </c>
      <c r="C1851">
        <v>317</v>
      </c>
      <c r="D1851" t="s">
        <v>2679</v>
      </c>
      <c r="E1851">
        <v>2990600112</v>
      </c>
      <c r="F1851" t="s">
        <v>307</v>
      </c>
      <c r="G1851" t="s">
        <v>2819</v>
      </c>
      <c r="H1851" t="str">
        <f t="shared" si="29"/>
        <v>3022990600112小規模多機能型居宅介護</v>
      </c>
      <c r="I1851" t="s">
        <v>378</v>
      </c>
      <c r="J1851">
        <v>516792</v>
      </c>
    </row>
    <row r="1852" spans="1:10">
      <c r="A1852">
        <v>302</v>
      </c>
      <c r="B1852" t="s">
        <v>2684</v>
      </c>
      <c r="C1852">
        <v>317</v>
      </c>
      <c r="D1852" t="s">
        <v>2679</v>
      </c>
      <c r="E1852">
        <v>2990600112</v>
      </c>
      <c r="F1852" t="s">
        <v>4721</v>
      </c>
      <c r="G1852" t="s">
        <v>2819</v>
      </c>
      <c r="H1852" t="str">
        <f t="shared" si="29"/>
        <v>3022990600112小規模多機能型居宅介護(短期利用型）</v>
      </c>
      <c r="I1852" t="s">
        <v>378</v>
      </c>
      <c r="J1852">
        <v>5707</v>
      </c>
    </row>
    <row r="1853" spans="1:10">
      <c r="A1853">
        <v>302</v>
      </c>
      <c r="B1853" t="s">
        <v>2685</v>
      </c>
      <c r="C1853">
        <v>317</v>
      </c>
      <c r="D1853" t="s">
        <v>2679</v>
      </c>
      <c r="E1853">
        <v>2990600112</v>
      </c>
      <c r="F1853" t="s">
        <v>309</v>
      </c>
      <c r="G1853" t="s">
        <v>2819</v>
      </c>
      <c r="H1853" t="str">
        <f t="shared" si="29"/>
        <v>3022990600112介護予防小規模多機能型居宅介護</v>
      </c>
      <c r="I1853" t="s">
        <v>378</v>
      </c>
      <c r="J1853">
        <v>34005</v>
      </c>
    </row>
    <row r="1854" spans="1:10">
      <c r="A1854">
        <v>302</v>
      </c>
      <c r="B1854" t="s">
        <v>2686</v>
      </c>
      <c r="C1854">
        <v>317</v>
      </c>
      <c r="D1854" t="s">
        <v>2679</v>
      </c>
      <c r="E1854">
        <v>2990600112</v>
      </c>
      <c r="F1854" t="s">
        <v>4722</v>
      </c>
      <c r="G1854" t="s">
        <v>2819</v>
      </c>
      <c r="H1854" t="str">
        <f t="shared" si="29"/>
        <v>3022990600112介護予防小規模多機能型居宅介護(短期利用型）</v>
      </c>
      <c r="I1854" t="s">
        <v>378</v>
      </c>
      <c r="J1854">
        <v>3396</v>
      </c>
    </row>
    <row r="1855" spans="1:10">
      <c r="A1855">
        <v>302</v>
      </c>
      <c r="B1855" t="s">
        <v>2687</v>
      </c>
      <c r="C1855">
        <v>317</v>
      </c>
      <c r="D1855" t="s">
        <v>2679</v>
      </c>
      <c r="E1855">
        <v>2990600104</v>
      </c>
      <c r="F1855" t="s">
        <v>222</v>
      </c>
      <c r="G1855" t="s">
        <v>2820</v>
      </c>
      <c r="H1855" t="str">
        <f t="shared" si="29"/>
        <v>3022990600104認知症対応型通所介護</v>
      </c>
      <c r="I1855" t="s">
        <v>378</v>
      </c>
      <c r="J1855">
        <v>23215</v>
      </c>
    </row>
    <row r="1856" spans="1:10">
      <c r="A1856">
        <v>302</v>
      </c>
      <c r="B1856" t="s">
        <v>2688</v>
      </c>
      <c r="C1856">
        <v>317</v>
      </c>
      <c r="D1856" t="s">
        <v>2679</v>
      </c>
      <c r="E1856">
        <v>2990600104</v>
      </c>
      <c r="F1856" t="s">
        <v>224</v>
      </c>
      <c r="G1856" t="s">
        <v>2820</v>
      </c>
      <c r="H1856" t="str">
        <f t="shared" si="29"/>
        <v>3022990600104介護予防認知症対応型通所介護</v>
      </c>
      <c r="I1856" t="s">
        <v>378</v>
      </c>
      <c r="J1856">
        <v>9229</v>
      </c>
    </row>
    <row r="1857" spans="1:10">
      <c r="H1857" t="str">
        <f t="shared" si="29"/>
        <v/>
      </c>
    </row>
    <row r="1858" spans="1:10">
      <c r="A1858">
        <v>303</v>
      </c>
      <c r="B1858" t="s">
        <v>2689</v>
      </c>
      <c r="C1858">
        <v>318</v>
      </c>
      <c r="D1858" t="s">
        <v>2690</v>
      </c>
      <c r="E1858">
        <v>2970100364</v>
      </c>
      <c r="F1858" t="s">
        <v>10</v>
      </c>
      <c r="G1858" t="s">
        <v>2690</v>
      </c>
      <c r="H1858" t="str">
        <f t="shared" si="29"/>
        <v>3032970100364訪問介護</v>
      </c>
      <c r="I1858" t="s">
        <v>378</v>
      </c>
      <c r="J1858">
        <v>410876</v>
      </c>
    </row>
    <row r="1859" spans="1:10">
      <c r="A1859">
        <v>303</v>
      </c>
      <c r="B1859" t="s">
        <v>2691</v>
      </c>
      <c r="C1859">
        <v>318</v>
      </c>
      <c r="D1859" t="s">
        <v>4871</v>
      </c>
      <c r="E1859">
        <v>2970100364</v>
      </c>
      <c r="F1859" t="s">
        <v>4704</v>
      </c>
      <c r="G1859" t="s">
        <v>4871</v>
      </c>
      <c r="H1859" t="str">
        <f t="shared" si="29"/>
        <v>3032970100364訪問型サービス（独自）</v>
      </c>
      <c r="I1859" t="s">
        <v>664</v>
      </c>
      <c r="J1859">
        <v>111963</v>
      </c>
    </row>
    <row r="1860" spans="1:10">
      <c r="H1860" t="str">
        <f t="shared" si="29"/>
        <v/>
      </c>
    </row>
    <row r="1861" spans="1:10">
      <c r="A1861">
        <v>304</v>
      </c>
      <c r="B1861" t="s">
        <v>2692</v>
      </c>
      <c r="C1861">
        <v>319</v>
      </c>
      <c r="D1861" t="s">
        <v>2693</v>
      </c>
      <c r="E1861">
        <v>2970501561</v>
      </c>
      <c r="F1861" t="s">
        <v>12</v>
      </c>
      <c r="G1861" t="s">
        <v>2821</v>
      </c>
      <c r="H1861" t="str">
        <f t="shared" si="29"/>
        <v>3042970501561通所介護</v>
      </c>
      <c r="I1861" t="s">
        <v>378</v>
      </c>
      <c r="J1861">
        <v>250695</v>
      </c>
    </row>
    <row r="1862" spans="1:10">
      <c r="A1862">
        <v>304</v>
      </c>
      <c r="B1862" t="s">
        <v>2694</v>
      </c>
      <c r="C1862">
        <v>319</v>
      </c>
      <c r="D1862" t="s">
        <v>4872</v>
      </c>
      <c r="E1862">
        <v>2970501561</v>
      </c>
      <c r="F1862" t="s">
        <v>4703</v>
      </c>
      <c r="G1862" t="s">
        <v>2821</v>
      </c>
      <c r="H1862" t="str">
        <f t="shared" si="29"/>
        <v>3042970501561通所型サービス（独自/定率）</v>
      </c>
      <c r="I1862" t="s">
        <v>378</v>
      </c>
      <c r="J1862">
        <v>23953</v>
      </c>
    </row>
    <row r="1863" spans="1:10">
      <c r="H1863" t="str">
        <f t="shared" si="29"/>
        <v/>
      </c>
    </row>
    <row r="1864" spans="1:10">
      <c r="A1864">
        <v>305</v>
      </c>
      <c r="B1864" t="s">
        <v>2695</v>
      </c>
      <c r="C1864">
        <v>320</v>
      </c>
      <c r="D1864" t="s">
        <v>2696</v>
      </c>
      <c r="E1864">
        <v>2970108037</v>
      </c>
      <c r="F1864" t="s">
        <v>10</v>
      </c>
      <c r="G1864" t="s">
        <v>2822</v>
      </c>
      <c r="H1864" t="str">
        <f t="shared" si="29"/>
        <v>3052970108037訪問介護</v>
      </c>
      <c r="I1864" t="s">
        <v>378</v>
      </c>
      <c r="J1864">
        <v>1505105</v>
      </c>
    </row>
    <row r="1865" spans="1:10">
      <c r="A1865">
        <v>305</v>
      </c>
      <c r="B1865" t="s">
        <v>2697</v>
      </c>
      <c r="C1865">
        <v>320</v>
      </c>
      <c r="D1865" t="s">
        <v>2696</v>
      </c>
      <c r="E1865">
        <v>2970108037</v>
      </c>
      <c r="F1865" t="s">
        <v>4704</v>
      </c>
      <c r="G1865" t="s">
        <v>2822</v>
      </c>
      <c r="H1865" t="str">
        <f t="shared" si="29"/>
        <v>3052970108037訪問型サービス（独自）</v>
      </c>
      <c r="I1865" t="s">
        <v>378</v>
      </c>
      <c r="J1865">
        <v>30482</v>
      </c>
    </row>
    <row r="1866" spans="1:10">
      <c r="A1866">
        <v>305</v>
      </c>
      <c r="B1866" t="s">
        <v>2698</v>
      </c>
      <c r="C1866">
        <v>320</v>
      </c>
      <c r="D1866" t="s">
        <v>2696</v>
      </c>
      <c r="E1866">
        <v>2970108136</v>
      </c>
      <c r="F1866" t="s">
        <v>12</v>
      </c>
      <c r="G1866" t="s">
        <v>2823</v>
      </c>
      <c r="H1866" t="str">
        <f t="shared" si="29"/>
        <v>3052970108136通所介護</v>
      </c>
      <c r="I1866" t="s">
        <v>378</v>
      </c>
      <c r="J1866">
        <v>309634</v>
      </c>
    </row>
    <row r="1867" spans="1:10">
      <c r="A1867">
        <v>305</v>
      </c>
      <c r="B1867" t="s">
        <v>2699</v>
      </c>
      <c r="C1867">
        <v>320</v>
      </c>
      <c r="D1867" t="s">
        <v>2696</v>
      </c>
      <c r="E1867">
        <v>2970108136</v>
      </c>
      <c r="F1867" t="s">
        <v>4705</v>
      </c>
      <c r="G1867" t="s">
        <v>2823</v>
      </c>
      <c r="H1867" t="str">
        <f t="shared" si="29"/>
        <v>3052970108136通所型サービス（独自）</v>
      </c>
      <c r="I1867" t="s">
        <v>378</v>
      </c>
      <c r="J1867">
        <v>4780</v>
      </c>
    </row>
    <row r="1868" spans="1:10">
      <c r="H1868" t="str">
        <f t="shared" si="29"/>
        <v/>
      </c>
    </row>
    <row r="1869" spans="1:10">
      <c r="A1869">
        <v>306</v>
      </c>
      <c r="B1869" t="s">
        <v>2700</v>
      </c>
      <c r="C1869">
        <v>321</v>
      </c>
      <c r="D1869" t="s">
        <v>2701</v>
      </c>
      <c r="E1869">
        <v>2970101271</v>
      </c>
      <c r="F1869" t="s">
        <v>10</v>
      </c>
      <c r="G1869" t="s">
        <v>2824</v>
      </c>
      <c r="H1869" t="str">
        <f t="shared" si="29"/>
        <v>3062970101271訪問介護</v>
      </c>
      <c r="I1869" t="s">
        <v>378</v>
      </c>
      <c r="J1869">
        <v>2392199</v>
      </c>
    </row>
    <row r="1870" spans="1:10">
      <c r="A1870">
        <v>306</v>
      </c>
      <c r="B1870" t="s">
        <v>2702</v>
      </c>
      <c r="C1870">
        <v>321</v>
      </c>
      <c r="D1870" t="s">
        <v>2701</v>
      </c>
      <c r="E1870">
        <v>2970101271</v>
      </c>
      <c r="F1870" t="s">
        <v>4704</v>
      </c>
      <c r="G1870" t="s">
        <v>2824</v>
      </c>
      <c r="H1870" t="str">
        <f t="shared" si="29"/>
        <v>3062970101271訪問型サービス（独自）</v>
      </c>
      <c r="I1870" t="s">
        <v>378</v>
      </c>
      <c r="J1870">
        <v>40066</v>
      </c>
    </row>
    <row r="1871" spans="1:10">
      <c r="A1871">
        <v>306</v>
      </c>
      <c r="B1871" t="s">
        <v>2703</v>
      </c>
      <c r="C1871">
        <v>321</v>
      </c>
      <c r="D1871" t="s">
        <v>2701</v>
      </c>
      <c r="E1871">
        <v>2970105868</v>
      </c>
      <c r="F1871" t="s">
        <v>12</v>
      </c>
      <c r="G1871" t="s">
        <v>2825</v>
      </c>
      <c r="H1871" t="str">
        <f t="shared" si="29"/>
        <v>3062970105868通所介護</v>
      </c>
      <c r="I1871" t="s">
        <v>378</v>
      </c>
      <c r="J1871">
        <v>381985</v>
      </c>
    </row>
    <row r="1872" spans="1:10">
      <c r="A1872">
        <v>306</v>
      </c>
      <c r="B1872" t="s">
        <v>2704</v>
      </c>
      <c r="C1872">
        <v>321</v>
      </c>
      <c r="D1872" t="s">
        <v>2701</v>
      </c>
      <c r="E1872">
        <v>2970105868</v>
      </c>
      <c r="F1872" t="s">
        <v>4705</v>
      </c>
      <c r="G1872" t="s">
        <v>2825</v>
      </c>
      <c r="H1872" t="str">
        <f t="shared" si="29"/>
        <v>3062970105868通所型サービス（独自）</v>
      </c>
      <c r="I1872" t="s">
        <v>378</v>
      </c>
      <c r="J1872">
        <v>8850</v>
      </c>
    </row>
    <row r="1873" spans="1:10">
      <c r="H1873" t="str">
        <f t="shared" ref="H1873:H1936" si="30">A1873&amp;B1873</f>
        <v/>
      </c>
    </row>
    <row r="1874" spans="1:10">
      <c r="A1874">
        <v>307</v>
      </c>
      <c r="B1874" t="s">
        <v>2705</v>
      </c>
      <c r="C1874">
        <v>322</v>
      </c>
      <c r="D1874" t="s">
        <v>2706</v>
      </c>
      <c r="E1874">
        <v>2972000570</v>
      </c>
      <c r="F1874" t="s">
        <v>10</v>
      </c>
      <c r="G1874" t="s">
        <v>2826</v>
      </c>
      <c r="H1874" t="str">
        <f t="shared" si="30"/>
        <v>3072972000570訪問介護</v>
      </c>
      <c r="I1874" t="s">
        <v>667</v>
      </c>
      <c r="J1874">
        <v>361446</v>
      </c>
    </row>
    <row r="1875" spans="1:10">
      <c r="H1875" t="str">
        <f t="shared" si="30"/>
        <v/>
      </c>
    </row>
    <row r="1876" spans="1:10">
      <c r="A1876">
        <v>308</v>
      </c>
      <c r="B1876" t="s">
        <v>2707</v>
      </c>
      <c r="C1876">
        <v>323</v>
      </c>
      <c r="D1876" t="s">
        <v>2708</v>
      </c>
      <c r="E1876">
        <v>2970901738</v>
      </c>
      <c r="F1876" t="s">
        <v>172</v>
      </c>
      <c r="G1876" t="s">
        <v>2827</v>
      </c>
      <c r="H1876" t="str">
        <f t="shared" si="30"/>
        <v>3082970901738介護老人福祉施設</v>
      </c>
      <c r="I1876" t="s">
        <v>378</v>
      </c>
      <c r="J1876">
        <v>1682005</v>
      </c>
    </row>
    <row r="1877" spans="1:10">
      <c r="A1877">
        <v>308</v>
      </c>
      <c r="B1877" t="s">
        <v>2709</v>
      </c>
      <c r="C1877">
        <v>323</v>
      </c>
      <c r="D1877" t="s">
        <v>2708</v>
      </c>
      <c r="E1877">
        <v>2970901738</v>
      </c>
      <c r="F1877" t="s">
        <v>188</v>
      </c>
      <c r="G1877" t="s">
        <v>2827</v>
      </c>
      <c r="H1877" t="str">
        <f t="shared" si="30"/>
        <v>3082970901738短期入所生活介護</v>
      </c>
      <c r="I1877" t="s">
        <v>378</v>
      </c>
      <c r="J1877">
        <v>160644</v>
      </c>
    </row>
    <row r="1878" spans="1:10">
      <c r="A1878">
        <v>308</v>
      </c>
      <c r="B1878" t="s">
        <v>2710</v>
      </c>
      <c r="C1878">
        <v>323</v>
      </c>
      <c r="D1878" t="s">
        <v>2708</v>
      </c>
      <c r="E1878">
        <v>2970901738</v>
      </c>
      <c r="F1878" t="s">
        <v>187</v>
      </c>
      <c r="G1878" t="s">
        <v>2828</v>
      </c>
      <c r="H1878" t="str">
        <f t="shared" si="30"/>
        <v>3082970901738介護予防短期入所生活介護</v>
      </c>
      <c r="I1878" t="s">
        <v>378</v>
      </c>
      <c r="J1878">
        <v>0</v>
      </c>
    </row>
    <row r="1879" spans="1:10">
      <c r="A1879">
        <v>308</v>
      </c>
      <c r="B1879" t="s">
        <v>2711</v>
      </c>
      <c r="C1879">
        <v>323</v>
      </c>
      <c r="D1879" t="s">
        <v>2708</v>
      </c>
      <c r="E1879">
        <v>2970900946</v>
      </c>
      <c r="F1879" t="s">
        <v>172</v>
      </c>
      <c r="G1879" t="s">
        <v>2829</v>
      </c>
      <c r="H1879" t="str">
        <f t="shared" si="30"/>
        <v>3082970900946介護老人福祉施設</v>
      </c>
      <c r="I1879" t="s">
        <v>378</v>
      </c>
      <c r="J1879">
        <v>1811815</v>
      </c>
    </row>
    <row r="1880" spans="1:10">
      <c r="A1880">
        <v>308</v>
      </c>
      <c r="B1880" t="s">
        <v>2712</v>
      </c>
      <c r="C1880">
        <v>323</v>
      </c>
      <c r="D1880" t="s">
        <v>2708</v>
      </c>
      <c r="E1880">
        <v>2970900946</v>
      </c>
      <c r="F1880" t="s">
        <v>188</v>
      </c>
      <c r="G1880" t="s">
        <v>2829</v>
      </c>
      <c r="H1880" t="str">
        <f t="shared" si="30"/>
        <v>3082970900946短期入所生活介護</v>
      </c>
      <c r="I1880" t="s">
        <v>378</v>
      </c>
      <c r="J1880">
        <v>279318</v>
      </c>
    </row>
    <row r="1881" spans="1:10">
      <c r="A1881">
        <v>308</v>
      </c>
      <c r="B1881" t="s">
        <v>2713</v>
      </c>
      <c r="C1881">
        <v>323</v>
      </c>
      <c r="D1881" t="s">
        <v>2708</v>
      </c>
      <c r="E1881">
        <v>2970900946</v>
      </c>
      <c r="F1881" t="s">
        <v>187</v>
      </c>
      <c r="G1881" t="s">
        <v>2830</v>
      </c>
      <c r="H1881" t="str">
        <f t="shared" si="30"/>
        <v>3082970900946介護予防短期入所生活介護</v>
      </c>
      <c r="I1881" t="s">
        <v>378</v>
      </c>
      <c r="J1881">
        <v>0</v>
      </c>
    </row>
    <row r="1882" spans="1:10">
      <c r="A1882">
        <v>308</v>
      </c>
      <c r="B1882" t="s">
        <v>2714</v>
      </c>
      <c r="C1882">
        <v>323</v>
      </c>
      <c r="D1882" t="s">
        <v>2708</v>
      </c>
      <c r="E1882">
        <v>2970900953</v>
      </c>
      <c r="F1882" t="s">
        <v>12</v>
      </c>
      <c r="G1882" t="s">
        <v>2831</v>
      </c>
      <c r="H1882" t="str">
        <f t="shared" si="30"/>
        <v>3082970900953通所介護</v>
      </c>
      <c r="I1882" t="s">
        <v>378</v>
      </c>
      <c r="J1882">
        <v>210318</v>
      </c>
    </row>
    <row r="1883" spans="1:10">
      <c r="A1883">
        <v>308</v>
      </c>
      <c r="B1883" t="s">
        <v>2715</v>
      </c>
      <c r="C1883">
        <v>323</v>
      </c>
      <c r="D1883" t="s">
        <v>2708</v>
      </c>
      <c r="E1883">
        <v>2970901290</v>
      </c>
      <c r="F1883" t="s">
        <v>172</v>
      </c>
      <c r="G1883" t="s">
        <v>2832</v>
      </c>
      <c r="H1883" t="str">
        <f t="shared" si="30"/>
        <v>3082970901290介護老人福祉施設</v>
      </c>
      <c r="I1883" t="s">
        <v>378</v>
      </c>
      <c r="J1883">
        <v>1732359</v>
      </c>
    </row>
    <row r="1884" spans="1:10">
      <c r="A1884">
        <v>308</v>
      </c>
      <c r="B1884" t="s">
        <v>2716</v>
      </c>
      <c r="C1884">
        <v>323</v>
      </c>
      <c r="D1884" t="s">
        <v>2708</v>
      </c>
      <c r="E1884">
        <v>2970901290</v>
      </c>
      <c r="F1884" t="s">
        <v>188</v>
      </c>
      <c r="G1884" t="s">
        <v>2832</v>
      </c>
      <c r="H1884" t="str">
        <f t="shared" si="30"/>
        <v>3082970901290短期入所生活介護</v>
      </c>
      <c r="I1884" t="s">
        <v>378</v>
      </c>
      <c r="J1884">
        <v>191640</v>
      </c>
    </row>
    <row r="1885" spans="1:10">
      <c r="A1885">
        <v>308</v>
      </c>
      <c r="B1885" t="s">
        <v>2717</v>
      </c>
      <c r="C1885">
        <v>323</v>
      </c>
      <c r="D1885" t="s">
        <v>2708</v>
      </c>
      <c r="E1885">
        <v>2970901290</v>
      </c>
      <c r="F1885" t="s">
        <v>187</v>
      </c>
      <c r="G1885" t="s">
        <v>2832</v>
      </c>
      <c r="H1885" t="str">
        <f t="shared" si="30"/>
        <v>3082970901290介護予防短期入所生活介護</v>
      </c>
      <c r="I1885" t="s">
        <v>378</v>
      </c>
      <c r="J1885">
        <v>0</v>
      </c>
    </row>
    <row r="1886" spans="1:10">
      <c r="A1886">
        <v>308</v>
      </c>
      <c r="B1886" t="s">
        <v>2718</v>
      </c>
      <c r="C1886">
        <v>323</v>
      </c>
      <c r="D1886" t="s">
        <v>2708</v>
      </c>
      <c r="E1886">
        <v>2970901308</v>
      </c>
      <c r="F1886" t="s">
        <v>13</v>
      </c>
      <c r="G1886" t="s">
        <v>2833</v>
      </c>
      <c r="H1886" t="str">
        <f t="shared" si="30"/>
        <v>3082970901308地域密着型通所介護</v>
      </c>
      <c r="I1886" t="s">
        <v>378</v>
      </c>
      <c r="J1886">
        <v>62867</v>
      </c>
    </row>
    <row r="1887" spans="1:10">
      <c r="A1887">
        <v>308</v>
      </c>
      <c r="B1887" t="s">
        <v>2719</v>
      </c>
      <c r="C1887">
        <v>323</v>
      </c>
      <c r="D1887" t="s">
        <v>2708</v>
      </c>
      <c r="E1887">
        <v>2990900066</v>
      </c>
      <c r="F1887" t="s">
        <v>201</v>
      </c>
      <c r="G1887" t="s">
        <v>2834</v>
      </c>
      <c r="H1887" t="str">
        <f t="shared" si="30"/>
        <v>3082990900066認知症対応型共同生活介護</v>
      </c>
      <c r="I1887" t="s">
        <v>378</v>
      </c>
      <c r="J1887">
        <v>813346</v>
      </c>
    </row>
    <row r="1888" spans="1:10">
      <c r="A1888">
        <v>308</v>
      </c>
      <c r="B1888" t="s">
        <v>2720</v>
      </c>
      <c r="C1888">
        <v>323</v>
      </c>
      <c r="D1888" t="s">
        <v>2708</v>
      </c>
      <c r="E1888">
        <v>2990900066</v>
      </c>
      <c r="F1888" t="s">
        <v>203</v>
      </c>
      <c r="G1888" t="s">
        <v>2834</v>
      </c>
      <c r="H1888" t="str">
        <f t="shared" si="30"/>
        <v>3082990900066介護予防認知症対応型共同生活介護</v>
      </c>
      <c r="I1888" t="s">
        <v>378</v>
      </c>
      <c r="J1888">
        <v>0</v>
      </c>
    </row>
    <row r="1889" spans="1:10">
      <c r="A1889">
        <v>308</v>
      </c>
      <c r="B1889" t="s">
        <v>2721</v>
      </c>
      <c r="C1889">
        <v>323</v>
      </c>
      <c r="D1889" t="s">
        <v>2708</v>
      </c>
      <c r="E1889">
        <v>2990900074</v>
      </c>
      <c r="F1889" t="s">
        <v>222</v>
      </c>
      <c r="G1889" t="s">
        <v>2835</v>
      </c>
      <c r="H1889" t="str">
        <f t="shared" si="30"/>
        <v>3082990900074認知症対応型通所介護</v>
      </c>
      <c r="I1889" t="s">
        <v>378</v>
      </c>
      <c r="J1889">
        <v>53761</v>
      </c>
    </row>
    <row r="1890" spans="1:10">
      <c r="A1890">
        <v>308</v>
      </c>
      <c r="B1890" t="s">
        <v>2722</v>
      </c>
      <c r="C1890">
        <v>323</v>
      </c>
      <c r="D1890" t="s">
        <v>2708</v>
      </c>
      <c r="E1890">
        <v>2990900074</v>
      </c>
      <c r="F1890" t="s">
        <v>224</v>
      </c>
      <c r="G1890" t="s">
        <v>2835</v>
      </c>
      <c r="H1890" t="str">
        <f t="shared" si="30"/>
        <v>3082990900074介護予防認知症対応型通所介護</v>
      </c>
      <c r="I1890" t="s">
        <v>378</v>
      </c>
      <c r="J1890">
        <v>0</v>
      </c>
    </row>
    <row r="1891" spans="1:10">
      <c r="H1891" t="str">
        <f t="shared" si="30"/>
        <v/>
      </c>
    </row>
    <row r="1892" spans="1:10">
      <c r="A1892">
        <v>309</v>
      </c>
      <c r="B1892" t="s">
        <v>2723</v>
      </c>
      <c r="C1892">
        <v>324</v>
      </c>
      <c r="D1892" t="s">
        <v>2724</v>
      </c>
      <c r="E1892">
        <v>2970600462</v>
      </c>
      <c r="F1892" t="s">
        <v>201</v>
      </c>
      <c r="G1892" t="s">
        <v>2836</v>
      </c>
      <c r="H1892" t="str">
        <f t="shared" si="30"/>
        <v>3092970600462認知症対応型共同生活介護</v>
      </c>
      <c r="I1892" t="s">
        <v>378</v>
      </c>
      <c r="J1892">
        <v>827176</v>
      </c>
    </row>
    <row r="1893" spans="1:10">
      <c r="A1893">
        <v>309</v>
      </c>
      <c r="B1893" t="s">
        <v>2725</v>
      </c>
      <c r="C1893">
        <v>324</v>
      </c>
      <c r="D1893" t="s">
        <v>2724</v>
      </c>
      <c r="E1893">
        <v>2970600462</v>
      </c>
      <c r="F1893" t="s">
        <v>4716</v>
      </c>
      <c r="G1893" t="s">
        <v>2836</v>
      </c>
      <c r="H1893" t="str">
        <f t="shared" si="30"/>
        <v>3092970600462認知症対応型共同生活介護(短期利用型）</v>
      </c>
      <c r="I1893" t="s">
        <v>378</v>
      </c>
      <c r="J1893">
        <v>4602</v>
      </c>
    </row>
    <row r="1894" spans="1:10">
      <c r="A1894">
        <v>309</v>
      </c>
      <c r="B1894" t="s">
        <v>2726</v>
      </c>
      <c r="C1894">
        <v>324</v>
      </c>
      <c r="D1894" t="s">
        <v>2724</v>
      </c>
      <c r="E1894">
        <v>2970600462</v>
      </c>
      <c r="F1894" t="s">
        <v>203</v>
      </c>
      <c r="G1894" t="s">
        <v>2836</v>
      </c>
      <c r="H1894" t="str">
        <f t="shared" si="30"/>
        <v>3092970600462介護予防認知症対応型共同生活介護</v>
      </c>
      <c r="I1894" t="s">
        <v>378</v>
      </c>
      <c r="J1894">
        <v>0</v>
      </c>
    </row>
    <row r="1895" spans="1:10">
      <c r="A1895">
        <v>309</v>
      </c>
      <c r="B1895" t="s">
        <v>2727</v>
      </c>
      <c r="C1895">
        <v>324</v>
      </c>
      <c r="D1895" t="s">
        <v>2724</v>
      </c>
      <c r="E1895">
        <v>2970600462</v>
      </c>
      <c r="F1895" t="s">
        <v>4718</v>
      </c>
      <c r="G1895" t="s">
        <v>2836</v>
      </c>
      <c r="H1895" t="str">
        <f t="shared" si="30"/>
        <v>3092970600462介護予防認知症対応型共同生活介護(短期利用型）</v>
      </c>
      <c r="I1895" t="s">
        <v>378</v>
      </c>
      <c r="J1895">
        <v>0</v>
      </c>
    </row>
    <row r="1896" spans="1:10">
      <c r="A1896">
        <v>309</v>
      </c>
      <c r="B1896" t="s">
        <v>2728</v>
      </c>
      <c r="C1896">
        <v>324</v>
      </c>
      <c r="D1896" t="s">
        <v>2724</v>
      </c>
      <c r="E1896">
        <v>2990600054</v>
      </c>
      <c r="F1896" t="s">
        <v>307</v>
      </c>
      <c r="G1896" t="s">
        <v>2837</v>
      </c>
      <c r="H1896" t="str">
        <f t="shared" si="30"/>
        <v>3092990600054小規模多機能型居宅介護</v>
      </c>
      <c r="I1896" t="s">
        <v>378</v>
      </c>
      <c r="J1896">
        <v>739195</v>
      </c>
    </row>
    <row r="1897" spans="1:10">
      <c r="A1897">
        <v>309</v>
      </c>
      <c r="B1897" t="s">
        <v>2729</v>
      </c>
      <c r="C1897">
        <v>324</v>
      </c>
      <c r="D1897" t="s">
        <v>2724</v>
      </c>
      <c r="E1897">
        <v>2990600054</v>
      </c>
      <c r="F1897" t="s">
        <v>4721</v>
      </c>
      <c r="G1897" t="s">
        <v>2837</v>
      </c>
      <c r="H1897" t="str">
        <f t="shared" si="30"/>
        <v>3092990600054小規模多機能型居宅介護(短期利用型）</v>
      </c>
      <c r="I1897" t="s">
        <v>378</v>
      </c>
      <c r="J1897">
        <v>5782</v>
      </c>
    </row>
    <row r="1898" spans="1:10">
      <c r="A1898">
        <v>309</v>
      </c>
      <c r="B1898" t="s">
        <v>2730</v>
      </c>
      <c r="C1898">
        <v>324</v>
      </c>
      <c r="D1898" t="s">
        <v>2724</v>
      </c>
      <c r="E1898">
        <v>2990600054</v>
      </c>
      <c r="F1898" t="s">
        <v>309</v>
      </c>
      <c r="G1898" t="s">
        <v>2837</v>
      </c>
      <c r="H1898" t="str">
        <f t="shared" si="30"/>
        <v>3092990600054介護予防小規模多機能型居宅介護</v>
      </c>
      <c r="I1898" t="s">
        <v>378</v>
      </c>
      <c r="J1898">
        <v>15333</v>
      </c>
    </row>
    <row r="1899" spans="1:10">
      <c r="A1899">
        <v>309</v>
      </c>
      <c r="B1899" t="s">
        <v>2731</v>
      </c>
      <c r="C1899">
        <v>324</v>
      </c>
      <c r="D1899" t="s">
        <v>2724</v>
      </c>
      <c r="E1899">
        <v>2990600054</v>
      </c>
      <c r="F1899" t="s">
        <v>4722</v>
      </c>
      <c r="G1899" t="s">
        <v>2837</v>
      </c>
      <c r="H1899" t="str">
        <f t="shared" si="30"/>
        <v>3092990600054介護予防小規模多機能型居宅介護(短期利用型）</v>
      </c>
      <c r="I1899" t="s">
        <v>378</v>
      </c>
      <c r="J1899">
        <v>0</v>
      </c>
    </row>
    <row r="1900" spans="1:10">
      <c r="A1900">
        <v>309</v>
      </c>
      <c r="B1900" t="s">
        <v>2732</v>
      </c>
      <c r="C1900">
        <v>324</v>
      </c>
      <c r="D1900" t="s">
        <v>2724</v>
      </c>
      <c r="E1900">
        <v>2990600146</v>
      </c>
      <c r="F1900" t="s">
        <v>307</v>
      </c>
      <c r="G1900" t="s">
        <v>2838</v>
      </c>
      <c r="H1900" t="str">
        <f t="shared" si="30"/>
        <v>3092990600146小規模多機能型居宅介護</v>
      </c>
      <c r="I1900" t="s">
        <v>378</v>
      </c>
      <c r="J1900">
        <v>184797</v>
      </c>
    </row>
    <row r="1901" spans="1:10">
      <c r="A1901">
        <v>309</v>
      </c>
      <c r="B1901" t="s">
        <v>2733</v>
      </c>
      <c r="C1901">
        <v>324</v>
      </c>
      <c r="D1901" t="s">
        <v>2724</v>
      </c>
      <c r="E1901">
        <v>2990600146</v>
      </c>
      <c r="F1901" t="s">
        <v>309</v>
      </c>
      <c r="G1901" t="s">
        <v>2838</v>
      </c>
      <c r="H1901" t="str">
        <f t="shared" si="30"/>
        <v>3092990600146介護予防小規模多機能型居宅介護</v>
      </c>
      <c r="I1901" t="s">
        <v>378</v>
      </c>
      <c r="J1901">
        <v>34284</v>
      </c>
    </row>
    <row r="1902" spans="1:10">
      <c r="A1902">
        <v>309</v>
      </c>
      <c r="B1902" t="s">
        <v>2734</v>
      </c>
      <c r="C1902">
        <v>324</v>
      </c>
      <c r="D1902" t="s">
        <v>2724</v>
      </c>
      <c r="E1902">
        <v>2990600153</v>
      </c>
      <c r="F1902" t="s">
        <v>168</v>
      </c>
      <c r="G1902" t="s">
        <v>2839</v>
      </c>
      <c r="H1902" t="str">
        <f t="shared" si="30"/>
        <v>3092990600153定期巡回・随時対応型訪問介護看護</v>
      </c>
      <c r="I1902" t="s">
        <v>378</v>
      </c>
      <c r="J1902">
        <v>31565</v>
      </c>
    </row>
    <row r="1903" spans="1:10">
      <c r="A1903">
        <v>309</v>
      </c>
      <c r="B1903" t="s">
        <v>2735</v>
      </c>
      <c r="C1903">
        <v>324</v>
      </c>
      <c r="D1903" t="s">
        <v>2724</v>
      </c>
      <c r="E1903">
        <v>2993400056</v>
      </c>
      <c r="F1903" t="s">
        <v>307</v>
      </c>
      <c r="G1903" t="s">
        <v>2840</v>
      </c>
      <c r="H1903" t="str">
        <f t="shared" si="30"/>
        <v>3092993400056小規模多機能型居宅介護</v>
      </c>
      <c r="I1903" t="s">
        <v>378</v>
      </c>
      <c r="J1903">
        <v>572133</v>
      </c>
    </row>
    <row r="1904" spans="1:10">
      <c r="A1904">
        <v>309</v>
      </c>
      <c r="B1904" t="s">
        <v>2736</v>
      </c>
      <c r="C1904">
        <v>324</v>
      </c>
      <c r="D1904" t="s">
        <v>2724</v>
      </c>
      <c r="E1904">
        <v>2993400056</v>
      </c>
      <c r="F1904" t="s">
        <v>4721</v>
      </c>
      <c r="G1904" t="s">
        <v>2840</v>
      </c>
      <c r="H1904" t="str">
        <f t="shared" si="30"/>
        <v>3092993400056小規模多機能型居宅介護(短期利用型）</v>
      </c>
      <c r="I1904" t="s">
        <v>378</v>
      </c>
      <c r="J1904">
        <v>0</v>
      </c>
    </row>
    <row r="1905" spans="1:10">
      <c r="A1905">
        <v>309</v>
      </c>
      <c r="B1905" t="s">
        <v>2737</v>
      </c>
      <c r="C1905">
        <v>324</v>
      </c>
      <c r="D1905" t="s">
        <v>2724</v>
      </c>
      <c r="E1905">
        <v>2993400056</v>
      </c>
      <c r="F1905" t="s">
        <v>309</v>
      </c>
      <c r="G1905" t="s">
        <v>2840</v>
      </c>
      <c r="H1905" t="str">
        <f t="shared" si="30"/>
        <v>3092993400056介護予防小規模多機能型居宅介護</v>
      </c>
      <c r="I1905" t="s">
        <v>378</v>
      </c>
      <c r="J1905">
        <v>27996</v>
      </c>
    </row>
    <row r="1906" spans="1:10">
      <c r="A1906">
        <v>309</v>
      </c>
      <c r="B1906" t="s">
        <v>2738</v>
      </c>
      <c r="C1906">
        <v>324</v>
      </c>
      <c r="D1906" t="s">
        <v>2724</v>
      </c>
      <c r="E1906">
        <v>2993400056</v>
      </c>
      <c r="F1906" t="s">
        <v>4722</v>
      </c>
      <c r="G1906" t="s">
        <v>2840</v>
      </c>
      <c r="H1906" t="str">
        <f t="shared" si="30"/>
        <v>3092993400056介護予防小規模多機能型居宅介護(短期利用型）</v>
      </c>
      <c r="I1906" t="s">
        <v>378</v>
      </c>
      <c r="J1906">
        <v>0</v>
      </c>
    </row>
    <row r="1907" spans="1:10">
      <c r="A1907">
        <v>309</v>
      </c>
      <c r="B1907" t="s">
        <v>2739</v>
      </c>
      <c r="C1907">
        <v>324</v>
      </c>
      <c r="D1907" t="s">
        <v>2724</v>
      </c>
      <c r="E1907">
        <v>2994900054</v>
      </c>
      <c r="F1907" t="s">
        <v>307</v>
      </c>
      <c r="G1907" t="s">
        <v>2841</v>
      </c>
      <c r="H1907" t="str">
        <f t="shared" si="30"/>
        <v>3092994900054小規模多機能型居宅介護</v>
      </c>
      <c r="I1907" t="s">
        <v>378</v>
      </c>
      <c r="J1907">
        <v>627988</v>
      </c>
    </row>
    <row r="1908" spans="1:10">
      <c r="A1908">
        <v>309</v>
      </c>
      <c r="B1908" t="s">
        <v>2740</v>
      </c>
      <c r="C1908">
        <v>324</v>
      </c>
      <c r="D1908" t="s">
        <v>2724</v>
      </c>
      <c r="E1908">
        <v>2994900054</v>
      </c>
      <c r="F1908" t="s">
        <v>4721</v>
      </c>
      <c r="G1908" t="s">
        <v>2841</v>
      </c>
      <c r="H1908" t="str">
        <f t="shared" si="30"/>
        <v>3092994900054小規模多機能型居宅介護(短期利用型）</v>
      </c>
      <c r="I1908" t="s">
        <v>378</v>
      </c>
      <c r="J1908">
        <v>6206</v>
      </c>
    </row>
    <row r="1909" spans="1:10">
      <c r="A1909">
        <v>309</v>
      </c>
      <c r="B1909" t="s">
        <v>2741</v>
      </c>
      <c r="C1909">
        <v>324</v>
      </c>
      <c r="D1909" t="s">
        <v>2724</v>
      </c>
      <c r="E1909">
        <v>2994900054</v>
      </c>
      <c r="F1909" t="s">
        <v>309</v>
      </c>
      <c r="G1909" t="s">
        <v>2841</v>
      </c>
      <c r="H1909" t="str">
        <f t="shared" si="30"/>
        <v>3092994900054介護予防小規模多機能型居宅介護</v>
      </c>
      <c r="I1909" t="s">
        <v>378</v>
      </c>
      <c r="J1909">
        <v>46561</v>
      </c>
    </row>
    <row r="1910" spans="1:10">
      <c r="A1910">
        <v>309</v>
      </c>
      <c r="B1910" t="s">
        <v>2742</v>
      </c>
      <c r="C1910">
        <v>324</v>
      </c>
      <c r="D1910" t="s">
        <v>2724</v>
      </c>
      <c r="E1910">
        <v>2994900054</v>
      </c>
      <c r="F1910" t="s">
        <v>4722</v>
      </c>
      <c r="G1910" t="s">
        <v>2841</v>
      </c>
      <c r="H1910" t="str">
        <f t="shared" si="30"/>
        <v>3092994900054介護予防小規模多機能型居宅介護(短期利用型）</v>
      </c>
      <c r="I1910" t="s">
        <v>378</v>
      </c>
      <c r="J1910">
        <v>0</v>
      </c>
    </row>
    <row r="1911" spans="1:10">
      <c r="H1911" t="str">
        <f t="shared" si="30"/>
        <v/>
      </c>
    </row>
    <row r="1912" spans="1:10">
      <c r="A1912">
        <v>310</v>
      </c>
      <c r="B1912" t="s">
        <v>2743</v>
      </c>
      <c r="C1912">
        <v>325</v>
      </c>
      <c r="D1912" t="s">
        <v>2744</v>
      </c>
      <c r="E1912">
        <v>2970400657</v>
      </c>
      <c r="F1912" t="s">
        <v>172</v>
      </c>
      <c r="G1912" t="s">
        <v>2842</v>
      </c>
      <c r="H1912" t="str">
        <f t="shared" si="30"/>
        <v>3102970400657介護老人福祉施設</v>
      </c>
      <c r="I1912" t="s">
        <v>378</v>
      </c>
      <c r="J1912">
        <v>1685751</v>
      </c>
    </row>
    <row r="1913" spans="1:10">
      <c r="A1913">
        <v>310</v>
      </c>
      <c r="B1913" t="s">
        <v>2745</v>
      </c>
      <c r="C1913">
        <v>325</v>
      </c>
      <c r="D1913" t="s">
        <v>2744</v>
      </c>
      <c r="E1913">
        <v>2970400665</v>
      </c>
      <c r="F1913" t="s">
        <v>188</v>
      </c>
      <c r="G1913" t="s">
        <v>2843</v>
      </c>
      <c r="H1913" t="str">
        <f t="shared" si="30"/>
        <v>3102970400665短期入所生活介護</v>
      </c>
      <c r="I1913" t="s">
        <v>378</v>
      </c>
      <c r="J1913">
        <v>392204</v>
      </c>
    </row>
    <row r="1914" spans="1:10">
      <c r="A1914">
        <v>310</v>
      </c>
      <c r="B1914" t="s">
        <v>2746</v>
      </c>
      <c r="C1914">
        <v>325</v>
      </c>
      <c r="D1914" t="s">
        <v>2744</v>
      </c>
      <c r="E1914">
        <v>2970400665</v>
      </c>
      <c r="F1914" t="s">
        <v>187</v>
      </c>
      <c r="G1914" t="s">
        <v>2843</v>
      </c>
      <c r="H1914" t="str">
        <f t="shared" si="30"/>
        <v>3102970400665介護予防短期入所生活介護</v>
      </c>
      <c r="I1914" t="s">
        <v>378</v>
      </c>
      <c r="J1914">
        <v>3753</v>
      </c>
    </row>
    <row r="1915" spans="1:10">
      <c r="A1915">
        <v>310</v>
      </c>
      <c r="B1915" t="s">
        <v>2747</v>
      </c>
      <c r="C1915">
        <v>325</v>
      </c>
      <c r="D1915" t="s">
        <v>2744</v>
      </c>
      <c r="E1915">
        <v>2970400699</v>
      </c>
      <c r="F1915" t="s">
        <v>13</v>
      </c>
      <c r="G1915" t="s">
        <v>2844</v>
      </c>
      <c r="H1915" t="str">
        <f t="shared" si="30"/>
        <v>3102970400699地域密着型通所介護</v>
      </c>
      <c r="I1915" t="s">
        <v>378</v>
      </c>
      <c r="J1915">
        <v>155827</v>
      </c>
    </row>
    <row r="1916" spans="1:10">
      <c r="A1916">
        <v>310</v>
      </c>
      <c r="B1916" t="s">
        <v>2748</v>
      </c>
      <c r="C1916">
        <v>325</v>
      </c>
      <c r="D1916" t="s">
        <v>2744</v>
      </c>
      <c r="E1916">
        <v>2970400699</v>
      </c>
      <c r="F1916" t="s">
        <v>4705</v>
      </c>
      <c r="G1916" t="s">
        <v>4873</v>
      </c>
      <c r="H1916" t="str">
        <f t="shared" si="30"/>
        <v>3102970400699通所型サービス（独自）</v>
      </c>
      <c r="I1916" t="s">
        <v>378</v>
      </c>
      <c r="J1916">
        <v>24068</v>
      </c>
    </row>
    <row r="1917" spans="1:10">
      <c r="H1917" t="str">
        <f t="shared" si="30"/>
        <v/>
      </c>
    </row>
    <row r="1918" spans="1:10">
      <c r="A1918">
        <v>311</v>
      </c>
      <c r="B1918" t="s">
        <v>2749</v>
      </c>
      <c r="C1918">
        <v>326</v>
      </c>
      <c r="D1918" t="s">
        <v>2750</v>
      </c>
      <c r="E1918">
        <v>2970104085</v>
      </c>
      <c r="F1918" t="s">
        <v>10</v>
      </c>
      <c r="G1918" t="s">
        <v>2845</v>
      </c>
      <c r="H1918" t="str">
        <f t="shared" si="30"/>
        <v>3112970104085訪問介護</v>
      </c>
      <c r="I1918" t="s">
        <v>378</v>
      </c>
      <c r="J1918">
        <v>512945</v>
      </c>
    </row>
    <row r="1919" spans="1:10">
      <c r="A1919">
        <v>311</v>
      </c>
      <c r="B1919" t="s">
        <v>2751</v>
      </c>
      <c r="C1919">
        <v>326</v>
      </c>
      <c r="D1919" t="s">
        <v>2750</v>
      </c>
      <c r="E1919">
        <v>2970104085</v>
      </c>
      <c r="F1919" t="s">
        <v>4797</v>
      </c>
      <c r="G1919" t="s">
        <v>2845</v>
      </c>
      <c r="H1919" t="str">
        <f t="shared" si="30"/>
        <v>3112970104085訪問型サービス（独自）</v>
      </c>
      <c r="I1919" t="s">
        <v>378</v>
      </c>
      <c r="J1919">
        <v>54286</v>
      </c>
    </row>
    <row r="1920" spans="1:10">
      <c r="H1920" t="str">
        <f t="shared" si="30"/>
        <v/>
      </c>
    </row>
    <row r="1921" spans="1:12">
      <c r="A1921">
        <v>312</v>
      </c>
      <c r="B1921" t="s">
        <v>2752</v>
      </c>
      <c r="C1921">
        <v>327</v>
      </c>
      <c r="D1921" t="s">
        <v>2753</v>
      </c>
      <c r="E1921">
        <v>2970103392</v>
      </c>
      <c r="F1921" t="s">
        <v>201</v>
      </c>
      <c r="G1921" t="s">
        <v>2846</v>
      </c>
      <c r="H1921" t="str">
        <f t="shared" si="30"/>
        <v>3122970103392認知症対応型共同生活介護</v>
      </c>
      <c r="I1921" t="s">
        <v>378</v>
      </c>
      <c r="J1921">
        <v>321610</v>
      </c>
    </row>
    <row r="1922" spans="1:12">
      <c r="A1922">
        <v>312</v>
      </c>
      <c r="B1922" t="s">
        <v>2754</v>
      </c>
      <c r="C1922">
        <v>327</v>
      </c>
      <c r="D1922" t="s">
        <v>2753</v>
      </c>
      <c r="E1922">
        <v>2970103392</v>
      </c>
      <c r="F1922" t="s">
        <v>203</v>
      </c>
      <c r="G1922" t="s">
        <v>2846</v>
      </c>
      <c r="H1922" t="str">
        <f t="shared" si="30"/>
        <v>3122970103392介護予防認知症対応型共同生活介護</v>
      </c>
      <c r="I1922" t="s">
        <v>378</v>
      </c>
      <c r="J1922">
        <v>0</v>
      </c>
    </row>
    <row r="1923" spans="1:12">
      <c r="H1923" t="str">
        <f t="shared" si="30"/>
        <v/>
      </c>
    </row>
    <row r="1924" spans="1:12">
      <c r="A1924">
        <v>313</v>
      </c>
      <c r="B1924" t="s">
        <v>2755</v>
      </c>
      <c r="C1924">
        <v>328</v>
      </c>
      <c r="D1924" t="s">
        <v>2756</v>
      </c>
      <c r="E1924">
        <v>2991000114</v>
      </c>
      <c r="F1924" t="s">
        <v>14</v>
      </c>
      <c r="G1924" t="s">
        <v>2847</v>
      </c>
      <c r="H1924" t="str">
        <f t="shared" si="30"/>
        <v>3132991000114地域密着型特定施設入居者生活介護</v>
      </c>
      <c r="I1924" t="s">
        <v>378</v>
      </c>
      <c r="J1924">
        <v>662980</v>
      </c>
    </row>
    <row r="1925" spans="1:12">
      <c r="A1925">
        <v>313</v>
      </c>
      <c r="B1925" t="s">
        <v>2757</v>
      </c>
      <c r="C1925">
        <v>328</v>
      </c>
      <c r="D1925" t="s">
        <v>2756</v>
      </c>
      <c r="E1925">
        <v>2971001512</v>
      </c>
      <c r="F1925" t="s">
        <v>10</v>
      </c>
      <c r="G1925" t="s">
        <v>2848</v>
      </c>
      <c r="H1925" t="str">
        <f t="shared" si="30"/>
        <v>3132971001512訪問介護</v>
      </c>
      <c r="I1925" t="s">
        <v>378</v>
      </c>
      <c r="J1925">
        <v>1601006</v>
      </c>
    </row>
    <row r="1926" spans="1:12">
      <c r="A1926">
        <v>313</v>
      </c>
      <c r="B1926" t="s">
        <v>2758</v>
      </c>
      <c r="C1926">
        <v>328</v>
      </c>
      <c r="D1926" t="s">
        <v>2756</v>
      </c>
      <c r="E1926">
        <v>2971001512</v>
      </c>
      <c r="F1926" t="s">
        <v>1036</v>
      </c>
      <c r="G1926" t="s">
        <v>2848</v>
      </c>
      <c r="H1926" t="str">
        <f t="shared" si="30"/>
        <v>3132971001512訪問型サービス（独自）</v>
      </c>
      <c r="I1926" t="s">
        <v>378</v>
      </c>
      <c r="J1926">
        <v>0</v>
      </c>
    </row>
    <row r="1927" spans="1:12">
      <c r="H1927" t="str">
        <f t="shared" si="30"/>
        <v/>
      </c>
    </row>
    <row r="1928" spans="1:12">
      <c r="A1928">
        <v>314</v>
      </c>
      <c r="B1928" t="s">
        <v>2759</v>
      </c>
      <c r="C1928">
        <v>329</v>
      </c>
      <c r="D1928" t="s">
        <v>2760</v>
      </c>
      <c r="E1928">
        <v>2990100667</v>
      </c>
      <c r="F1928" t="s">
        <v>13</v>
      </c>
      <c r="G1928" t="s">
        <v>2849</v>
      </c>
      <c r="H1928" t="str">
        <f t="shared" si="30"/>
        <v>3142990100667地域密着型通所介護</v>
      </c>
      <c r="I1928" t="s">
        <v>378</v>
      </c>
      <c r="J1928">
        <v>46042</v>
      </c>
      <c r="L1928">
        <v>1</v>
      </c>
    </row>
    <row r="1929" spans="1:12">
      <c r="A1929">
        <v>314</v>
      </c>
      <c r="B1929" t="s">
        <v>2761</v>
      </c>
      <c r="C1929">
        <v>329</v>
      </c>
      <c r="D1929" t="s">
        <v>4874</v>
      </c>
      <c r="E1929">
        <v>2990100667</v>
      </c>
      <c r="F1929" t="s">
        <v>4705</v>
      </c>
      <c r="G1929" t="s">
        <v>4875</v>
      </c>
      <c r="H1929" t="str">
        <f t="shared" si="30"/>
        <v>3142990100667通所型サービス（独自）</v>
      </c>
      <c r="I1929" t="s">
        <v>378</v>
      </c>
      <c r="J1929">
        <v>77006</v>
      </c>
      <c r="L1929">
        <v>1</v>
      </c>
    </row>
    <row r="1930" spans="1:12">
      <c r="A1930">
        <v>314</v>
      </c>
      <c r="B1930" t="s">
        <v>4876</v>
      </c>
      <c r="C1930">
        <v>329</v>
      </c>
      <c r="D1930" t="s">
        <v>2760</v>
      </c>
      <c r="E1930">
        <v>2970190084</v>
      </c>
      <c r="F1930" t="s">
        <v>12</v>
      </c>
      <c r="G1930" t="s">
        <v>2849</v>
      </c>
      <c r="H1930" t="str">
        <f t="shared" si="30"/>
        <v>3142970190084通所介護</v>
      </c>
      <c r="I1930" t="s">
        <v>378</v>
      </c>
      <c r="J1930">
        <v>58758</v>
      </c>
      <c r="L1930">
        <v>1</v>
      </c>
    </row>
    <row r="1931" spans="1:12">
      <c r="A1931">
        <v>314</v>
      </c>
      <c r="B1931" t="s">
        <v>4877</v>
      </c>
      <c r="C1931">
        <v>329</v>
      </c>
      <c r="D1931" t="s">
        <v>4874</v>
      </c>
      <c r="E1931">
        <v>2970190084</v>
      </c>
      <c r="F1931" t="s">
        <v>4705</v>
      </c>
      <c r="G1931" t="s">
        <v>4875</v>
      </c>
      <c r="H1931" t="str">
        <f t="shared" si="30"/>
        <v>3142970190084通所型サービス（独自）</v>
      </c>
      <c r="I1931" t="s">
        <v>378</v>
      </c>
      <c r="J1931">
        <v>99769</v>
      </c>
      <c r="L1931">
        <v>1</v>
      </c>
    </row>
    <row r="1932" spans="1:12">
      <c r="H1932" t="str">
        <f t="shared" si="30"/>
        <v/>
      </c>
    </row>
    <row r="1933" spans="1:12">
      <c r="A1933">
        <v>315</v>
      </c>
      <c r="B1933" t="s">
        <v>2762</v>
      </c>
      <c r="C1933">
        <v>330</v>
      </c>
      <c r="D1933" t="s">
        <v>2763</v>
      </c>
      <c r="E1933">
        <v>2970108177</v>
      </c>
      <c r="F1933" t="s">
        <v>10</v>
      </c>
      <c r="G1933" t="s">
        <v>2850</v>
      </c>
      <c r="H1933" t="str">
        <f t="shared" si="30"/>
        <v>3152970108177訪問介護</v>
      </c>
      <c r="I1933" t="s">
        <v>378</v>
      </c>
      <c r="J1933">
        <v>355062</v>
      </c>
    </row>
    <row r="1934" spans="1:12">
      <c r="H1934" t="str">
        <f t="shared" si="30"/>
        <v/>
      </c>
    </row>
    <row r="1935" spans="1:12">
      <c r="A1935">
        <v>316</v>
      </c>
      <c r="B1935" t="s">
        <v>2764</v>
      </c>
      <c r="C1935">
        <v>331</v>
      </c>
      <c r="D1935" t="s">
        <v>2765</v>
      </c>
      <c r="E1935">
        <v>2974800019</v>
      </c>
      <c r="F1935" t="s">
        <v>10</v>
      </c>
      <c r="G1935" t="s">
        <v>2765</v>
      </c>
      <c r="H1935" t="str">
        <f t="shared" si="30"/>
        <v>3162974800019訪問介護</v>
      </c>
      <c r="I1935" t="s">
        <v>378</v>
      </c>
      <c r="J1935">
        <v>328014</v>
      </c>
    </row>
    <row r="1936" spans="1:12">
      <c r="A1936">
        <v>316</v>
      </c>
      <c r="B1936" t="s">
        <v>2766</v>
      </c>
      <c r="C1936">
        <v>331</v>
      </c>
      <c r="D1936" t="s">
        <v>2765</v>
      </c>
      <c r="E1936">
        <v>2974800019</v>
      </c>
      <c r="F1936" t="s">
        <v>4704</v>
      </c>
      <c r="G1936" t="s">
        <v>2765</v>
      </c>
      <c r="H1936" t="str">
        <f t="shared" si="30"/>
        <v>3162974800019訪問型サービス（独自）</v>
      </c>
      <c r="I1936" t="s">
        <v>378</v>
      </c>
      <c r="J1936">
        <v>79593</v>
      </c>
    </row>
    <row r="1937" spans="1:10">
      <c r="A1937">
        <v>316</v>
      </c>
      <c r="B1937" t="s">
        <v>2767</v>
      </c>
      <c r="C1937">
        <v>331</v>
      </c>
      <c r="D1937" t="s">
        <v>2765</v>
      </c>
      <c r="E1937">
        <v>2974800019</v>
      </c>
      <c r="F1937" t="s">
        <v>13</v>
      </c>
      <c r="G1937" t="s">
        <v>2765</v>
      </c>
      <c r="H1937" t="str">
        <f t="shared" ref="H1937:H1977" si="31">A1937&amp;B1937</f>
        <v>3162974800019地域密着型通所介護</v>
      </c>
      <c r="I1937" t="s">
        <v>378</v>
      </c>
      <c r="J1937">
        <v>165102</v>
      </c>
    </row>
    <row r="1938" spans="1:10">
      <c r="A1938">
        <v>316</v>
      </c>
      <c r="B1938" t="s">
        <v>2768</v>
      </c>
      <c r="C1938">
        <v>331</v>
      </c>
      <c r="D1938" t="s">
        <v>2765</v>
      </c>
      <c r="E1938">
        <v>2974800019</v>
      </c>
      <c r="F1938" t="s">
        <v>4703</v>
      </c>
      <c r="G1938" t="s">
        <v>2765</v>
      </c>
      <c r="H1938" t="str">
        <f t="shared" si="31"/>
        <v>3162974800019通所型サービス（独自/定率）</v>
      </c>
      <c r="I1938" t="s">
        <v>378</v>
      </c>
      <c r="J1938">
        <v>10516</v>
      </c>
    </row>
    <row r="1939" spans="1:10">
      <c r="H1939" t="str">
        <f t="shared" si="31"/>
        <v/>
      </c>
    </row>
    <row r="1940" spans="1:10">
      <c r="A1940">
        <v>317</v>
      </c>
      <c r="B1940" t="s">
        <v>2769</v>
      </c>
      <c r="C1940">
        <v>332</v>
      </c>
      <c r="D1940" t="s">
        <v>2770</v>
      </c>
      <c r="E1940">
        <v>2990400174</v>
      </c>
      <c r="F1940" t="s">
        <v>13</v>
      </c>
      <c r="G1940" t="s">
        <v>2851</v>
      </c>
      <c r="H1940" t="str">
        <f t="shared" si="31"/>
        <v>3172990400174地域密着型通所介護</v>
      </c>
      <c r="I1940" t="s">
        <v>378</v>
      </c>
      <c r="J1940">
        <v>230362</v>
      </c>
    </row>
    <row r="1941" spans="1:10">
      <c r="A1941">
        <v>317</v>
      </c>
      <c r="B1941" t="s">
        <v>2771</v>
      </c>
      <c r="C1941">
        <v>332</v>
      </c>
      <c r="D1941" t="s">
        <v>2770</v>
      </c>
      <c r="E1941">
        <v>2990400174</v>
      </c>
      <c r="F1941" t="s">
        <v>4705</v>
      </c>
      <c r="G1941" t="s">
        <v>2851</v>
      </c>
      <c r="H1941" t="str">
        <f t="shared" si="31"/>
        <v>3172990400174通所型サービス（独自）</v>
      </c>
      <c r="I1941" t="s">
        <v>378</v>
      </c>
      <c r="J1941">
        <v>42618</v>
      </c>
    </row>
    <row r="1942" spans="1:10">
      <c r="A1942">
        <v>317</v>
      </c>
      <c r="B1942" t="s">
        <v>2772</v>
      </c>
      <c r="C1942">
        <v>332</v>
      </c>
      <c r="D1942" t="s">
        <v>2770</v>
      </c>
      <c r="E1942">
        <v>2990400182</v>
      </c>
      <c r="F1942" t="s">
        <v>13</v>
      </c>
      <c r="G1942" t="s">
        <v>2852</v>
      </c>
      <c r="H1942" t="str">
        <f t="shared" si="31"/>
        <v>3172990400182地域密着型通所介護</v>
      </c>
      <c r="I1942" t="s">
        <v>378</v>
      </c>
      <c r="J1942">
        <v>150143</v>
      </c>
    </row>
    <row r="1943" spans="1:10">
      <c r="A1943">
        <v>317</v>
      </c>
      <c r="B1943" t="s">
        <v>2773</v>
      </c>
      <c r="C1943">
        <v>332</v>
      </c>
      <c r="D1943" t="s">
        <v>2770</v>
      </c>
      <c r="E1943">
        <v>2990400182</v>
      </c>
      <c r="F1943" t="s">
        <v>4705</v>
      </c>
      <c r="G1943" t="s">
        <v>2852</v>
      </c>
      <c r="H1943" t="str">
        <f t="shared" si="31"/>
        <v>3172990400182通所型サービス（独自）</v>
      </c>
      <c r="I1943" t="s">
        <v>378</v>
      </c>
      <c r="J1943">
        <v>18447</v>
      </c>
    </row>
    <row r="1944" spans="1:10">
      <c r="H1944" t="str">
        <f t="shared" si="31"/>
        <v/>
      </c>
    </row>
    <row r="1945" spans="1:10">
      <c r="A1945">
        <v>318</v>
      </c>
      <c r="B1945" t="s">
        <v>2774</v>
      </c>
      <c r="C1945">
        <v>333</v>
      </c>
      <c r="D1945" t="s">
        <v>2775</v>
      </c>
      <c r="E1945">
        <v>2970200842</v>
      </c>
      <c r="F1945" t="s">
        <v>12</v>
      </c>
      <c r="G1945" t="s">
        <v>2853</v>
      </c>
      <c r="H1945" t="str">
        <f t="shared" si="31"/>
        <v>3182970200842通所介護</v>
      </c>
      <c r="I1945" t="s">
        <v>378</v>
      </c>
      <c r="J1945">
        <v>158021</v>
      </c>
    </row>
    <row r="1946" spans="1:10">
      <c r="A1946">
        <v>318</v>
      </c>
      <c r="B1946" t="s">
        <v>2776</v>
      </c>
      <c r="C1946">
        <v>333</v>
      </c>
      <c r="D1946" t="s">
        <v>2775</v>
      </c>
      <c r="E1946">
        <v>2971000746</v>
      </c>
      <c r="F1946" t="s">
        <v>12</v>
      </c>
      <c r="G1946" t="s">
        <v>2854</v>
      </c>
      <c r="H1946" t="str">
        <f t="shared" si="31"/>
        <v>3182971000746通所介護</v>
      </c>
      <c r="I1946" t="s">
        <v>378</v>
      </c>
      <c r="J1946">
        <v>183708</v>
      </c>
    </row>
    <row r="1947" spans="1:10">
      <c r="H1947" t="str">
        <f t="shared" si="31"/>
        <v/>
      </c>
    </row>
    <row r="1948" spans="1:10">
      <c r="A1948">
        <v>319</v>
      </c>
      <c r="B1948" t="s">
        <v>2777</v>
      </c>
      <c r="C1948">
        <v>334</v>
      </c>
      <c r="D1948" t="s">
        <v>2778</v>
      </c>
      <c r="E1948">
        <v>2970301707</v>
      </c>
      <c r="F1948" t="s">
        <v>10</v>
      </c>
      <c r="G1948" t="s">
        <v>2855</v>
      </c>
      <c r="H1948" t="str">
        <f t="shared" si="31"/>
        <v>3192970301707訪問介護</v>
      </c>
      <c r="I1948" t="s">
        <v>378</v>
      </c>
      <c r="J1948">
        <v>0</v>
      </c>
    </row>
    <row r="1949" spans="1:10">
      <c r="A1949">
        <v>319</v>
      </c>
      <c r="B1949" t="s">
        <v>2779</v>
      </c>
      <c r="C1949">
        <v>334</v>
      </c>
      <c r="D1949" t="s">
        <v>4878</v>
      </c>
      <c r="E1949">
        <v>2970301707</v>
      </c>
      <c r="F1949" t="s">
        <v>4704</v>
      </c>
      <c r="G1949" t="s">
        <v>2855</v>
      </c>
      <c r="H1949" t="str">
        <f t="shared" si="31"/>
        <v>3192970301707訪問型サービス（独自）</v>
      </c>
      <c r="I1949" t="s">
        <v>378</v>
      </c>
      <c r="J1949">
        <v>0</v>
      </c>
    </row>
    <row r="1950" spans="1:10">
      <c r="H1950" t="str">
        <f t="shared" si="31"/>
        <v/>
      </c>
    </row>
    <row r="1951" spans="1:10">
      <c r="A1951">
        <v>320</v>
      </c>
      <c r="B1951" t="s">
        <v>2780</v>
      </c>
      <c r="C1951">
        <v>335</v>
      </c>
      <c r="D1951" t="s">
        <v>2781</v>
      </c>
      <c r="E1951">
        <v>2950380168</v>
      </c>
      <c r="F1951" t="s">
        <v>171</v>
      </c>
      <c r="G1951" t="s">
        <v>2856</v>
      </c>
      <c r="H1951" t="str">
        <f t="shared" si="31"/>
        <v>3202950380168介護老人保健施設</v>
      </c>
      <c r="I1951" t="s">
        <v>378</v>
      </c>
      <c r="J1951">
        <v>1962939</v>
      </c>
    </row>
    <row r="1952" spans="1:10">
      <c r="A1952">
        <v>320</v>
      </c>
      <c r="B1952" t="s">
        <v>2782</v>
      </c>
      <c r="C1952">
        <v>335</v>
      </c>
      <c r="D1952" t="s">
        <v>2781</v>
      </c>
      <c r="E1952">
        <v>2950380168</v>
      </c>
      <c r="F1952" t="s">
        <v>190</v>
      </c>
      <c r="G1952" t="s">
        <v>2856</v>
      </c>
      <c r="H1952" t="str">
        <f t="shared" si="31"/>
        <v>3202950380168通所リハビリテーション</v>
      </c>
      <c r="I1952" t="s">
        <v>378</v>
      </c>
      <c r="J1952">
        <v>275686</v>
      </c>
    </row>
    <row r="1953" spans="1:10">
      <c r="A1953">
        <v>320</v>
      </c>
      <c r="B1953" t="s">
        <v>2783</v>
      </c>
      <c r="C1953">
        <v>335</v>
      </c>
      <c r="D1953" t="s">
        <v>2781</v>
      </c>
      <c r="E1953">
        <v>2950380168</v>
      </c>
      <c r="F1953" t="s">
        <v>189</v>
      </c>
      <c r="G1953" t="s">
        <v>2856</v>
      </c>
      <c r="H1953" t="str">
        <f t="shared" si="31"/>
        <v>3202950380168介護予防通所リハビリテーション</v>
      </c>
      <c r="I1953" t="s">
        <v>378</v>
      </c>
      <c r="J1953">
        <v>25489</v>
      </c>
    </row>
    <row r="1954" spans="1:10">
      <c r="A1954">
        <v>320</v>
      </c>
      <c r="B1954" t="s">
        <v>2784</v>
      </c>
      <c r="C1954">
        <v>335</v>
      </c>
      <c r="D1954" t="s">
        <v>2781</v>
      </c>
      <c r="E1954">
        <v>2970901597</v>
      </c>
      <c r="F1954" t="s">
        <v>10</v>
      </c>
      <c r="G1954" t="s">
        <v>2857</v>
      </c>
      <c r="H1954" t="str">
        <f t="shared" si="31"/>
        <v>3202970901597訪問介護</v>
      </c>
      <c r="I1954" t="s">
        <v>378</v>
      </c>
      <c r="J1954">
        <v>1123580</v>
      </c>
    </row>
    <row r="1955" spans="1:10">
      <c r="A1955">
        <v>320</v>
      </c>
      <c r="B1955" t="s">
        <v>2785</v>
      </c>
      <c r="C1955">
        <v>335</v>
      </c>
      <c r="D1955" t="s">
        <v>2781</v>
      </c>
      <c r="E1955">
        <v>2970901605</v>
      </c>
      <c r="F1955" t="s">
        <v>12</v>
      </c>
      <c r="G1955" t="s">
        <v>2858</v>
      </c>
      <c r="H1955" t="str">
        <f t="shared" si="31"/>
        <v>3202970901605通所介護</v>
      </c>
      <c r="I1955" t="s">
        <v>378</v>
      </c>
      <c r="J1955">
        <v>390507</v>
      </c>
    </row>
    <row r="1956" spans="1:10">
      <c r="H1956" t="str">
        <f t="shared" si="31"/>
        <v/>
      </c>
    </row>
    <row r="1957" spans="1:10">
      <c r="A1957">
        <v>321</v>
      </c>
      <c r="B1957" t="s">
        <v>2786</v>
      </c>
      <c r="C1957">
        <v>336</v>
      </c>
      <c r="D1957" t="s">
        <v>2787</v>
      </c>
      <c r="E1957">
        <v>2970502528</v>
      </c>
      <c r="F1957" t="s">
        <v>10</v>
      </c>
      <c r="G1957" t="s">
        <v>2859</v>
      </c>
      <c r="H1957" t="str">
        <f t="shared" si="31"/>
        <v>3212970502528訪問介護</v>
      </c>
      <c r="I1957" t="s">
        <v>378</v>
      </c>
      <c r="J1957">
        <v>1247449</v>
      </c>
    </row>
    <row r="1958" spans="1:10">
      <c r="A1958">
        <v>321</v>
      </c>
      <c r="B1958" t="s">
        <v>2788</v>
      </c>
      <c r="C1958">
        <v>336</v>
      </c>
      <c r="D1958" t="s">
        <v>2787</v>
      </c>
      <c r="E1958">
        <v>2970201527</v>
      </c>
      <c r="F1958" t="s">
        <v>241</v>
      </c>
      <c r="G1958" t="s">
        <v>2860</v>
      </c>
      <c r="H1958" t="str">
        <f t="shared" si="31"/>
        <v>3212970201527特定施設入居者生活介護</v>
      </c>
      <c r="I1958" t="s">
        <v>378</v>
      </c>
      <c r="J1958">
        <v>1223470</v>
      </c>
    </row>
    <row r="1959" spans="1:10">
      <c r="A1959">
        <v>321</v>
      </c>
      <c r="B1959" t="s">
        <v>2789</v>
      </c>
      <c r="C1959">
        <v>336</v>
      </c>
      <c r="D1959" t="s">
        <v>2787</v>
      </c>
      <c r="E1959">
        <v>2970201527</v>
      </c>
      <c r="F1959" t="s">
        <v>175</v>
      </c>
      <c r="G1959" t="s">
        <v>2860</v>
      </c>
      <c r="H1959" t="str">
        <f t="shared" si="31"/>
        <v>3212970201527介護予防特定施設入居者生活介護</v>
      </c>
      <c r="I1959" t="s">
        <v>378</v>
      </c>
      <c r="J1959">
        <v>0</v>
      </c>
    </row>
    <row r="1960" spans="1:10">
      <c r="H1960" t="str">
        <f t="shared" si="31"/>
        <v/>
      </c>
    </row>
    <row r="1961" spans="1:10">
      <c r="A1961">
        <v>322</v>
      </c>
      <c r="B1961" t="s">
        <v>2790</v>
      </c>
      <c r="C1961">
        <v>337</v>
      </c>
      <c r="D1961" t="s">
        <v>2791</v>
      </c>
      <c r="E1961">
        <v>2970103194</v>
      </c>
      <c r="F1961" t="s">
        <v>10</v>
      </c>
      <c r="G1961" t="s">
        <v>2791</v>
      </c>
      <c r="H1961" t="str">
        <f t="shared" si="31"/>
        <v>3222970103194訪問介護</v>
      </c>
      <c r="I1961" t="s">
        <v>423</v>
      </c>
      <c r="J1961">
        <v>490487</v>
      </c>
    </row>
    <row r="1962" spans="1:10">
      <c r="H1962" t="str">
        <f t="shared" si="31"/>
        <v/>
      </c>
    </row>
    <row r="1963" spans="1:10">
      <c r="A1963">
        <v>323</v>
      </c>
      <c r="B1963" t="s">
        <v>2792</v>
      </c>
      <c r="C1963">
        <v>338</v>
      </c>
      <c r="D1963" t="s">
        <v>2793</v>
      </c>
      <c r="E1963">
        <v>2970102964</v>
      </c>
      <c r="F1963" t="s">
        <v>13</v>
      </c>
      <c r="G1963" t="s">
        <v>2861</v>
      </c>
      <c r="H1963" t="str">
        <f t="shared" si="31"/>
        <v>3232970102964地域密着型通所介護</v>
      </c>
      <c r="I1963" t="s">
        <v>378</v>
      </c>
      <c r="J1963">
        <v>132431</v>
      </c>
    </row>
    <row r="1964" spans="1:10">
      <c r="A1964">
        <v>323</v>
      </c>
      <c r="B1964" t="s">
        <v>2794</v>
      </c>
      <c r="C1964">
        <v>338</v>
      </c>
      <c r="D1964" t="s">
        <v>2793</v>
      </c>
      <c r="E1964">
        <v>2970104978</v>
      </c>
      <c r="F1964" t="s">
        <v>13</v>
      </c>
      <c r="G1964" t="s">
        <v>2862</v>
      </c>
      <c r="H1964" t="str">
        <f t="shared" si="31"/>
        <v>3232970104978地域密着型通所介護</v>
      </c>
      <c r="I1964" t="s">
        <v>378</v>
      </c>
      <c r="J1964">
        <v>186384</v>
      </c>
    </row>
    <row r="1965" spans="1:10">
      <c r="A1965">
        <v>323</v>
      </c>
      <c r="B1965" t="s">
        <v>2795</v>
      </c>
      <c r="C1965">
        <v>338</v>
      </c>
      <c r="D1965" t="s">
        <v>2793</v>
      </c>
      <c r="E1965">
        <v>2970102964</v>
      </c>
      <c r="F1965" t="s">
        <v>4705</v>
      </c>
      <c r="G1965" t="s">
        <v>2863</v>
      </c>
      <c r="H1965" t="str">
        <f t="shared" si="31"/>
        <v>3232970102964通所型サービス（独自）</v>
      </c>
      <c r="I1965" t="s">
        <v>378</v>
      </c>
      <c r="J1965">
        <v>1301</v>
      </c>
    </row>
    <row r="1966" spans="1:10">
      <c r="H1966" t="str">
        <f t="shared" si="31"/>
        <v/>
      </c>
    </row>
    <row r="1967" spans="1:10">
      <c r="A1967">
        <v>324</v>
      </c>
      <c r="B1967" t="s">
        <v>2796</v>
      </c>
      <c r="C1967">
        <v>339</v>
      </c>
      <c r="D1967" t="s">
        <v>2797</v>
      </c>
      <c r="E1967">
        <v>2971001553</v>
      </c>
      <c r="F1967" t="s">
        <v>10</v>
      </c>
      <c r="G1967" t="s">
        <v>2864</v>
      </c>
      <c r="H1967" t="str">
        <f t="shared" si="31"/>
        <v>3242971001553訪問介護</v>
      </c>
      <c r="I1967" t="s">
        <v>378</v>
      </c>
      <c r="J1967">
        <v>773843</v>
      </c>
    </row>
    <row r="1968" spans="1:10">
      <c r="A1968">
        <v>324</v>
      </c>
      <c r="B1968" t="s">
        <v>2798</v>
      </c>
      <c r="C1968">
        <v>339</v>
      </c>
      <c r="D1968" t="s">
        <v>2797</v>
      </c>
      <c r="E1968">
        <v>2971001553</v>
      </c>
      <c r="F1968" t="s">
        <v>4702</v>
      </c>
      <c r="G1968" t="s">
        <v>2864</v>
      </c>
      <c r="H1968" t="str">
        <f t="shared" si="31"/>
        <v>3242971001553訪問型サービス（独自/定率）</v>
      </c>
      <c r="I1968" t="s">
        <v>378</v>
      </c>
      <c r="J1968">
        <v>3113</v>
      </c>
    </row>
    <row r="1969" spans="1:12">
      <c r="H1969" t="str">
        <f t="shared" si="31"/>
        <v/>
      </c>
    </row>
    <row r="1970" spans="1:12">
      <c r="H1970" t="str">
        <f t="shared" si="31"/>
        <v/>
      </c>
    </row>
    <row r="1971" spans="1:12">
      <c r="A1971">
        <v>325</v>
      </c>
      <c r="B1971" t="s">
        <v>2865</v>
      </c>
      <c r="C1971">
        <v>341</v>
      </c>
      <c r="D1971" t="s">
        <v>2866</v>
      </c>
      <c r="E1971">
        <v>2970502270</v>
      </c>
      <c r="F1971" t="s">
        <v>10</v>
      </c>
      <c r="G1971" t="s">
        <v>2946</v>
      </c>
      <c r="H1971" t="str">
        <f t="shared" si="31"/>
        <v>3252970502270訪問介護</v>
      </c>
      <c r="I1971" t="s">
        <v>378</v>
      </c>
      <c r="J1971">
        <v>1020172</v>
      </c>
    </row>
    <row r="1972" spans="1:12">
      <c r="H1972" t="str">
        <f t="shared" si="31"/>
        <v/>
      </c>
    </row>
    <row r="1973" spans="1:12">
      <c r="A1973">
        <v>326</v>
      </c>
      <c r="B1973" t="s">
        <v>2867</v>
      </c>
      <c r="C1973">
        <v>342</v>
      </c>
      <c r="D1973" t="s">
        <v>4879</v>
      </c>
      <c r="E1973">
        <v>2970108888</v>
      </c>
      <c r="F1973" t="s">
        <v>10</v>
      </c>
      <c r="G1973" t="s">
        <v>4880</v>
      </c>
      <c r="H1973" t="str">
        <f t="shared" si="31"/>
        <v>3262970108888訪問介護</v>
      </c>
      <c r="I1973" t="s">
        <v>378</v>
      </c>
      <c r="J1973">
        <v>57591</v>
      </c>
      <c r="L1973">
        <v>1</v>
      </c>
    </row>
    <row r="1974" spans="1:12">
      <c r="A1974">
        <v>326</v>
      </c>
      <c r="B1974" t="s">
        <v>2868</v>
      </c>
      <c r="C1974">
        <v>342</v>
      </c>
      <c r="D1974" t="s">
        <v>4879</v>
      </c>
      <c r="E1974">
        <v>2970108888</v>
      </c>
      <c r="F1974" t="s">
        <v>4704</v>
      </c>
      <c r="G1974" t="s">
        <v>4880</v>
      </c>
      <c r="H1974" t="str">
        <f t="shared" si="31"/>
        <v>3262970108888訪問型サービス（独自）</v>
      </c>
      <c r="I1974" t="s">
        <v>378</v>
      </c>
      <c r="J1974">
        <v>13154</v>
      </c>
      <c r="L1974">
        <v>1</v>
      </c>
    </row>
    <row r="1975" spans="1:12">
      <c r="B1975" t="s">
        <v>4881</v>
      </c>
      <c r="C1975">
        <v>342</v>
      </c>
      <c r="D1975" t="s">
        <v>4879</v>
      </c>
      <c r="E1975">
        <v>2970190175</v>
      </c>
      <c r="F1975" t="s">
        <v>10</v>
      </c>
      <c r="G1975" t="s">
        <v>4882</v>
      </c>
      <c r="H1975" t="str">
        <f t="shared" si="31"/>
        <v>2970190175訪問介護</v>
      </c>
      <c r="I1975" t="s">
        <v>378</v>
      </c>
      <c r="J1975">
        <v>961</v>
      </c>
      <c r="L1975">
        <v>1</v>
      </c>
    </row>
    <row r="1976" spans="1:12">
      <c r="B1976" t="s">
        <v>4883</v>
      </c>
      <c r="C1976">
        <v>342</v>
      </c>
      <c r="D1976" t="s">
        <v>4879</v>
      </c>
      <c r="E1976">
        <v>2970190175</v>
      </c>
      <c r="F1976" t="s">
        <v>4704</v>
      </c>
      <c r="G1976" t="s">
        <v>4882</v>
      </c>
      <c r="H1976" t="str">
        <f t="shared" si="31"/>
        <v>2970190175訪問型サービス（独自）</v>
      </c>
      <c r="I1976" t="s">
        <v>378</v>
      </c>
      <c r="J1976">
        <v>0</v>
      </c>
      <c r="L1976">
        <v>1</v>
      </c>
    </row>
    <row r="1977" spans="1:12">
      <c r="B1977" t="s">
        <v>4884</v>
      </c>
      <c r="C1977">
        <v>342</v>
      </c>
      <c r="D1977" t="s">
        <v>4879</v>
      </c>
      <c r="E1977">
        <v>2970190175</v>
      </c>
      <c r="F1977" t="s">
        <v>4702</v>
      </c>
      <c r="G1977" t="s">
        <v>4882</v>
      </c>
      <c r="H1977" t="str">
        <f t="shared" si="31"/>
        <v>2970190175訪問型サービス（独自/定率）</v>
      </c>
      <c r="I1977" t="s">
        <v>378</v>
      </c>
      <c r="J1977">
        <v>0</v>
      </c>
      <c r="L1977">
        <v>1</v>
      </c>
    </row>
    <row r="1978" spans="1:12">
      <c r="H1978" t="str">
        <f t="shared" ref="H1978:H2041" si="32">A1978&amp;B1978</f>
        <v/>
      </c>
    </row>
    <row r="1979" spans="1:12">
      <c r="A1979">
        <v>327</v>
      </c>
      <c r="B1979" t="s">
        <v>2869</v>
      </c>
      <c r="C1979">
        <v>343</v>
      </c>
      <c r="D1979" t="s">
        <v>2870</v>
      </c>
      <c r="E1979">
        <v>2973700103</v>
      </c>
      <c r="F1979" t="s">
        <v>10</v>
      </c>
      <c r="G1979" t="s">
        <v>2870</v>
      </c>
      <c r="H1979" t="str">
        <f t="shared" si="32"/>
        <v>3272973700103訪問介護</v>
      </c>
      <c r="I1979" t="s">
        <v>423</v>
      </c>
      <c r="J1979">
        <v>75831</v>
      </c>
    </row>
    <row r="1980" spans="1:12">
      <c r="A1980">
        <v>327</v>
      </c>
      <c r="B1980" t="s">
        <v>2871</v>
      </c>
      <c r="C1980">
        <v>343</v>
      </c>
      <c r="D1980" t="s">
        <v>2870</v>
      </c>
      <c r="E1980">
        <v>2973700103</v>
      </c>
      <c r="F1980" t="s">
        <v>4704</v>
      </c>
      <c r="G1980" t="s">
        <v>2870</v>
      </c>
      <c r="H1980" t="str">
        <f t="shared" si="32"/>
        <v>3272973700103訪問型サービス（独自）</v>
      </c>
      <c r="I1980" t="s">
        <v>423</v>
      </c>
      <c r="J1980">
        <v>42811</v>
      </c>
    </row>
    <row r="1981" spans="1:12">
      <c r="H1981" t="str">
        <f t="shared" si="32"/>
        <v/>
      </c>
    </row>
    <row r="1982" spans="1:12">
      <c r="A1982">
        <v>328</v>
      </c>
      <c r="B1982" t="s">
        <v>2872</v>
      </c>
      <c r="C1982">
        <v>344</v>
      </c>
      <c r="D1982" t="s">
        <v>2873</v>
      </c>
      <c r="E1982">
        <v>2970800476</v>
      </c>
      <c r="F1982" t="s">
        <v>10</v>
      </c>
      <c r="G1982" t="s">
        <v>2947</v>
      </c>
      <c r="H1982" t="str">
        <f t="shared" si="32"/>
        <v>3282970800476訪問介護</v>
      </c>
      <c r="I1982" t="s">
        <v>667</v>
      </c>
      <c r="J1982">
        <v>117289</v>
      </c>
    </row>
    <row r="1983" spans="1:12">
      <c r="A1983">
        <v>328</v>
      </c>
      <c r="B1983" t="s">
        <v>2874</v>
      </c>
      <c r="C1983">
        <v>344</v>
      </c>
      <c r="D1983" t="s">
        <v>2875</v>
      </c>
      <c r="E1983">
        <v>2970800476</v>
      </c>
      <c r="F1983" t="s">
        <v>4702</v>
      </c>
      <c r="G1983" t="s">
        <v>2948</v>
      </c>
      <c r="H1983" t="str">
        <f t="shared" si="32"/>
        <v>3282970800476訪問型サービス（独自/定率）</v>
      </c>
      <c r="I1983" t="s">
        <v>667</v>
      </c>
      <c r="J1983">
        <v>16028</v>
      </c>
    </row>
    <row r="1984" spans="1:12">
      <c r="H1984" t="str">
        <f t="shared" si="32"/>
        <v/>
      </c>
    </row>
    <row r="1985" spans="1:10">
      <c r="A1985">
        <v>329</v>
      </c>
      <c r="B1985" t="s">
        <v>2876</v>
      </c>
      <c r="C1985">
        <v>345</v>
      </c>
      <c r="D1985" t="s">
        <v>2877</v>
      </c>
      <c r="E1985">
        <v>2990100147</v>
      </c>
      <c r="F1985" t="s">
        <v>307</v>
      </c>
      <c r="G1985" t="s">
        <v>2949</v>
      </c>
      <c r="H1985" t="str">
        <f t="shared" si="32"/>
        <v>3292990100147小規模多機能型居宅介護</v>
      </c>
      <c r="I1985" t="s">
        <v>423</v>
      </c>
      <c r="J1985">
        <v>442920</v>
      </c>
    </row>
    <row r="1986" spans="1:10">
      <c r="A1986">
        <v>329</v>
      </c>
      <c r="B1986" t="s">
        <v>2878</v>
      </c>
      <c r="C1986">
        <v>345</v>
      </c>
      <c r="D1986" t="s">
        <v>2877</v>
      </c>
      <c r="E1986">
        <v>2990100147</v>
      </c>
      <c r="F1986" t="s">
        <v>4721</v>
      </c>
      <c r="G1986" t="s">
        <v>2949</v>
      </c>
      <c r="H1986" t="str">
        <f t="shared" si="32"/>
        <v>3292990100147小規模多機能型居宅介護(短期利用型）</v>
      </c>
      <c r="I1986" t="s">
        <v>423</v>
      </c>
      <c r="J1986">
        <v>0</v>
      </c>
    </row>
    <row r="1987" spans="1:10">
      <c r="A1987">
        <v>329</v>
      </c>
      <c r="B1987" t="s">
        <v>2879</v>
      </c>
      <c r="C1987">
        <v>345</v>
      </c>
      <c r="D1987" t="s">
        <v>2877</v>
      </c>
      <c r="E1987">
        <v>2990100147</v>
      </c>
      <c r="F1987" t="s">
        <v>309</v>
      </c>
      <c r="G1987" t="s">
        <v>4885</v>
      </c>
      <c r="H1987" t="str">
        <f t="shared" si="32"/>
        <v>3292990100147介護予防小規模多機能型居宅介護</v>
      </c>
      <c r="I1987" t="s">
        <v>423</v>
      </c>
      <c r="J1987">
        <v>61002</v>
      </c>
    </row>
    <row r="1988" spans="1:10">
      <c r="A1988">
        <v>329</v>
      </c>
      <c r="B1988" t="s">
        <v>2880</v>
      </c>
      <c r="C1988">
        <v>345</v>
      </c>
      <c r="D1988" t="s">
        <v>2877</v>
      </c>
      <c r="E1988">
        <v>2990100147</v>
      </c>
      <c r="F1988" t="s">
        <v>4722</v>
      </c>
      <c r="G1988" t="s">
        <v>4885</v>
      </c>
      <c r="H1988" t="str">
        <f t="shared" si="32"/>
        <v>3292990100147介護予防小規模多機能型居宅介護(短期利用型）</v>
      </c>
      <c r="I1988" t="s">
        <v>423</v>
      </c>
      <c r="J1988">
        <v>0</v>
      </c>
    </row>
    <row r="1989" spans="1:10">
      <c r="A1989">
        <v>329</v>
      </c>
      <c r="B1989" t="s">
        <v>2881</v>
      </c>
      <c r="C1989">
        <v>345</v>
      </c>
      <c r="D1989" t="s">
        <v>2877</v>
      </c>
      <c r="E1989">
        <v>2990100345</v>
      </c>
      <c r="F1989" t="s">
        <v>307</v>
      </c>
      <c r="G1989" t="s">
        <v>2950</v>
      </c>
      <c r="H1989" t="str">
        <f t="shared" si="32"/>
        <v>3292990100345小規模多機能型居宅介護</v>
      </c>
      <c r="I1989" t="s">
        <v>423</v>
      </c>
      <c r="J1989">
        <v>225471</v>
      </c>
    </row>
    <row r="1990" spans="1:10">
      <c r="A1990">
        <v>329</v>
      </c>
      <c r="B1990" t="s">
        <v>2882</v>
      </c>
      <c r="C1990">
        <v>345</v>
      </c>
      <c r="D1990" t="s">
        <v>2877</v>
      </c>
      <c r="E1990">
        <v>2990100345</v>
      </c>
      <c r="F1990" t="s">
        <v>4721</v>
      </c>
      <c r="G1990" t="s">
        <v>2950</v>
      </c>
      <c r="H1990" t="str">
        <f t="shared" si="32"/>
        <v>3292990100345小規模多機能型居宅介護(短期利用型）</v>
      </c>
      <c r="I1990" t="s">
        <v>423</v>
      </c>
      <c r="J1990">
        <v>0</v>
      </c>
    </row>
    <row r="1991" spans="1:10">
      <c r="A1991">
        <v>329</v>
      </c>
      <c r="B1991" t="s">
        <v>2883</v>
      </c>
      <c r="C1991">
        <v>345</v>
      </c>
      <c r="D1991" t="s">
        <v>2877</v>
      </c>
      <c r="E1991">
        <v>2990100345</v>
      </c>
      <c r="F1991" t="s">
        <v>309</v>
      </c>
      <c r="G1991" t="s">
        <v>2950</v>
      </c>
      <c r="H1991" t="str">
        <f t="shared" si="32"/>
        <v>3292990100345介護予防小規模多機能型居宅介護</v>
      </c>
      <c r="I1991" t="s">
        <v>423</v>
      </c>
      <c r="J1991">
        <v>113784</v>
      </c>
    </row>
    <row r="1992" spans="1:10">
      <c r="A1992">
        <v>329</v>
      </c>
      <c r="B1992" t="s">
        <v>2884</v>
      </c>
      <c r="C1992">
        <v>345</v>
      </c>
      <c r="D1992" t="s">
        <v>2877</v>
      </c>
      <c r="E1992">
        <v>2990100345</v>
      </c>
      <c r="F1992" t="s">
        <v>4722</v>
      </c>
      <c r="G1992" t="s">
        <v>2950</v>
      </c>
      <c r="H1992" t="str">
        <f t="shared" si="32"/>
        <v>3292990100345介護予防小規模多機能型居宅介護(短期利用型）</v>
      </c>
      <c r="I1992" t="s">
        <v>423</v>
      </c>
      <c r="J1992">
        <v>0</v>
      </c>
    </row>
    <row r="1993" spans="1:10">
      <c r="H1993" t="str">
        <f t="shared" si="32"/>
        <v/>
      </c>
    </row>
    <row r="1994" spans="1:10">
      <c r="A1994">
        <v>330</v>
      </c>
      <c r="B1994" t="s">
        <v>2885</v>
      </c>
      <c r="C1994">
        <v>346</v>
      </c>
      <c r="D1994" t="s">
        <v>2886</v>
      </c>
      <c r="E1994">
        <v>2973100445</v>
      </c>
      <c r="F1994" t="s">
        <v>241</v>
      </c>
      <c r="G1994" t="s">
        <v>2951</v>
      </c>
      <c r="H1994" t="str">
        <f t="shared" si="32"/>
        <v>3302973100445特定施設入居者生活介護</v>
      </c>
      <c r="I1994" t="s">
        <v>378</v>
      </c>
      <c r="J1994">
        <v>618300</v>
      </c>
    </row>
    <row r="1995" spans="1:10">
      <c r="A1995">
        <v>330</v>
      </c>
      <c r="B1995" t="s">
        <v>2887</v>
      </c>
      <c r="C1995">
        <v>346</v>
      </c>
      <c r="D1995" t="s">
        <v>2886</v>
      </c>
      <c r="E1995">
        <v>2973100445</v>
      </c>
      <c r="F1995" t="s">
        <v>4728</v>
      </c>
      <c r="G1995" t="s">
        <v>2951</v>
      </c>
      <c r="H1995" t="str">
        <f t="shared" si="32"/>
        <v>3302973100445特定施設入居者生活介護(短期利用型）</v>
      </c>
      <c r="I1995" t="s">
        <v>378</v>
      </c>
      <c r="J1995">
        <v>0</v>
      </c>
    </row>
    <row r="1996" spans="1:10">
      <c r="A1996">
        <v>330</v>
      </c>
      <c r="B1996" t="s">
        <v>2888</v>
      </c>
      <c r="C1996">
        <v>346</v>
      </c>
      <c r="D1996" t="s">
        <v>2886</v>
      </c>
      <c r="E1996">
        <v>2973100445</v>
      </c>
      <c r="F1996" t="s">
        <v>175</v>
      </c>
      <c r="G1996" t="s">
        <v>2951</v>
      </c>
      <c r="H1996" t="str">
        <f t="shared" si="32"/>
        <v>3302973100445介護予防特定施設入居者生活介護</v>
      </c>
      <c r="I1996" t="s">
        <v>378</v>
      </c>
      <c r="J1996">
        <v>42260</v>
      </c>
    </row>
    <row r="1997" spans="1:10">
      <c r="A1997">
        <v>330</v>
      </c>
      <c r="B1997" t="s">
        <v>2889</v>
      </c>
      <c r="C1997">
        <v>346</v>
      </c>
      <c r="D1997" t="s">
        <v>2886</v>
      </c>
      <c r="E1997">
        <v>2973100650</v>
      </c>
      <c r="F1997" t="s">
        <v>241</v>
      </c>
      <c r="G1997" t="s">
        <v>2952</v>
      </c>
      <c r="H1997" t="str">
        <f t="shared" si="32"/>
        <v>3302973100650特定施設入居者生活介護</v>
      </c>
      <c r="I1997" t="s">
        <v>378</v>
      </c>
      <c r="J1997">
        <v>634055</v>
      </c>
    </row>
    <row r="1998" spans="1:10">
      <c r="A1998">
        <v>330</v>
      </c>
      <c r="B1998" t="s">
        <v>2890</v>
      </c>
      <c r="C1998">
        <v>346</v>
      </c>
      <c r="D1998" t="s">
        <v>2886</v>
      </c>
      <c r="E1998">
        <v>2973100650</v>
      </c>
      <c r="F1998" t="s">
        <v>4728</v>
      </c>
      <c r="G1998" t="s">
        <v>2952</v>
      </c>
      <c r="H1998" t="str">
        <f t="shared" si="32"/>
        <v>3302973100650特定施設入居者生活介護(短期利用型）</v>
      </c>
      <c r="I1998" t="s">
        <v>378</v>
      </c>
      <c r="J1998">
        <v>3068</v>
      </c>
    </row>
    <row r="1999" spans="1:10">
      <c r="A1999">
        <v>330</v>
      </c>
      <c r="B1999" t="s">
        <v>2891</v>
      </c>
      <c r="C1999">
        <v>346</v>
      </c>
      <c r="D1999" t="s">
        <v>2886</v>
      </c>
      <c r="E1999">
        <v>2973100650</v>
      </c>
      <c r="F1999" t="s">
        <v>175</v>
      </c>
      <c r="G1999" t="s">
        <v>2952</v>
      </c>
      <c r="H1999" t="str">
        <f t="shared" si="32"/>
        <v>3302973100650介護予防特定施設入居者生活介護</v>
      </c>
      <c r="I1999" t="s">
        <v>378</v>
      </c>
      <c r="J1999">
        <v>69187</v>
      </c>
    </row>
    <row r="2000" spans="1:10">
      <c r="A2000">
        <v>330</v>
      </c>
      <c r="B2000" t="s">
        <v>2892</v>
      </c>
      <c r="C2000">
        <v>346</v>
      </c>
      <c r="D2000" t="s">
        <v>2886</v>
      </c>
      <c r="E2000">
        <v>2971600446</v>
      </c>
      <c r="F2000" t="s">
        <v>12</v>
      </c>
      <c r="G2000" t="s">
        <v>2953</v>
      </c>
      <c r="H2000" t="str">
        <f t="shared" si="32"/>
        <v>3302971600446通所介護</v>
      </c>
      <c r="I2000" t="s">
        <v>378</v>
      </c>
      <c r="J2000">
        <v>187537</v>
      </c>
    </row>
    <row r="2001" spans="1:10">
      <c r="H2001" t="str">
        <f t="shared" si="32"/>
        <v/>
      </c>
    </row>
    <row r="2002" spans="1:10">
      <c r="A2002">
        <v>331</v>
      </c>
      <c r="B2002" t="s">
        <v>2893</v>
      </c>
      <c r="C2002">
        <v>347</v>
      </c>
      <c r="D2002" t="s">
        <v>2894</v>
      </c>
      <c r="E2002">
        <v>2970108151</v>
      </c>
      <c r="F2002" t="s">
        <v>10</v>
      </c>
      <c r="G2002" t="s">
        <v>2954</v>
      </c>
      <c r="H2002" t="str">
        <f t="shared" si="32"/>
        <v>3312970108151訪問介護</v>
      </c>
      <c r="I2002" t="s">
        <v>378</v>
      </c>
      <c r="J2002">
        <v>448526</v>
      </c>
    </row>
    <row r="2003" spans="1:10">
      <c r="H2003" t="str">
        <f t="shared" si="32"/>
        <v/>
      </c>
    </row>
    <row r="2004" spans="1:10">
      <c r="A2004">
        <v>332</v>
      </c>
      <c r="B2004" t="s">
        <v>2895</v>
      </c>
      <c r="C2004">
        <v>348</v>
      </c>
      <c r="D2004" t="s">
        <v>2896</v>
      </c>
      <c r="E2004">
        <v>2970401572</v>
      </c>
      <c r="F2004" t="s">
        <v>10</v>
      </c>
      <c r="G2004" t="s">
        <v>2955</v>
      </c>
      <c r="H2004" t="str">
        <f t="shared" si="32"/>
        <v>3322970401572訪問介護</v>
      </c>
      <c r="I2004" t="s">
        <v>378</v>
      </c>
      <c r="J2004">
        <v>127072</v>
      </c>
    </row>
    <row r="2005" spans="1:10">
      <c r="H2005" t="str">
        <f t="shared" si="32"/>
        <v/>
      </c>
    </row>
    <row r="2006" spans="1:10">
      <c r="A2006">
        <v>333</v>
      </c>
      <c r="B2006" t="s">
        <v>2897</v>
      </c>
      <c r="C2006">
        <v>349</v>
      </c>
      <c r="D2006" t="s">
        <v>2898</v>
      </c>
      <c r="E2006">
        <v>2971600461</v>
      </c>
      <c r="F2006" t="s">
        <v>10</v>
      </c>
      <c r="G2006" t="s">
        <v>2898</v>
      </c>
      <c r="H2006" t="str">
        <f t="shared" si="32"/>
        <v>3332971600461訪問介護</v>
      </c>
      <c r="I2006" t="s">
        <v>378</v>
      </c>
      <c r="J2006">
        <v>292403</v>
      </c>
    </row>
    <row r="2007" spans="1:10">
      <c r="H2007" t="str">
        <f t="shared" si="32"/>
        <v/>
      </c>
    </row>
    <row r="2008" spans="1:10">
      <c r="A2008">
        <v>334</v>
      </c>
      <c r="B2008" t="s">
        <v>2899</v>
      </c>
      <c r="C2008">
        <v>350</v>
      </c>
      <c r="D2008" t="s">
        <v>2900</v>
      </c>
      <c r="E2008">
        <v>2971600537</v>
      </c>
      <c r="F2008" t="s">
        <v>172</v>
      </c>
      <c r="G2008" t="s">
        <v>2956</v>
      </c>
      <c r="H2008" t="str">
        <f t="shared" si="32"/>
        <v>3342971600537介護老人福祉施設</v>
      </c>
      <c r="I2008" t="s">
        <v>378</v>
      </c>
      <c r="J2008">
        <v>1584423</v>
      </c>
    </row>
    <row r="2009" spans="1:10">
      <c r="A2009">
        <v>334</v>
      </c>
      <c r="B2009" t="s">
        <v>2901</v>
      </c>
      <c r="C2009">
        <v>350</v>
      </c>
      <c r="D2009" t="s">
        <v>2900</v>
      </c>
      <c r="E2009">
        <v>2971600545</v>
      </c>
      <c r="F2009" t="s">
        <v>188</v>
      </c>
      <c r="G2009" t="s">
        <v>2957</v>
      </c>
      <c r="H2009" t="str">
        <f t="shared" si="32"/>
        <v>3342971600545短期入所生活介護</v>
      </c>
      <c r="I2009" t="s">
        <v>378</v>
      </c>
      <c r="J2009">
        <v>253745</v>
      </c>
    </row>
    <row r="2010" spans="1:10">
      <c r="A2010">
        <v>334</v>
      </c>
      <c r="B2010" t="s">
        <v>2902</v>
      </c>
      <c r="C2010">
        <v>350</v>
      </c>
      <c r="D2010" t="s">
        <v>2900</v>
      </c>
      <c r="E2010">
        <v>2971600545</v>
      </c>
      <c r="F2010" t="s">
        <v>187</v>
      </c>
      <c r="G2010" t="s">
        <v>2957</v>
      </c>
      <c r="H2010" t="str">
        <f t="shared" si="32"/>
        <v>3342971600545介護予防短期入所生活介護</v>
      </c>
      <c r="I2010" t="s">
        <v>378</v>
      </c>
      <c r="J2010">
        <v>1820</v>
      </c>
    </row>
    <row r="2011" spans="1:10">
      <c r="A2011">
        <v>334</v>
      </c>
      <c r="B2011" t="s">
        <v>2903</v>
      </c>
      <c r="C2011">
        <v>350</v>
      </c>
      <c r="D2011" t="s">
        <v>2900</v>
      </c>
      <c r="E2011">
        <v>2971600552</v>
      </c>
      <c r="F2011" t="s">
        <v>12</v>
      </c>
      <c r="G2011" t="s">
        <v>2958</v>
      </c>
      <c r="H2011" t="str">
        <f t="shared" si="32"/>
        <v>3342971600552通所介護</v>
      </c>
      <c r="I2011" t="s">
        <v>378</v>
      </c>
      <c r="J2011">
        <v>206695</v>
      </c>
    </row>
    <row r="2012" spans="1:10">
      <c r="H2012" t="str">
        <f t="shared" si="32"/>
        <v/>
      </c>
    </row>
    <row r="2013" spans="1:10">
      <c r="A2013">
        <v>335</v>
      </c>
      <c r="B2013" t="s">
        <v>2904</v>
      </c>
      <c r="C2013">
        <v>351</v>
      </c>
      <c r="D2013" t="s">
        <v>2905</v>
      </c>
      <c r="E2013">
        <v>2970500035</v>
      </c>
      <c r="F2013" t="s">
        <v>172</v>
      </c>
      <c r="G2013" t="s">
        <v>2959</v>
      </c>
      <c r="H2013" t="str">
        <f t="shared" si="32"/>
        <v>3352970500035介護老人福祉施設</v>
      </c>
      <c r="I2013" t="s">
        <v>378</v>
      </c>
      <c r="J2013">
        <v>3281819</v>
      </c>
    </row>
    <row r="2014" spans="1:10">
      <c r="A2014">
        <v>335</v>
      </c>
      <c r="B2014" t="s">
        <v>2906</v>
      </c>
      <c r="C2014">
        <v>351</v>
      </c>
      <c r="D2014" t="s">
        <v>2905</v>
      </c>
      <c r="E2014">
        <v>2970500035</v>
      </c>
      <c r="F2014" t="s">
        <v>188</v>
      </c>
      <c r="G2014" t="s">
        <v>2959</v>
      </c>
      <c r="H2014" t="str">
        <f t="shared" si="32"/>
        <v>3352970500035短期入所生活介護</v>
      </c>
      <c r="I2014" t="s">
        <v>378</v>
      </c>
      <c r="J2014">
        <v>599601</v>
      </c>
    </row>
    <row r="2015" spans="1:10">
      <c r="A2015">
        <v>335</v>
      </c>
      <c r="B2015" t="s">
        <v>2907</v>
      </c>
      <c r="C2015">
        <v>351</v>
      </c>
      <c r="D2015" t="s">
        <v>2905</v>
      </c>
      <c r="E2015">
        <v>2970500035</v>
      </c>
      <c r="F2015" t="s">
        <v>187</v>
      </c>
      <c r="G2015" t="s">
        <v>2959</v>
      </c>
      <c r="H2015" t="str">
        <f t="shared" si="32"/>
        <v>3352970500035介護予防短期入所生活介護</v>
      </c>
      <c r="I2015" t="s">
        <v>378</v>
      </c>
      <c r="J2015">
        <v>9132</v>
      </c>
    </row>
    <row r="2016" spans="1:10">
      <c r="A2016">
        <v>335</v>
      </c>
      <c r="B2016" t="s">
        <v>2908</v>
      </c>
      <c r="C2016">
        <v>351</v>
      </c>
      <c r="D2016" t="s">
        <v>2905</v>
      </c>
      <c r="E2016">
        <v>2970500035</v>
      </c>
      <c r="F2016" t="s">
        <v>12</v>
      </c>
      <c r="G2016" t="s">
        <v>2959</v>
      </c>
      <c r="H2016" t="str">
        <f t="shared" si="32"/>
        <v>3352970500035通所介護</v>
      </c>
      <c r="I2016" t="s">
        <v>378</v>
      </c>
      <c r="J2016">
        <v>253886</v>
      </c>
    </row>
    <row r="2017" spans="1:10">
      <c r="A2017">
        <v>335</v>
      </c>
      <c r="B2017" t="s">
        <v>2909</v>
      </c>
      <c r="C2017">
        <v>351</v>
      </c>
      <c r="D2017" t="s">
        <v>2905</v>
      </c>
      <c r="E2017">
        <v>2970500035</v>
      </c>
      <c r="F2017" t="s">
        <v>4703</v>
      </c>
      <c r="G2017" t="s">
        <v>2959</v>
      </c>
      <c r="H2017" t="str">
        <f t="shared" si="32"/>
        <v>3352970500035通所型サービス（独自/定率）</v>
      </c>
      <c r="I2017" t="s">
        <v>378</v>
      </c>
      <c r="J2017">
        <v>46286</v>
      </c>
    </row>
    <row r="2018" spans="1:10">
      <c r="A2018">
        <v>335</v>
      </c>
      <c r="B2018" t="s">
        <v>2910</v>
      </c>
      <c r="C2018">
        <v>351</v>
      </c>
      <c r="D2018" t="s">
        <v>2905</v>
      </c>
      <c r="E2018">
        <v>2951280201</v>
      </c>
      <c r="F2018" t="s">
        <v>171</v>
      </c>
      <c r="G2018" t="s">
        <v>2960</v>
      </c>
      <c r="H2018" t="str">
        <f t="shared" si="32"/>
        <v>3352951280201介護老人保健施設</v>
      </c>
      <c r="I2018" t="s">
        <v>378</v>
      </c>
      <c r="J2018">
        <v>1558901</v>
      </c>
    </row>
    <row r="2019" spans="1:10">
      <c r="A2019">
        <v>335</v>
      </c>
      <c r="B2019" t="s">
        <v>2911</v>
      </c>
      <c r="C2019">
        <v>351</v>
      </c>
      <c r="D2019" t="s">
        <v>2905</v>
      </c>
      <c r="E2019">
        <v>2951280201</v>
      </c>
      <c r="F2019" t="s">
        <v>263</v>
      </c>
      <c r="G2019" t="s">
        <v>2960</v>
      </c>
      <c r="H2019" t="str">
        <f t="shared" si="32"/>
        <v>3352951280201短期入所療養介護</v>
      </c>
      <c r="I2019" t="s">
        <v>378</v>
      </c>
      <c r="J2019">
        <v>11820</v>
      </c>
    </row>
    <row r="2020" spans="1:10">
      <c r="A2020">
        <v>335</v>
      </c>
      <c r="B2020" t="s">
        <v>2912</v>
      </c>
      <c r="C2020">
        <v>351</v>
      </c>
      <c r="D2020" t="s">
        <v>2905</v>
      </c>
      <c r="E2020">
        <v>2951280201</v>
      </c>
      <c r="F2020" t="s">
        <v>265</v>
      </c>
      <c r="G2020" t="s">
        <v>2960</v>
      </c>
      <c r="H2020" t="str">
        <f t="shared" si="32"/>
        <v>3352951280201介護予防短期入所療養介護</v>
      </c>
      <c r="I2020" t="s">
        <v>378</v>
      </c>
      <c r="J2020">
        <v>0</v>
      </c>
    </row>
    <row r="2021" spans="1:10">
      <c r="A2021">
        <v>335</v>
      </c>
      <c r="B2021" t="s">
        <v>2913</v>
      </c>
      <c r="C2021">
        <v>351</v>
      </c>
      <c r="D2021" t="s">
        <v>2905</v>
      </c>
      <c r="E2021">
        <v>2951280201</v>
      </c>
      <c r="F2021" t="s">
        <v>190</v>
      </c>
      <c r="G2021" t="s">
        <v>2960</v>
      </c>
      <c r="H2021" t="str">
        <f t="shared" si="32"/>
        <v>3352951280201通所リハビリテーション</v>
      </c>
      <c r="I2021" t="s">
        <v>378</v>
      </c>
      <c r="J2021">
        <v>410814</v>
      </c>
    </row>
    <row r="2022" spans="1:10">
      <c r="A2022">
        <v>335</v>
      </c>
      <c r="B2022" t="s">
        <v>2914</v>
      </c>
      <c r="C2022">
        <v>351</v>
      </c>
      <c r="D2022" t="s">
        <v>2905</v>
      </c>
      <c r="E2022">
        <v>2951280201</v>
      </c>
      <c r="F2022" t="s">
        <v>189</v>
      </c>
      <c r="G2022" t="s">
        <v>2960</v>
      </c>
      <c r="H2022" t="str">
        <f t="shared" si="32"/>
        <v>3352951280201介護予防通所リハビリテーション</v>
      </c>
      <c r="I2022" t="s">
        <v>378</v>
      </c>
      <c r="J2022">
        <v>114303</v>
      </c>
    </row>
    <row r="2023" spans="1:10">
      <c r="A2023">
        <v>335</v>
      </c>
      <c r="B2023" t="s">
        <v>2915</v>
      </c>
      <c r="C2023">
        <v>351</v>
      </c>
      <c r="D2023" t="s">
        <v>2905</v>
      </c>
      <c r="E2023">
        <v>2970501900</v>
      </c>
      <c r="F2023" t="s">
        <v>12</v>
      </c>
      <c r="G2023" t="s">
        <v>2961</v>
      </c>
      <c r="H2023" t="str">
        <f t="shared" si="32"/>
        <v>3352970501900通所介護</v>
      </c>
      <c r="I2023" t="s">
        <v>378</v>
      </c>
      <c r="J2023">
        <v>60209</v>
      </c>
    </row>
    <row r="2024" spans="1:10">
      <c r="A2024">
        <v>335</v>
      </c>
      <c r="B2024" t="s">
        <v>2916</v>
      </c>
      <c r="C2024">
        <v>351</v>
      </c>
      <c r="D2024" t="s">
        <v>2905</v>
      </c>
      <c r="E2024">
        <v>2970501900</v>
      </c>
      <c r="F2024" t="s">
        <v>4703</v>
      </c>
      <c r="G2024" t="s">
        <v>2961</v>
      </c>
      <c r="H2024" t="str">
        <f t="shared" si="32"/>
        <v>3352970501900通所型サービス（独自/定率）</v>
      </c>
      <c r="I2024" t="s">
        <v>378</v>
      </c>
      <c r="J2024">
        <v>74422</v>
      </c>
    </row>
    <row r="2025" spans="1:10">
      <c r="H2025" t="str">
        <f t="shared" si="32"/>
        <v/>
      </c>
    </row>
    <row r="2026" spans="1:10">
      <c r="A2026">
        <v>336</v>
      </c>
      <c r="B2026" t="s">
        <v>2917</v>
      </c>
      <c r="C2026">
        <v>352</v>
      </c>
      <c r="D2026" t="s">
        <v>2918</v>
      </c>
      <c r="E2026">
        <v>2971400078</v>
      </c>
      <c r="F2026" t="s">
        <v>201</v>
      </c>
      <c r="G2026" t="s">
        <v>2962</v>
      </c>
      <c r="H2026" t="str">
        <f t="shared" si="32"/>
        <v>3362971400078認知症対応型共同生活介護</v>
      </c>
      <c r="I2026" t="s">
        <v>378</v>
      </c>
      <c r="J2026">
        <v>412321</v>
      </c>
    </row>
    <row r="2027" spans="1:10">
      <c r="A2027">
        <v>336</v>
      </c>
      <c r="B2027" t="s">
        <v>2919</v>
      </c>
      <c r="C2027">
        <v>352</v>
      </c>
      <c r="D2027" t="s">
        <v>2918</v>
      </c>
      <c r="E2027">
        <v>2971400078</v>
      </c>
      <c r="F2027" t="s">
        <v>4716</v>
      </c>
      <c r="G2027" t="s">
        <v>2962</v>
      </c>
      <c r="H2027" t="str">
        <f t="shared" si="32"/>
        <v>3362971400078認知症対応型共同生活介護(短期利用型）</v>
      </c>
      <c r="I2027" t="s">
        <v>378</v>
      </c>
      <c r="J2027">
        <v>0</v>
      </c>
    </row>
    <row r="2028" spans="1:10">
      <c r="A2028">
        <v>336</v>
      </c>
      <c r="B2028" t="s">
        <v>2920</v>
      </c>
      <c r="C2028">
        <v>352</v>
      </c>
      <c r="D2028" t="s">
        <v>2918</v>
      </c>
      <c r="E2028">
        <v>2971400078</v>
      </c>
      <c r="F2028" t="s">
        <v>203</v>
      </c>
      <c r="G2028" t="s">
        <v>2962</v>
      </c>
      <c r="H2028" t="str">
        <f t="shared" si="32"/>
        <v>3362971400078介護予防認知症対応型共同生活介護</v>
      </c>
      <c r="I2028" t="s">
        <v>378</v>
      </c>
      <c r="J2028">
        <v>0</v>
      </c>
    </row>
    <row r="2029" spans="1:10">
      <c r="A2029">
        <v>336</v>
      </c>
      <c r="B2029" t="s">
        <v>2921</v>
      </c>
      <c r="C2029">
        <v>352</v>
      </c>
      <c r="D2029" t="s">
        <v>2918</v>
      </c>
      <c r="E2029">
        <v>2971400078</v>
      </c>
      <c r="F2029" t="s">
        <v>4718</v>
      </c>
      <c r="G2029" t="s">
        <v>2962</v>
      </c>
      <c r="H2029" t="str">
        <f t="shared" si="32"/>
        <v>3362971400078介護予防認知症対応型共同生活介護(短期利用型）</v>
      </c>
      <c r="I2029" t="s">
        <v>378</v>
      </c>
      <c r="J2029">
        <v>0</v>
      </c>
    </row>
    <row r="2030" spans="1:10">
      <c r="A2030">
        <v>336</v>
      </c>
      <c r="B2030" t="s">
        <v>2922</v>
      </c>
      <c r="C2030">
        <v>352</v>
      </c>
      <c r="D2030" t="s">
        <v>2918</v>
      </c>
      <c r="E2030">
        <v>2971400078</v>
      </c>
      <c r="F2030" t="s">
        <v>222</v>
      </c>
      <c r="G2030" t="s">
        <v>2962</v>
      </c>
      <c r="H2030" t="str">
        <f t="shared" si="32"/>
        <v>3362971400078認知症対応型通所介護</v>
      </c>
      <c r="I2030" t="s">
        <v>378</v>
      </c>
      <c r="J2030">
        <v>362041</v>
      </c>
    </row>
    <row r="2031" spans="1:10">
      <c r="A2031">
        <v>336</v>
      </c>
      <c r="B2031" t="s">
        <v>2923</v>
      </c>
      <c r="C2031">
        <v>352</v>
      </c>
      <c r="D2031" t="s">
        <v>2918</v>
      </c>
      <c r="E2031">
        <v>2971400078</v>
      </c>
      <c r="F2031" t="s">
        <v>224</v>
      </c>
      <c r="G2031" t="s">
        <v>2962</v>
      </c>
      <c r="H2031" t="str">
        <f t="shared" si="32"/>
        <v>3362971400078介護予防認知症対応型通所介護</v>
      </c>
      <c r="I2031" t="s">
        <v>378</v>
      </c>
      <c r="J2031">
        <v>0</v>
      </c>
    </row>
    <row r="2032" spans="1:10">
      <c r="H2032" t="str">
        <f t="shared" si="32"/>
        <v/>
      </c>
    </row>
    <row r="2033" spans="1:10">
      <c r="A2033">
        <v>337</v>
      </c>
      <c r="B2033" t="s">
        <v>2924</v>
      </c>
      <c r="C2033">
        <v>353</v>
      </c>
      <c r="D2033" t="s">
        <v>2925</v>
      </c>
      <c r="E2033">
        <v>2990500072</v>
      </c>
      <c r="F2033" t="s">
        <v>1275</v>
      </c>
      <c r="G2033" t="s">
        <v>2963</v>
      </c>
      <c r="H2033" t="str">
        <f t="shared" si="32"/>
        <v>3372990500072地域密着型介護老人福祉施設入所者生活介護</v>
      </c>
      <c r="I2033" t="s">
        <v>378</v>
      </c>
      <c r="J2033">
        <v>943119</v>
      </c>
    </row>
    <row r="2034" spans="1:10">
      <c r="A2034">
        <v>337</v>
      </c>
      <c r="B2034" t="s">
        <v>2926</v>
      </c>
      <c r="C2034">
        <v>353</v>
      </c>
      <c r="D2034" t="s">
        <v>2925</v>
      </c>
      <c r="E2034">
        <v>2990500072</v>
      </c>
      <c r="F2034" t="s">
        <v>201</v>
      </c>
      <c r="G2034" t="s">
        <v>2963</v>
      </c>
      <c r="H2034" t="str">
        <f t="shared" si="32"/>
        <v>3372990500072認知症対応型共同生活介護</v>
      </c>
      <c r="I2034" t="s">
        <v>378</v>
      </c>
      <c r="J2034">
        <v>768764</v>
      </c>
    </row>
    <row r="2035" spans="1:10">
      <c r="A2035">
        <v>337</v>
      </c>
      <c r="B2035" t="s">
        <v>2927</v>
      </c>
      <c r="C2035">
        <v>353</v>
      </c>
      <c r="D2035" t="s">
        <v>2925</v>
      </c>
      <c r="E2035">
        <v>2990500072</v>
      </c>
      <c r="F2035" t="s">
        <v>4716</v>
      </c>
      <c r="G2035" t="s">
        <v>2963</v>
      </c>
      <c r="H2035" t="str">
        <f t="shared" si="32"/>
        <v>3372990500072認知症対応型共同生活介護(短期利用型）</v>
      </c>
      <c r="I2035" t="s">
        <v>378</v>
      </c>
      <c r="J2035">
        <v>1478</v>
      </c>
    </row>
    <row r="2036" spans="1:10">
      <c r="A2036">
        <v>337</v>
      </c>
      <c r="B2036" t="s">
        <v>2928</v>
      </c>
      <c r="C2036">
        <v>353</v>
      </c>
      <c r="D2036" t="s">
        <v>2925</v>
      </c>
      <c r="E2036">
        <v>2990500072</v>
      </c>
      <c r="F2036" t="s">
        <v>203</v>
      </c>
      <c r="G2036" t="s">
        <v>2963</v>
      </c>
      <c r="H2036" t="str">
        <f t="shared" si="32"/>
        <v>3372990500072介護予防認知症対応型共同生活介護</v>
      </c>
      <c r="I2036" t="s">
        <v>378</v>
      </c>
      <c r="J2036">
        <v>0</v>
      </c>
    </row>
    <row r="2037" spans="1:10">
      <c r="A2037">
        <v>337</v>
      </c>
      <c r="B2037" t="s">
        <v>2929</v>
      </c>
      <c r="C2037">
        <v>353</v>
      </c>
      <c r="D2037" t="s">
        <v>2925</v>
      </c>
      <c r="E2037">
        <v>2990500072</v>
      </c>
      <c r="F2037" t="s">
        <v>4718</v>
      </c>
      <c r="G2037" t="s">
        <v>2963</v>
      </c>
      <c r="H2037" t="str">
        <f t="shared" si="32"/>
        <v>3372990500072介護予防認知症対応型共同生活介護(短期利用型）</v>
      </c>
      <c r="I2037" t="s">
        <v>378</v>
      </c>
      <c r="J2037">
        <v>0</v>
      </c>
    </row>
    <row r="2038" spans="1:10">
      <c r="A2038">
        <v>337</v>
      </c>
      <c r="B2038" t="s">
        <v>2930</v>
      </c>
      <c r="C2038">
        <v>353</v>
      </c>
      <c r="D2038" t="s">
        <v>2925</v>
      </c>
      <c r="E2038">
        <v>2970501694</v>
      </c>
      <c r="F2038" t="s">
        <v>188</v>
      </c>
      <c r="G2038" t="s">
        <v>2963</v>
      </c>
      <c r="H2038" t="str">
        <f t="shared" si="32"/>
        <v>3372970501694短期入所生活介護</v>
      </c>
      <c r="I2038" t="s">
        <v>378</v>
      </c>
      <c r="J2038">
        <v>221589</v>
      </c>
    </row>
    <row r="2039" spans="1:10">
      <c r="A2039">
        <v>337</v>
      </c>
      <c r="B2039" t="s">
        <v>2931</v>
      </c>
      <c r="C2039">
        <v>353</v>
      </c>
      <c r="D2039" t="s">
        <v>2925</v>
      </c>
      <c r="E2039">
        <v>2970501694</v>
      </c>
      <c r="F2039" t="s">
        <v>187</v>
      </c>
      <c r="G2039" t="s">
        <v>2963</v>
      </c>
      <c r="H2039" t="str">
        <f t="shared" si="32"/>
        <v>3372970501694介護予防短期入所生活介護</v>
      </c>
      <c r="I2039" t="s">
        <v>378</v>
      </c>
      <c r="J2039">
        <v>3051</v>
      </c>
    </row>
    <row r="2040" spans="1:10">
      <c r="A2040">
        <v>337</v>
      </c>
      <c r="B2040" t="s">
        <v>2932</v>
      </c>
      <c r="C2040">
        <v>353</v>
      </c>
      <c r="D2040" t="s">
        <v>2925</v>
      </c>
      <c r="E2040">
        <v>2970501694</v>
      </c>
      <c r="F2040" t="s">
        <v>12</v>
      </c>
      <c r="G2040" t="s">
        <v>2963</v>
      </c>
      <c r="H2040" t="str">
        <f t="shared" si="32"/>
        <v>3372970501694通所介護</v>
      </c>
      <c r="I2040" t="s">
        <v>378</v>
      </c>
      <c r="J2040">
        <v>340016</v>
      </c>
    </row>
    <row r="2041" spans="1:10">
      <c r="A2041">
        <v>337</v>
      </c>
      <c r="B2041" t="s">
        <v>2933</v>
      </c>
      <c r="C2041">
        <v>353</v>
      </c>
      <c r="D2041" t="s">
        <v>2925</v>
      </c>
      <c r="E2041">
        <v>2970502502</v>
      </c>
      <c r="F2041" t="s">
        <v>12</v>
      </c>
      <c r="G2041" t="s">
        <v>2964</v>
      </c>
      <c r="H2041" t="str">
        <f t="shared" si="32"/>
        <v>3372970502502通所介護</v>
      </c>
      <c r="I2041" t="s">
        <v>378</v>
      </c>
      <c r="J2041">
        <v>321710</v>
      </c>
    </row>
    <row r="2042" spans="1:10">
      <c r="A2042">
        <v>337</v>
      </c>
      <c r="B2042" t="s">
        <v>2934</v>
      </c>
      <c r="C2042">
        <v>353</v>
      </c>
      <c r="D2042" t="s">
        <v>2925</v>
      </c>
      <c r="E2042">
        <v>2970502502</v>
      </c>
      <c r="F2042" t="s">
        <v>10</v>
      </c>
      <c r="G2042" t="s">
        <v>2964</v>
      </c>
      <c r="H2042" t="str">
        <f t="shared" ref="H2042:H2104" si="33">A2042&amp;B2042</f>
        <v>3372970502502訪問介護</v>
      </c>
      <c r="I2042" t="s">
        <v>378</v>
      </c>
      <c r="J2042">
        <v>544616</v>
      </c>
    </row>
    <row r="2043" spans="1:10">
      <c r="H2043" t="str">
        <f t="shared" si="33"/>
        <v/>
      </c>
    </row>
    <row r="2044" spans="1:10">
      <c r="A2044">
        <v>338</v>
      </c>
      <c r="B2044" t="s">
        <v>2935</v>
      </c>
      <c r="C2044">
        <v>354</v>
      </c>
      <c r="D2044" t="s">
        <v>2936</v>
      </c>
      <c r="E2044">
        <v>2970201360</v>
      </c>
      <c r="F2044" t="s">
        <v>13</v>
      </c>
      <c r="G2044" t="s">
        <v>2965</v>
      </c>
      <c r="H2044" t="str">
        <f t="shared" si="33"/>
        <v>3382970201360地域密着型通所介護</v>
      </c>
      <c r="I2044" t="s">
        <v>667</v>
      </c>
      <c r="J2044">
        <v>138359</v>
      </c>
    </row>
    <row r="2045" spans="1:10">
      <c r="A2045">
        <v>338</v>
      </c>
      <c r="B2045" t="s">
        <v>2937</v>
      </c>
      <c r="C2045">
        <v>354</v>
      </c>
      <c r="D2045" t="s">
        <v>2936</v>
      </c>
      <c r="E2045">
        <v>2970201360</v>
      </c>
      <c r="F2045" t="s">
        <v>1019</v>
      </c>
      <c r="G2045" t="s">
        <v>2966</v>
      </c>
      <c r="H2045" t="str">
        <f t="shared" si="33"/>
        <v>3382970201360通所型サービス（独自/定率）</v>
      </c>
      <c r="I2045" t="s">
        <v>667</v>
      </c>
      <c r="J2045">
        <v>13408</v>
      </c>
    </row>
    <row r="2046" spans="1:10">
      <c r="A2046">
        <v>338</v>
      </c>
      <c r="B2046" t="s">
        <v>2938</v>
      </c>
      <c r="C2046">
        <v>354</v>
      </c>
      <c r="D2046" t="s">
        <v>2936</v>
      </c>
      <c r="E2046">
        <v>2970201634</v>
      </c>
      <c r="F2046" t="s">
        <v>10</v>
      </c>
      <c r="G2046" t="s">
        <v>2967</v>
      </c>
      <c r="H2046" t="str">
        <f t="shared" si="33"/>
        <v>3382970201634訪問介護</v>
      </c>
      <c r="I2046" t="s">
        <v>667</v>
      </c>
      <c r="J2046">
        <v>22111</v>
      </c>
    </row>
    <row r="2047" spans="1:10">
      <c r="A2047">
        <v>338</v>
      </c>
      <c r="B2047" t="s">
        <v>2939</v>
      </c>
      <c r="C2047">
        <v>354</v>
      </c>
      <c r="D2047" t="s">
        <v>2936</v>
      </c>
      <c r="E2047">
        <v>2970201634</v>
      </c>
      <c r="F2047" t="s">
        <v>1202</v>
      </c>
      <c r="G2047" t="s">
        <v>2967</v>
      </c>
      <c r="H2047" t="str">
        <f t="shared" si="33"/>
        <v>3382970201634訪問型サービス（独自/定率）</v>
      </c>
      <c r="I2047" t="s">
        <v>667</v>
      </c>
      <c r="J2047">
        <v>4021</v>
      </c>
    </row>
    <row r="2048" spans="1:10">
      <c r="H2048" t="str">
        <f t="shared" si="33"/>
        <v/>
      </c>
    </row>
    <row r="2049" spans="1:10">
      <c r="A2049">
        <v>339</v>
      </c>
      <c r="B2049" t="s">
        <v>2940</v>
      </c>
      <c r="C2049">
        <v>355</v>
      </c>
      <c r="D2049" t="s">
        <v>2941</v>
      </c>
      <c r="E2049">
        <v>2971001306</v>
      </c>
      <c r="F2049" t="s">
        <v>241</v>
      </c>
      <c r="G2049" t="s">
        <v>2968</v>
      </c>
      <c r="H2049" t="str">
        <f t="shared" si="33"/>
        <v>3392971001306特定施設入居者生活介護</v>
      </c>
      <c r="I2049" t="s">
        <v>378</v>
      </c>
      <c r="J2049">
        <v>511212</v>
      </c>
    </row>
    <row r="2050" spans="1:10">
      <c r="A2050">
        <v>339</v>
      </c>
      <c r="B2050" t="s">
        <v>2942</v>
      </c>
      <c r="C2050">
        <v>355</v>
      </c>
      <c r="D2050" t="s">
        <v>2941</v>
      </c>
      <c r="E2050">
        <v>2971001306</v>
      </c>
      <c r="F2050" t="s">
        <v>4728</v>
      </c>
      <c r="G2050" t="s">
        <v>2968</v>
      </c>
      <c r="H2050" t="str">
        <f t="shared" si="33"/>
        <v>3392971001306特定施設入居者生活介護(短期利用型）</v>
      </c>
      <c r="I2050" t="s">
        <v>378</v>
      </c>
      <c r="J2050">
        <v>0</v>
      </c>
    </row>
    <row r="2051" spans="1:10">
      <c r="A2051">
        <v>339</v>
      </c>
      <c r="B2051" t="s">
        <v>2943</v>
      </c>
      <c r="C2051">
        <v>355</v>
      </c>
      <c r="D2051" t="s">
        <v>2941</v>
      </c>
      <c r="E2051">
        <v>2971001306</v>
      </c>
      <c r="F2051" t="s">
        <v>175</v>
      </c>
      <c r="G2051" t="s">
        <v>2969</v>
      </c>
      <c r="H2051" t="str">
        <f t="shared" si="33"/>
        <v>3392971001306介護予防特定施設入居者生活介護</v>
      </c>
      <c r="I2051" t="s">
        <v>378</v>
      </c>
      <c r="J2051">
        <v>50032</v>
      </c>
    </row>
    <row r="2052" spans="1:10">
      <c r="A2052">
        <v>339</v>
      </c>
      <c r="B2052" t="s">
        <v>2944</v>
      </c>
      <c r="C2052">
        <v>355</v>
      </c>
      <c r="D2052" t="s">
        <v>2941</v>
      </c>
      <c r="E2052">
        <v>2971001314</v>
      </c>
      <c r="F2052" t="s">
        <v>12</v>
      </c>
      <c r="G2052" t="s">
        <v>2970</v>
      </c>
      <c r="H2052" t="str">
        <f t="shared" si="33"/>
        <v>3392971001314通所介護</v>
      </c>
      <c r="I2052" t="s">
        <v>378</v>
      </c>
      <c r="J2052">
        <v>250301</v>
      </c>
    </row>
    <row r="2053" spans="1:10">
      <c r="A2053">
        <v>339</v>
      </c>
      <c r="B2053" t="s">
        <v>2945</v>
      </c>
      <c r="C2053">
        <v>355</v>
      </c>
      <c r="D2053" t="s">
        <v>2941</v>
      </c>
      <c r="E2053">
        <v>2971001314</v>
      </c>
      <c r="F2053" t="s">
        <v>1031</v>
      </c>
      <c r="G2053" t="s">
        <v>2970</v>
      </c>
      <c r="H2053" t="str">
        <f t="shared" si="33"/>
        <v>3392971001314通所型サービス（独自）</v>
      </c>
      <c r="I2053" t="s">
        <v>378</v>
      </c>
      <c r="J2053">
        <v>0</v>
      </c>
    </row>
    <row r="2054" spans="1:10">
      <c r="H2054" t="str">
        <f t="shared" si="33"/>
        <v/>
      </c>
    </row>
    <row r="2055" spans="1:10">
      <c r="A2055">
        <v>340</v>
      </c>
      <c r="B2055" t="s">
        <v>4886</v>
      </c>
      <c r="C2055">
        <v>356</v>
      </c>
      <c r="D2055" t="s">
        <v>2971</v>
      </c>
      <c r="E2055">
        <v>2973100528</v>
      </c>
      <c r="F2055" t="s">
        <v>13</v>
      </c>
      <c r="G2055" t="s">
        <v>3229</v>
      </c>
      <c r="H2055" t="str">
        <f t="shared" si="33"/>
        <v>3402973100528地域密着型通所介護</v>
      </c>
      <c r="I2055" t="s">
        <v>378</v>
      </c>
      <c r="J2055">
        <v>111528</v>
      </c>
    </row>
    <row r="2056" spans="1:10">
      <c r="A2056">
        <v>340</v>
      </c>
      <c r="B2056" t="s">
        <v>2972</v>
      </c>
      <c r="C2056">
        <v>356</v>
      </c>
      <c r="D2056" t="s">
        <v>2971</v>
      </c>
      <c r="E2056">
        <v>2973100528</v>
      </c>
      <c r="F2056" t="s">
        <v>1031</v>
      </c>
      <c r="G2056" t="s">
        <v>3229</v>
      </c>
      <c r="H2056" t="str">
        <f t="shared" si="33"/>
        <v>3402973100528通所型サービス（独自）</v>
      </c>
      <c r="I2056" t="s">
        <v>378</v>
      </c>
      <c r="J2056">
        <v>61712</v>
      </c>
    </row>
    <row r="2057" spans="1:10">
      <c r="A2057">
        <v>340</v>
      </c>
      <c r="B2057" t="s">
        <v>2973</v>
      </c>
      <c r="C2057">
        <v>356</v>
      </c>
      <c r="D2057" t="s">
        <v>2971</v>
      </c>
      <c r="E2057">
        <v>2973100585</v>
      </c>
      <c r="F2057" t="s">
        <v>12</v>
      </c>
      <c r="G2057" t="s">
        <v>3230</v>
      </c>
      <c r="H2057" t="str">
        <f t="shared" si="33"/>
        <v>3402973100585通所介護</v>
      </c>
      <c r="I2057" t="s">
        <v>378</v>
      </c>
      <c r="J2057">
        <v>220227</v>
      </c>
    </row>
    <row r="2058" spans="1:10">
      <c r="A2058">
        <v>340</v>
      </c>
      <c r="B2058" t="s">
        <v>2974</v>
      </c>
      <c r="C2058">
        <v>356</v>
      </c>
      <c r="D2058" t="s">
        <v>2971</v>
      </c>
      <c r="E2058">
        <v>2973100585</v>
      </c>
      <c r="F2058" t="s">
        <v>1031</v>
      </c>
      <c r="G2058" t="s">
        <v>3231</v>
      </c>
      <c r="H2058" t="str">
        <f t="shared" si="33"/>
        <v>3402973100585通所型サービス（独自）</v>
      </c>
      <c r="I2058" t="s">
        <v>378</v>
      </c>
      <c r="J2058">
        <v>103434</v>
      </c>
    </row>
    <row r="2059" spans="1:10">
      <c r="A2059">
        <v>340</v>
      </c>
      <c r="B2059" t="s">
        <v>2975</v>
      </c>
      <c r="C2059">
        <v>356</v>
      </c>
      <c r="D2059" t="s">
        <v>2971</v>
      </c>
      <c r="E2059">
        <v>2971400490</v>
      </c>
      <c r="F2059" t="s">
        <v>12</v>
      </c>
      <c r="G2059" t="s">
        <v>3232</v>
      </c>
      <c r="H2059" t="str">
        <f t="shared" si="33"/>
        <v>3402971400490通所介護</v>
      </c>
      <c r="I2059" t="s">
        <v>378</v>
      </c>
      <c r="J2059">
        <v>200513</v>
      </c>
    </row>
    <row r="2060" spans="1:10">
      <c r="A2060">
        <v>340</v>
      </c>
      <c r="B2060" t="s">
        <v>2976</v>
      </c>
      <c r="C2060">
        <v>356</v>
      </c>
      <c r="D2060" t="s">
        <v>2971</v>
      </c>
      <c r="E2060">
        <v>2971400490</v>
      </c>
      <c r="F2060" t="s">
        <v>1031</v>
      </c>
      <c r="G2060" t="s">
        <v>3233</v>
      </c>
      <c r="H2060" t="str">
        <f t="shared" si="33"/>
        <v>3402971400490通所型サービス（独自）</v>
      </c>
      <c r="I2060" t="s">
        <v>378</v>
      </c>
      <c r="J2060">
        <v>186984</v>
      </c>
    </row>
    <row r="2061" spans="1:10">
      <c r="H2061" t="str">
        <f t="shared" si="33"/>
        <v/>
      </c>
    </row>
    <row r="2062" spans="1:10">
      <c r="A2062">
        <v>341</v>
      </c>
      <c r="B2062" t="s">
        <v>2977</v>
      </c>
      <c r="C2062">
        <v>357</v>
      </c>
      <c r="D2062" t="s">
        <v>2978</v>
      </c>
      <c r="E2062">
        <v>2970200115</v>
      </c>
      <c r="F2062" t="s">
        <v>172</v>
      </c>
      <c r="G2062" t="s">
        <v>3234</v>
      </c>
      <c r="H2062" t="str">
        <f t="shared" si="33"/>
        <v>3412970200115介護老人福祉施設</v>
      </c>
      <c r="I2062" t="s">
        <v>378</v>
      </c>
      <c r="J2062">
        <v>4060157</v>
      </c>
    </row>
    <row r="2063" spans="1:10">
      <c r="A2063">
        <v>341</v>
      </c>
      <c r="B2063" t="s">
        <v>2979</v>
      </c>
      <c r="C2063">
        <v>357</v>
      </c>
      <c r="D2063" t="s">
        <v>2978</v>
      </c>
      <c r="E2063">
        <v>2970200115</v>
      </c>
      <c r="F2063" t="s">
        <v>188</v>
      </c>
      <c r="G2063" t="s">
        <v>3234</v>
      </c>
      <c r="H2063" t="str">
        <f t="shared" si="33"/>
        <v>3412970200115短期入所生活介護</v>
      </c>
      <c r="I2063" t="s">
        <v>378</v>
      </c>
      <c r="J2063">
        <v>258502</v>
      </c>
    </row>
    <row r="2064" spans="1:10">
      <c r="A2064">
        <v>341</v>
      </c>
      <c r="B2064" t="s">
        <v>2980</v>
      </c>
      <c r="C2064">
        <v>357</v>
      </c>
      <c r="D2064" t="s">
        <v>2978</v>
      </c>
      <c r="E2064">
        <v>2970200115</v>
      </c>
      <c r="F2064" t="s">
        <v>187</v>
      </c>
      <c r="G2064" t="s">
        <v>3234</v>
      </c>
      <c r="H2064" t="str">
        <f t="shared" si="33"/>
        <v>3412970200115介護予防短期入所生活介護</v>
      </c>
      <c r="I2064" t="s">
        <v>378</v>
      </c>
      <c r="J2064">
        <v>248</v>
      </c>
    </row>
    <row r="2065" spans="1:10">
      <c r="A2065">
        <v>341</v>
      </c>
      <c r="B2065" t="s">
        <v>2981</v>
      </c>
      <c r="C2065">
        <v>357</v>
      </c>
      <c r="D2065" t="s">
        <v>2978</v>
      </c>
      <c r="E2065">
        <v>2970200115</v>
      </c>
      <c r="F2065" t="s">
        <v>12</v>
      </c>
      <c r="G2065" t="s">
        <v>3234</v>
      </c>
      <c r="H2065" t="str">
        <f t="shared" si="33"/>
        <v>3412970200115通所介護</v>
      </c>
      <c r="I2065" t="s">
        <v>378</v>
      </c>
      <c r="J2065">
        <v>202941</v>
      </c>
    </row>
    <row r="2066" spans="1:10">
      <c r="H2066" t="str">
        <f t="shared" si="33"/>
        <v/>
      </c>
    </row>
    <row r="2067" spans="1:10">
      <c r="A2067">
        <v>342</v>
      </c>
      <c r="B2067" t="s">
        <v>2982</v>
      </c>
      <c r="C2067">
        <v>358</v>
      </c>
      <c r="D2067" t="s">
        <v>2983</v>
      </c>
      <c r="E2067">
        <v>2970900029</v>
      </c>
      <c r="F2067" t="s">
        <v>10</v>
      </c>
      <c r="G2067" t="s">
        <v>3235</v>
      </c>
      <c r="H2067" t="str">
        <f t="shared" si="33"/>
        <v>3422970900029訪問介護</v>
      </c>
      <c r="I2067" t="s">
        <v>378</v>
      </c>
      <c r="J2067">
        <v>156030</v>
      </c>
    </row>
    <row r="2068" spans="1:10">
      <c r="A2068">
        <v>342</v>
      </c>
      <c r="B2068" t="s">
        <v>2984</v>
      </c>
      <c r="C2068">
        <v>358</v>
      </c>
      <c r="D2068" t="s">
        <v>2983</v>
      </c>
      <c r="E2068">
        <v>2970900029</v>
      </c>
      <c r="F2068" t="s">
        <v>12</v>
      </c>
      <c r="G2068" t="s">
        <v>3235</v>
      </c>
      <c r="H2068" t="str">
        <f t="shared" si="33"/>
        <v>3422970900029通所介護</v>
      </c>
      <c r="I2068" t="s">
        <v>378</v>
      </c>
      <c r="J2068">
        <v>302630</v>
      </c>
    </row>
    <row r="2069" spans="1:10">
      <c r="A2069">
        <v>342</v>
      </c>
      <c r="B2069" t="s">
        <v>2985</v>
      </c>
      <c r="C2069">
        <v>358</v>
      </c>
      <c r="D2069" t="s">
        <v>2983</v>
      </c>
      <c r="E2069">
        <v>2970900029</v>
      </c>
      <c r="F2069" t="s">
        <v>188</v>
      </c>
      <c r="G2069" t="s">
        <v>3235</v>
      </c>
      <c r="H2069" t="str">
        <f t="shared" si="33"/>
        <v>3422970900029短期入所生活介護</v>
      </c>
      <c r="I2069" t="s">
        <v>378</v>
      </c>
      <c r="J2069">
        <v>283389</v>
      </c>
    </row>
    <row r="2070" spans="1:10">
      <c r="A2070">
        <v>342</v>
      </c>
      <c r="B2070" t="s">
        <v>2986</v>
      </c>
      <c r="C2070">
        <v>358</v>
      </c>
      <c r="D2070" t="s">
        <v>2983</v>
      </c>
      <c r="E2070">
        <v>2970900029</v>
      </c>
      <c r="F2070" t="s">
        <v>187</v>
      </c>
      <c r="G2070" t="s">
        <v>3235</v>
      </c>
      <c r="H2070" t="str">
        <f t="shared" si="33"/>
        <v>3422970900029介護予防短期入所生活介護</v>
      </c>
      <c r="I2070" t="s">
        <v>378</v>
      </c>
      <c r="J2070">
        <v>16088</v>
      </c>
    </row>
    <row r="2071" spans="1:10">
      <c r="A2071">
        <v>342</v>
      </c>
      <c r="B2071" t="s">
        <v>2987</v>
      </c>
      <c r="C2071">
        <v>358</v>
      </c>
      <c r="D2071" t="s">
        <v>2983</v>
      </c>
      <c r="E2071">
        <v>2970900029</v>
      </c>
      <c r="F2071" t="s">
        <v>172</v>
      </c>
      <c r="G2071" t="s">
        <v>3235</v>
      </c>
      <c r="H2071" t="str">
        <f t="shared" si="33"/>
        <v>3422970900029介護老人福祉施設</v>
      </c>
      <c r="I2071" t="s">
        <v>378</v>
      </c>
      <c r="J2071">
        <v>2094333</v>
      </c>
    </row>
    <row r="2072" spans="1:10">
      <c r="A2072">
        <v>342</v>
      </c>
      <c r="B2072" t="s">
        <v>2988</v>
      </c>
      <c r="C2072">
        <v>358</v>
      </c>
      <c r="D2072" t="s">
        <v>2983</v>
      </c>
      <c r="E2072">
        <v>2970900755</v>
      </c>
      <c r="F2072" t="s">
        <v>12</v>
      </c>
      <c r="G2072" t="s">
        <v>3236</v>
      </c>
      <c r="H2072" t="str">
        <f t="shared" si="33"/>
        <v>3422970900755通所介護</v>
      </c>
      <c r="I2072" t="s">
        <v>378</v>
      </c>
      <c r="J2072">
        <v>244327</v>
      </c>
    </row>
    <row r="2073" spans="1:10">
      <c r="A2073">
        <v>342</v>
      </c>
      <c r="B2073" t="s">
        <v>2989</v>
      </c>
      <c r="C2073">
        <v>358</v>
      </c>
      <c r="D2073" t="s">
        <v>2983</v>
      </c>
      <c r="E2073">
        <v>2970901357</v>
      </c>
      <c r="F2073" t="s">
        <v>241</v>
      </c>
      <c r="G2073" t="s">
        <v>3237</v>
      </c>
      <c r="H2073" t="str">
        <f t="shared" si="33"/>
        <v>3422970901357特定施設入居者生活介護</v>
      </c>
      <c r="I2073" t="s">
        <v>378</v>
      </c>
      <c r="J2073">
        <v>877969</v>
      </c>
    </row>
    <row r="2074" spans="1:10">
      <c r="A2074">
        <v>342</v>
      </c>
      <c r="B2074" t="s">
        <v>2990</v>
      </c>
      <c r="C2074">
        <v>358</v>
      </c>
      <c r="D2074" t="s">
        <v>2983</v>
      </c>
      <c r="E2074">
        <v>2970901357</v>
      </c>
      <c r="F2074" t="s">
        <v>175</v>
      </c>
      <c r="G2074" t="s">
        <v>3237</v>
      </c>
      <c r="H2074" t="str">
        <f t="shared" si="33"/>
        <v>3422970901357介護予防特定施設入居者生活介護</v>
      </c>
      <c r="I2074" t="s">
        <v>378</v>
      </c>
      <c r="J2074">
        <v>113781</v>
      </c>
    </row>
    <row r="2075" spans="1:10">
      <c r="H2075" t="str">
        <f t="shared" si="33"/>
        <v/>
      </c>
    </row>
    <row r="2076" spans="1:10">
      <c r="A2076">
        <v>343</v>
      </c>
      <c r="B2076" t="s">
        <v>2991</v>
      </c>
      <c r="C2076">
        <v>359</v>
      </c>
      <c r="D2076" t="s">
        <v>2992</v>
      </c>
      <c r="E2076">
        <v>2971000761</v>
      </c>
      <c r="F2076" t="s">
        <v>241</v>
      </c>
      <c r="G2076" t="s">
        <v>3238</v>
      </c>
      <c r="H2076" t="str">
        <f t="shared" si="33"/>
        <v>3432971000761特定施設入居者生活介護</v>
      </c>
      <c r="I2076" t="s">
        <v>378</v>
      </c>
      <c r="J2076">
        <v>1121447</v>
      </c>
    </row>
    <row r="2077" spans="1:10">
      <c r="A2077">
        <v>343</v>
      </c>
      <c r="B2077" t="s">
        <v>2993</v>
      </c>
      <c r="C2077">
        <v>359</v>
      </c>
      <c r="D2077" t="s">
        <v>2992</v>
      </c>
      <c r="E2077">
        <v>2971000761</v>
      </c>
      <c r="F2077" t="s">
        <v>4728</v>
      </c>
      <c r="G2077" t="s">
        <v>3238</v>
      </c>
      <c r="H2077" t="str">
        <f t="shared" si="33"/>
        <v>3432971000761特定施設入居者生活介護(短期利用型）</v>
      </c>
      <c r="I2077" t="s">
        <v>378</v>
      </c>
      <c r="J2077">
        <v>3612</v>
      </c>
    </row>
    <row r="2078" spans="1:10">
      <c r="A2078">
        <v>343</v>
      </c>
      <c r="B2078" t="s">
        <v>2994</v>
      </c>
      <c r="C2078">
        <v>359</v>
      </c>
      <c r="D2078" t="s">
        <v>2992</v>
      </c>
      <c r="E2078">
        <v>2971000761</v>
      </c>
      <c r="F2078" t="s">
        <v>175</v>
      </c>
      <c r="G2078" t="s">
        <v>3238</v>
      </c>
      <c r="H2078" t="str">
        <f t="shared" si="33"/>
        <v>3432971000761介護予防特定施設入居者生活介護</v>
      </c>
      <c r="I2078" t="s">
        <v>378</v>
      </c>
      <c r="J2078">
        <v>107019</v>
      </c>
    </row>
    <row r="2079" spans="1:10">
      <c r="A2079">
        <v>343</v>
      </c>
      <c r="B2079" t="s">
        <v>2995</v>
      </c>
      <c r="C2079">
        <v>359</v>
      </c>
      <c r="D2079" t="s">
        <v>2992</v>
      </c>
      <c r="E2079">
        <v>2970400087</v>
      </c>
      <c r="F2079" t="s">
        <v>10</v>
      </c>
      <c r="G2079" t="s">
        <v>3239</v>
      </c>
      <c r="H2079" t="str">
        <f t="shared" si="33"/>
        <v>3432970400087訪問介護</v>
      </c>
      <c r="I2079" t="s">
        <v>378</v>
      </c>
      <c r="J2079">
        <v>559534</v>
      </c>
    </row>
    <row r="2080" spans="1:10">
      <c r="A2080">
        <v>343</v>
      </c>
      <c r="B2080" t="s">
        <v>2996</v>
      </c>
      <c r="C2080">
        <v>359</v>
      </c>
      <c r="D2080" t="s">
        <v>2992</v>
      </c>
      <c r="E2080">
        <v>2970400087</v>
      </c>
      <c r="F2080" t="s">
        <v>4704</v>
      </c>
      <c r="G2080" t="s">
        <v>3239</v>
      </c>
      <c r="H2080" t="str">
        <f t="shared" si="33"/>
        <v>3432970400087訪問型サービス（独自）</v>
      </c>
      <c r="I2080" t="s">
        <v>378</v>
      </c>
      <c r="J2080">
        <v>175540</v>
      </c>
    </row>
    <row r="2081" spans="1:10">
      <c r="A2081">
        <v>343</v>
      </c>
      <c r="B2081" t="s">
        <v>2997</v>
      </c>
      <c r="C2081">
        <v>359</v>
      </c>
      <c r="D2081" t="s">
        <v>2992</v>
      </c>
      <c r="E2081">
        <v>2970100331</v>
      </c>
      <c r="F2081" t="s">
        <v>10</v>
      </c>
      <c r="G2081" t="s">
        <v>3240</v>
      </c>
      <c r="H2081" t="str">
        <f t="shared" si="33"/>
        <v>3432970100331訪問介護</v>
      </c>
      <c r="I2081" t="s">
        <v>378</v>
      </c>
      <c r="J2081">
        <v>421125</v>
      </c>
    </row>
    <row r="2082" spans="1:10">
      <c r="A2082">
        <v>343</v>
      </c>
      <c r="B2082" t="s">
        <v>2998</v>
      </c>
      <c r="C2082">
        <v>359</v>
      </c>
      <c r="D2082" t="s">
        <v>2992</v>
      </c>
      <c r="E2082">
        <v>2970100331</v>
      </c>
      <c r="F2082" t="s">
        <v>4704</v>
      </c>
      <c r="G2082" t="s">
        <v>3240</v>
      </c>
      <c r="H2082" t="str">
        <f t="shared" si="33"/>
        <v>3432970100331訪問型サービス（独自）</v>
      </c>
      <c r="I2082" t="s">
        <v>378</v>
      </c>
      <c r="J2082">
        <v>117989</v>
      </c>
    </row>
    <row r="2083" spans="1:10">
      <c r="H2083" t="str">
        <f t="shared" si="33"/>
        <v/>
      </c>
    </row>
    <row r="2084" spans="1:10">
      <c r="A2084">
        <v>344</v>
      </c>
      <c r="B2084" t="s">
        <v>2999</v>
      </c>
      <c r="C2084">
        <v>360</v>
      </c>
      <c r="D2084" t="s">
        <v>3000</v>
      </c>
      <c r="E2084">
        <v>2970400012</v>
      </c>
      <c r="F2084" t="s">
        <v>172</v>
      </c>
      <c r="G2084" t="s">
        <v>3241</v>
      </c>
      <c r="H2084" t="str">
        <f t="shared" si="33"/>
        <v>3442970400012介護老人福祉施設</v>
      </c>
      <c r="I2084" t="s">
        <v>378</v>
      </c>
      <c r="J2084">
        <v>1631312</v>
      </c>
    </row>
    <row r="2085" spans="1:10">
      <c r="A2085">
        <v>344</v>
      </c>
      <c r="B2085" t="s">
        <v>3001</v>
      </c>
      <c r="C2085">
        <v>360</v>
      </c>
      <c r="D2085" t="s">
        <v>3000</v>
      </c>
      <c r="E2085">
        <v>2970400012</v>
      </c>
      <c r="F2085" t="s">
        <v>188</v>
      </c>
      <c r="G2085" t="s">
        <v>3241</v>
      </c>
      <c r="H2085" t="str">
        <f t="shared" si="33"/>
        <v>3442970400012短期入所生活介護</v>
      </c>
      <c r="I2085" t="s">
        <v>378</v>
      </c>
      <c r="J2085">
        <v>507632</v>
      </c>
    </row>
    <row r="2086" spans="1:10">
      <c r="A2086">
        <v>344</v>
      </c>
      <c r="B2086" t="s">
        <v>3002</v>
      </c>
      <c r="C2086">
        <v>360</v>
      </c>
      <c r="D2086" t="s">
        <v>3000</v>
      </c>
      <c r="E2086">
        <v>2970400012</v>
      </c>
      <c r="F2086" t="s">
        <v>187</v>
      </c>
      <c r="G2086" t="s">
        <v>3241</v>
      </c>
      <c r="H2086" t="str">
        <f t="shared" si="33"/>
        <v>3442970400012介護予防短期入所生活介護</v>
      </c>
      <c r="I2086" t="s">
        <v>378</v>
      </c>
      <c r="J2086">
        <v>239</v>
      </c>
    </row>
    <row r="2087" spans="1:10">
      <c r="A2087">
        <v>344</v>
      </c>
      <c r="B2087" t="s">
        <v>3003</v>
      </c>
      <c r="C2087">
        <v>360</v>
      </c>
      <c r="D2087" t="s">
        <v>3000</v>
      </c>
      <c r="E2087">
        <v>2970400012</v>
      </c>
      <c r="F2087" t="s">
        <v>12</v>
      </c>
      <c r="G2087" t="s">
        <v>3241</v>
      </c>
      <c r="H2087" t="str">
        <f t="shared" si="33"/>
        <v>3442970400012通所介護</v>
      </c>
      <c r="I2087" t="s">
        <v>378</v>
      </c>
      <c r="J2087">
        <v>698956</v>
      </c>
    </row>
    <row r="2088" spans="1:10">
      <c r="A2088">
        <v>344</v>
      </c>
      <c r="B2088" t="s">
        <v>3004</v>
      </c>
      <c r="C2088">
        <v>360</v>
      </c>
      <c r="D2088" t="s">
        <v>3000</v>
      </c>
      <c r="E2088">
        <v>2970400012</v>
      </c>
      <c r="F2088" t="s">
        <v>4705</v>
      </c>
      <c r="G2088" t="s">
        <v>3241</v>
      </c>
      <c r="H2088" t="str">
        <f t="shared" si="33"/>
        <v>3442970400012通所型サービス（独自）</v>
      </c>
      <c r="I2088" t="s">
        <v>378</v>
      </c>
      <c r="J2088">
        <v>132255</v>
      </c>
    </row>
    <row r="2089" spans="1:10">
      <c r="A2089">
        <v>344</v>
      </c>
      <c r="B2089" t="s">
        <v>3005</v>
      </c>
      <c r="C2089">
        <v>360</v>
      </c>
      <c r="D2089" t="s">
        <v>3000</v>
      </c>
      <c r="E2089">
        <v>2970101503</v>
      </c>
      <c r="F2089" t="s">
        <v>172</v>
      </c>
      <c r="G2089" t="s">
        <v>3242</v>
      </c>
      <c r="H2089" t="str">
        <f t="shared" si="33"/>
        <v>3442970101503介護老人福祉施設</v>
      </c>
      <c r="I2089" t="s">
        <v>378</v>
      </c>
      <c r="J2089">
        <v>1582348</v>
      </c>
    </row>
    <row r="2090" spans="1:10">
      <c r="A2090">
        <v>344</v>
      </c>
      <c r="B2090" t="s">
        <v>3006</v>
      </c>
      <c r="C2090">
        <v>360</v>
      </c>
      <c r="D2090" t="s">
        <v>3000</v>
      </c>
      <c r="E2090">
        <v>2970101503</v>
      </c>
      <c r="F2090" t="s">
        <v>188</v>
      </c>
      <c r="G2090" t="s">
        <v>3242</v>
      </c>
      <c r="H2090" t="str">
        <f t="shared" si="33"/>
        <v>3442970101503短期入所生活介護</v>
      </c>
      <c r="I2090" t="s">
        <v>378</v>
      </c>
      <c r="J2090">
        <v>22562</v>
      </c>
    </row>
    <row r="2091" spans="1:10">
      <c r="A2091">
        <v>344</v>
      </c>
      <c r="B2091" t="s">
        <v>3007</v>
      </c>
      <c r="C2091">
        <v>360</v>
      </c>
      <c r="D2091" t="s">
        <v>3000</v>
      </c>
      <c r="E2091">
        <v>2970101503</v>
      </c>
      <c r="F2091" t="s">
        <v>187</v>
      </c>
      <c r="G2091" t="s">
        <v>3242</v>
      </c>
      <c r="H2091" t="str">
        <f t="shared" si="33"/>
        <v>3442970101503介護予防短期入所生活介護</v>
      </c>
      <c r="I2091" t="s">
        <v>378</v>
      </c>
      <c r="J2091">
        <v>0</v>
      </c>
    </row>
    <row r="2092" spans="1:10">
      <c r="A2092">
        <v>344</v>
      </c>
      <c r="B2092" t="s">
        <v>3008</v>
      </c>
      <c r="C2092">
        <v>360</v>
      </c>
      <c r="D2092" t="s">
        <v>3000</v>
      </c>
      <c r="E2092">
        <v>2970400616</v>
      </c>
      <c r="F2092" t="s">
        <v>241</v>
      </c>
      <c r="G2092" t="s">
        <v>3243</v>
      </c>
      <c r="H2092" t="str">
        <f t="shared" si="33"/>
        <v>3442970400616特定施設入居者生活介護</v>
      </c>
      <c r="I2092" t="s">
        <v>378</v>
      </c>
      <c r="J2092">
        <v>419716</v>
      </c>
    </row>
    <row r="2093" spans="1:10">
      <c r="A2093">
        <v>344</v>
      </c>
      <c r="B2093" t="s">
        <v>3009</v>
      </c>
      <c r="C2093">
        <v>360</v>
      </c>
      <c r="D2093" t="s">
        <v>3000</v>
      </c>
      <c r="E2093">
        <v>2970400616</v>
      </c>
      <c r="F2093" t="s">
        <v>4728</v>
      </c>
      <c r="G2093" t="s">
        <v>3243</v>
      </c>
      <c r="H2093" t="str">
        <f t="shared" si="33"/>
        <v>3442970400616特定施設入居者生活介護(短期利用型）</v>
      </c>
      <c r="I2093" t="s">
        <v>378</v>
      </c>
      <c r="J2093">
        <v>0</v>
      </c>
    </row>
    <row r="2094" spans="1:10">
      <c r="A2094">
        <v>344</v>
      </c>
      <c r="B2094" t="s">
        <v>3010</v>
      </c>
      <c r="C2094">
        <v>360</v>
      </c>
      <c r="D2094" t="s">
        <v>3000</v>
      </c>
      <c r="E2094">
        <v>2970400616</v>
      </c>
      <c r="F2094" t="s">
        <v>175</v>
      </c>
      <c r="G2094" t="s">
        <v>3243</v>
      </c>
      <c r="H2094" t="str">
        <f t="shared" si="33"/>
        <v>3442970400616介護予防特定施設入居者生活介護</v>
      </c>
      <c r="I2094" t="s">
        <v>378</v>
      </c>
      <c r="J2094">
        <v>66005</v>
      </c>
    </row>
    <row r="2095" spans="1:10">
      <c r="A2095">
        <v>344</v>
      </c>
      <c r="B2095" t="s">
        <v>3011</v>
      </c>
      <c r="C2095">
        <v>360</v>
      </c>
      <c r="D2095" t="s">
        <v>3000</v>
      </c>
      <c r="E2095">
        <v>2970107013</v>
      </c>
      <c r="F2095" t="s">
        <v>241</v>
      </c>
      <c r="G2095" t="s">
        <v>3244</v>
      </c>
      <c r="H2095" t="str">
        <f t="shared" si="33"/>
        <v>3442970107013特定施設入居者生活介護</v>
      </c>
      <c r="I2095" t="s">
        <v>378</v>
      </c>
      <c r="J2095">
        <v>425292</v>
      </c>
    </row>
    <row r="2096" spans="1:10">
      <c r="A2096">
        <v>344</v>
      </c>
      <c r="B2096" t="s">
        <v>3012</v>
      </c>
      <c r="C2096">
        <v>360</v>
      </c>
      <c r="D2096" t="s">
        <v>3000</v>
      </c>
      <c r="E2096">
        <v>2970107013</v>
      </c>
      <c r="F2096" t="s">
        <v>175</v>
      </c>
      <c r="G2096" t="s">
        <v>3244</v>
      </c>
      <c r="H2096" t="str">
        <f t="shared" si="33"/>
        <v>3442970107013介護予防特定施設入居者生活介護</v>
      </c>
      <c r="I2096" t="s">
        <v>378</v>
      </c>
      <c r="J2096">
        <v>30440</v>
      </c>
    </row>
    <row r="2097" spans="1:10">
      <c r="A2097">
        <v>344</v>
      </c>
      <c r="B2097" t="s">
        <v>3013</v>
      </c>
      <c r="C2097">
        <v>360</v>
      </c>
      <c r="D2097" t="s">
        <v>3000</v>
      </c>
      <c r="E2097">
        <v>2970101511</v>
      </c>
      <c r="F2097" t="s">
        <v>201</v>
      </c>
      <c r="G2097" t="s">
        <v>3245</v>
      </c>
      <c r="H2097" t="str">
        <f t="shared" si="33"/>
        <v>3442970101511認知症対応型共同生活介護</v>
      </c>
      <c r="I2097" t="s">
        <v>378</v>
      </c>
      <c r="J2097">
        <v>775625</v>
      </c>
    </row>
    <row r="2098" spans="1:10">
      <c r="A2098">
        <v>344</v>
      </c>
      <c r="B2098" t="s">
        <v>3014</v>
      </c>
      <c r="C2098">
        <v>360</v>
      </c>
      <c r="D2098" t="s">
        <v>3000</v>
      </c>
      <c r="E2098">
        <v>2970101511</v>
      </c>
      <c r="F2098" t="s">
        <v>4716</v>
      </c>
      <c r="G2098" t="s">
        <v>3245</v>
      </c>
      <c r="H2098" t="str">
        <f t="shared" si="33"/>
        <v>3442970101511認知症対応型共同生活介護(短期利用型）</v>
      </c>
      <c r="I2098" t="s">
        <v>378</v>
      </c>
      <c r="J2098">
        <v>0</v>
      </c>
    </row>
    <row r="2099" spans="1:10">
      <c r="A2099">
        <v>344</v>
      </c>
      <c r="B2099" t="s">
        <v>3015</v>
      </c>
      <c r="C2099">
        <v>360</v>
      </c>
      <c r="D2099" t="s">
        <v>3000</v>
      </c>
      <c r="E2099">
        <v>2970101511</v>
      </c>
      <c r="F2099" t="s">
        <v>203</v>
      </c>
      <c r="G2099" t="s">
        <v>3245</v>
      </c>
      <c r="H2099" t="str">
        <f t="shared" si="33"/>
        <v>3442970101511介護予防認知症対応型共同生活介護</v>
      </c>
      <c r="I2099" t="s">
        <v>378</v>
      </c>
      <c r="J2099">
        <v>0</v>
      </c>
    </row>
    <row r="2100" spans="1:10">
      <c r="A2100">
        <v>344</v>
      </c>
      <c r="B2100" t="s">
        <v>3016</v>
      </c>
      <c r="C2100">
        <v>360</v>
      </c>
      <c r="D2100" t="s">
        <v>3000</v>
      </c>
      <c r="E2100">
        <v>2970101511</v>
      </c>
      <c r="F2100" t="s">
        <v>4718</v>
      </c>
      <c r="G2100" t="s">
        <v>3245</v>
      </c>
      <c r="H2100" t="str">
        <f t="shared" si="33"/>
        <v>3442970101511介護予防認知症対応型共同生活介護(短期利用型）</v>
      </c>
      <c r="I2100" t="s">
        <v>378</v>
      </c>
      <c r="J2100">
        <v>0</v>
      </c>
    </row>
    <row r="2101" spans="1:10">
      <c r="A2101">
        <v>344</v>
      </c>
      <c r="B2101" t="s">
        <v>3017</v>
      </c>
      <c r="C2101">
        <v>360</v>
      </c>
      <c r="D2101" t="s">
        <v>3000</v>
      </c>
      <c r="E2101">
        <v>2970107237</v>
      </c>
      <c r="F2101" t="s">
        <v>241</v>
      </c>
      <c r="G2101" t="s">
        <v>3246</v>
      </c>
      <c r="H2101" t="str">
        <f t="shared" si="33"/>
        <v>3442970107237特定施設入居者生活介護</v>
      </c>
      <c r="I2101" t="s">
        <v>378</v>
      </c>
      <c r="J2101">
        <v>1649261</v>
      </c>
    </row>
    <row r="2102" spans="1:10">
      <c r="A2102">
        <v>344</v>
      </c>
      <c r="B2102" t="s">
        <v>3018</v>
      </c>
      <c r="C2102">
        <v>360</v>
      </c>
      <c r="D2102" t="s">
        <v>3000</v>
      </c>
      <c r="E2102">
        <v>2970107237</v>
      </c>
      <c r="F2102" t="s">
        <v>175</v>
      </c>
      <c r="G2102" t="s">
        <v>3246</v>
      </c>
      <c r="H2102" t="str">
        <f t="shared" si="33"/>
        <v>3442970107237介護予防特定施設入居者生活介護</v>
      </c>
      <c r="I2102" t="s">
        <v>378</v>
      </c>
      <c r="J2102">
        <v>61798</v>
      </c>
    </row>
    <row r="2103" spans="1:10">
      <c r="H2103" t="str">
        <f t="shared" si="33"/>
        <v/>
      </c>
    </row>
    <row r="2104" spans="1:10">
      <c r="A2104">
        <v>345</v>
      </c>
      <c r="B2104" t="s">
        <v>3019</v>
      </c>
      <c r="C2104">
        <v>361</v>
      </c>
      <c r="D2104" t="s">
        <v>3020</v>
      </c>
      <c r="E2104" t="s">
        <v>3021</v>
      </c>
      <c r="F2104" t="s">
        <v>4753</v>
      </c>
      <c r="G2104" t="s">
        <v>3247</v>
      </c>
      <c r="H2104" t="str">
        <f t="shared" si="33"/>
        <v>34529B0400013介護医療院</v>
      </c>
      <c r="I2104" t="s">
        <v>378</v>
      </c>
      <c r="J2104">
        <v>1698508</v>
      </c>
    </row>
    <row r="2105" spans="1:10">
      <c r="A2105">
        <v>345</v>
      </c>
      <c r="B2105" t="s">
        <v>3022</v>
      </c>
      <c r="C2105">
        <v>361</v>
      </c>
      <c r="D2105" t="s">
        <v>3020</v>
      </c>
      <c r="E2105">
        <v>2950980124</v>
      </c>
      <c r="F2105" t="s">
        <v>171</v>
      </c>
      <c r="G2105" t="s">
        <v>3248</v>
      </c>
      <c r="H2105" t="str">
        <f t="shared" ref="H2105:H2168" si="34">A2105&amp;B2105</f>
        <v>3452950980124介護老人保健施設</v>
      </c>
      <c r="I2105" t="s">
        <v>378</v>
      </c>
      <c r="J2105">
        <v>1630032</v>
      </c>
    </row>
    <row r="2106" spans="1:10">
      <c r="A2106">
        <v>345</v>
      </c>
      <c r="B2106" t="s">
        <v>3023</v>
      </c>
      <c r="C2106">
        <v>361</v>
      </c>
      <c r="D2106" t="s">
        <v>3020</v>
      </c>
      <c r="E2106">
        <v>2950980124</v>
      </c>
      <c r="F2106" t="s">
        <v>190</v>
      </c>
      <c r="G2106" t="s">
        <v>3248</v>
      </c>
      <c r="H2106" t="str">
        <f t="shared" si="34"/>
        <v>3452950980124通所リハビリテーション</v>
      </c>
      <c r="I2106" t="s">
        <v>378</v>
      </c>
      <c r="J2106">
        <v>560529</v>
      </c>
    </row>
    <row r="2107" spans="1:10">
      <c r="A2107">
        <v>345</v>
      </c>
      <c r="B2107" t="s">
        <v>3024</v>
      </c>
      <c r="C2107">
        <v>361</v>
      </c>
      <c r="D2107" t="s">
        <v>3020</v>
      </c>
      <c r="E2107">
        <v>2950980124</v>
      </c>
      <c r="F2107" t="s">
        <v>189</v>
      </c>
      <c r="G2107" t="s">
        <v>3248</v>
      </c>
      <c r="H2107" t="str">
        <f t="shared" si="34"/>
        <v>3452950980124介護予防通所リハビリテーション</v>
      </c>
      <c r="I2107" t="s">
        <v>378</v>
      </c>
      <c r="J2107">
        <v>0</v>
      </c>
    </row>
    <row r="2108" spans="1:10">
      <c r="A2108">
        <v>345</v>
      </c>
      <c r="B2108" t="s">
        <v>3025</v>
      </c>
      <c r="C2108">
        <v>361</v>
      </c>
      <c r="D2108" t="s">
        <v>3020</v>
      </c>
      <c r="E2108">
        <v>2950980124</v>
      </c>
      <c r="F2108" t="s">
        <v>263</v>
      </c>
      <c r="G2108" t="s">
        <v>3248</v>
      </c>
      <c r="H2108" t="str">
        <f t="shared" si="34"/>
        <v>3452950980124短期入所療養介護</v>
      </c>
      <c r="I2108" t="s">
        <v>378</v>
      </c>
      <c r="J2108">
        <v>6737</v>
      </c>
    </row>
    <row r="2109" spans="1:10">
      <c r="A2109">
        <v>345</v>
      </c>
      <c r="B2109" t="s">
        <v>3026</v>
      </c>
      <c r="C2109">
        <v>361</v>
      </c>
      <c r="D2109" t="s">
        <v>3020</v>
      </c>
      <c r="E2109">
        <v>2950980124</v>
      </c>
      <c r="F2109" t="s">
        <v>265</v>
      </c>
      <c r="G2109" t="s">
        <v>3248</v>
      </c>
      <c r="H2109" t="str">
        <f t="shared" si="34"/>
        <v>3452950980124介護予防短期入所療養介護</v>
      </c>
      <c r="I2109" t="s">
        <v>378</v>
      </c>
      <c r="J2109">
        <v>0</v>
      </c>
    </row>
    <row r="2110" spans="1:10">
      <c r="A2110">
        <v>345</v>
      </c>
      <c r="B2110" t="s">
        <v>3027</v>
      </c>
      <c r="C2110">
        <v>361</v>
      </c>
      <c r="D2110" t="s">
        <v>3020</v>
      </c>
      <c r="E2110">
        <v>2970400525</v>
      </c>
      <c r="F2110" t="s">
        <v>241</v>
      </c>
      <c r="G2110" t="s">
        <v>3249</v>
      </c>
      <c r="H2110" t="str">
        <f t="shared" si="34"/>
        <v>3452970400525特定施設入居者生活介護</v>
      </c>
      <c r="I2110" t="s">
        <v>378</v>
      </c>
      <c r="J2110">
        <v>583639</v>
      </c>
    </row>
    <row r="2111" spans="1:10">
      <c r="A2111">
        <v>345</v>
      </c>
      <c r="B2111" t="s">
        <v>3028</v>
      </c>
      <c r="C2111">
        <v>361</v>
      </c>
      <c r="D2111" t="s">
        <v>3020</v>
      </c>
      <c r="E2111">
        <v>2970400525</v>
      </c>
      <c r="F2111" t="s">
        <v>175</v>
      </c>
      <c r="G2111" t="s">
        <v>3249</v>
      </c>
      <c r="H2111" t="str">
        <f t="shared" si="34"/>
        <v>3452970400525介護予防特定施設入居者生活介護</v>
      </c>
      <c r="I2111" t="s">
        <v>378</v>
      </c>
      <c r="J2111">
        <v>120072</v>
      </c>
    </row>
    <row r="2112" spans="1:10">
      <c r="A2112">
        <v>345</v>
      </c>
      <c r="B2112" t="s">
        <v>3029</v>
      </c>
      <c r="C2112">
        <v>361</v>
      </c>
      <c r="D2112" t="s">
        <v>3020</v>
      </c>
      <c r="E2112">
        <v>2970400566</v>
      </c>
      <c r="F2112" t="s">
        <v>201</v>
      </c>
      <c r="G2112" t="s">
        <v>3250</v>
      </c>
      <c r="H2112" t="str">
        <f t="shared" si="34"/>
        <v>3452970400566認知症対応型共同生活介護</v>
      </c>
      <c r="I2112" t="s">
        <v>378</v>
      </c>
      <c r="J2112">
        <v>783629</v>
      </c>
    </row>
    <row r="2113" spans="1:10">
      <c r="A2113">
        <v>345</v>
      </c>
      <c r="B2113" t="s">
        <v>3030</v>
      </c>
      <c r="C2113">
        <v>361</v>
      </c>
      <c r="D2113" t="s">
        <v>3020</v>
      </c>
      <c r="E2113">
        <v>2970400566</v>
      </c>
      <c r="F2113" t="s">
        <v>4716</v>
      </c>
      <c r="G2113" t="s">
        <v>3250</v>
      </c>
      <c r="H2113" t="str">
        <f t="shared" si="34"/>
        <v>3452970400566認知症対応型共同生活介護(短期利用型）</v>
      </c>
      <c r="I2113" t="s">
        <v>378</v>
      </c>
      <c r="J2113">
        <v>0</v>
      </c>
    </row>
    <row r="2114" spans="1:10">
      <c r="A2114">
        <v>345</v>
      </c>
      <c r="B2114" t="s">
        <v>3031</v>
      </c>
      <c r="C2114">
        <v>361</v>
      </c>
      <c r="D2114" t="s">
        <v>3020</v>
      </c>
      <c r="E2114">
        <v>2970400566</v>
      </c>
      <c r="F2114" t="s">
        <v>203</v>
      </c>
      <c r="G2114" t="s">
        <v>3250</v>
      </c>
      <c r="H2114" t="str">
        <f t="shared" si="34"/>
        <v>3452970400566介護予防認知症対応型共同生活介護</v>
      </c>
      <c r="I2114" t="s">
        <v>378</v>
      </c>
      <c r="J2114">
        <v>0</v>
      </c>
    </row>
    <row r="2115" spans="1:10">
      <c r="A2115">
        <v>345</v>
      </c>
      <c r="B2115" t="s">
        <v>3032</v>
      </c>
      <c r="C2115">
        <v>361</v>
      </c>
      <c r="D2115" t="s">
        <v>3020</v>
      </c>
      <c r="E2115">
        <v>2970400566</v>
      </c>
      <c r="F2115" t="s">
        <v>4718</v>
      </c>
      <c r="G2115" t="s">
        <v>3250</v>
      </c>
      <c r="H2115" t="str">
        <f t="shared" si="34"/>
        <v>3452970400566介護予防認知症対応型共同生活介護(短期利用型）</v>
      </c>
      <c r="I2115" t="s">
        <v>378</v>
      </c>
      <c r="J2115">
        <v>0</v>
      </c>
    </row>
    <row r="2116" spans="1:10">
      <c r="A2116">
        <v>345</v>
      </c>
      <c r="B2116" t="s">
        <v>3033</v>
      </c>
      <c r="C2116">
        <v>361</v>
      </c>
      <c r="D2116" t="s">
        <v>3020</v>
      </c>
      <c r="E2116">
        <v>2970103046</v>
      </c>
      <c r="F2116" t="s">
        <v>201</v>
      </c>
      <c r="G2116" t="s">
        <v>3251</v>
      </c>
      <c r="H2116" t="str">
        <f t="shared" si="34"/>
        <v>3452970103046認知症対応型共同生活介護</v>
      </c>
      <c r="I2116" t="s">
        <v>378</v>
      </c>
      <c r="J2116">
        <v>850061</v>
      </c>
    </row>
    <row r="2117" spans="1:10">
      <c r="A2117">
        <v>345</v>
      </c>
      <c r="B2117" t="s">
        <v>3034</v>
      </c>
      <c r="C2117">
        <v>361</v>
      </c>
      <c r="D2117" t="s">
        <v>3020</v>
      </c>
      <c r="E2117">
        <v>2970103046</v>
      </c>
      <c r="F2117" t="s">
        <v>4716</v>
      </c>
      <c r="G2117" t="s">
        <v>3251</v>
      </c>
      <c r="H2117" t="str">
        <f t="shared" si="34"/>
        <v>3452970103046認知症対応型共同生活介護(短期利用型）</v>
      </c>
      <c r="I2117" t="s">
        <v>378</v>
      </c>
      <c r="J2117">
        <v>0</v>
      </c>
    </row>
    <row r="2118" spans="1:10">
      <c r="A2118">
        <v>345</v>
      </c>
      <c r="B2118" t="s">
        <v>3035</v>
      </c>
      <c r="C2118">
        <v>361</v>
      </c>
      <c r="D2118" t="s">
        <v>3020</v>
      </c>
      <c r="E2118">
        <v>2970103046</v>
      </c>
      <c r="F2118" t="s">
        <v>203</v>
      </c>
      <c r="G2118" t="s">
        <v>3251</v>
      </c>
      <c r="H2118" t="str">
        <f t="shared" si="34"/>
        <v>3452970103046介護予防認知症対応型共同生活介護</v>
      </c>
      <c r="I2118" t="s">
        <v>378</v>
      </c>
      <c r="J2118">
        <v>0</v>
      </c>
    </row>
    <row r="2119" spans="1:10">
      <c r="A2119">
        <v>345</v>
      </c>
      <c r="B2119" t="s">
        <v>3036</v>
      </c>
      <c r="C2119">
        <v>361</v>
      </c>
      <c r="D2119" t="s">
        <v>3020</v>
      </c>
      <c r="E2119">
        <v>2970103046</v>
      </c>
      <c r="F2119" t="s">
        <v>4718</v>
      </c>
      <c r="G2119" t="s">
        <v>3251</v>
      </c>
      <c r="H2119" t="str">
        <f t="shared" si="34"/>
        <v>3452970103046介護予防認知症対応型共同生活介護(短期利用型）</v>
      </c>
      <c r="I2119" t="s">
        <v>378</v>
      </c>
      <c r="J2119">
        <v>0</v>
      </c>
    </row>
    <row r="2120" spans="1:10">
      <c r="A2120">
        <v>345</v>
      </c>
      <c r="B2120" t="s">
        <v>3037</v>
      </c>
      <c r="C2120">
        <v>361</v>
      </c>
      <c r="D2120" t="s">
        <v>3020</v>
      </c>
      <c r="E2120">
        <v>2970103129</v>
      </c>
      <c r="F2120" t="s">
        <v>201</v>
      </c>
      <c r="G2120" t="s">
        <v>3252</v>
      </c>
      <c r="H2120" t="str">
        <f t="shared" si="34"/>
        <v>3452970103129認知症対応型共同生活介護</v>
      </c>
      <c r="I2120" t="s">
        <v>378</v>
      </c>
      <c r="J2120">
        <v>805146</v>
      </c>
    </row>
    <row r="2121" spans="1:10">
      <c r="A2121">
        <v>345</v>
      </c>
      <c r="B2121" t="s">
        <v>3038</v>
      </c>
      <c r="C2121">
        <v>361</v>
      </c>
      <c r="D2121" t="s">
        <v>3020</v>
      </c>
      <c r="E2121">
        <v>2970103129</v>
      </c>
      <c r="F2121" t="s">
        <v>4716</v>
      </c>
      <c r="G2121" t="s">
        <v>3252</v>
      </c>
      <c r="H2121" t="str">
        <f t="shared" si="34"/>
        <v>3452970103129認知症対応型共同生活介護(短期利用型）</v>
      </c>
      <c r="I2121" t="s">
        <v>378</v>
      </c>
      <c r="J2121">
        <v>0</v>
      </c>
    </row>
    <row r="2122" spans="1:10">
      <c r="A2122">
        <v>345</v>
      </c>
      <c r="B2122" t="s">
        <v>3039</v>
      </c>
      <c r="C2122">
        <v>361</v>
      </c>
      <c r="D2122" t="s">
        <v>3020</v>
      </c>
      <c r="E2122">
        <v>2970103129</v>
      </c>
      <c r="F2122" t="s">
        <v>203</v>
      </c>
      <c r="G2122" t="s">
        <v>3252</v>
      </c>
      <c r="H2122" t="str">
        <f t="shared" si="34"/>
        <v>3452970103129介護予防認知症対応型共同生活介護</v>
      </c>
      <c r="I2122" t="s">
        <v>378</v>
      </c>
      <c r="J2122">
        <v>0</v>
      </c>
    </row>
    <row r="2123" spans="1:10">
      <c r="A2123">
        <v>345</v>
      </c>
      <c r="B2123" t="s">
        <v>3040</v>
      </c>
      <c r="C2123">
        <v>361</v>
      </c>
      <c r="D2123" t="s">
        <v>3020</v>
      </c>
      <c r="E2123">
        <v>2970103129</v>
      </c>
      <c r="F2123" t="s">
        <v>4718</v>
      </c>
      <c r="G2123" t="s">
        <v>3252</v>
      </c>
      <c r="H2123" t="str">
        <f t="shared" si="34"/>
        <v>3452970103129介護予防認知症対応型共同生活介護(短期利用型）</v>
      </c>
      <c r="I2123" t="s">
        <v>378</v>
      </c>
      <c r="J2123">
        <v>0</v>
      </c>
    </row>
    <row r="2124" spans="1:10">
      <c r="A2124">
        <v>345</v>
      </c>
      <c r="B2124" t="s">
        <v>3041</v>
      </c>
      <c r="C2124">
        <v>361</v>
      </c>
      <c r="D2124" t="s">
        <v>3020</v>
      </c>
      <c r="E2124">
        <v>2993300017</v>
      </c>
      <c r="F2124" t="s">
        <v>203</v>
      </c>
      <c r="G2124" t="s">
        <v>3253</v>
      </c>
      <c r="H2124" t="str">
        <f t="shared" si="34"/>
        <v>3452993300017介護予防認知症対応型共同生活介護</v>
      </c>
      <c r="I2124" t="s">
        <v>378</v>
      </c>
      <c r="J2124">
        <v>26747</v>
      </c>
    </row>
    <row r="2125" spans="1:10">
      <c r="A2125">
        <v>345</v>
      </c>
      <c r="B2125" t="s">
        <v>3042</v>
      </c>
      <c r="C2125">
        <v>361</v>
      </c>
      <c r="D2125" t="s">
        <v>3020</v>
      </c>
      <c r="E2125">
        <v>2993300017</v>
      </c>
      <c r="F2125" t="s">
        <v>201</v>
      </c>
      <c r="G2125" t="s">
        <v>3253</v>
      </c>
      <c r="H2125" t="str">
        <f t="shared" si="34"/>
        <v>3452993300017認知症対応型共同生活介護</v>
      </c>
      <c r="I2125" t="s">
        <v>378</v>
      </c>
      <c r="J2125">
        <v>762301</v>
      </c>
    </row>
    <row r="2126" spans="1:10">
      <c r="A2126">
        <v>345</v>
      </c>
      <c r="B2126" t="s">
        <v>3043</v>
      </c>
      <c r="C2126">
        <v>361</v>
      </c>
      <c r="D2126" t="s">
        <v>3020</v>
      </c>
      <c r="E2126">
        <v>2990500056</v>
      </c>
      <c r="F2126" t="s">
        <v>203</v>
      </c>
      <c r="G2126" t="s">
        <v>3254</v>
      </c>
      <c r="H2126" t="str">
        <f t="shared" si="34"/>
        <v>3452990500056介護予防認知症対応型共同生活介護</v>
      </c>
      <c r="I2126" t="s">
        <v>378</v>
      </c>
      <c r="J2126">
        <v>0</v>
      </c>
    </row>
    <row r="2127" spans="1:10">
      <c r="A2127">
        <v>345</v>
      </c>
      <c r="B2127" t="s">
        <v>3044</v>
      </c>
      <c r="C2127">
        <v>361</v>
      </c>
      <c r="D2127" t="s">
        <v>3020</v>
      </c>
      <c r="E2127">
        <v>2990500056</v>
      </c>
      <c r="F2127" t="s">
        <v>201</v>
      </c>
      <c r="G2127" t="s">
        <v>3254</v>
      </c>
      <c r="H2127" t="str">
        <f t="shared" si="34"/>
        <v>3452990500056認知症対応型共同生活介護</v>
      </c>
      <c r="I2127" t="s">
        <v>378</v>
      </c>
      <c r="J2127">
        <v>829039</v>
      </c>
    </row>
    <row r="2128" spans="1:10">
      <c r="A2128">
        <v>345</v>
      </c>
      <c r="B2128" t="s">
        <v>3045</v>
      </c>
      <c r="C2128">
        <v>361</v>
      </c>
      <c r="D2128" t="s">
        <v>3020</v>
      </c>
      <c r="E2128">
        <v>2970101594</v>
      </c>
      <c r="F2128" t="s">
        <v>12</v>
      </c>
      <c r="G2128" t="s">
        <v>3255</v>
      </c>
      <c r="H2128" t="str">
        <f t="shared" si="34"/>
        <v>3452970101594通所介護</v>
      </c>
      <c r="I2128" t="s">
        <v>378</v>
      </c>
      <c r="J2128">
        <v>448460</v>
      </c>
    </row>
    <row r="2129" spans="1:10">
      <c r="A2129">
        <v>345</v>
      </c>
      <c r="B2129" t="s">
        <v>3046</v>
      </c>
      <c r="C2129">
        <v>361</v>
      </c>
      <c r="D2129" t="s">
        <v>3020</v>
      </c>
      <c r="E2129">
        <v>2970101594</v>
      </c>
      <c r="F2129" t="s">
        <v>4705</v>
      </c>
      <c r="G2129" t="s">
        <v>3255</v>
      </c>
      <c r="H2129" t="str">
        <f t="shared" si="34"/>
        <v>3452970101594通所型サービス（独自）</v>
      </c>
      <c r="I2129" t="s">
        <v>378</v>
      </c>
      <c r="J2129">
        <v>8749</v>
      </c>
    </row>
    <row r="2130" spans="1:10">
      <c r="A2130">
        <v>345</v>
      </c>
      <c r="B2130" t="s">
        <v>3047</v>
      </c>
      <c r="C2130">
        <v>361</v>
      </c>
      <c r="D2130" t="s">
        <v>3020</v>
      </c>
      <c r="E2130">
        <v>2970401523</v>
      </c>
      <c r="F2130" t="s">
        <v>241</v>
      </c>
      <c r="G2130" t="s">
        <v>3256</v>
      </c>
      <c r="H2130" t="str">
        <f t="shared" si="34"/>
        <v>3452970401523特定施設入居者生活介護</v>
      </c>
      <c r="I2130" t="s">
        <v>378</v>
      </c>
      <c r="J2130">
        <v>871714</v>
      </c>
    </row>
    <row r="2131" spans="1:10">
      <c r="A2131">
        <v>345</v>
      </c>
      <c r="B2131" t="s">
        <v>3048</v>
      </c>
      <c r="C2131">
        <v>361</v>
      </c>
      <c r="D2131" t="s">
        <v>3020</v>
      </c>
      <c r="E2131">
        <v>2970401523</v>
      </c>
      <c r="F2131" t="s">
        <v>175</v>
      </c>
      <c r="G2131" t="s">
        <v>3256</v>
      </c>
      <c r="H2131" t="str">
        <f t="shared" si="34"/>
        <v>3452970401523介護予防特定施設入居者生活介護</v>
      </c>
      <c r="I2131" t="s">
        <v>378</v>
      </c>
      <c r="J2131">
        <v>51765</v>
      </c>
    </row>
    <row r="2132" spans="1:10">
      <c r="H2132" t="str">
        <f t="shared" si="34"/>
        <v/>
      </c>
    </row>
    <row r="2133" spans="1:10">
      <c r="A2133">
        <v>346</v>
      </c>
      <c r="B2133" t="s">
        <v>3049</v>
      </c>
      <c r="C2133">
        <v>362</v>
      </c>
      <c r="D2133" t="s">
        <v>3050</v>
      </c>
      <c r="E2133">
        <v>2970700668</v>
      </c>
      <c r="F2133" t="s">
        <v>10</v>
      </c>
      <c r="G2133" t="s">
        <v>3257</v>
      </c>
      <c r="H2133" t="str">
        <f t="shared" si="34"/>
        <v>3462970700668訪問介護</v>
      </c>
      <c r="I2133" t="s">
        <v>378</v>
      </c>
      <c r="J2133">
        <v>177024</v>
      </c>
    </row>
    <row r="2134" spans="1:10">
      <c r="A2134">
        <v>346</v>
      </c>
      <c r="B2134" t="s">
        <v>3051</v>
      </c>
      <c r="C2134">
        <v>362</v>
      </c>
      <c r="D2134" t="s">
        <v>3050</v>
      </c>
      <c r="E2134">
        <v>2970700031</v>
      </c>
      <c r="F2134" t="s">
        <v>12</v>
      </c>
      <c r="G2134" t="s">
        <v>3258</v>
      </c>
      <c r="H2134" t="str">
        <f t="shared" si="34"/>
        <v>3462970700031通所介護</v>
      </c>
      <c r="I2134" t="s">
        <v>378</v>
      </c>
      <c r="J2134">
        <v>579055</v>
      </c>
    </row>
    <row r="2135" spans="1:10">
      <c r="A2135">
        <v>346</v>
      </c>
      <c r="B2135" t="s">
        <v>3052</v>
      </c>
      <c r="C2135">
        <v>362</v>
      </c>
      <c r="D2135" t="s">
        <v>3050</v>
      </c>
      <c r="E2135">
        <v>2970700585</v>
      </c>
      <c r="F2135" t="s">
        <v>13</v>
      </c>
      <c r="G2135" t="s">
        <v>3259</v>
      </c>
      <c r="H2135" t="str">
        <f t="shared" si="34"/>
        <v>3462970700585地域密着型通所介護</v>
      </c>
      <c r="I2135" t="s">
        <v>378</v>
      </c>
      <c r="J2135">
        <v>219066</v>
      </c>
    </row>
    <row r="2136" spans="1:10">
      <c r="A2136">
        <v>346</v>
      </c>
      <c r="B2136" t="s">
        <v>3053</v>
      </c>
      <c r="C2136">
        <v>362</v>
      </c>
      <c r="D2136" t="s">
        <v>3050</v>
      </c>
      <c r="E2136">
        <v>2951480157</v>
      </c>
      <c r="F2136" t="s">
        <v>190</v>
      </c>
      <c r="G2136" t="s">
        <v>3260</v>
      </c>
      <c r="H2136" t="str">
        <f t="shared" si="34"/>
        <v>3462951480157通所リハビリテーション</v>
      </c>
      <c r="I2136" t="s">
        <v>378</v>
      </c>
      <c r="J2136">
        <v>474176</v>
      </c>
    </row>
    <row r="2137" spans="1:10">
      <c r="A2137">
        <v>346</v>
      </c>
      <c r="B2137" t="s">
        <v>3054</v>
      </c>
      <c r="C2137">
        <v>362</v>
      </c>
      <c r="D2137" t="s">
        <v>3050</v>
      </c>
      <c r="E2137">
        <v>2951480157</v>
      </c>
      <c r="F2137" t="s">
        <v>189</v>
      </c>
      <c r="G2137" t="s">
        <v>3260</v>
      </c>
      <c r="H2137" t="str">
        <f t="shared" si="34"/>
        <v>3462951480157介護予防通所リハビリテーション</v>
      </c>
      <c r="I2137" t="s">
        <v>378</v>
      </c>
      <c r="J2137">
        <v>22606</v>
      </c>
    </row>
    <row r="2138" spans="1:10">
      <c r="A2138">
        <v>346</v>
      </c>
      <c r="B2138" t="s">
        <v>3055</v>
      </c>
      <c r="C2138">
        <v>362</v>
      </c>
      <c r="D2138" t="s">
        <v>3050</v>
      </c>
      <c r="E2138">
        <v>2990700094</v>
      </c>
      <c r="F2138" t="s">
        <v>307</v>
      </c>
      <c r="G2138" t="s">
        <v>3261</v>
      </c>
      <c r="H2138" t="str">
        <f t="shared" si="34"/>
        <v>3462990700094小規模多機能型居宅介護</v>
      </c>
      <c r="I2138" t="s">
        <v>378</v>
      </c>
      <c r="J2138">
        <v>824476</v>
      </c>
    </row>
    <row r="2139" spans="1:10">
      <c r="A2139">
        <v>346</v>
      </c>
      <c r="B2139" t="s">
        <v>3056</v>
      </c>
      <c r="C2139">
        <v>362</v>
      </c>
      <c r="D2139" t="s">
        <v>3050</v>
      </c>
      <c r="E2139">
        <v>2990700094</v>
      </c>
      <c r="F2139" t="s">
        <v>309</v>
      </c>
      <c r="G2139" t="s">
        <v>3261</v>
      </c>
      <c r="H2139" t="str">
        <f t="shared" si="34"/>
        <v>3462990700094介護予防小規模多機能型居宅介護</v>
      </c>
      <c r="I2139" t="s">
        <v>378</v>
      </c>
      <c r="J2139">
        <v>1268</v>
      </c>
    </row>
    <row r="2140" spans="1:10">
      <c r="A2140">
        <v>346</v>
      </c>
      <c r="B2140" t="s">
        <v>3057</v>
      </c>
      <c r="C2140">
        <v>362</v>
      </c>
      <c r="D2140" t="s">
        <v>3050</v>
      </c>
      <c r="E2140">
        <v>2970700031</v>
      </c>
      <c r="F2140" t="s">
        <v>188</v>
      </c>
      <c r="G2140" t="s">
        <v>3258</v>
      </c>
      <c r="H2140" t="str">
        <f t="shared" si="34"/>
        <v>3462970700031短期入所生活介護</v>
      </c>
      <c r="I2140" t="s">
        <v>378</v>
      </c>
      <c r="J2140">
        <v>487647</v>
      </c>
    </row>
    <row r="2141" spans="1:10">
      <c r="A2141">
        <v>346</v>
      </c>
      <c r="B2141" t="s">
        <v>3058</v>
      </c>
      <c r="C2141">
        <v>362</v>
      </c>
      <c r="D2141" t="s">
        <v>3050</v>
      </c>
      <c r="E2141">
        <v>2970700031</v>
      </c>
      <c r="F2141" t="s">
        <v>187</v>
      </c>
      <c r="G2141" t="s">
        <v>3258</v>
      </c>
      <c r="H2141" t="str">
        <f t="shared" si="34"/>
        <v>3462970700031介護予防短期入所生活介護</v>
      </c>
      <c r="I2141" t="s">
        <v>378</v>
      </c>
      <c r="J2141">
        <v>9215</v>
      </c>
    </row>
    <row r="2142" spans="1:10">
      <c r="A2142">
        <v>346</v>
      </c>
      <c r="B2142" t="s">
        <v>3059</v>
      </c>
      <c r="C2142">
        <v>362</v>
      </c>
      <c r="D2142" t="s">
        <v>3050</v>
      </c>
      <c r="E2142">
        <v>2970700031</v>
      </c>
      <c r="F2142" t="s">
        <v>172</v>
      </c>
      <c r="G2142" t="s">
        <v>3258</v>
      </c>
      <c r="H2142" t="str">
        <f t="shared" si="34"/>
        <v>3462970700031介護老人福祉施設</v>
      </c>
      <c r="I2142" t="s">
        <v>378</v>
      </c>
      <c r="J2142">
        <v>4940050</v>
      </c>
    </row>
    <row r="2143" spans="1:10">
      <c r="A2143">
        <v>346</v>
      </c>
      <c r="B2143" t="s">
        <v>3060</v>
      </c>
      <c r="C2143">
        <v>362</v>
      </c>
      <c r="D2143" t="s">
        <v>3050</v>
      </c>
      <c r="E2143">
        <v>2951480157</v>
      </c>
      <c r="F2143" t="s">
        <v>171</v>
      </c>
      <c r="G2143" t="s">
        <v>3260</v>
      </c>
      <c r="H2143" t="str">
        <f t="shared" si="34"/>
        <v>3462951480157介護老人保健施設</v>
      </c>
      <c r="I2143" t="s">
        <v>378</v>
      </c>
      <c r="J2143">
        <v>1558283</v>
      </c>
    </row>
    <row r="2144" spans="1:10">
      <c r="A2144">
        <v>346</v>
      </c>
      <c r="B2144" t="s">
        <v>3061</v>
      </c>
      <c r="C2144">
        <v>362</v>
      </c>
      <c r="D2144" t="s">
        <v>3050</v>
      </c>
      <c r="E2144">
        <v>2951480157</v>
      </c>
      <c r="F2144" t="s">
        <v>263</v>
      </c>
      <c r="G2144" t="s">
        <v>3260</v>
      </c>
      <c r="H2144" t="str">
        <f t="shared" si="34"/>
        <v>3462951480157短期入所療養介護</v>
      </c>
      <c r="I2144" t="s">
        <v>378</v>
      </c>
      <c r="J2144">
        <v>95223</v>
      </c>
    </row>
    <row r="2145" spans="1:10">
      <c r="A2145">
        <v>346</v>
      </c>
      <c r="B2145" t="s">
        <v>3062</v>
      </c>
      <c r="C2145">
        <v>362</v>
      </c>
      <c r="D2145" t="s">
        <v>4887</v>
      </c>
      <c r="E2145">
        <v>2951480157</v>
      </c>
      <c r="F2145" t="s">
        <v>4787</v>
      </c>
      <c r="G2145" t="s">
        <v>3260</v>
      </c>
      <c r="H2145" t="str">
        <f t="shared" si="34"/>
        <v>3462951480157介護予防短期入所療養介護</v>
      </c>
      <c r="I2145" t="s">
        <v>378</v>
      </c>
      <c r="J2145">
        <v>0</v>
      </c>
    </row>
    <row r="2146" spans="1:10">
      <c r="A2146">
        <v>346</v>
      </c>
      <c r="B2146" t="s">
        <v>3063</v>
      </c>
      <c r="C2146">
        <v>362</v>
      </c>
      <c r="D2146" t="s">
        <v>3050</v>
      </c>
      <c r="E2146" t="s">
        <v>3064</v>
      </c>
      <c r="F2146" t="s">
        <v>4705</v>
      </c>
      <c r="G2146" t="s">
        <v>4888</v>
      </c>
      <c r="H2146" t="str">
        <f t="shared" si="34"/>
        <v>34629A0700018通所型サービス（独自）</v>
      </c>
      <c r="I2146" t="s">
        <v>378</v>
      </c>
      <c r="J2146">
        <v>8958</v>
      </c>
    </row>
    <row r="2147" spans="1:10">
      <c r="A2147">
        <v>346</v>
      </c>
      <c r="B2147" t="s">
        <v>3065</v>
      </c>
      <c r="C2147">
        <v>362</v>
      </c>
      <c r="D2147" t="s">
        <v>3050</v>
      </c>
      <c r="E2147">
        <v>2970700031</v>
      </c>
      <c r="F2147" t="s">
        <v>4705</v>
      </c>
      <c r="G2147" t="s">
        <v>3258</v>
      </c>
      <c r="H2147" t="str">
        <f t="shared" si="34"/>
        <v>3462970700031通所型サービス（独自）</v>
      </c>
      <c r="I2147" t="s">
        <v>378</v>
      </c>
      <c r="J2147">
        <v>3173</v>
      </c>
    </row>
    <row r="2148" spans="1:10">
      <c r="A2148">
        <v>346</v>
      </c>
      <c r="B2148" t="s">
        <v>3066</v>
      </c>
      <c r="C2148">
        <v>362</v>
      </c>
      <c r="D2148" t="s">
        <v>3050</v>
      </c>
      <c r="E2148">
        <v>2970700668</v>
      </c>
      <c r="F2148" t="s">
        <v>4704</v>
      </c>
      <c r="G2148" t="s">
        <v>3257</v>
      </c>
      <c r="H2148" t="str">
        <f t="shared" si="34"/>
        <v>3462970700668訪問型サービス（独自）</v>
      </c>
      <c r="I2148" t="s">
        <v>378</v>
      </c>
      <c r="J2148">
        <v>1402</v>
      </c>
    </row>
    <row r="2149" spans="1:10">
      <c r="A2149">
        <v>346</v>
      </c>
      <c r="B2149" t="s">
        <v>3067</v>
      </c>
      <c r="C2149">
        <v>362</v>
      </c>
      <c r="D2149" t="s">
        <v>4887</v>
      </c>
      <c r="E2149">
        <v>2970700585</v>
      </c>
      <c r="F2149" t="s">
        <v>4705</v>
      </c>
      <c r="G2149" t="s">
        <v>3259</v>
      </c>
      <c r="H2149" t="str">
        <f t="shared" si="34"/>
        <v>3462970700585通所型サービス（独自）</v>
      </c>
      <c r="I2149" t="s">
        <v>378</v>
      </c>
      <c r="J2149">
        <v>15768</v>
      </c>
    </row>
    <row r="2150" spans="1:10">
      <c r="A2150">
        <v>346</v>
      </c>
      <c r="B2150" t="s">
        <v>3068</v>
      </c>
      <c r="C2150">
        <v>362</v>
      </c>
      <c r="D2150" t="s">
        <v>4887</v>
      </c>
      <c r="E2150">
        <v>2990700029</v>
      </c>
      <c r="F2150" t="s">
        <v>201</v>
      </c>
      <c r="G2150" t="s">
        <v>3262</v>
      </c>
      <c r="H2150" t="str">
        <f t="shared" si="34"/>
        <v>3462990700029認知症対応型共同生活介護</v>
      </c>
      <c r="I2150" t="s">
        <v>378</v>
      </c>
      <c r="J2150">
        <v>779817</v>
      </c>
    </row>
    <row r="2151" spans="1:10">
      <c r="A2151">
        <v>346</v>
      </c>
      <c r="B2151" t="s">
        <v>3069</v>
      </c>
      <c r="C2151">
        <v>362</v>
      </c>
      <c r="D2151" t="s">
        <v>4887</v>
      </c>
      <c r="E2151">
        <v>2990700029</v>
      </c>
      <c r="F2151" t="s">
        <v>4716</v>
      </c>
      <c r="G2151" t="s">
        <v>3262</v>
      </c>
      <c r="H2151" t="str">
        <f t="shared" si="34"/>
        <v>3462990700029認知症対応型共同生活介護(短期利用型）</v>
      </c>
      <c r="I2151" t="s">
        <v>378</v>
      </c>
      <c r="J2151">
        <v>35392</v>
      </c>
    </row>
    <row r="2152" spans="1:10">
      <c r="A2152">
        <v>346</v>
      </c>
      <c r="B2152" t="s">
        <v>3070</v>
      </c>
      <c r="C2152">
        <v>362</v>
      </c>
      <c r="D2152" t="s">
        <v>4887</v>
      </c>
      <c r="E2152">
        <v>2990700029</v>
      </c>
      <c r="F2152" t="s">
        <v>203</v>
      </c>
      <c r="G2152" t="s">
        <v>3262</v>
      </c>
      <c r="H2152" t="str">
        <f t="shared" si="34"/>
        <v>3462990700029介護予防認知症対応型共同生活介護</v>
      </c>
      <c r="I2152" t="s">
        <v>378</v>
      </c>
      <c r="J2152">
        <v>0</v>
      </c>
    </row>
    <row r="2153" spans="1:10">
      <c r="A2153">
        <v>346</v>
      </c>
      <c r="B2153" t="s">
        <v>3071</v>
      </c>
      <c r="C2153">
        <v>362</v>
      </c>
      <c r="D2153" t="s">
        <v>4887</v>
      </c>
      <c r="E2153">
        <v>2990700029</v>
      </c>
      <c r="F2153" t="s">
        <v>4718</v>
      </c>
      <c r="G2153" t="s">
        <v>3262</v>
      </c>
      <c r="H2153" t="str">
        <f t="shared" si="34"/>
        <v>3462990700029介護予防認知症対応型共同生活介護(短期利用型）</v>
      </c>
      <c r="I2153" t="s">
        <v>378</v>
      </c>
      <c r="J2153">
        <v>0</v>
      </c>
    </row>
    <row r="2154" spans="1:10">
      <c r="H2154" t="str">
        <f t="shared" si="34"/>
        <v/>
      </c>
    </row>
    <row r="2155" spans="1:10">
      <c r="A2155">
        <v>347</v>
      </c>
      <c r="B2155" t="s">
        <v>3072</v>
      </c>
      <c r="C2155">
        <v>363</v>
      </c>
      <c r="D2155" t="s">
        <v>3073</v>
      </c>
      <c r="E2155">
        <v>2971001017</v>
      </c>
      <c r="F2155" t="s">
        <v>10</v>
      </c>
      <c r="G2155" t="s">
        <v>3263</v>
      </c>
      <c r="H2155" t="str">
        <f t="shared" si="34"/>
        <v>3472971001017訪問介護</v>
      </c>
      <c r="I2155" t="s">
        <v>378</v>
      </c>
      <c r="J2155">
        <v>316779</v>
      </c>
    </row>
    <row r="2156" spans="1:10">
      <c r="A2156">
        <v>347</v>
      </c>
      <c r="B2156" t="s">
        <v>3074</v>
      </c>
      <c r="C2156">
        <v>363</v>
      </c>
      <c r="D2156" t="s">
        <v>3073</v>
      </c>
      <c r="E2156">
        <v>2971001017</v>
      </c>
      <c r="F2156" t="s">
        <v>4702</v>
      </c>
      <c r="G2156" t="s">
        <v>3263</v>
      </c>
      <c r="H2156" t="str">
        <f t="shared" si="34"/>
        <v>3472971001017訪問型サービス（独自/定率）</v>
      </c>
      <c r="I2156" t="s">
        <v>378</v>
      </c>
      <c r="J2156">
        <v>1690</v>
      </c>
    </row>
    <row r="2157" spans="1:10">
      <c r="A2157">
        <v>347</v>
      </c>
      <c r="B2157" t="s">
        <v>3075</v>
      </c>
      <c r="C2157">
        <v>363</v>
      </c>
      <c r="D2157" t="s">
        <v>3073</v>
      </c>
      <c r="E2157">
        <v>2971001025</v>
      </c>
      <c r="F2157" t="s">
        <v>12</v>
      </c>
      <c r="G2157" t="s">
        <v>3264</v>
      </c>
      <c r="H2157" t="str">
        <f t="shared" si="34"/>
        <v>3472971001025通所介護</v>
      </c>
      <c r="I2157" t="s">
        <v>378</v>
      </c>
      <c r="J2157">
        <v>418006</v>
      </c>
    </row>
    <row r="2158" spans="1:10">
      <c r="A2158">
        <v>347</v>
      </c>
      <c r="B2158" t="s">
        <v>3076</v>
      </c>
      <c r="C2158">
        <v>363</v>
      </c>
      <c r="D2158" t="s">
        <v>3073</v>
      </c>
      <c r="E2158">
        <v>2971001025</v>
      </c>
      <c r="F2158" t="s">
        <v>4705</v>
      </c>
      <c r="G2158" t="s">
        <v>3264</v>
      </c>
      <c r="H2158" t="str">
        <f t="shared" si="34"/>
        <v>3472971001025通所型サービス（独自）</v>
      </c>
      <c r="I2158" t="s">
        <v>378</v>
      </c>
      <c r="J2158">
        <v>6940</v>
      </c>
    </row>
    <row r="2159" spans="1:10">
      <c r="H2159" t="str">
        <f t="shared" si="34"/>
        <v/>
      </c>
    </row>
    <row r="2160" spans="1:10">
      <c r="A2160">
        <v>348</v>
      </c>
      <c r="B2160" t="s">
        <v>3077</v>
      </c>
      <c r="C2160">
        <v>364</v>
      </c>
      <c r="D2160" t="s">
        <v>3078</v>
      </c>
      <c r="E2160">
        <v>2910101811</v>
      </c>
      <c r="F2160" t="s">
        <v>190</v>
      </c>
      <c r="G2160" t="s">
        <v>3265</v>
      </c>
      <c r="H2160" t="str">
        <f t="shared" si="34"/>
        <v>3482910101811通所リハビリテーション</v>
      </c>
      <c r="I2160" t="s">
        <v>423</v>
      </c>
      <c r="J2160">
        <v>169448</v>
      </c>
    </row>
    <row r="2161" spans="1:10">
      <c r="A2161">
        <v>348</v>
      </c>
      <c r="B2161" t="s">
        <v>3079</v>
      </c>
      <c r="C2161">
        <v>364</v>
      </c>
      <c r="D2161" t="s">
        <v>3078</v>
      </c>
      <c r="E2161">
        <v>2910101811</v>
      </c>
      <c r="F2161" t="s">
        <v>189</v>
      </c>
      <c r="G2161" t="s">
        <v>3265</v>
      </c>
      <c r="H2161" t="str">
        <f t="shared" si="34"/>
        <v>3482910101811介護予防通所リハビリテーション</v>
      </c>
      <c r="I2161" t="s">
        <v>423</v>
      </c>
      <c r="J2161">
        <v>48112</v>
      </c>
    </row>
    <row r="2162" spans="1:10">
      <c r="A2162">
        <v>348</v>
      </c>
      <c r="B2162" t="s">
        <v>3080</v>
      </c>
      <c r="C2162">
        <v>364</v>
      </c>
      <c r="D2162" t="s">
        <v>3078</v>
      </c>
      <c r="E2162" t="s">
        <v>3081</v>
      </c>
      <c r="F2162" t="s">
        <v>4753</v>
      </c>
      <c r="G2162" t="s">
        <v>3266</v>
      </c>
      <c r="H2162" t="str">
        <f t="shared" si="34"/>
        <v>34829B0100019介護医療院</v>
      </c>
      <c r="I2162" t="s">
        <v>423</v>
      </c>
      <c r="J2162">
        <v>2604737</v>
      </c>
    </row>
    <row r="2163" spans="1:10">
      <c r="A2163">
        <v>348</v>
      </c>
      <c r="B2163" t="s">
        <v>3082</v>
      </c>
      <c r="C2163">
        <v>364</v>
      </c>
      <c r="D2163" t="s">
        <v>3078</v>
      </c>
      <c r="E2163">
        <v>2970102477</v>
      </c>
      <c r="F2163" t="s">
        <v>201</v>
      </c>
      <c r="G2163" t="s">
        <v>3267</v>
      </c>
      <c r="H2163" t="str">
        <f t="shared" si="34"/>
        <v>3482970102477認知症対応型共同生活介護</v>
      </c>
      <c r="I2163" t="s">
        <v>423</v>
      </c>
      <c r="J2163">
        <v>1078166</v>
      </c>
    </row>
    <row r="2164" spans="1:10">
      <c r="A2164">
        <v>348</v>
      </c>
      <c r="B2164" t="s">
        <v>3083</v>
      </c>
      <c r="C2164">
        <v>364</v>
      </c>
      <c r="D2164" t="s">
        <v>3078</v>
      </c>
      <c r="E2164">
        <v>2970102477</v>
      </c>
      <c r="F2164" t="s">
        <v>4716</v>
      </c>
      <c r="G2164" t="s">
        <v>3267</v>
      </c>
      <c r="H2164" t="str">
        <f t="shared" si="34"/>
        <v>3482970102477認知症対応型共同生活介護(短期利用型）</v>
      </c>
      <c r="I2164" t="s">
        <v>423</v>
      </c>
      <c r="J2164">
        <v>0</v>
      </c>
    </row>
    <row r="2165" spans="1:10">
      <c r="A2165">
        <v>348</v>
      </c>
      <c r="B2165" t="s">
        <v>3084</v>
      </c>
      <c r="C2165">
        <v>364</v>
      </c>
      <c r="D2165" t="s">
        <v>3078</v>
      </c>
      <c r="E2165">
        <v>2970102477</v>
      </c>
      <c r="F2165" t="s">
        <v>203</v>
      </c>
      <c r="G2165" t="s">
        <v>3267</v>
      </c>
      <c r="H2165" t="str">
        <f t="shared" si="34"/>
        <v>3482970102477介護予防認知症対応型共同生活介護</v>
      </c>
      <c r="I2165" t="s">
        <v>423</v>
      </c>
      <c r="J2165">
        <v>0</v>
      </c>
    </row>
    <row r="2166" spans="1:10">
      <c r="A2166">
        <v>348</v>
      </c>
      <c r="B2166" t="s">
        <v>3085</v>
      </c>
      <c r="C2166">
        <v>364</v>
      </c>
      <c r="D2166" t="s">
        <v>3078</v>
      </c>
      <c r="E2166">
        <v>2970102477</v>
      </c>
      <c r="F2166" t="s">
        <v>4718</v>
      </c>
      <c r="G2166" t="s">
        <v>3267</v>
      </c>
      <c r="H2166" t="str">
        <f t="shared" si="34"/>
        <v>3482970102477介護予防認知症対応型共同生活介護(短期利用型）</v>
      </c>
      <c r="I2166" t="s">
        <v>423</v>
      </c>
      <c r="J2166">
        <v>0</v>
      </c>
    </row>
    <row r="2167" spans="1:10">
      <c r="H2167" t="str">
        <f t="shared" si="34"/>
        <v/>
      </c>
    </row>
    <row r="2168" spans="1:10">
      <c r="A2168">
        <v>349</v>
      </c>
      <c r="B2168" t="s">
        <v>3086</v>
      </c>
      <c r="C2168">
        <v>365</v>
      </c>
      <c r="D2168" t="s">
        <v>3087</v>
      </c>
      <c r="E2168">
        <v>2970108581</v>
      </c>
      <c r="F2168" t="s">
        <v>10</v>
      </c>
      <c r="G2168" t="s">
        <v>3268</v>
      </c>
      <c r="H2168" t="str">
        <f t="shared" si="34"/>
        <v>3492970108581訪問介護</v>
      </c>
      <c r="I2168" t="s">
        <v>378</v>
      </c>
      <c r="J2168">
        <v>0</v>
      </c>
    </row>
    <row r="2169" spans="1:10">
      <c r="H2169" t="str">
        <f t="shared" ref="H2169:H2232" si="35">A2169&amp;B2169</f>
        <v/>
      </c>
    </row>
    <row r="2170" spans="1:10">
      <c r="A2170">
        <v>350</v>
      </c>
      <c r="B2170" t="s">
        <v>3088</v>
      </c>
      <c r="C2170">
        <v>366</v>
      </c>
      <c r="D2170" t="s">
        <v>3089</v>
      </c>
      <c r="E2170">
        <v>2974600013</v>
      </c>
      <c r="F2170" t="s">
        <v>10</v>
      </c>
      <c r="G2170" t="s">
        <v>3089</v>
      </c>
      <c r="H2170" t="str">
        <f t="shared" si="35"/>
        <v>3502974600013訪問介護</v>
      </c>
      <c r="I2170" t="s">
        <v>667</v>
      </c>
      <c r="J2170">
        <v>62282</v>
      </c>
    </row>
    <row r="2171" spans="1:10">
      <c r="A2171">
        <v>350</v>
      </c>
      <c r="B2171" t="s">
        <v>3090</v>
      </c>
      <c r="C2171">
        <v>366</v>
      </c>
      <c r="D2171" t="s">
        <v>3089</v>
      </c>
      <c r="E2171">
        <v>2974600013</v>
      </c>
      <c r="F2171" t="s">
        <v>13</v>
      </c>
      <c r="G2171" t="s">
        <v>3089</v>
      </c>
      <c r="H2171" t="str">
        <f t="shared" si="35"/>
        <v>3502974600013地域密着型通所介護</v>
      </c>
      <c r="I2171" t="s">
        <v>667</v>
      </c>
      <c r="J2171">
        <v>99096</v>
      </c>
    </row>
    <row r="2172" spans="1:10">
      <c r="A2172">
        <v>350</v>
      </c>
      <c r="B2172" t="s">
        <v>3091</v>
      </c>
      <c r="C2172">
        <v>366</v>
      </c>
      <c r="D2172" t="s">
        <v>3089</v>
      </c>
      <c r="E2172">
        <v>2974600013</v>
      </c>
      <c r="F2172" t="s">
        <v>4704</v>
      </c>
      <c r="G2172" t="s">
        <v>3089</v>
      </c>
      <c r="H2172" t="str">
        <f t="shared" si="35"/>
        <v>3502974600013訪問型サービス（独自）</v>
      </c>
      <c r="I2172" t="s">
        <v>667</v>
      </c>
      <c r="J2172">
        <v>82174</v>
      </c>
    </row>
    <row r="2173" spans="1:10">
      <c r="A2173">
        <v>350</v>
      </c>
      <c r="B2173" t="s">
        <v>3092</v>
      </c>
      <c r="C2173">
        <v>366</v>
      </c>
      <c r="D2173" t="s">
        <v>3089</v>
      </c>
      <c r="E2173">
        <v>2974600013</v>
      </c>
      <c r="F2173" t="s">
        <v>4705</v>
      </c>
      <c r="G2173" t="s">
        <v>3089</v>
      </c>
      <c r="H2173" t="str">
        <f t="shared" si="35"/>
        <v>3502974600013通所型サービス（独自）</v>
      </c>
      <c r="I2173" t="s">
        <v>667</v>
      </c>
      <c r="J2173">
        <v>26841</v>
      </c>
    </row>
    <row r="2174" spans="1:10">
      <c r="H2174" t="str">
        <f t="shared" si="35"/>
        <v/>
      </c>
    </row>
    <row r="2175" spans="1:10">
      <c r="A2175">
        <v>351</v>
      </c>
      <c r="B2175" t="s">
        <v>3093</v>
      </c>
      <c r="C2175">
        <v>367</v>
      </c>
      <c r="D2175" t="s">
        <v>3094</v>
      </c>
      <c r="E2175">
        <v>2970101123</v>
      </c>
      <c r="F2175" t="s">
        <v>10</v>
      </c>
      <c r="G2175" t="s">
        <v>3269</v>
      </c>
      <c r="H2175" t="str">
        <f t="shared" si="35"/>
        <v>3512970101123訪問介護</v>
      </c>
      <c r="I2175" t="s">
        <v>378</v>
      </c>
      <c r="J2175">
        <v>1170704</v>
      </c>
    </row>
    <row r="2176" spans="1:10">
      <c r="A2176">
        <v>351</v>
      </c>
      <c r="B2176" t="s">
        <v>3095</v>
      </c>
      <c r="C2176">
        <v>367</v>
      </c>
      <c r="D2176" t="s">
        <v>3094</v>
      </c>
      <c r="E2176">
        <v>2970101123</v>
      </c>
      <c r="F2176" t="s">
        <v>4704</v>
      </c>
      <c r="G2176" t="s">
        <v>3269</v>
      </c>
      <c r="H2176" t="str">
        <f t="shared" si="35"/>
        <v>3512970101123訪問型サービス（独自）</v>
      </c>
      <c r="I2176" t="s">
        <v>378</v>
      </c>
      <c r="J2176">
        <v>259924</v>
      </c>
    </row>
    <row r="2177" spans="1:10">
      <c r="A2177">
        <v>351</v>
      </c>
      <c r="B2177" t="s">
        <v>3096</v>
      </c>
      <c r="C2177">
        <v>367</v>
      </c>
      <c r="D2177" t="s">
        <v>3094</v>
      </c>
      <c r="E2177">
        <v>2970101123</v>
      </c>
      <c r="F2177" t="s">
        <v>12</v>
      </c>
      <c r="G2177" t="s">
        <v>3269</v>
      </c>
      <c r="H2177" t="str">
        <f t="shared" si="35"/>
        <v>3512970101123通所介護</v>
      </c>
      <c r="I2177" t="s">
        <v>378</v>
      </c>
      <c r="J2177">
        <v>400817</v>
      </c>
    </row>
    <row r="2178" spans="1:10">
      <c r="A2178">
        <v>351</v>
      </c>
      <c r="B2178" t="s">
        <v>3097</v>
      </c>
      <c r="C2178">
        <v>367</v>
      </c>
      <c r="D2178" t="s">
        <v>3094</v>
      </c>
      <c r="E2178">
        <v>2970101123</v>
      </c>
      <c r="F2178" t="s">
        <v>4705</v>
      </c>
      <c r="G2178" t="s">
        <v>3269</v>
      </c>
      <c r="H2178" t="str">
        <f t="shared" si="35"/>
        <v>3512970101123通所型サービス（独自）</v>
      </c>
      <c r="I2178" t="s">
        <v>378</v>
      </c>
      <c r="J2178">
        <v>0</v>
      </c>
    </row>
    <row r="2179" spans="1:10">
      <c r="A2179">
        <v>351</v>
      </c>
      <c r="B2179" t="s">
        <v>3098</v>
      </c>
      <c r="C2179">
        <v>367</v>
      </c>
      <c r="D2179" t="s">
        <v>3094</v>
      </c>
      <c r="E2179">
        <v>2970101743</v>
      </c>
      <c r="F2179" t="s">
        <v>12</v>
      </c>
      <c r="G2179" t="s">
        <v>3270</v>
      </c>
      <c r="H2179" t="str">
        <f t="shared" si="35"/>
        <v>3512970101743通所介護</v>
      </c>
      <c r="I2179" t="s">
        <v>378</v>
      </c>
      <c r="J2179">
        <v>495774</v>
      </c>
    </row>
    <row r="2180" spans="1:10">
      <c r="A2180">
        <v>351</v>
      </c>
      <c r="B2180" t="s">
        <v>3099</v>
      </c>
      <c r="C2180">
        <v>367</v>
      </c>
      <c r="D2180" t="s">
        <v>3094</v>
      </c>
      <c r="E2180">
        <v>2970101743</v>
      </c>
      <c r="F2180" t="s">
        <v>4705</v>
      </c>
      <c r="G2180" t="s">
        <v>3270</v>
      </c>
      <c r="H2180" t="str">
        <f t="shared" si="35"/>
        <v>3512970101743通所型サービス（独自）</v>
      </c>
      <c r="I2180" t="s">
        <v>378</v>
      </c>
      <c r="J2180">
        <v>12972</v>
      </c>
    </row>
    <row r="2181" spans="1:10">
      <c r="A2181">
        <v>351</v>
      </c>
      <c r="B2181" t="s">
        <v>3100</v>
      </c>
      <c r="C2181">
        <v>367</v>
      </c>
      <c r="D2181" t="s">
        <v>3094</v>
      </c>
      <c r="E2181">
        <v>2970103970</v>
      </c>
      <c r="F2181" t="s">
        <v>12</v>
      </c>
      <c r="G2181" t="s">
        <v>3271</v>
      </c>
      <c r="H2181" t="str">
        <f t="shared" si="35"/>
        <v>3512970103970通所介護</v>
      </c>
      <c r="I2181" t="s">
        <v>378</v>
      </c>
      <c r="J2181">
        <v>202131</v>
      </c>
    </row>
    <row r="2182" spans="1:10">
      <c r="A2182">
        <v>351</v>
      </c>
      <c r="B2182" t="s">
        <v>3101</v>
      </c>
      <c r="C2182">
        <v>367</v>
      </c>
      <c r="D2182" t="s">
        <v>3094</v>
      </c>
      <c r="E2182">
        <v>2970103970</v>
      </c>
      <c r="F2182" t="s">
        <v>4705</v>
      </c>
      <c r="G2182" t="s">
        <v>3271</v>
      </c>
      <c r="H2182" t="str">
        <f t="shared" si="35"/>
        <v>3512970103970通所型サービス（独自）</v>
      </c>
      <c r="I2182" t="s">
        <v>378</v>
      </c>
      <c r="J2182">
        <v>220019</v>
      </c>
    </row>
    <row r="2183" spans="1:10">
      <c r="H2183" t="str">
        <f t="shared" si="35"/>
        <v/>
      </c>
    </row>
    <row r="2184" spans="1:10">
      <c r="A2184">
        <v>352</v>
      </c>
      <c r="B2184" t="s">
        <v>3102</v>
      </c>
      <c r="C2184">
        <v>368</v>
      </c>
      <c r="D2184" t="s">
        <v>3103</v>
      </c>
      <c r="E2184">
        <v>2970100224</v>
      </c>
      <c r="F2184" t="s">
        <v>10</v>
      </c>
      <c r="G2184" t="s">
        <v>3103</v>
      </c>
      <c r="H2184" t="str">
        <f t="shared" si="35"/>
        <v>3522970100224訪問介護</v>
      </c>
      <c r="I2184" t="s">
        <v>378</v>
      </c>
      <c r="J2184">
        <v>878205</v>
      </c>
    </row>
    <row r="2185" spans="1:10">
      <c r="A2185">
        <v>352</v>
      </c>
      <c r="B2185" t="s">
        <v>3104</v>
      </c>
      <c r="C2185">
        <v>368</v>
      </c>
      <c r="D2185" t="s">
        <v>3103</v>
      </c>
      <c r="E2185">
        <v>2970100224</v>
      </c>
      <c r="F2185" t="s">
        <v>1036</v>
      </c>
      <c r="G2185" t="s">
        <v>4889</v>
      </c>
      <c r="H2185" t="str">
        <f t="shared" si="35"/>
        <v>3522970100224訪問型サービス（独自）</v>
      </c>
      <c r="I2185" t="s">
        <v>378</v>
      </c>
      <c r="J2185">
        <v>73561</v>
      </c>
    </row>
    <row r="2186" spans="1:10">
      <c r="A2186">
        <v>352</v>
      </c>
      <c r="B2186" t="s">
        <v>3105</v>
      </c>
      <c r="C2186">
        <v>368</v>
      </c>
      <c r="D2186" t="s">
        <v>3103</v>
      </c>
      <c r="E2186">
        <v>2970100224</v>
      </c>
      <c r="F2186" t="s">
        <v>1202</v>
      </c>
      <c r="G2186" t="s">
        <v>4889</v>
      </c>
      <c r="H2186" t="str">
        <f t="shared" si="35"/>
        <v>3522970100224訪問型サービス（独自/定率）</v>
      </c>
      <c r="I2186" t="s">
        <v>378</v>
      </c>
      <c r="J2186">
        <v>8488</v>
      </c>
    </row>
    <row r="2187" spans="1:10">
      <c r="A2187">
        <v>352</v>
      </c>
      <c r="B2187" t="s">
        <v>3106</v>
      </c>
      <c r="C2187">
        <v>368</v>
      </c>
      <c r="D2187" t="s">
        <v>3103</v>
      </c>
      <c r="E2187">
        <v>2970106759</v>
      </c>
      <c r="F2187" t="s">
        <v>12</v>
      </c>
      <c r="G2187" t="s">
        <v>3272</v>
      </c>
      <c r="H2187" t="str">
        <f t="shared" si="35"/>
        <v>3522970106759通所介護</v>
      </c>
      <c r="I2187" t="s">
        <v>378</v>
      </c>
      <c r="J2187">
        <v>372198</v>
      </c>
    </row>
    <row r="2188" spans="1:10">
      <c r="A2188">
        <v>352</v>
      </c>
      <c r="B2188" t="s">
        <v>3107</v>
      </c>
      <c r="C2188">
        <v>368</v>
      </c>
      <c r="D2188" t="s">
        <v>3103</v>
      </c>
      <c r="E2188">
        <v>2970106759</v>
      </c>
      <c r="F2188" t="s">
        <v>4705</v>
      </c>
      <c r="G2188" t="s">
        <v>3272</v>
      </c>
      <c r="H2188" t="str">
        <f t="shared" si="35"/>
        <v>3522970106759通所型サービス（独自）</v>
      </c>
      <c r="I2188" t="s">
        <v>378</v>
      </c>
      <c r="J2188">
        <v>12154</v>
      </c>
    </row>
    <row r="2189" spans="1:10">
      <c r="A2189">
        <v>352</v>
      </c>
      <c r="B2189" t="s">
        <v>3108</v>
      </c>
      <c r="C2189">
        <v>368</v>
      </c>
      <c r="D2189" t="s">
        <v>3103</v>
      </c>
      <c r="E2189">
        <v>2970104119</v>
      </c>
      <c r="F2189" t="s">
        <v>4705</v>
      </c>
      <c r="G2189" t="s">
        <v>3273</v>
      </c>
      <c r="H2189" t="str">
        <f t="shared" si="35"/>
        <v>3522970104119通所型サービス（独自）</v>
      </c>
      <c r="I2189" t="s">
        <v>378</v>
      </c>
      <c r="J2189">
        <v>3241</v>
      </c>
    </row>
    <row r="2190" spans="1:10">
      <c r="A2190">
        <v>352</v>
      </c>
      <c r="B2190" t="s">
        <v>3109</v>
      </c>
      <c r="C2190">
        <v>368</v>
      </c>
      <c r="D2190" t="s">
        <v>3103</v>
      </c>
      <c r="E2190">
        <v>2970104119</v>
      </c>
      <c r="F2190" t="s">
        <v>12</v>
      </c>
      <c r="G2190" t="s">
        <v>3273</v>
      </c>
      <c r="H2190" t="str">
        <f t="shared" si="35"/>
        <v>3522970104119通所介護</v>
      </c>
      <c r="I2190" t="s">
        <v>378</v>
      </c>
      <c r="J2190">
        <v>265779</v>
      </c>
    </row>
    <row r="2191" spans="1:10">
      <c r="A2191">
        <v>352</v>
      </c>
      <c r="B2191" t="s">
        <v>3110</v>
      </c>
      <c r="C2191">
        <v>368</v>
      </c>
      <c r="D2191" t="s">
        <v>3103</v>
      </c>
      <c r="E2191">
        <v>2970104119</v>
      </c>
      <c r="F2191" t="s">
        <v>4703</v>
      </c>
      <c r="G2191" t="s">
        <v>3273</v>
      </c>
      <c r="H2191" t="str">
        <f t="shared" si="35"/>
        <v>3522970104119通所型サービス（独自/定率）</v>
      </c>
      <c r="I2191" t="s">
        <v>378</v>
      </c>
      <c r="J2191">
        <v>9334</v>
      </c>
    </row>
    <row r="2192" spans="1:10">
      <c r="A2192">
        <v>352</v>
      </c>
      <c r="B2192" t="s">
        <v>3111</v>
      </c>
      <c r="C2192">
        <v>368</v>
      </c>
      <c r="D2192" t="s">
        <v>3103</v>
      </c>
      <c r="E2192">
        <v>2970300402</v>
      </c>
      <c r="F2192" t="s">
        <v>201</v>
      </c>
      <c r="G2192" t="s">
        <v>3274</v>
      </c>
      <c r="H2192" t="str">
        <f t="shared" si="35"/>
        <v>3522970300402認知症対応型共同生活介護</v>
      </c>
      <c r="I2192" t="s">
        <v>378</v>
      </c>
      <c r="J2192">
        <v>611406</v>
      </c>
    </row>
    <row r="2193" spans="1:10">
      <c r="A2193">
        <v>352</v>
      </c>
      <c r="B2193" t="s">
        <v>3112</v>
      </c>
      <c r="C2193">
        <v>368</v>
      </c>
      <c r="D2193" t="s">
        <v>3103</v>
      </c>
      <c r="E2193">
        <v>2970300402</v>
      </c>
      <c r="F2193" t="s">
        <v>4716</v>
      </c>
      <c r="G2193" t="s">
        <v>3274</v>
      </c>
      <c r="H2193" t="str">
        <f t="shared" si="35"/>
        <v>3522970300402認知症対応型共同生活介護(短期利用型）</v>
      </c>
      <c r="I2193" t="s">
        <v>378</v>
      </c>
      <c r="J2193">
        <v>579</v>
      </c>
    </row>
    <row r="2194" spans="1:10">
      <c r="A2194">
        <v>352</v>
      </c>
      <c r="B2194" t="s">
        <v>3113</v>
      </c>
      <c r="C2194">
        <v>368</v>
      </c>
      <c r="D2194" t="s">
        <v>3103</v>
      </c>
      <c r="E2194">
        <v>2970300402</v>
      </c>
      <c r="F2194" t="s">
        <v>203</v>
      </c>
      <c r="G2194" t="s">
        <v>3274</v>
      </c>
      <c r="H2194" t="str">
        <f t="shared" si="35"/>
        <v>3522970300402介護予防認知症対応型共同生活介護</v>
      </c>
      <c r="I2194" t="s">
        <v>378</v>
      </c>
      <c r="J2194">
        <v>0</v>
      </c>
    </row>
    <row r="2195" spans="1:10">
      <c r="A2195">
        <v>352</v>
      </c>
      <c r="B2195" t="s">
        <v>3114</v>
      </c>
      <c r="C2195">
        <v>368</v>
      </c>
      <c r="D2195" t="s">
        <v>3103</v>
      </c>
      <c r="E2195">
        <v>2970300402</v>
      </c>
      <c r="F2195" t="s">
        <v>4718</v>
      </c>
      <c r="G2195" t="s">
        <v>3274</v>
      </c>
      <c r="H2195" t="str">
        <f t="shared" si="35"/>
        <v>3522970300402介護予防認知症対応型共同生活介護(短期利用型）</v>
      </c>
      <c r="I2195" t="s">
        <v>378</v>
      </c>
      <c r="J2195">
        <v>0</v>
      </c>
    </row>
    <row r="2196" spans="1:10">
      <c r="H2196" t="str">
        <f t="shared" si="35"/>
        <v/>
      </c>
    </row>
    <row r="2197" spans="1:10">
      <c r="A2197">
        <v>353</v>
      </c>
      <c r="B2197" t="s">
        <v>3115</v>
      </c>
      <c r="C2197">
        <v>369</v>
      </c>
      <c r="D2197" t="s">
        <v>3116</v>
      </c>
      <c r="E2197">
        <v>2991500055</v>
      </c>
      <c r="F2197" t="s">
        <v>201</v>
      </c>
      <c r="G2197" t="s">
        <v>3275</v>
      </c>
      <c r="H2197" t="str">
        <f t="shared" si="35"/>
        <v>3532991500055認知症対応型共同生活介護</v>
      </c>
      <c r="I2197" t="s">
        <v>378</v>
      </c>
      <c r="J2197">
        <v>666219</v>
      </c>
    </row>
    <row r="2198" spans="1:10">
      <c r="A2198">
        <v>353</v>
      </c>
      <c r="B2198" t="s">
        <v>3117</v>
      </c>
      <c r="C2198">
        <v>369</v>
      </c>
      <c r="D2198" t="s">
        <v>3116</v>
      </c>
      <c r="E2198">
        <v>2991500055</v>
      </c>
      <c r="F2198" t="s">
        <v>203</v>
      </c>
      <c r="G2198" t="s">
        <v>3276</v>
      </c>
      <c r="H2198" t="str">
        <f t="shared" si="35"/>
        <v>3532991500055介護予防認知症対応型共同生活介護</v>
      </c>
      <c r="I2198" t="s">
        <v>378</v>
      </c>
      <c r="J2198">
        <v>0</v>
      </c>
    </row>
    <row r="2199" spans="1:10">
      <c r="A2199">
        <v>353</v>
      </c>
      <c r="B2199" t="s">
        <v>3118</v>
      </c>
      <c r="C2199">
        <v>369</v>
      </c>
      <c r="D2199" t="s">
        <v>3116</v>
      </c>
      <c r="E2199">
        <v>2991600038</v>
      </c>
      <c r="F2199" t="s">
        <v>201</v>
      </c>
      <c r="G2199" t="s">
        <v>3277</v>
      </c>
      <c r="H2199" t="str">
        <f t="shared" si="35"/>
        <v>3532991600038認知症対応型共同生活介護</v>
      </c>
      <c r="I2199" t="s">
        <v>378</v>
      </c>
      <c r="J2199">
        <v>788427</v>
      </c>
    </row>
    <row r="2200" spans="1:10">
      <c r="A2200">
        <v>353</v>
      </c>
      <c r="B2200" t="s">
        <v>3119</v>
      </c>
      <c r="C2200">
        <v>369</v>
      </c>
      <c r="D2200" t="s">
        <v>3116</v>
      </c>
      <c r="E2200">
        <v>2991600038</v>
      </c>
      <c r="F2200" t="s">
        <v>203</v>
      </c>
      <c r="G2200" t="s">
        <v>3277</v>
      </c>
      <c r="H2200" t="str">
        <f t="shared" si="35"/>
        <v>3532991600038介護予防認知症対応型共同生活介護</v>
      </c>
      <c r="I2200" t="s">
        <v>378</v>
      </c>
      <c r="J2200">
        <v>0</v>
      </c>
    </row>
    <row r="2201" spans="1:10">
      <c r="H2201" t="str">
        <f t="shared" si="35"/>
        <v/>
      </c>
    </row>
    <row r="2202" spans="1:10">
      <c r="A2202">
        <v>354</v>
      </c>
      <c r="B2202" t="s">
        <v>3120</v>
      </c>
      <c r="C2202">
        <v>370</v>
      </c>
      <c r="D2202" t="s">
        <v>3121</v>
      </c>
      <c r="E2202">
        <v>2970300246</v>
      </c>
      <c r="F2202" t="s">
        <v>10</v>
      </c>
      <c r="G2202" t="s">
        <v>3278</v>
      </c>
      <c r="H2202" t="str">
        <f t="shared" si="35"/>
        <v>3542970300246訪問介護</v>
      </c>
      <c r="I2202" t="s">
        <v>378</v>
      </c>
      <c r="J2202">
        <v>262774</v>
      </c>
    </row>
    <row r="2203" spans="1:10">
      <c r="A2203">
        <v>354</v>
      </c>
      <c r="B2203" t="s">
        <v>3122</v>
      </c>
      <c r="C2203">
        <v>370</v>
      </c>
      <c r="D2203" t="s">
        <v>3121</v>
      </c>
      <c r="E2203">
        <v>2970300246</v>
      </c>
      <c r="F2203" t="s">
        <v>4702</v>
      </c>
      <c r="G2203" t="s">
        <v>4890</v>
      </c>
      <c r="H2203" t="str">
        <f t="shared" si="35"/>
        <v>3542970300246訪問型サービス（独自/定率）</v>
      </c>
      <c r="I2203" t="s">
        <v>378</v>
      </c>
      <c r="J2203">
        <v>25699</v>
      </c>
    </row>
    <row r="2204" spans="1:10">
      <c r="A2204">
        <v>354</v>
      </c>
      <c r="B2204" t="s">
        <v>3123</v>
      </c>
      <c r="C2204">
        <v>370</v>
      </c>
      <c r="D2204" t="s">
        <v>3121</v>
      </c>
      <c r="E2204">
        <v>2970300642</v>
      </c>
      <c r="F2204" t="s">
        <v>222</v>
      </c>
      <c r="G2204" t="s">
        <v>3279</v>
      </c>
      <c r="H2204" t="str">
        <f t="shared" si="35"/>
        <v>3542970300642認知症対応型通所介護</v>
      </c>
      <c r="I2204" t="s">
        <v>378</v>
      </c>
      <c r="J2204">
        <v>385125</v>
      </c>
    </row>
    <row r="2205" spans="1:10">
      <c r="A2205">
        <v>354</v>
      </c>
      <c r="B2205" t="s">
        <v>3124</v>
      </c>
      <c r="C2205">
        <v>370</v>
      </c>
      <c r="D2205" t="s">
        <v>3121</v>
      </c>
      <c r="E2205">
        <v>2970300642</v>
      </c>
      <c r="F2205" t="s">
        <v>224</v>
      </c>
      <c r="G2205" t="s">
        <v>3279</v>
      </c>
      <c r="H2205" t="str">
        <f t="shared" si="35"/>
        <v>3542970300642介護予防認知症対応型通所介護</v>
      </c>
      <c r="I2205" t="s">
        <v>378</v>
      </c>
      <c r="J2205">
        <v>6136</v>
      </c>
    </row>
    <row r="2206" spans="1:10">
      <c r="H2206" t="str">
        <f t="shared" si="35"/>
        <v/>
      </c>
    </row>
    <row r="2207" spans="1:10">
      <c r="A2207">
        <v>355</v>
      </c>
      <c r="B2207" t="s">
        <v>3125</v>
      </c>
      <c r="C2207">
        <v>371</v>
      </c>
      <c r="D2207" t="s">
        <v>3126</v>
      </c>
      <c r="E2207">
        <v>2970108755</v>
      </c>
      <c r="F2207" t="s">
        <v>10</v>
      </c>
      <c r="G2207" t="s">
        <v>3280</v>
      </c>
      <c r="H2207" t="str">
        <f t="shared" si="35"/>
        <v>3552970108755訪問介護</v>
      </c>
      <c r="I2207" t="s">
        <v>423</v>
      </c>
      <c r="J2207">
        <v>120865</v>
      </c>
    </row>
    <row r="2208" spans="1:10">
      <c r="A2208">
        <v>355</v>
      </c>
      <c r="B2208" t="s">
        <v>3127</v>
      </c>
      <c r="C2208">
        <v>371</v>
      </c>
      <c r="D2208" t="s">
        <v>4891</v>
      </c>
      <c r="E2208">
        <v>2970108755</v>
      </c>
      <c r="F2208" t="s">
        <v>4704</v>
      </c>
      <c r="G2208" t="s">
        <v>3280</v>
      </c>
      <c r="H2208" t="str">
        <f t="shared" si="35"/>
        <v>3552970108755訪問型サービス（独自）</v>
      </c>
      <c r="I2208" t="s">
        <v>423</v>
      </c>
      <c r="J2208">
        <v>28184</v>
      </c>
    </row>
    <row r="2209" spans="1:10">
      <c r="H2209" t="str">
        <f t="shared" si="35"/>
        <v/>
      </c>
    </row>
    <row r="2210" spans="1:10">
      <c r="A2210">
        <v>356</v>
      </c>
      <c r="B2210" t="s">
        <v>3128</v>
      </c>
      <c r="C2210">
        <v>372</v>
      </c>
      <c r="D2210" t="s">
        <v>3129</v>
      </c>
      <c r="E2210">
        <v>2990100568</v>
      </c>
      <c r="F2210" t="s">
        <v>13</v>
      </c>
      <c r="G2210" t="s">
        <v>3281</v>
      </c>
      <c r="H2210" t="str">
        <f t="shared" si="35"/>
        <v>3562990100568地域密着型通所介護</v>
      </c>
      <c r="I2210" t="s">
        <v>378</v>
      </c>
      <c r="J2210">
        <v>198924</v>
      </c>
    </row>
    <row r="2211" spans="1:10">
      <c r="A2211">
        <v>356</v>
      </c>
      <c r="B2211" t="s">
        <v>3130</v>
      </c>
      <c r="C2211">
        <v>372</v>
      </c>
      <c r="D2211" t="s">
        <v>4892</v>
      </c>
      <c r="E2211">
        <v>2990100568</v>
      </c>
      <c r="F2211" t="s">
        <v>4705</v>
      </c>
      <c r="G2211" t="s">
        <v>3281</v>
      </c>
      <c r="H2211" t="str">
        <f t="shared" si="35"/>
        <v>3562990100568通所型サービス（独自）</v>
      </c>
      <c r="I2211" t="s">
        <v>378</v>
      </c>
      <c r="J2211">
        <v>13656</v>
      </c>
    </row>
    <row r="2212" spans="1:10">
      <c r="H2212" t="str">
        <f t="shared" si="35"/>
        <v/>
      </c>
    </row>
    <row r="2213" spans="1:10">
      <c r="A2213">
        <v>357</v>
      </c>
      <c r="B2213" t="s">
        <v>3131</v>
      </c>
      <c r="C2213">
        <v>373</v>
      </c>
      <c r="D2213" t="s">
        <v>3132</v>
      </c>
      <c r="E2213">
        <v>2950580049</v>
      </c>
      <c r="F2213" t="s">
        <v>171</v>
      </c>
      <c r="G2213" t="s">
        <v>3282</v>
      </c>
      <c r="H2213" t="str">
        <f t="shared" si="35"/>
        <v>3572950580049介護老人保健施設</v>
      </c>
      <c r="I2213" t="s">
        <v>378</v>
      </c>
      <c r="J2213">
        <v>2144430</v>
      </c>
    </row>
    <row r="2214" spans="1:10">
      <c r="A2214">
        <v>357</v>
      </c>
      <c r="B2214" t="s">
        <v>3133</v>
      </c>
      <c r="C2214">
        <v>373</v>
      </c>
      <c r="D2214" t="s">
        <v>3132</v>
      </c>
      <c r="E2214">
        <v>2950580049</v>
      </c>
      <c r="F2214" t="s">
        <v>263</v>
      </c>
      <c r="G2214" t="s">
        <v>3282</v>
      </c>
      <c r="H2214" t="str">
        <f t="shared" si="35"/>
        <v>3572950580049短期入所療養介護</v>
      </c>
      <c r="I2214" t="s">
        <v>378</v>
      </c>
      <c r="J2214">
        <v>0</v>
      </c>
    </row>
    <row r="2215" spans="1:10">
      <c r="A2215">
        <v>357</v>
      </c>
      <c r="B2215" t="s">
        <v>3134</v>
      </c>
      <c r="C2215">
        <v>373</v>
      </c>
      <c r="D2215" t="s">
        <v>3132</v>
      </c>
      <c r="E2215">
        <v>2950580049</v>
      </c>
      <c r="F2215" t="s">
        <v>265</v>
      </c>
      <c r="G2215" t="s">
        <v>3282</v>
      </c>
      <c r="H2215" t="str">
        <f t="shared" si="35"/>
        <v>3572950580049介護予防短期入所療養介護</v>
      </c>
      <c r="I2215" t="s">
        <v>378</v>
      </c>
      <c r="J2215">
        <v>0</v>
      </c>
    </row>
    <row r="2216" spans="1:10">
      <c r="A2216">
        <v>357</v>
      </c>
      <c r="B2216" t="s">
        <v>3135</v>
      </c>
      <c r="C2216">
        <v>373</v>
      </c>
      <c r="D2216" t="s">
        <v>3132</v>
      </c>
      <c r="E2216">
        <v>2950580049</v>
      </c>
      <c r="F2216" t="s">
        <v>190</v>
      </c>
      <c r="G2216" t="s">
        <v>3282</v>
      </c>
      <c r="H2216" t="str">
        <f t="shared" si="35"/>
        <v>3572950580049通所リハビリテーション</v>
      </c>
      <c r="I2216" t="s">
        <v>378</v>
      </c>
      <c r="J2216">
        <v>0</v>
      </c>
    </row>
    <row r="2217" spans="1:10">
      <c r="A2217">
        <v>357</v>
      </c>
      <c r="B2217" t="s">
        <v>3136</v>
      </c>
      <c r="C2217">
        <v>373</v>
      </c>
      <c r="D2217" t="s">
        <v>3132</v>
      </c>
      <c r="E2217">
        <v>2950580049</v>
      </c>
      <c r="F2217" t="s">
        <v>189</v>
      </c>
      <c r="G2217" t="s">
        <v>3282</v>
      </c>
      <c r="H2217" t="str">
        <f t="shared" si="35"/>
        <v>3572950580049介護予防通所リハビリテーション</v>
      </c>
      <c r="I2217" t="s">
        <v>378</v>
      </c>
      <c r="J2217">
        <v>0</v>
      </c>
    </row>
    <row r="2218" spans="1:10">
      <c r="A2218">
        <v>357</v>
      </c>
      <c r="B2218" t="s">
        <v>3137</v>
      </c>
      <c r="C2218">
        <v>373</v>
      </c>
      <c r="D2218" t="s">
        <v>3132</v>
      </c>
      <c r="E2218">
        <v>2950580007</v>
      </c>
      <c r="F2218" t="s">
        <v>171</v>
      </c>
      <c r="G2218" t="s">
        <v>3283</v>
      </c>
      <c r="H2218" t="str">
        <f t="shared" si="35"/>
        <v>3572950580007介護老人保健施設</v>
      </c>
      <c r="I2218" t="s">
        <v>378</v>
      </c>
      <c r="J2218">
        <v>1966243</v>
      </c>
    </row>
    <row r="2219" spans="1:10">
      <c r="A2219">
        <v>357</v>
      </c>
      <c r="B2219" t="s">
        <v>3138</v>
      </c>
      <c r="C2219">
        <v>373</v>
      </c>
      <c r="D2219" t="s">
        <v>3132</v>
      </c>
      <c r="E2219">
        <v>2950580007</v>
      </c>
      <c r="F2219" t="s">
        <v>263</v>
      </c>
      <c r="G2219" t="s">
        <v>3283</v>
      </c>
      <c r="H2219" t="str">
        <f t="shared" si="35"/>
        <v>3572950580007短期入所療養介護</v>
      </c>
      <c r="I2219" t="s">
        <v>378</v>
      </c>
      <c r="J2219">
        <v>14272</v>
      </c>
    </row>
    <row r="2220" spans="1:10">
      <c r="A2220">
        <v>357</v>
      </c>
      <c r="B2220" t="s">
        <v>3139</v>
      </c>
      <c r="C2220">
        <v>373</v>
      </c>
      <c r="D2220" t="s">
        <v>3132</v>
      </c>
      <c r="E2220">
        <v>2950580007</v>
      </c>
      <c r="F2220" t="s">
        <v>265</v>
      </c>
      <c r="G2220" t="s">
        <v>3283</v>
      </c>
      <c r="H2220" t="str">
        <f t="shared" si="35"/>
        <v>3572950580007介護予防短期入所療養介護</v>
      </c>
      <c r="I2220" t="s">
        <v>378</v>
      </c>
      <c r="J2220">
        <v>4820</v>
      </c>
    </row>
    <row r="2221" spans="1:10">
      <c r="A2221">
        <v>357</v>
      </c>
      <c r="B2221" t="s">
        <v>3140</v>
      </c>
      <c r="C2221">
        <v>373</v>
      </c>
      <c r="D2221" t="s">
        <v>3132</v>
      </c>
      <c r="E2221">
        <v>2950580007</v>
      </c>
      <c r="F2221" t="s">
        <v>190</v>
      </c>
      <c r="G2221" t="s">
        <v>3283</v>
      </c>
      <c r="H2221" t="str">
        <f t="shared" si="35"/>
        <v>3572950580007通所リハビリテーション</v>
      </c>
      <c r="I2221" t="s">
        <v>378</v>
      </c>
      <c r="J2221">
        <v>400549</v>
      </c>
    </row>
    <row r="2222" spans="1:10">
      <c r="A2222">
        <v>357</v>
      </c>
      <c r="B2222" t="s">
        <v>3141</v>
      </c>
      <c r="C2222">
        <v>373</v>
      </c>
      <c r="D2222" t="s">
        <v>3132</v>
      </c>
      <c r="E2222">
        <v>2950580007</v>
      </c>
      <c r="F2222" t="s">
        <v>189</v>
      </c>
      <c r="G2222" t="s">
        <v>3283</v>
      </c>
      <c r="H2222" t="str">
        <f t="shared" si="35"/>
        <v>3572950580007介護予防通所リハビリテーション</v>
      </c>
      <c r="I2222" t="s">
        <v>378</v>
      </c>
      <c r="J2222">
        <v>56690</v>
      </c>
    </row>
    <row r="2223" spans="1:10">
      <c r="A2223">
        <v>357</v>
      </c>
      <c r="B2223" t="s">
        <v>3142</v>
      </c>
      <c r="C2223">
        <v>373</v>
      </c>
      <c r="D2223" t="s">
        <v>3132</v>
      </c>
      <c r="E2223">
        <v>2951780028</v>
      </c>
      <c r="F2223" t="s">
        <v>171</v>
      </c>
      <c r="G2223" t="s">
        <v>3284</v>
      </c>
      <c r="H2223" t="str">
        <f t="shared" si="35"/>
        <v>3572951780028介護老人保健施設</v>
      </c>
      <c r="I2223" t="s">
        <v>378</v>
      </c>
      <c r="J2223">
        <v>1591251</v>
      </c>
    </row>
    <row r="2224" spans="1:10">
      <c r="A2224">
        <v>357</v>
      </c>
      <c r="B2224" t="s">
        <v>3143</v>
      </c>
      <c r="C2224">
        <v>373</v>
      </c>
      <c r="D2224" t="s">
        <v>3132</v>
      </c>
      <c r="E2224">
        <v>2951780028</v>
      </c>
      <c r="F2224" t="s">
        <v>263</v>
      </c>
      <c r="G2224" t="s">
        <v>3284</v>
      </c>
      <c r="H2224" t="str">
        <f t="shared" si="35"/>
        <v>3572951780028短期入所療養介護</v>
      </c>
      <c r="I2224" t="s">
        <v>378</v>
      </c>
      <c r="J2224">
        <v>31704</v>
      </c>
    </row>
    <row r="2225" spans="1:12">
      <c r="A2225">
        <v>357</v>
      </c>
      <c r="B2225" t="s">
        <v>3144</v>
      </c>
      <c r="C2225">
        <v>373</v>
      </c>
      <c r="D2225" t="s">
        <v>3132</v>
      </c>
      <c r="E2225">
        <v>2951780028</v>
      </c>
      <c r="F2225" t="s">
        <v>265</v>
      </c>
      <c r="G2225" t="s">
        <v>3284</v>
      </c>
      <c r="H2225" t="str">
        <f t="shared" si="35"/>
        <v>3572951780028介護予防短期入所療養介護</v>
      </c>
      <c r="I2225" t="s">
        <v>378</v>
      </c>
      <c r="J2225">
        <v>0</v>
      </c>
    </row>
    <row r="2226" spans="1:12">
      <c r="A2226">
        <v>357</v>
      </c>
      <c r="B2226" t="s">
        <v>3145</v>
      </c>
      <c r="C2226">
        <v>373</v>
      </c>
      <c r="D2226" t="s">
        <v>3132</v>
      </c>
      <c r="E2226">
        <v>2951780028</v>
      </c>
      <c r="F2226" t="s">
        <v>190</v>
      </c>
      <c r="G2226" t="s">
        <v>3284</v>
      </c>
      <c r="H2226" t="str">
        <f t="shared" si="35"/>
        <v>3572951780028通所リハビリテーション</v>
      </c>
      <c r="I2226" t="s">
        <v>378</v>
      </c>
      <c r="J2226">
        <v>101220</v>
      </c>
      <c r="L2226">
        <v>1</v>
      </c>
    </row>
    <row r="2227" spans="1:12">
      <c r="A2227">
        <v>357</v>
      </c>
      <c r="B2227" t="s">
        <v>3146</v>
      </c>
      <c r="C2227">
        <v>373</v>
      </c>
      <c r="D2227" t="s">
        <v>3132</v>
      </c>
      <c r="E2227">
        <v>2951780028</v>
      </c>
      <c r="F2227" t="s">
        <v>189</v>
      </c>
      <c r="G2227" t="s">
        <v>3284</v>
      </c>
      <c r="H2227" t="str">
        <f t="shared" si="35"/>
        <v>3572951780028介護予防通所リハビリテーション</v>
      </c>
      <c r="I2227" t="s">
        <v>378</v>
      </c>
      <c r="J2227">
        <v>5222</v>
      </c>
      <c r="L2227">
        <v>1</v>
      </c>
    </row>
    <row r="2228" spans="1:12">
      <c r="H2228" t="str">
        <f t="shared" si="35"/>
        <v/>
      </c>
    </row>
    <row r="2229" spans="1:12">
      <c r="A2229">
        <v>358</v>
      </c>
      <c r="B2229" t="s">
        <v>3147</v>
      </c>
      <c r="C2229">
        <v>374</v>
      </c>
      <c r="D2229" t="s">
        <v>3148</v>
      </c>
      <c r="E2229">
        <v>2970200453</v>
      </c>
      <c r="F2229" t="s">
        <v>12</v>
      </c>
      <c r="G2229" t="s">
        <v>3285</v>
      </c>
      <c r="H2229" t="str">
        <f t="shared" si="35"/>
        <v>3582970200453通所介護</v>
      </c>
      <c r="I2229" t="s">
        <v>378</v>
      </c>
      <c r="J2229">
        <v>310615</v>
      </c>
    </row>
    <row r="2230" spans="1:12">
      <c r="A2230">
        <v>358</v>
      </c>
      <c r="B2230" t="s">
        <v>3149</v>
      </c>
      <c r="C2230">
        <v>374</v>
      </c>
      <c r="D2230" t="s">
        <v>3148</v>
      </c>
      <c r="E2230">
        <v>2970200784</v>
      </c>
      <c r="F2230" t="s">
        <v>10</v>
      </c>
      <c r="G2230" t="s">
        <v>3286</v>
      </c>
      <c r="H2230" t="str">
        <f t="shared" si="35"/>
        <v>3582970200784訪問介護</v>
      </c>
      <c r="I2230" t="s">
        <v>378</v>
      </c>
      <c r="J2230">
        <v>896821</v>
      </c>
    </row>
    <row r="2231" spans="1:12">
      <c r="H2231" t="str">
        <f t="shared" si="35"/>
        <v/>
      </c>
    </row>
    <row r="2232" spans="1:12">
      <c r="A2232">
        <v>359</v>
      </c>
      <c r="B2232" t="s">
        <v>3150</v>
      </c>
      <c r="C2232">
        <v>375</v>
      </c>
      <c r="D2232" t="s">
        <v>3151</v>
      </c>
      <c r="E2232">
        <v>2970201584</v>
      </c>
      <c r="F2232" t="s">
        <v>10</v>
      </c>
      <c r="G2232" t="s">
        <v>3287</v>
      </c>
      <c r="H2232" t="str">
        <f t="shared" si="35"/>
        <v>3592970201584訪問介護</v>
      </c>
      <c r="I2232" t="s">
        <v>378</v>
      </c>
      <c r="J2232">
        <v>315516</v>
      </c>
    </row>
    <row r="2233" spans="1:12">
      <c r="H2233" t="str">
        <f t="shared" ref="H2233:H2296" si="36">A2233&amp;B2233</f>
        <v/>
      </c>
    </row>
    <row r="2234" spans="1:12">
      <c r="A2234">
        <v>360</v>
      </c>
      <c r="B2234" t="s">
        <v>3152</v>
      </c>
      <c r="C2234">
        <v>376</v>
      </c>
      <c r="D2234" t="s">
        <v>3153</v>
      </c>
      <c r="E2234">
        <v>2973500164</v>
      </c>
      <c r="F2234" t="s">
        <v>172</v>
      </c>
      <c r="G2234" t="s">
        <v>3288</v>
      </c>
      <c r="H2234" t="str">
        <f t="shared" si="36"/>
        <v>3602973500164介護老人福祉施設</v>
      </c>
      <c r="I2234" t="s">
        <v>378</v>
      </c>
      <c r="J2234">
        <v>2918504</v>
      </c>
    </row>
    <row r="2235" spans="1:12">
      <c r="A2235">
        <v>360</v>
      </c>
      <c r="B2235" t="s">
        <v>3154</v>
      </c>
      <c r="C2235">
        <v>376</v>
      </c>
      <c r="D2235" t="s">
        <v>3153</v>
      </c>
      <c r="E2235">
        <v>2973500164</v>
      </c>
      <c r="F2235" t="s">
        <v>188</v>
      </c>
      <c r="G2235" t="s">
        <v>3288</v>
      </c>
      <c r="H2235" t="str">
        <f t="shared" si="36"/>
        <v>3602973500164短期入所生活介護</v>
      </c>
      <c r="I2235" t="s">
        <v>378</v>
      </c>
      <c r="J2235">
        <v>0</v>
      </c>
    </row>
    <row r="2236" spans="1:12">
      <c r="A2236">
        <v>360</v>
      </c>
      <c r="B2236" t="s">
        <v>3155</v>
      </c>
      <c r="C2236">
        <v>376</v>
      </c>
      <c r="D2236" t="s">
        <v>3153</v>
      </c>
      <c r="E2236">
        <v>2973500164</v>
      </c>
      <c r="F2236" t="s">
        <v>187</v>
      </c>
      <c r="G2236" t="s">
        <v>3288</v>
      </c>
      <c r="H2236" t="str">
        <f t="shared" si="36"/>
        <v>3602973500164介護予防短期入所生活介護</v>
      </c>
      <c r="I2236" t="s">
        <v>378</v>
      </c>
      <c r="J2236">
        <v>0</v>
      </c>
    </row>
    <row r="2237" spans="1:12">
      <c r="A2237">
        <v>360</v>
      </c>
      <c r="B2237" t="s">
        <v>3156</v>
      </c>
      <c r="C2237">
        <v>376</v>
      </c>
      <c r="D2237" t="s">
        <v>3153</v>
      </c>
      <c r="E2237">
        <v>2973500172</v>
      </c>
      <c r="F2237" t="s">
        <v>188</v>
      </c>
      <c r="G2237" t="s">
        <v>3289</v>
      </c>
      <c r="H2237" t="str">
        <f t="shared" si="36"/>
        <v>3602973500172短期入所生活介護</v>
      </c>
      <c r="I2237" t="s">
        <v>378</v>
      </c>
      <c r="J2237">
        <v>349758</v>
      </c>
    </row>
    <row r="2238" spans="1:12">
      <c r="A2238">
        <v>360</v>
      </c>
      <c r="B2238" t="s">
        <v>3157</v>
      </c>
      <c r="C2238">
        <v>376</v>
      </c>
      <c r="D2238" t="s">
        <v>3153</v>
      </c>
      <c r="E2238">
        <v>2973500172</v>
      </c>
      <c r="F2238" t="s">
        <v>187</v>
      </c>
      <c r="G2238" t="s">
        <v>4893</v>
      </c>
      <c r="H2238" t="str">
        <f t="shared" si="36"/>
        <v>3602973500172介護予防短期入所生活介護</v>
      </c>
      <c r="I2238" t="s">
        <v>378</v>
      </c>
      <c r="J2238">
        <v>2203</v>
      </c>
    </row>
    <row r="2239" spans="1:12">
      <c r="A2239">
        <v>360</v>
      </c>
      <c r="B2239" t="s">
        <v>3158</v>
      </c>
      <c r="C2239">
        <v>376</v>
      </c>
      <c r="D2239" t="s">
        <v>3153</v>
      </c>
      <c r="E2239">
        <v>2973500180</v>
      </c>
      <c r="F2239" t="s">
        <v>12</v>
      </c>
      <c r="G2239" t="s">
        <v>3290</v>
      </c>
      <c r="H2239" t="str">
        <f t="shared" si="36"/>
        <v>3602973500180通所介護</v>
      </c>
      <c r="I2239" t="s">
        <v>378</v>
      </c>
      <c r="J2239">
        <v>414694</v>
      </c>
    </row>
    <row r="2240" spans="1:12">
      <c r="A2240">
        <v>360</v>
      </c>
      <c r="B2240" t="s">
        <v>3159</v>
      </c>
      <c r="C2240">
        <v>376</v>
      </c>
      <c r="D2240" t="s">
        <v>3153</v>
      </c>
      <c r="E2240">
        <v>2973500180</v>
      </c>
      <c r="F2240" t="s">
        <v>4705</v>
      </c>
      <c r="G2240" t="s">
        <v>4894</v>
      </c>
      <c r="H2240" t="str">
        <f t="shared" si="36"/>
        <v>3602973500180通所型サービス（独自）</v>
      </c>
      <c r="I2240" t="s">
        <v>378</v>
      </c>
      <c r="J2240">
        <v>47274</v>
      </c>
    </row>
    <row r="2241" spans="1:12">
      <c r="A2241">
        <v>360</v>
      </c>
      <c r="B2241" t="s">
        <v>3160</v>
      </c>
      <c r="C2241">
        <v>376</v>
      </c>
      <c r="D2241" t="s">
        <v>3153</v>
      </c>
      <c r="E2241">
        <v>2973500180</v>
      </c>
      <c r="F2241" t="s">
        <v>4703</v>
      </c>
      <c r="G2241" t="s">
        <v>4894</v>
      </c>
      <c r="H2241" t="str">
        <f t="shared" si="36"/>
        <v>3602973500180通所型サービス（独自/定率）</v>
      </c>
      <c r="I2241" t="s">
        <v>378</v>
      </c>
      <c r="J2241">
        <v>22136</v>
      </c>
    </row>
    <row r="2242" spans="1:12">
      <c r="A2242">
        <v>360</v>
      </c>
      <c r="B2242" t="s">
        <v>3161</v>
      </c>
      <c r="C2242">
        <v>376</v>
      </c>
      <c r="D2242" t="s">
        <v>3153</v>
      </c>
      <c r="E2242">
        <v>2993500020</v>
      </c>
      <c r="F2242" t="s">
        <v>201</v>
      </c>
      <c r="G2242" t="s">
        <v>3291</v>
      </c>
      <c r="H2242" t="str">
        <f t="shared" si="36"/>
        <v>3602993500020認知症対応型共同生活介護</v>
      </c>
      <c r="I2242" t="s">
        <v>378</v>
      </c>
      <c r="J2242">
        <v>403730</v>
      </c>
    </row>
    <row r="2243" spans="1:12">
      <c r="A2243">
        <v>360</v>
      </c>
      <c r="B2243" t="s">
        <v>3162</v>
      </c>
      <c r="C2243">
        <v>376</v>
      </c>
      <c r="D2243" t="s">
        <v>3153</v>
      </c>
      <c r="E2243">
        <v>2993500020</v>
      </c>
      <c r="F2243" t="s">
        <v>4716</v>
      </c>
      <c r="G2243" t="s">
        <v>3291</v>
      </c>
      <c r="H2243" t="str">
        <f t="shared" si="36"/>
        <v>3602993500020認知症対応型共同生活介護(短期利用型）</v>
      </c>
      <c r="I2243" t="s">
        <v>378</v>
      </c>
      <c r="J2243">
        <v>0</v>
      </c>
    </row>
    <row r="2244" spans="1:12">
      <c r="A2244">
        <v>360</v>
      </c>
      <c r="B2244" t="s">
        <v>3163</v>
      </c>
      <c r="C2244">
        <v>376</v>
      </c>
      <c r="D2244" t="s">
        <v>3153</v>
      </c>
      <c r="E2244">
        <v>2993500020</v>
      </c>
      <c r="F2244" t="s">
        <v>203</v>
      </c>
      <c r="G2244" t="s">
        <v>4895</v>
      </c>
      <c r="H2244" t="str">
        <f t="shared" si="36"/>
        <v>3602993500020介護予防認知症対応型共同生活介護</v>
      </c>
      <c r="I2244" t="s">
        <v>378</v>
      </c>
      <c r="J2244">
        <v>0</v>
      </c>
    </row>
    <row r="2245" spans="1:12">
      <c r="A2245">
        <v>360</v>
      </c>
      <c r="B2245" t="s">
        <v>3164</v>
      </c>
      <c r="C2245">
        <v>376</v>
      </c>
      <c r="D2245" t="s">
        <v>3153</v>
      </c>
      <c r="E2245">
        <v>2993500020</v>
      </c>
      <c r="F2245" t="s">
        <v>4718</v>
      </c>
      <c r="G2245" t="s">
        <v>4895</v>
      </c>
      <c r="H2245" t="str">
        <f t="shared" si="36"/>
        <v>3602993500020介護予防認知症対応型共同生活介護(短期利用型）</v>
      </c>
      <c r="I2245" t="s">
        <v>378</v>
      </c>
      <c r="J2245">
        <v>0</v>
      </c>
    </row>
    <row r="2246" spans="1:12">
      <c r="A2246">
        <v>360</v>
      </c>
      <c r="B2246" t="s">
        <v>3165</v>
      </c>
      <c r="C2246">
        <v>376</v>
      </c>
      <c r="D2246" t="s">
        <v>3153</v>
      </c>
      <c r="E2246">
        <v>2970601155</v>
      </c>
      <c r="F2246" t="s">
        <v>188</v>
      </c>
      <c r="G2246" t="s">
        <v>3292</v>
      </c>
      <c r="H2246" t="str">
        <f t="shared" si="36"/>
        <v>3602970601155短期入所生活介護</v>
      </c>
      <c r="I2246" t="s">
        <v>378</v>
      </c>
      <c r="J2246">
        <v>826341</v>
      </c>
    </row>
    <row r="2247" spans="1:12">
      <c r="A2247">
        <v>360</v>
      </c>
      <c r="B2247" t="s">
        <v>3166</v>
      </c>
      <c r="C2247">
        <v>376</v>
      </c>
      <c r="D2247" t="s">
        <v>3153</v>
      </c>
      <c r="E2247">
        <v>2970601155</v>
      </c>
      <c r="F2247" t="s">
        <v>187</v>
      </c>
      <c r="G2247" t="s">
        <v>3292</v>
      </c>
      <c r="H2247" t="str">
        <f t="shared" si="36"/>
        <v>3602970601155介護予防短期入所生活介護</v>
      </c>
      <c r="I2247" t="s">
        <v>378</v>
      </c>
      <c r="J2247">
        <v>2881</v>
      </c>
    </row>
    <row r="2248" spans="1:12">
      <c r="A2248">
        <v>360</v>
      </c>
      <c r="B2248" t="s">
        <v>3167</v>
      </c>
      <c r="C2248">
        <v>376</v>
      </c>
      <c r="D2248" t="s">
        <v>3153</v>
      </c>
      <c r="E2248">
        <v>2990600187</v>
      </c>
      <c r="F2248" t="s">
        <v>1275</v>
      </c>
      <c r="G2248" t="s">
        <v>3293</v>
      </c>
      <c r="H2248" t="str">
        <f t="shared" si="36"/>
        <v>3602990600187地域密着型介護老人福祉施設入所者生活介護</v>
      </c>
      <c r="I2248" t="s">
        <v>378</v>
      </c>
      <c r="J2248">
        <v>1051798</v>
      </c>
    </row>
    <row r="2249" spans="1:12">
      <c r="A2249">
        <v>360</v>
      </c>
      <c r="B2249" t="s">
        <v>3168</v>
      </c>
      <c r="C2249">
        <v>376</v>
      </c>
      <c r="D2249" t="s">
        <v>3153</v>
      </c>
      <c r="E2249">
        <v>2990600195</v>
      </c>
      <c r="F2249" t="s">
        <v>201</v>
      </c>
      <c r="G2249" t="s">
        <v>3294</v>
      </c>
      <c r="H2249" t="str">
        <f t="shared" si="36"/>
        <v>3602990600195認知症対応型共同生活介護</v>
      </c>
      <c r="I2249" t="s">
        <v>378</v>
      </c>
      <c r="J2249">
        <v>808897</v>
      </c>
    </row>
    <row r="2250" spans="1:12">
      <c r="A2250">
        <v>360</v>
      </c>
      <c r="B2250" t="s">
        <v>3169</v>
      </c>
      <c r="C2250">
        <v>376</v>
      </c>
      <c r="D2250" t="s">
        <v>3153</v>
      </c>
      <c r="E2250">
        <v>2990600195</v>
      </c>
      <c r="F2250" t="s">
        <v>203</v>
      </c>
      <c r="G2250" t="s">
        <v>3294</v>
      </c>
      <c r="H2250" t="str">
        <f t="shared" si="36"/>
        <v>3602990600195介護予防認知症対応型共同生活介護</v>
      </c>
      <c r="I2250" t="s">
        <v>378</v>
      </c>
      <c r="J2250">
        <v>0</v>
      </c>
    </row>
    <row r="2251" spans="1:12">
      <c r="A2251">
        <v>360</v>
      </c>
      <c r="B2251" t="s">
        <v>3170</v>
      </c>
      <c r="C2251">
        <v>376</v>
      </c>
      <c r="D2251" t="s">
        <v>3153</v>
      </c>
      <c r="E2251">
        <v>2990600203</v>
      </c>
      <c r="F2251" t="s">
        <v>13</v>
      </c>
      <c r="G2251" t="s">
        <v>3295</v>
      </c>
      <c r="H2251" t="str">
        <f t="shared" si="36"/>
        <v>3602990600203地域密着型通所介護</v>
      </c>
      <c r="I2251" t="s">
        <v>378</v>
      </c>
      <c r="J2251">
        <v>290021</v>
      </c>
    </row>
    <row r="2252" spans="1:12">
      <c r="A2252">
        <v>360</v>
      </c>
      <c r="B2252" t="s">
        <v>3171</v>
      </c>
      <c r="C2252">
        <v>376</v>
      </c>
      <c r="D2252" t="s">
        <v>3153</v>
      </c>
      <c r="E2252" t="s">
        <v>3172</v>
      </c>
      <c r="F2252" t="s">
        <v>4703</v>
      </c>
      <c r="G2252" t="s">
        <v>4896</v>
      </c>
      <c r="H2252" t="str">
        <f t="shared" si="36"/>
        <v>36029A0600044通所型サービス（独自/定率）</v>
      </c>
      <c r="I2252" t="s">
        <v>378</v>
      </c>
      <c r="J2252">
        <v>14620</v>
      </c>
    </row>
    <row r="2253" spans="1:12">
      <c r="A2253">
        <v>360</v>
      </c>
      <c r="B2253" t="s">
        <v>3173</v>
      </c>
      <c r="C2253">
        <v>376</v>
      </c>
      <c r="D2253" t="s">
        <v>3153</v>
      </c>
      <c r="E2253">
        <v>2973500248</v>
      </c>
      <c r="F2253" t="s">
        <v>4704</v>
      </c>
      <c r="G2253" t="s">
        <v>4897</v>
      </c>
      <c r="H2253" t="str">
        <f t="shared" si="36"/>
        <v>3602973500248訪問型サービス（独自）</v>
      </c>
      <c r="I2253" t="s">
        <v>378</v>
      </c>
      <c r="J2253">
        <v>562</v>
      </c>
      <c r="L2253">
        <v>1</v>
      </c>
    </row>
    <row r="2254" spans="1:12">
      <c r="A2254">
        <v>360</v>
      </c>
      <c r="B2254" t="s">
        <v>3174</v>
      </c>
      <c r="C2254">
        <v>376</v>
      </c>
      <c r="D2254" t="s">
        <v>3153</v>
      </c>
      <c r="E2254">
        <v>2973500248</v>
      </c>
      <c r="F2254" t="s">
        <v>10</v>
      </c>
      <c r="G2254" t="s">
        <v>4897</v>
      </c>
      <c r="H2254" t="str">
        <f t="shared" si="36"/>
        <v>3602973500248訪問介護</v>
      </c>
      <c r="I2254" t="s">
        <v>378</v>
      </c>
      <c r="J2254">
        <v>37526</v>
      </c>
      <c r="L2254">
        <v>1</v>
      </c>
    </row>
    <row r="2255" spans="1:12">
      <c r="H2255" t="str">
        <f t="shared" si="36"/>
        <v/>
      </c>
    </row>
    <row r="2256" spans="1:12">
      <c r="A2256">
        <v>361</v>
      </c>
      <c r="B2256" t="s">
        <v>3175</v>
      </c>
      <c r="C2256">
        <v>377</v>
      </c>
      <c r="D2256" t="s">
        <v>3176</v>
      </c>
      <c r="E2256">
        <v>2971500059</v>
      </c>
      <c r="F2256" t="s">
        <v>10</v>
      </c>
      <c r="G2256" t="s">
        <v>3296</v>
      </c>
      <c r="H2256" t="str">
        <f t="shared" si="36"/>
        <v>3612971500059訪問介護</v>
      </c>
      <c r="I2256" t="s">
        <v>378</v>
      </c>
      <c r="J2256">
        <v>544185</v>
      </c>
    </row>
    <row r="2257" spans="1:10">
      <c r="A2257">
        <v>361</v>
      </c>
      <c r="B2257" t="s">
        <v>3177</v>
      </c>
      <c r="C2257">
        <v>377</v>
      </c>
      <c r="D2257" t="s">
        <v>3176</v>
      </c>
      <c r="E2257">
        <v>2971500059</v>
      </c>
      <c r="F2257" t="s">
        <v>1036</v>
      </c>
      <c r="G2257" t="s">
        <v>3297</v>
      </c>
      <c r="H2257" t="str">
        <f t="shared" si="36"/>
        <v>3612971500059訪問型サービス（独自）</v>
      </c>
      <c r="I2257" t="s">
        <v>378</v>
      </c>
      <c r="J2257">
        <v>80625</v>
      </c>
    </row>
    <row r="2258" spans="1:10">
      <c r="A2258">
        <v>361</v>
      </c>
      <c r="B2258" t="s">
        <v>3178</v>
      </c>
      <c r="C2258">
        <v>377</v>
      </c>
      <c r="D2258" t="s">
        <v>3176</v>
      </c>
      <c r="E2258">
        <v>2971400227</v>
      </c>
      <c r="F2258" t="s">
        <v>201</v>
      </c>
      <c r="G2258" t="s">
        <v>3298</v>
      </c>
      <c r="H2258" t="str">
        <f t="shared" si="36"/>
        <v>3612971400227認知症対応型共同生活介護</v>
      </c>
      <c r="I2258" t="s">
        <v>378</v>
      </c>
      <c r="J2258">
        <v>850603</v>
      </c>
    </row>
    <row r="2259" spans="1:10">
      <c r="A2259">
        <v>361</v>
      </c>
      <c r="B2259" t="s">
        <v>3179</v>
      </c>
      <c r="C2259">
        <v>377</v>
      </c>
      <c r="D2259" t="s">
        <v>3176</v>
      </c>
      <c r="E2259">
        <v>2971400227</v>
      </c>
      <c r="F2259" t="s">
        <v>4716</v>
      </c>
      <c r="G2259" t="s">
        <v>3298</v>
      </c>
      <c r="H2259" t="str">
        <f t="shared" si="36"/>
        <v>3612971400227認知症対応型共同生活介護(短期利用型）</v>
      </c>
      <c r="I2259" t="s">
        <v>378</v>
      </c>
      <c r="J2259">
        <v>0</v>
      </c>
    </row>
    <row r="2260" spans="1:10">
      <c r="A2260">
        <v>361</v>
      </c>
      <c r="B2260" t="s">
        <v>3180</v>
      </c>
      <c r="C2260">
        <v>377</v>
      </c>
      <c r="D2260" t="s">
        <v>3176</v>
      </c>
      <c r="E2260">
        <v>2971400227</v>
      </c>
      <c r="F2260" t="s">
        <v>203</v>
      </c>
      <c r="G2260" t="s">
        <v>3298</v>
      </c>
      <c r="H2260" t="str">
        <f t="shared" si="36"/>
        <v>3612971400227介護予防認知症対応型共同生活介護</v>
      </c>
      <c r="I2260" t="s">
        <v>378</v>
      </c>
      <c r="J2260">
        <v>0</v>
      </c>
    </row>
    <row r="2261" spans="1:10">
      <c r="A2261">
        <v>361</v>
      </c>
      <c r="B2261" t="s">
        <v>3181</v>
      </c>
      <c r="C2261">
        <v>377</v>
      </c>
      <c r="D2261" t="s">
        <v>3176</v>
      </c>
      <c r="E2261">
        <v>2971400227</v>
      </c>
      <c r="F2261" t="s">
        <v>4718</v>
      </c>
      <c r="G2261" t="s">
        <v>3298</v>
      </c>
      <c r="H2261" t="str">
        <f t="shared" si="36"/>
        <v>3612971400227介護予防認知症対応型共同生活介護(短期利用型）</v>
      </c>
      <c r="I2261" t="s">
        <v>378</v>
      </c>
      <c r="J2261">
        <v>0</v>
      </c>
    </row>
    <row r="2262" spans="1:10">
      <c r="A2262">
        <v>361</v>
      </c>
      <c r="B2262" t="s">
        <v>3182</v>
      </c>
      <c r="C2262">
        <v>377</v>
      </c>
      <c r="D2262" t="s">
        <v>3176</v>
      </c>
      <c r="E2262">
        <v>2971500182</v>
      </c>
      <c r="F2262" t="s">
        <v>12</v>
      </c>
      <c r="G2262" t="s">
        <v>3299</v>
      </c>
      <c r="H2262" t="str">
        <f t="shared" si="36"/>
        <v>3612971500182通所介護</v>
      </c>
      <c r="I2262" t="s">
        <v>378</v>
      </c>
      <c r="J2262">
        <v>436267</v>
      </c>
    </row>
    <row r="2263" spans="1:10">
      <c r="A2263">
        <v>361</v>
      </c>
      <c r="B2263" t="s">
        <v>3183</v>
      </c>
      <c r="C2263">
        <v>377</v>
      </c>
      <c r="D2263" t="s">
        <v>3176</v>
      </c>
      <c r="E2263">
        <v>2971500182</v>
      </c>
      <c r="F2263" t="s">
        <v>1031</v>
      </c>
      <c r="G2263" t="s">
        <v>3300</v>
      </c>
      <c r="H2263" t="str">
        <f t="shared" si="36"/>
        <v>3612971500182通所型サービス（独自）</v>
      </c>
      <c r="I2263" t="s">
        <v>378</v>
      </c>
      <c r="J2263">
        <v>9689</v>
      </c>
    </row>
    <row r="2264" spans="1:10">
      <c r="A2264">
        <v>361</v>
      </c>
      <c r="B2264" t="s">
        <v>3184</v>
      </c>
      <c r="C2264">
        <v>377</v>
      </c>
      <c r="D2264" t="s">
        <v>3176</v>
      </c>
      <c r="E2264">
        <v>2971600610</v>
      </c>
      <c r="F2264" t="s">
        <v>12</v>
      </c>
      <c r="G2264" t="s">
        <v>3301</v>
      </c>
      <c r="H2264" t="str">
        <f t="shared" si="36"/>
        <v>3612971600610通所介護</v>
      </c>
      <c r="I2264" t="s">
        <v>378</v>
      </c>
      <c r="J2264">
        <v>351724</v>
      </c>
    </row>
    <row r="2265" spans="1:10">
      <c r="A2265">
        <v>361</v>
      </c>
      <c r="B2265" t="s">
        <v>3185</v>
      </c>
      <c r="C2265">
        <v>377</v>
      </c>
      <c r="D2265" t="s">
        <v>3176</v>
      </c>
      <c r="E2265">
        <v>2971600610</v>
      </c>
      <c r="F2265" t="s">
        <v>1031</v>
      </c>
      <c r="G2265" t="s">
        <v>3302</v>
      </c>
      <c r="H2265" t="str">
        <f t="shared" si="36"/>
        <v>3612971600610通所型サービス（独自）</v>
      </c>
      <c r="I2265" t="s">
        <v>378</v>
      </c>
      <c r="J2265">
        <v>97671</v>
      </c>
    </row>
    <row r="2266" spans="1:10">
      <c r="H2266" t="str">
        <f t="shared" si="36"/>
        <v/>
      </c>
    </row>
    <row r="2267" spans="1:10">
      <c r="A2267">
        <v>362</v>
      </c>
      <c r="B2267" t="s">
        <v>3186</v>
      </c>
      <c r="C2267">
        <v>378</v>
      </c>
      <c r="D2267" t="s">
        <v>3187</v>
      </c>
      <c r="E2267">
        <v>2971500653</v>
      </c>
      <c r="F2267" t="s">
        <v>10</v>
      </c>
      <c r="G2267" t="s">
        <v>3303</v>
      </c>
      <c r="H2267" t="str">
        <f t="shared" si="36"/>
        <v>3622971500653訪問介護</v>
      </c>
      <c r="I2267" t="s">
        <v>378</v>
      </c>
      <c r="J2267">
        <v>393425</v>
      </c>
    </row>
    <row r="2268" spans="1:10">
      <c r="A2268">
        <v>362</v>
      </c>
      <c r="B2268" t="s">
        <v>3188</v>
      </c>
      <c r="C2268">
        <v>378</v>
      </c>
      <c r="D2268" t="s">
        <v>3187</v>
      </c>
      <c r="E2268">
        <v>2971500653</v>
      </c>
      <c r="F2268" t="s">
        <v>1036</v>
      </c>
      <c r="G2268" t="s">
        <v>3304</v>
      </c>
      <c r="H2268" t="str">
        <f t="shared" si="36"/>
        <v>3622971500653訪問型サービス（独自）</v>
      </c>
      <c r="I2268" t="s">
        <v>378</v>
      </c>
      <c r="J2268">
        <v>0</v>
      </c>
    </row>
    <row r="2269" spans="1:10">
      <c r="A2269">
        <v>362</v>
      </c>
      <c r="B2269" t="s">
        <v>3189</v>
      </c>
      <c r="C2269">
        <v>378</v>
      </c>
      <c r="D2269" t="s">
        <v>3187</v>
      </c>
      <c r="E2269">
        <v>2970106049</v>
      </c>
      <c r="F2269" t="s">
        <v>12</v>
      </c>
      <c r="G2269" t="s">
        <v>3305</v>
      </c>
      <c r="H2269" t="str">
        <f t="shared" si="36"/>
        <v>3622970106049通所介護</v>
      </c>
      <c r="I2269" t="s">
        <v>378</v>
      </c>
      <c r="J2269">
        <v>489631</v>
      </c>
    </row>
    <row r="2270" spans="1:10">
      <c r="A2270">
        <v>362</v>
      </c>
      <c r="B2270" t="s">
        <v>3190</v>
      </c>
      <c r="C2270">
        <v>378</v>
      </c>
      <c r="D2270" t="s">
        <v>3187</v>
      </c>
      <c r="E2270">
        <v>2970106049</v>
      </c>
      <c r="F2270" t="s">
        <v>1031</v>
      </c>
      <c r="G2270" t="s">
        <v>3305</v>
      </c>
      <c r="H2270" t="str">
        <f t="shared" si="36"/>
        <v>3622970106049通所型サービス（独自）</v>
      </c>
      <c r="I2270" t="s">
        <v>378</v>
      </c>
      <c r="J2270">
        <v>0</v>
      </c>
    </row>
    <row r="2271" spans="1:10">
      <c r="A2271">
        <v>362</v>
      </c>
      <c r="B2271" t="s">
        <v>3191</v>
      </c>
      <c r="C2271">
        <v>378</v>
      </c>
      <c r="D2271" t="s">
        <v>3187</v>
      </c>
      <c r="E2271">
        <v>2970108557</v>
      </c>
      <c r="F2271" t="s">
        <v>12</v>
      </c>
      <c r="G2271" t="s">
        <v>3306</v>
      </c>
      <c r="H2271" t="str">
        <f t="shared" si="36"/>
        <v>3622970108557通所介護</v>
      </c>
      <c r="I2271" t="s">
        <v>378</v>
      </c>
      <c r="J2271">
        <v>206015</v>
      </c>
    </row>
    <row r="2272" spans="1:10">
      <c r="A2272">
        <v>362</v>
      </c>
      <c r="B2272" t="s">
        <v>3192</v>
      </c>
      <c r="C2272">
        <v>378</v>
      </c>
      <c r="D2272" t="s">
        <v>3187</v>
      </c>
      <c r="E2272">
        <v>2970108557</v>
      </c>
      <c r="F2272" t="s">
        <v>1031</v>
      </c>
      <c r="G2272" t="s">
        <v>3307</v>
      </c>
      <c r="H2272" t="str">
        <f t="shared" si="36"/>
        <v>3622970108557通所型サービス（独自）</v>
      </c>
      <c r="I2272" t="s">
        <v>378</v>
      </c>
      <c r="J2272">
        <v>0</v>
      </c>
    </row>
    <row r="2273" spans="1:10">
      <c r="H2273" t="str">
        <f t="shared" si="36"/>
        <v/>
      </c>
    </row>
    <row r="2274" spans="1:10">
      <c r="A2274">
        <v>363</v>
      </c>
      <c r="B2274" t="s">
        <v>3193</v>
      </c>
      <c r="C2274">
        <v>379</v>
      </c>
      <c r="D2274" t="s">
        <v>3194</v>
      </c>
      <c r="E2274">
        <v>2970104234</v>
      </c>
      <c r="F2274" t="s">
        <v>190</v>
      </c>
      <c r="G2274" t="s">
        <v>3308</v>
      </c>
      <c r="H2274" t="str">
        <f t="shared" si="36"/>
        <v>3632970104234通所リハビリテーション</v>
      </c>
      <c r="I2274" t="s">
        <v>378</v>
      </c>
      <c r="J2274">
        <v>447469</v>
      </c>
    </row>
    <row r="2275" spans="1:10">
      <c r="A2275">
        <v>363</v>
      </c>
      <c r="B2275" t="s">
        <v>3195</v>
      </c>
      <c r="C2275">
        <v>379</v>
      </c>
      <c r="D2275" t="s">
        <v>3194</v>
      </c>
      <c r="E2275">
        <v>2970104234</v>
      </c>
      <c r="F2275" t="s">
        <v>189</v>
      </c>
      <c r="G2275" t="s">
        <v>3308</v>
      </c>
      <c r="H2275" t="str">
        <f t="shared" si="36"/>
        <v>3632970104234介護予防通所リハビリテーション</v>
      </c>
      <c r="I2275" t="s">
        <v>378</v>
      </c>
      <c r="J2275">
        <v>281180</v>
      </c>
    </row>
    <row r="2276" spans="1:10">
      <c r="H2276" t="str">
        <f t="shared" si="36"/>
        <v/>
      </c>
    </row>
    <row r="2277" spans="1:10">
      <c r="A2277">
        <v>364</v>
      </c>
      <c r="B2277" t="s">
        <v>3196</v>
      </c>
      <c r="C2277">
        <v>380</v>
      </c>
      <c r="D2277" t="s">
        <v>3197</v>
      </c>
      <c r="E2277">
        <v>2970901142</v>
      </c>
      <c r="F2277" t="s">
        <v>12</v>
      </c>
      <c r="G2277" t="s">
        <v>3309</v>
      </c>
      <c r="H2277" t="str">
        <f t="shared" si="36"/>
        <v>3642970901142通所介護</v>
      </c>
      <c r="I2277" t="s">
        <v>378</v>
      </c>
      <c r="J2277">
        <v>230575</v>
      </c>
    </row>
    <row r="2278" spans="1:10">
      <c r="A2278">
        <v>364</v>
      </c>
      <c r="B2278" t="s">
        <v>3198</v>
      </c>
      <c r="C2278">
        <v>380</v>
      </c>
      <c r="D2278" t="s">
        <v>4898</v>
      </c>
      <c r="E2278">
        <v>2970901142</v>
      </c>
      <c r="F2278" t="s">
        <v>4705</v>
      </c>
      <c r="G2278" t="s">
        <v>4899</v>
      </c>
      <c r="H2278" t="str">
        <f t="shared" si="36"/>
        <v>3642970901142通所型サービス（独自）</v>
      </c>
      <c r="I2278" t="s">
        <v>664</v>
      </c>
      <c r="J2278">
        <v>102161</v>
      </c>
    </row>
    <row r="2279" spans="1:10">
      <c r="H2279" t="str">
        <f t="shared" si="36"/>
        <v/>
      </c>
    </row>
    <row r="2280" spans="1:10">
      <c r="A2280">
        <v>365</v>
      </c>
      <c r="B2280" t="s">
        <v>3199</v>
      </c>
      <c r="C2280">
        <v>381</v>
      </c>
      <c r="D2280" t="s">
        <v>3200</v>
      </c>
      <c r="E2280">
        <v>2950180105</v>
      </c>
      <c r="F2280" t="s">
        <v>171</v>
      </c>
      <c r="G2280" t="s">
        <v>3310</v>
      </c>
      <c r="H2280" t="str">
        <f t="shared" si="36"/>
        <v>3652950180105介護老人保健施設</v>
      </c>
      <c r="I2280" t="s">
        <v>378</v>
      </c>
      <c r="J2280">
        <v>3333655</v>
      </c>
    </row>
    <row r="2281" spans="1:10">
      <c r="A2281">
        <v>365</v>
      </c>
      <c r="B2281" t="s">
        <v>3201</v>
      </c>
      <c r="C2281">
        <v>381</v>
      </c>
      <c r="D2281" t="s">
        <v>3200</v>
      </c>
      <c r="E2281">
        <v>2950180105</v>
      </c>
      <c r="F2281" t="s">
        <v>263</v>
      </c>
      <c r="G2281" t="s">
        <v>3310</v>
      </c>
      <c r="H2281" t="str">
        <f t="shared" si="36"/>
        <v>3652950180105短期入所療養介護</v>
      </c>
      <c r="I2281" t="s">
        <v>378</v>
      </c>
      <c r="J2281">
        <v>153412</v>
      </c>
    </row>
    <row r="2282" spans="1:10">
      <c r="A2282">
        <v>365</v>
      </c>
      <c r="B2282" t="s">
        <v>3202</v>
      </c>
      <c r="C2282">
        <v>381</v>
      </c>
      <c r="D2282" t="s">
        <v>3200</v>
      </c>
      <c r="E2282">
        <v>2950180105</v>
      </c>
      <c r="F2282" t="s">
        <v>265</v>
      </c>
      <c r="G2282" t="s">
        <v>3310</v>
      </c>
      <c r="H2282" t="str">
        <f t="shared" si="36"/>
        <v>3652950180105介護予防短期入所療養介護</v>
      </c>
      <c r="I2282" t="s">
        <v>378</v>
      </c>
      <c r="J2282">
        <v>0</v>
      </c>
    </row>
    <row r="2283" spans="1:10">
      <c r="A2283">
        <v>365</v>
      </c>
      <c r="B2283" t="s">
        <v>3203</v>
      </c>
      <c r="C2283">
        <v>381</v>
      </c>
      <c r="D2283" t="s">
        <v>3200</v>
      </c>
      <c r="E2283">
        <v>2950180105</v>
      </c>
      <c r="F2283" t="s">
        <v>190</v>
      </c>
      <c r="G2283" t="s">
        <v>3310</v>
      </c>
      <c r="H2283" t="str">
        <f t="shared" si="36"/>
        <v>3652950180105通所リハビリテーション</v>
      </c>
      <c r="I2283" t="s">
        <v>378</v>
      </c>
      <c r="J2283">
        <v>1002428</v>
      </c>
    </row>
    <row r="2284" spans="1:10">
      <c r="A2284">
        <v>365</v>
      </c>
      <c r="B2284" t="s">
        <v>3204</v>
      </c>
      <c r="C2284">
        <v>381</v>
      </c>
      <c r="D2284" t="s">
        <v>3200</v>
      </c>
      <c r="E2284">
        <v>2950180105</v>
      </c>
      <c r="F2284" t="s">
        <v>189</v>
      </c>
      <c r="G2284" t="s">
        <v>3310</v>
      </c>
      <c r="H2284" t="str">
        <f t="shared" si="36"/>
        <v>3652950180105介護予防通所リハビリテーション</v>
      </c>
      <c r="I2284" t="s">
        <v>378</v>
      </c>
      <c r="J2284">
        <v>131565</v>
      </c>
    </row>
    <row r="2285" spans="1:10">
      <c r="A2285">
        <v>365</v>
      </c>
      <c r="B2285" t="s">
        <v>3205</v>
      </c>
      <c r="C2285">
        <v>381</v>
      </c>
      <c r="D2285" t="s">
        <v>3200</v>
      </c>
      <c r="E2285">
        <v>2970107930</v>
      </c>
      <c r="F2285" t="s">
        <v>10</v>
      </c>
      <c r="G2285" t="s">
        <v>3311</v>
      </c>
      <c r="H2285" t="str">
        <f t="shared" si="36"/>
        <v>3652970107930訪問介護</v>
      </c>
      <c r="I2285" t="s">
        <v>378</v>
      </c>
      <c r="J2285">
        <v>936883</v>
      </c>
    </row>
    <row r="2286" spans="1:10">
      <c r="A2286">
        <v>365</v>
      </c>
      <c r="B2286" t="s">
        <v>3206</v>
      </c>
      <c r="C2286">
        <v>381</v>
      </c>
      <c r="D2286" t="s">
        <v>3200</v>
      </c>
      <c r="E2286">
        <v>2970107930</v>
      </c>
      <c r="F2286" t="s">
        <v>4704</v>
      </c>
      <c r="G2286" t="s">
        <v>3311</v>
      </c>
      <c r="H2286" t="str">
        <f t="shared" si="36"/>
        <v>3652970107930訪問型サービス（独自）</v>
      </c>
      <c r="I2286" t="s">
        <v>378</v>
      </c>
      <c r="J2286">
        <v>27712</v>
      </c>
    </row>
    <row r="2287" spans="1:10">
      <c r="A2287">
        <v>365</v>
      </c>
      <c r="B2287" t="s">
        <v>3207</v>
      </c>
      <c r="C2287">
        <v>381</v>
      </c>
      <c r="D2287" t="s">
        <v>3200</v>
      </c>
      <c r="E2287">
        <v>2970107955</v>
      </c>
      <c r="F2287" t="s">
        <v>12</v>
      </c>
      <c r="G2287" t="s">
        <v>3312</v>
      </c>
      <c r="H2287" t="str">
        <f t="shared" si="36"/>
        <v>3652970107955通所介護</v>
      </c>
      <c r="I2287" t="s">
        <v>378</v>
      </c>
      <c r="J2287">
        <v>315975</v>
      </c>
    </row>
    <row r="2288" spans="1:10">
      <c r="A2288">
        <v>365</v>
      </c>
      <c r="B2288" t="s">
        <v>3208</v>
      </c>
      <c r="C2288">
        <v>381</v>
      </c>
      <c r="D2288" t="s">
        <v>3200</v>
      </c>
      <c r="E2288">
        <v>2970107955</v>
      </c>
      <c r="F2288" t="s">
        <v>4705</v>
      </c>
      <c r="G2288" t="s">
        <v>3312</v>
      </c>
      <c r="H2288" t="str">
        <f t="shared" si="36"/>
        <v>3652970107955通所型サービス（独自）</v>
      </c>
      <c r="I2288" t="s">
        <v>378</v>
      </c>
      <c r="J2288">
        <v>19789</v>
      </c>
    </row>
    <row r="2289" spans="1:10">
      <c r="A2289">
        <v>365</v>
      </c>
      <c r="B2289" t="s">
        <v>3209</v>
      </c>
      <c r="C2289">
        <v>381</v>
      </c>
      <c r="D2289" t="s">
        <v>3200</v>
      </c>
      <c r="E2289">
        <v>2990100642</v>
      </c>
      <c r="F2289" t="s">
        <v>201</v>
      </c>
      <c r="G2289" t="s">
        <v>3313</v>
      </c>
      <c r="H2289" t="str">
        <f t="shared" si="36"/>
        <v>3652990100642認知症対応型共同生活介護</v>
      </c>
      <c r="I2289" t="s">
        <v>378</v>
      </c>
      <c r="J2289">
        <v>845555</v>
      </c>
    </row>
    <row r="2290" spans="1:10">
      <c r="A2290">
        <v>365</v>
      </c>
      <c r="B2290" t="s">
        <v>3210</v>
      </c>
      <c r="C2290">
        <v>381</v>
      </c>
      <c r="D2290" t="s">
        <v>3200</v>
      </c>
      <c r="E2290">
        <v>2990100642</v>
      </c>
      <c r="F2290" t="s">
        <v>203</v>
      </c>
      <c r="G2290" t="s">
        <v>3313</v>
      </c>
      <c r="H2290" t="str">
        <f t="shared" si="36"/>
        <v>3652990100642介護予防認知症対応型共同生活介護</v>
      </c>
      <c r="I2290" t="s">
        <v>378</v>
      </c>
      <c r="J2290">
        <v>0</v>
      </c>
    </row>
    <row r="2291" spans="1:10">
      <c r="A2291">
        <v>365</v>
      </c>
      <c r="B2291" t="s">
        <v>3211</v>
      </c>
      <c r="C2291">
        <v>381</v>
      </c>
      <c r="D2291" t="s">
        <v>3200</v>
      </c>
      <c r="E2291">
        <v>2970301129</v>
      </c>
      <c r="F2291" t="s">
        <v>241</v>
      </c>
      <c r="G2291" t="s">
        <v>3314</v>
      </c>
      <c r="H2291" t="str">
        <f t="shared" si="36"/>
        <v>3652970301129特定施設入居者生活介護</v>
      </c>
      <c r="I2291" t="s">
        <v>378</v>
      </c>
      <c r="J2291">
        <v>1438373</v>
      </c>
    </row>
    <row r="2292" spans="1:10">
      <c r="A2292">
        <v>365</v>
      </c>
      <c r="B2292" t="s">
        <v>3212</v>
      </c>
      <c r="C2292">
        <v>381</v>
      </c>
      <c r="D2292" t="s">
        <v>3200</v>
      </c>
      <c r="E2292">
        <v>2970301129</v>
      </c>
      <c r="F2292" t="s">
        <v>4728</v>
      </c>
      <c r="G2292" t="s">
        <v>3314</v>
      </c>
      <c r="H2292" t="str">
        <f t="shared" si="36"/>
        <v>3652970301129特定施設入居者生活介護(短期利用型）</v>
      </c>
      <c r="I2292" t="s">
        <v>378</v>
      </c>
      <c r="J2292">
        <v>4685</v>
      </c>
    </row>
    <row r="2293" spans="1:10">
      <c r="A2293">
        <v>365</v>
      </c>
      <c r="B2293" t="s">
        <v>3213</v>
      </c>
      <c r="C2293">
        <v>381</v>
      </c>
      <c r="D2293" t="s">
        <v>3200</v>
      </c>
      <c r="E2293">
        <v>2970301129</v>
      </c>
      <c r="F2293" t="s">
        <v>175</v>
      </c>
      <c r="G2293" t="s">
        <v>3314</v>
      </c>
      <c r="H2293" t="str">
        <f t="shared" si="36"/>
        <v>3652970301129介護予防特定施設入居者生活介護</v>
      </c>
      <c r="I2293" t="s">
        <v>378</v>
      </c>
      <c r="J2293">
        <v>57737</v>
      </c>
    </row>
    <row r="2294" spans="1:10">
      <c r="H2294" t="str">
        <f t="shared" si="36"/>
        <v/>
      </c>
    </row>
    <row r="2295" spans="1:10">
      <c r="A2295">
        <v>366</v>
      </c>
      <c r="B2295" t="s">
        <v>3214</v>
      </c>
      <c r="C2295">
        <v>382</v>
      </c>
      <c r="D2295" t="s">
        <v>3215</v>
      </c>
      <c r="E2295">
        <v>2970601213</v>
      </c>
      <c r="F2295" t="s">
        <v>12</v>
      </c>
      <c r="G2295" t="s">
        <v>3315</v>
      </c>
      <c r="H2295" t="str">
        <f t="shared" si="36"/>
        <v>3662970601213通所介護</v>
      </c>
      <c r="I2295" t="s">
        <v>378</v>
      </c>
      <c r="J2295">
        <v>78111</v>
      </c>
    </row>
    <row r="2296" spans="1:10">
      <c r="A2296">
        <v>366</v>
      </c>
      <c r="B2296" t="s">
        <v>3216</v>
      </c>
      <c r="C2296">
        <v>382</v>
      </c>
      <c r="D2296" t="s">
        <v>3215</v>
      </c>
      <c r="E2296">
        <v>2970600892</v>
      </c>
      <c r="F2296" t="s">
        <v>4703</v>
      </c>
      <c r="G2296" t="s">
        <v>3315</v>
      </c>
      <c r="H2296" t="str">
        <f t="shared" si="36"/>
        <v>3662970600892通所型サービス（独自/定率）</v>
      </c>
      <c r="I2296" t="s">
        <v>378</v>
      </c>
      <c r="J2296">
        <v>113553</v>
      </c>
    </row>
    <row r="2297" spans="1:10">
      <c r="H2297" t="str">
        <f t="shared" ref="H2297:H2352" si="37">A2297&amp;B2297</f>
        <v/>
      </c>
    </row>
    <row r="2298" spans="1:10">
      <c r="A2298">
        <v>367</v>
      </c>
      <c r="B2298" t="s">
        <v>3217</v>
      </c>
      <c r="C2298">
        <v>383</v>
      </c>
      <c r="D2298" t="s">
        <v>3218</v>
      </c>
      <c r="E2298">
        <v>2970106288</v>
      </c>
      <c r="F2298" t="s">
        <v>10</v>
      </c>
      <c r="G2298" t="s">
        <v>3316</v>
      </c>
      <c r="H2298" t="str">
        <f t="shared" si="37"/>
        <v>3672970106288訪問介護</v>
      </c>
      <c r="I2298" t="s">
        <v>378</v>
      </c>
      <c r="J2298">
        <v>1832154</v>
      </c>
    </row>
    <row r="2299" spans="1:10">
      <c r="A2299">
        <v>367</v>
      </c>
      <c r="B2299" t="s">
        <v>3219</v>
      </c>
      <c r="C2299">
        <v>383</v>
      </c>
      <c r="D2299" t="s">
        <v>3218</v>
      </c>
      <c r="E2299">
        <v>2970106288</v>
      </c>
      <c r="F2299" t="s">
        <v>4704</v>
      </c>
      <c r="G2299" t="s">
        <v>3316</v>
      </c>
      <c r="H2299" t="str">
        <f t="shared" si="37"/>
        <v>3672970106288訪問型サービス（独自）</v>
      </c>
      <c r="I2299" t="s">
        <v>378</v>
      </c>
      <c r="J2299">
        <v>0</v>
      </c>
    </row>
    <row r="2300" spans="1:10">
      <c r="A2300">
        <v>367</v>
      </c>
      <c r="B2300" t="s">
        <v>3220</v>
      </c>
      <c r="C2300">
        <v>383</v>
      </c>
      <c r="D2300" t="s">
        <v>3218</v>
      </c>
      <c r="E2300">
        <v>2970108292</v>
      </c>
      <c r="F2300" t="s">
        <v>10</v>
      </c>
      <c r="G2300" t="s">
        <v>3317</v>
      </c>
      <c r="H2300" t="str">
        <f t="shared" si="37"/>
        <v>3672970108292訪問介護</v>
      </c>
      <c r="I2300" t="s">
        <v>378</v>
      </c>
      <c r="J2300">
        <v>1491762</v>
      </c>
    </row>
    <row r="2301" spans="1:10">
      <c r="A2301">
        <v>367</v>
      </c>
      <c r="B2301" t="s">
        <v>3221</v>
      </c>
      <c r="C2301">
        <v>383</v>
      </c>
      <c r="D2301" t="s">
        <v>3218</v>
      </c>
      <c r="E2301">
        <v>2970108292</v>
      </c>
      <c r="F2301" t="s">
        <v>4704</v>
      </c>
      <c r="G2301" t="s">
        <v>3317</v>
      </c>
      <c r="H2301" t="str">
        <f t="shared" si="37"/>
        <v>3672970108292訪問型サービス（独自）</v>
      </c>
      <c r="I2301" t="s">
        <v>378</v>
      </c>
      <c r="J2301">
        <v>0</v>
      </c>
    </row>
    <row r="2302" spans="1:10">
      <c r="H2302" t="str">
        <f t="shared" si="37"/>
        <v/>
      </c>
    </row>
    <row r="2303" spans="1:10">
      <c r="A2303">
        <v>368</v>
      </c>
      <c r="B2303" t="s">
        <v>3222</v>
      </c>
      <c r="C2303">
        <v>384</v>
      </c>
      <c r="D2303" t="s">
        <v>3223</v>
      </c>
      <c r="E2303">
        <v>2970108805</v>
      </c>
      <c r="F2303" t="s">
        <v>10</v>
      </c>
      <c r="G2303" t="s">
        <v>3318</v>
      </c>
      <c r="H2303" t="str">
        <f t="shared" si="37"/>
        <v>3682970108805訪問介護</v>
      </c>
      <c r="I2303" t="s">
        <v>378</v>
      </c>
      <c r="J2303">
        <v>112121</v>
      </c>
    </row>
    <row r="2304" spans="1:10">
      <c r="A2304">
        <v>368</v>
      </c>
      <c r="B2304" t="s">
        <v>3224</v>
      </c>
      <c r="C2304">
        <v>384</v>
      </c>
      <c r="D2304" t="s">
        <v>3223</v>
      </c>
      <c r="E2304">
        <v>2970108805</v>
      </c>
      <c r="F2304" t="s">
        <v>4704</v>
      </c>
      <c r="G2304" t="s">
        <v>3318</v>
      </c>
      <c r="H2304" t="str">
        <f t="shared" si="37"/>
        <v>3682970108805訪問型サービス（独自）</v>
      </c>
      <c r="I2304" t="s">
        <v>378</v>
      </c>
      <c r="J2304">
        <v>8774</v>
      </c>
    </row>
    <row r="2305" spans="1:10">
      <c r="H2305" t="str">
        <f t="shared" si="37"/>
        <v/>
      </c>
    </row>
    <row r="2306" spans="1:10">
      <c r="A2306">
        <v>369</v>
      </c>
      <c r="B2306" t="s">
        <v>3225</v>
      </c>
      <c r="C2306">
        <v>385</v>
      </c>
      <c r="D2306" t="s">
        <v>3226</v>
      </c>
      <c r="E2306">
        <v>2970301194</v>
      </c>
      <c r="F2306" t="s">
        <v>172</v>
      </c>
      <c r="G2306" t="s">
        <v>3319</v>
      </c>
      <c r="H2306" t="str">
        <f t="shared" si="37"/>
        <v>3692970301194介護老人福祉施設</v>
      </c>
      <c r="I2306" t="s">
        <v>378</v>
      </c>
      <c r="J2306">
        <v>1740131</v>
      </c>
    </row>
    <row r="2307" spans="1:10">
      <c r="A2307">
        <v>369</v>
      </c>
      <c r="B2307" t="s">
        <v>3227</v>
      </c>
      <c r="C2307">
        <v>385</v>
      </c>
      <c r="D2307" t="s">
        <v>3226</v>
      </c>
      <c r="E2307">
        <v>2970301202</v>
      </c>
      <c r="F2307" t="s">
        <v>188</v>
      </c>
      <c r="G2307" t="s">
        <v>3320</v>
      </c>
      <c r="H2307" t="str">
        <f t="shared" si="37"/>
        <v>3692970301202短期入所生活介護</v>
      </c>
      <c r="I2307" t="s">
        <v>378</v>
      </c>
      <c r="J2307">
        <v>384776</v>
      </c>
    </row>
    <row r="2308" spans="1:10">
      <c r="A2308">
        <v>369</v>
      </c>
      <c r="B2308" t="s">
        <v>3228</v>
      </c>
      <c r="C2308">
        <v>385</v>
      </c>
      <c r="D2308" t="s">
        <v>3226</v>
      </c>
      <c r="E2308">
        <v>2970301202</v>
      </c>
      <c r="F2308" t="s">
        <v>187</v>
      </c>
      <c r="G2308" t="s">
        <v>3320</v>
      </c>
      <c r="H2308" t="str">
        <f t="shared" si="37"/>
        <v>3692970301202介護予防短期入所生活介護</v>
      </c>
      <c r="I2308" t="s">
        <v>378</v>
      </c>
      <c r="J2308">
        <v>4401</v>
      </c>
    </row>
    <row r="2309" spans="1:10">
      <c r="H2309" t="str">
        <f t="shared" si="37"/>
        <v/>
      </c>
    </row>
    <row r="2310" spans="1:10">
      <c r="H2310" t="str">
        <f t="shared" si="37"/>
        <v/>
      </c>
    </row>
    <row r="2311" spans="1:10">
      <c r="A2311">
        <v>370</v>
      </c>
      <c r="B2311" t="s">
        <v>3321</v>
      </c>
      <c r="C2311">
        <v>387</v>
      </c>
      <c r="D2311" t="s">
        <v>3322</v>
      </c>
      <c r="E2311">
        <v>2950280111</v>
      </c>
      <c r="F2311" t="s">
        <v>171</v>
      </c>
      <c r="G2311" t="s">
        <v>3357</v>
      </c>
      <c r="H2311" t="str">
        <f t="shared" si="37"/>
        <v>3702950280111介護老人保健施設</v>
      </c>
      <c r="I2311" t="s">
        <v>378</v>
      </c>
      <c r="J2311">
        <v>1601639</v>
      </c>
    </row>
    <row r="2312" spans="1:10">
      <c r="A2312">
        <v>370</v>
      </c>
      <c r="B2312" t="s">
        <v>3323</v>
      </c>
      <c r="C2312">
        <v>387</v>
      </c>
      <c r="D2312" t="s">
        <v>3322</v>
      </c>
      <c r="E2312">
        <v>2950280111</v>
      </c>
      <c r="F2312" t="s">
        <v>263</v>
      </c>
      <c r="G2312" t="s">
        <v>3357</v>
      </c>
      <c r="H2312" t="str">
        <f t="shared" si="37"/>
        <v>3702950280111短期入所療養介護</v>
      </c>
      <c r="I2312" t="s">
        <v>378</v>
      </c>
      <c r="J2312">
        <v>12054</v>
      </c>
    </row>
    <row r="2313" spans="1:10">
      <c r="A2313">
        <v>370</v>
      </c>
      <c r="B2313" t="s">
        <v>3324</v>
      </c>
      <c r="C2313">
        <v>387</v>
      </c>
      <c r="D2313" t="s">
        <v>3322</v>
      </c>
      <c r="E2313">
        <v>2950280111</v>
      </c>
      <c r="F2313" t="s">
        <v>265</v>
      </c>
      <c r="G2313" t="s">
        <v>3357</v>
      </c>
      <c r="H2313" t="str">
        <f t="shared" si="37"/>
        <v>3702950280111介護予防短期入所療養介護</v>
      </c>
      <c r="I2313" t="s">
        <v>378</v>
      </c>
      <c r="J2313">
        <v>1267</v>
      </c>
    </row>
    <row r="2314" spans="1:10">
      <c r="A2314">
        <v>370</v>
      </c>
      <c r="B2314" t="s">
        <v>3325</v>
      </c>
      <c r="C2314">
        <v>387</v>
      </c>
      <c r="D2314" t="s">
        <v>3322</v>
      </c>
      <c r="E2314">
        <v>2950280111</v>
      </c>
      <c r="F2314" t="s">
        <v>190</v>
      </c>
      <c r="G2314" t="s">
        <v>3357</v>
      </c>
      <c r="H2314" t="str">
        <f t="shared" si="37"/>
        <v>3702950280111通所リハビリテーション</v>
      </c>
      <c r="I2314" t="s">
        <v>378</v>
      </c>
      <c r="J2314">
        <v>370630</v>
      </c>
    </row>
    <row r="2315" spans="1:10">
      <c r="A2315">
        <v>370</v>
      </c>
      <c r="B2315" t="s">
        <v>3326</v>
      </c>
      <c r="C2315">
        <v>387</v>
      </c>
      <c r="D2315" t="s">
        <v>3322</v>
      </c>
      <c r="E2315">
        <v>2950280111</v>
      </c>
      <c r="F2315" t="s">
        <v>189</v>
      </c>
      <c r="G2315" t="s">
        <v>3357</v>
      </c>
      <c r="H2315" t="str">
        <f t="shared" si="37"/>
        <v>3702950280111介護予防通所リハビリテーション</v>
      </c>
      <c r="I2315" t="s">
        <v>378</v>
      </c>
      <c r="J2315">
        <v>49701</v>
      </c>
    </row>
    <row r="2316" spans="1:10">
      <c r="A2316">
        <v>370</v>
      </c>
      <c r="B2316" t="s">
        <v>3327</v>
      </c>
      <c r="C2316">
        <v>387</v>
      </c>
      <c r="D2316" t="s">
        <v>3322</v>
      </c>
      <c r="E2316">
        <v>2970301616</v>
      </c>
      <c r="F2316" t="s">
        <v>241</v>
      </c>
      <c r="G2316" t="s">
        <v>3358</v>
      </c>
      <c r="H2316" t="str">
        <f t="shared" si="37"/>
        <v>3702970301616特定施設入居者生活介護</v>
      </c>
      <c r="I2316" t="s">
        <v>378</v>
      </c>
      <c r="J2316">
        <v>968223</v>
      </c>
    </row>
    <row r="2317" spans="1:10">
      <c r="A2317">
        <v>370</v>
      </c>
      <c r="B2317" t="s">
        <v>3328</v>
      </c>
      <c r="C2317">
        <v>387</v>
      </c>
      <c r="D2317" t="s">
        <v>3322</v>
      </c>
      <c r="E2317">
        <v>2970301616</v>
      </c>
      <c r="F2317" t="s">
        <v>4728</v>
      </c>
      <c r="G2317" t="s">
        <v>3358</v>
      </c>
      <c r="H2317" t="str">
        <f t="shared" si="37"/>
        <v>3702970301616特定施設入居者生活介護(短期利用型）</v>
      </c>
      <c r="I2317" t="s">
        <v>378</v>
      </c>
      <c r="J2317">
        <v>0</v>
      </c>
    </row>
    <row r="2318" spans="1:10">
      <c r="A2318">
        <v>370</v>
      </c>
      <c r="B2318" t="s">
        <v>3329</v>
      </c>
      <c r="C2318">
        <v>387</v>
      </c>
      <c r="D2318" t="s">
        <v>3322</v>
      </c>
      <c r="E2318">
        <v>2970301616</v>
      </c>
      <c r="F2318" t="s">
        <v>175</v>
      </c>
      <c r="G2318" t="s">
        <v>3358</v>
      </c>
      <c r="H2318" t="str">
        <f t="shared" si="37"/>
        <v>3702970301616介護予防特定施設入居者生活介護</v>
      </c>
      <c r="I2318" t="s">
        <v>378</v>
      </c>
      <c r="J2318">
        <v>4407</v>
      </c>
    </row>
    <row r="2319" spans="1:10">
      <c r="H2319" t="str">
        <f t="shared" si="37"/>
        <v/>
      </c>
    </row>
    <row r="2320" spans="1:10">
      <c r="A2320">
        <v>371</v>
      </c>
      <c r="B2320" t="s">
        <v>3330</v>
      </c>
      <c r="C2320">
        <v>388</v>
      </c>
      <c r="D2320" t="s">
        <v>3331</v>
      </c>
      <c r="E2320">
        <v>2974800407</v>
      </c>
      <c r="F2320" t="s">
        <v>13</v>
      </c>
      <c r="G2320" t="s">
        <v>3359</v>
      </c>
      <c r="H2320" t="str">
        <f t="shared" si="37"/>
        <v>3712974800407地域密着型通所介護</v>
      </c>
      <c r="I2320" t="s">
        <v>423</v>
      </c>
      <c r="J2320">
        <v>109516</v>
      </c>
    </row>
    <row r="2321" spans="1:10">
      <c r="A2321">
        <v>371</v>
      </c>
      <c r="B2321" t="s">
        <v>3332</v>
      </c>
      <c r="C2321">
        <v>388</v>
      </c>
      <c r="D2321" t="s">
        <v>3331</v>
      </c>
      <c r="E2321">
        <v>2974800407</v>
      </c>
      <c r="F2321" t="s">
        <v>4703</v>
      </c>
      <c r="G2321" t="s">
        <v>3359</v>
      </c>
      <c r="H2321" t="str">
        <f t="shared" si="37"/>
        <v>3712974800407通所型サービス（独自/定率）</v>
      </c>
      <c r="I2321" t="s">
        <v>423</v>
      </c>
      <c r="J2321">
        <v>14096</v>
      </c>
    </row>
    <row r="2322" spans="1:10">
      <c r="H2322" t="str">
        <f t="shared" si="37"/>
        <v/>
      </c>
    </row>
    <row r="2323" spans="1:10">
      <c r="A2323">
        <v>372</v>
      </c>
      <c r="B2323" t="s">
        <v>3333</v>
      </c>
      <c r="C2323">
        <v>389</v>
      </c>
      <c r="D2323" t="s">
        <v>3334</v>
      </c>
      <c r="E2323">
        <v>2970105629</v>
      </c>
      <c r="F2323" t="s">
        <v>12</v>
      </c>
      <c r="G2323" t="s">
        <v>3360</v>
      </c>
      <c r="H2323" t="str">
        <f t="shared" si="37"/>
        <v>3722970105629通所介護</v>
      </c>
      <c r="I2323" t="s">
        <v>423</v>
      </c>
      <c r="J2323">
        <v>287979</v>
      </c>
    </row>
    <row r="2324" spans="1:10">
      <c r="A2324">
        <v>372</v>
      </c>
      <c r="B2324" t="s">
        <v>3335</v>
      </c>
      <c r="C2324">
        <v>389</v>
      </c>
      <c r="D2324" t="s">
        <v>3334</v>
      </c>
      <c r="E2324">
        <v>2970101081</v>
      </c>
      <c r="F2324" t="s">
        <v>10</v>
      </c>
      <c r="G2324" t="s">
        <v>3361</v>
      </c>
      <c r="H2324" t="str">
        <f t="shared" si="37"/>
        <v>3722970101081訪問介護</v>
      </c>
      <c r="I2324" t="s">
        <v>423</v>
      </c>
      <c r="J2324">
        <v>135058</v>
      </c>
    </row>
    <row r="2325" spans="1:10">
      <c r="H2325" t="str">
        <f t="shared" si="37"/>
        <v/>
      </c>
    </row>
    <row r="2326" spans="1:10">
      <c r="A2326">
        <v>373</v>
      </c>
      <c r="B2326" t="s">
        <v>3336</v>
      </c>
      <c r="C2326">
        <v>390</v>
      </c>
      <c r="D2326" t="s">
        <v>3337</v>
      </c>
      <c r="E2326">
        <v>2970400020</v>
      </c>
      <c r="F2326" t="s">
        <v>172</v>
      </c>
      <c r="G2326" t="s">
        <v>3362</v>
      </c>
      <c r="H2326" t="str">
        <f t="shared" si="37"/>
        <v>3732970400020介護老人福祉施設</v>
      </c>
      <c r="I2326" t="s">
        <v>378</v>
      </c>
      <c r="J2326">
        <v>2869949</v>
      </c>
    </row>
    <row r="2327" spans="1:10">
      <c r="A2327">
        <v>373</v>
      </c>
      <c r="B2327" t="s">
        <v>3338</v>
      </c>
      <c r="C2327">
        <v>390</v>
      </c>
      <c r="D2327" t="s">
        <v>3337</v>
      </c>
      <c r="E2327">
        <v>2970400020</v>
      </c>
      <c r="F2327" t="s">
        <v>188</v>
      </c>
      <c r="G2327" t="s">
        <v>3362</v>
      </c>
      <c r="H2327" t="str">
        <f t="shared" si="37"/>
        <v>3732970400020短期入所生活介護</v>
      </c>
      <c r="I2327" t="s">
        <v>378</v>
      </c>
      <c r="J2327">
        <v>269577</v>
      </c>
    </row>
    <row r="2328" spans="1:10">
      <c r="A2328">
        <v>373</v>
      </c>
      <c r="B2328" t="s">
        <v>3339</v>
      </c>
      <c r="C2328">
        <v>390</v>
      </c>
      <c r="D2328" t="s">
        <v>3337</v>
      </c>
      <c r="E2328">
        <v>2970400020</v>
      </c>
      <c r="F2328" t="s">
        <v>187</v>
      </c>
      <c r="G2328" t="s">
        <v>3362</v>
      </c>
      <c r="H2328" t="str">
        <f t="shared" si="37"/>
        <v>3732970400020介護予防短期入所生活介護</v>
      </c>
      <c r="I2328" t="s">
        <v>378</v>
      </c>
      <c r="J2328">
        <v>7099</v>
      </c>
    </row>
    <row r="2329" spans="1:10">
      <c r="A2329">
        <v>373</v>
      </c>
      <c r="B2329" t="s">
        <v>3340</v>
      </c>
      <c r="C2329">
        <v>390</v>
      </c>
      <c r="D2329" t="s">
        <v>3337</v>
      </c>
      <c r="E2329">
        <v>2970400855</v>
      </c>
      <c r="F2329" t="s">
        <v>193</v>
      </c>
      <c r="G2329" t="s">
        <v>3363</v>
      </c>
      <c r="H2329" t="str">
        <f t="shared" si="37"/>
        <v>3732970400855訪問入浴介護</v>
      </c>
      <c r="I2329" t="s">
        <v>378</v>
      </c>
      <c r="J2329">
        <v>182666</v>
      </c>
    </row>
    <row r="2330" spans="1:10">
      <c r="A2330">
        <v>373</v>
      </c>
      <c r="B2330" t="s">
        <v>3341</v>
      </c>
      <c r="C2330">
        <v>390</v>
      </c>
      <c r="D2330" t="s">
        <v>3337</v>
      </c>
      <c r="E2330">
        <v>2970400855</v>
      </c>
      <c r="F2330" t="s">
        <v>192</v>
      </c>
      <c r="G2330" t="s">
        <v>3363</v>
      </c>
      <c r="H2330" t="str">
        <f t="shared" si="37"/>
        <v>3732970400855介護予防訪問入浴介護</v>
      </c>
      <c r="I2330" t="s">
        <v>378</v>
      </c>
      <c r="J2330">
        <v>0</v>
      </c>
    </row>
    <row r="2331" spans="1:10">
      <c r="A2331">
        <v>373</v>
      </c>
      <c r="B2331" t="s">
        <v>3342</v>
      </c>
      <c r="C2331">
        <v>390</v>
      </c>
      <c r="D2331" t="s">
        <v>3337</v>
      </c>
      <c r="E2331">
        <v>2970400269</v>
      </c>
      <c r="F2331" t="s">
        <v>10</v>
      </c>
      <c r="G2331" t="s">
        <v>3363</v>
      </c>
      <c r="H2331" t="str">
        <f t="shared" si="37"/>
        <v>3732970400269訪問介護</v>
      </c>
      <c r="I2331" t="s">
        <v>378</v>
      </c>
      <c r="J2331">
        <v>65529</v>
      </c>
    </row>
    <row r="2332" spans="1:10">
      <c r="A2332">
        <v>373</v>
      </c>
      <c r="B2332" t="s">
        <v>3343</v>
      </c>
      <c r="C2332">
        <v>390</v>
      </c>
      <c r="D2332" t="s">
        <v>3337</v>
      </c>
      <c r="E2332">
        <v>2970400269</v>
      </c>
      <c r="F2332" t="s">
        <v>4704</v>
      </c>
      <c r="G2332" t="s">
        <v>3363</v>
      </c>
      <c r="H2332" t="str">
        <f t="shared" si="37"/>
        <v>3732970400269訪問型サービス（独自）</v>
      </c>
      <c r="I2332" t="s">
        <v>378</v>
      </c>
      <c r="J2332">
        <v>17940</v>
      </c>
    </row>
    <row r="2333" spans="1:10">
      <c r="A2333">
        <v>373</v>
      </c>
      <c r="B2333" t="s">
        <v>3344</v>
      </c>
      <c r="C2333">
        <v>390</v>
      </c>
      <c r="D2333" t="s">
        <v>3337</v>
      </c>
      <c r="E2333">
        <v>2990400034</v>
      </c>
      <c r="F2333" t="s">
        <v>201</v>
      </c>
      <c r="G2333" t="s">
        <v>3364</v>
      </c>
      <c r="H2333" t="str">
        <f t="shared" si="37"/>
        <v>3732990400034認知症対応型共同生活介護</v>
      </c>
      <c r="I2333" t="s">
        <v>378</v>
      </c>
      <c r="J2333">
        <v>822499</v>
      </c>
    </row>
    <row r="2334" spans="1:10">
      <c r="A2334">
        <v>373</v>
      </c>
      <c r="B2334" t="s">
        <v>3345</v>
      </c>
      <c r="C2334">
        <v>390</v>
      </c>
      <c r="D2334" t="s">
        <v>3337</v>
      </c>
      <c r="E2334">
        <v>2990400034</v>
      </c>
      <c r="F2334" t="s">
        <v>4716</v>
      </c>
      <c r="G2334" t="s">
        <v>3364</v>
      </c>
      <c r="H2334" t="str">
        <f t="shared" si="37"/>
        <v>3732990400034認知症対応型共同生活介護(短期利用型）</v>
      </c>
      <c r="I2334" t="s">
        <v>378</v>
      </c>
      <c r="J2334">
        <v>0</v>
      </c>
    </row>
    <row r="2335" spans="1:10">
      <c r="A2335">
        <v>373</v>
      </c>
      <c r="B2335" t="s">
        <v>3346</v>
      </c>
      <c r="C2335">
        <v>390</v>
      </c>
      <c r="D2335" t="s">
        <v>3337</v>
      </c>
      <c r="E2335">
        <v>2990400034</v>
      </c>
      <c r="F2335" t="s">
        <v>203</v>
      </c>
      <c r="G2335" t="s">
        <v>3364</v>
      </c>
      <c r="H2335" t="str">
        <f t="shared" si="37"/>
        <v>3732990400034介護予防認知症対応型共同生活介護</v>
      </c>
      <c r="I2335" t="s">
        <v>378</v>
      </c>
      <c r="J2335">
        <v>0</v>
      </c>
    </row>
    <row r="2336" spans="1:10">
      <c r="A2336">
        <v>373</v>
      </c>
      <c r="B2336" t="s">
        <v>3347</v>
      </c>
      <c r="C2336">
        <v>390</v>
      </c>
      <c r="D2336" t="s">
        <v>3337</v>
      </c>
      <c r="E2336">
        <v>2990400034</v>
      </c>
      <c r="F2336" t="s">
        <v>4718</v>
      </c>
      <c r="G2336" t="s">
        <v>3364</v>
      </c>
      <c r="H2336" t="str">
        <f t="shared" si="37"/>
        <v>3732990400034介護予防認知症対応型共同生活介護(短期利用型）</v>
      </c>
      <c r="I2336" t="s">
        <v>378</v>
      </c>
      <c r="J2336">
        <v>0</v>
      </c>
    </row>
    <row r="2337" spans="1:10">
      <c r="A2337">
        <v>373</v>
      </c>
      <c r="B2337" t="s">
        <v>3348</v>
      </c>
      <c r="C2337">
        <v>390</v>
      </c>
      <c r="D2337" t="s">
        <v>3337</v>
      </c>
      <c r="E2337">
        <v>2990300150</v>
      </c>
      <c r="F2337" t="s">
        <v>201</v>
      </c>
      <c r="G2337" t="s">
        <v>3365</v>
      </c>
      <c r="H2337" t="str">
        <f t="shared" si="37"/>
        <v>3732990300150認知症対応型共同生活介護</v>
      </c>
      <c r="I2337" t="s">
        <v>378</v>
      </c>
      <c r="J2337">
        <v>372535</v>
      </c>
    </row>
    <row r="2338" spans="1:10">
      <c r="A2338">
        <v>373</v>
      </c>
      <c r="B2338" t="s">
        <v>3349</v>
      </c>
      <c r="C2338">
        <v>390</v>
      </c>
      <c r="D2338" t="s">
        <v>3337</v>
      </c>
      <c r="E2338">
        <v>2990300150</v>
      </c>
      <c r="F2338" t="s">
        <v>203</v>
      </c>
      <c r="G2338" t="s">
        <v>3365</v>
      </c>
      <c r="H2338" t="str">
        <f t="shared" si="37"/>
        <v>3732990300150介護予防認知症対応型共同生活介護</v>
      </c>
      <c r="I2338" t="s">
        <v>378</v>
      </c>
      <c r="J2338">
        <v>0</v>
      </c>
    </row>
    <row r="2339" spans="1:10">
      <c r="H2339" t="str">
        <f t="shared" si="37"/>
        <v/>
      </c>
    </row>
    <row r="2340" spans="1:10">
      <c r="A2340">
        <v>374</v>
      </c>
      <c r="B2340" t="s">
        <v>3350</v>
      </c>
      <c r="C2340">
        <v>391</v>
      </c>
      <c r="D2340" t="s">
        <v>3351</v>
      </c>
      <c r="E2340">
        <v>2970500795</v>
      </c>
      <c r="F2340" t="s">
        <v>201</v>
      </c>
      <c r="G2340" t="s">
        <v>3366</v>
      </c>
      <c r="H2340" t="str">
        <f t="shared" si="37"/>
        <v>3742970500795認知症対応型共同生活介護</v>
      </c>
      <c r="I2340" t="s">
        <v>378</v>
      </c>
      <c r="J2340">
        <v>326898</v>
      </c>
    </row>
    <row r="2341" spans="1:10">
      <c r="A2341">
        <v>374</v>
      </c>
      <c r="B2341" t="s">
        <v>3352</v>
      </c>
      <c r="C2341">
        <v>391</v>
      </c>
      <c r="D2341" t="s">
        <v>3351</v>
      </c>
      <c r="E2341">
        <v>2970500795</v>
      </c>
      <c r="F2341" t="s">
        <v>4716</v>
      </c>
      <c r="G2341" t="s">
        <v>3366</v>
      </c>
      <c r="H2341" t="str">
        <f t="shared" si="37"/>
        <v>3742970500795認知症対応型共同生活介護(短期利用型）</v>
      </c>
      <c r="I2341" t="s">
        <v>378</v>
      </c>
      <c r="J2341">
        <v>0</v>
      </c>
    </row>
    <row r="2342" spans="1:10">
      <c r="A2342">
        <v>374</v>
      </c>
      <c r="B2342" t="s">
        <v>3353</v>
      </c>
      <c r="C2342">
        <v>391</v>
      </c>
      <c r="D2342" t="s">
        <v>3351</v>
      </c>
      <c r="E2342">
        <v>2970500795</v>
      </c>
      <c r="F2342" t="s">
        <v>222</v>
      </c>
      <c r="G2342" t="s">
        <v>3366</v>
      </c>
      <c r="H2342" t="str">
        <f t="shared" si="37"/>
        <v>3742970500795認知症対応型通所介護</v>
      </c>
      <c r="I2342" t="s">
        <v>378</v>
      </c>
      <c r="J2342">
        <v>24050</v>
      </c>
    </row>
    <row r="2343" spans="1:10">
      <c r="A2343">
        <v>374</v>
      </c>
      <c r="B2343" t="s">
        <v>3354</v>
      </c>
      <c r="C2343">
        <v>391</v>
      </c>
      <c r="D2343" t="s">
        <v>3351</v>
      </c>
      <c r="E2343">
        <v>2970500795</v>
      </c>
      <c r="F2343" t="s">
        <v>224</v>
      </c>
      <c r="G2343" t="s">
        <v>3366</v>
      </c>
      <c r="H2343" t="str">
        <f t="shared" si="37"/>
        <v>3742970500795介護予防認知症対応型通所介護</v>
      </c>
      <c r="I2343" t="s">
        <v>378</v>
      </c>
      <c r="J2343">
        <v>0</v>
      </c>
    </row>
    <row r="2344" spans="1:10">
      <c r="A2344">
        <v>374</v>
      </c>
      <c r="B2344" t="s">
        <v>3355</v>
      </c>
      <c r="C2344">
        <v>391</v>
      </c>
      <c r="D2344" t="s">
        <v>3351</v>
      </c>
      <c r="E2344">
        <v>2970500795</v>
      </c>
      <c r="F2344" t="s">
        <v>203</v>
      </c>
      <c r="G2344" t="s">
        <v>3366</v>
      </c>
      <c r="H2344" t="str">
        <f t="shared" si="37"/>
        <v>3742970500795介護予防認知症対応型共同生活介護</v>
      </c>
      <c r="I2344" t="s">
        <v>378</v>
      </c>
      <c r="J2344">
        <v>0</v>
      </c>
    </row>
    <row r="2345" spans="1:10">
      <c r="A2345">
        <v>374</v>
      </c>
      <c r="B2345" t="s">
        <v>3356</v>
      </c>
      <c r="C2345">
        <v>391</v>
      </c>
      <c r="D2345" t="s">
        <v>3351</v>
      </c>
      <c r="E2345">
        <v>2970500795</v>
      </c>
      <c r="F2345" t="s">
        <v>4718</v>
      </c>
      <c r="G2345" t="s">
        <v>3366</v>
      </c>
      <c r="H2345" t="str">
        <f t="shared" si="37"/>
        <v>3742970500795介護予防認知症対応型共同生活介護(短期利用型）</v>
      </c>
      <c r="I2345" t="s">
        <v>378</v>
      </c>
      <c r="J2345">
        <v>0</v>
      </c>
    </row>
    <row r="2346" spans="1:10">
      <c r="H2346" t="str">
        <f t="shared" si="37"/>
        <v/>
      </c>
    </row>
    <row r="2347" spans="1:10">
      <c r="H2347" t="str">
        <f t="shared" si="37"/>
        <v/>
      </c>
    </row>
    <row r="2348" spans="1:10">
      <c r="A2348">
        <v>375</v>
      </c>
      <c r="B2348" t="s">
        <v>3367</v>
      </c>
      <c r="C2348">
        <v>393</v>
      </c>
      <c r="D2348" t="s">
        <v>3368</v>
      </c>
      <c r="E2348">
        <v>2970500076</v>
      </c>
      <c r="F2348" t="s">
        <v>172</v>
      </c>
      <c r="G2348" t="s">
        <v>3463</v>
      </c>
      <c r="H2348" t="str">
        <f t="shared" si="37"/>
        <v>3752970500076介護老人福祉施設</v>
      </c>
      <c r="I2348" t="s">
        <v>378</v>
      </c>
      <c r="J2348">
        <v>1641709</v>
      </c>
    </row>
    <row r="2349" spans="1:10">
      <c r="A2349">
        <v>375</v>
      </c>
      <c r="B2349" t="s">
        <v>3369</v>
      </c>
      <c r="C2349">
        <v>393</v>
      </c>
      <c r="D2349" t="s">
        <v>3368</v>
      </c>
      <c r="E2349">
        <v>2970500076</v>
      </c>
      <c r="F2349" t="s">
        <v>188</v>
      </c>
      <c r="G2349" t="s">
        <v>3463</v>
      </c>
      <c r="H2349" t="str">
        <f t="shared" si="37"/>
        <v>3752970500076短期入所生活介護</v>
      </c>
      <c r="I2349" t="s">
        <v>378</v>
      </c>
      <c r="J2349">
        <v>432362</v>
      </c>
    </row>
    <row r="2350" spans="1:10">
      <c r="A2350">
        <v>375</v>
      </c>
      <c r="B2350" t="s">
        <v>3370</v>
      </c>
      <c r="C2350">
        <v>393</v>
      </c>
      <c r="D2350" t="s">
        <v>3368</v>
      </c>
      <c r="E2350">
        <v>2970500076</v>
      </c>
      <c r="F2350" t="s">
        <v>187</v>
      </c>
      <c r="G2350" t="s">
        <v>3463</v>
      </c>
      <c r="H2350" t="str">
        <f t="shared" si="37"/>
        <v>3752970500076介護予防短期入所生活介護</v>
      </c>
      <c r="I2350" t="s">
        <v>378</v>
      </c>
      <c r="J2350">
        <v>7342</v>
      </c>
    </row>
    <row r="2351" spans="1:10">
      <c r="A2351">
        <v>375</v>
      </c>
      <c r="B2351" t="s">
        <v>3371</v>
      </c>
      <c r="C2351">
        <v>393</v>
      </c>
      <c r="D2351" t="s">
        <v>3368</v>
      </c>
      <c r="E2351">
        <v>2970500076</v>
      </c>
      <c r="F2351" t="s">
        <v>12</v>
      </c>
      <c r="G2351" t="s">
        <v>3463</v>
      </c>
      <c r="H2351" t="str">
        <f t="shared" si="37"/>
        <v>3752970500076通所介護</v>
      </c>
      <c r="I2351" t="s">
        <v>378</v>
      </c>
      <c r="J2351">
        <v>348386</v>
      </c>
    </row>
    <row r="2352" spans="1:10">
      <c r="A2352">
        <v>375</v>
      </c>
      <c r="B2352" t="s">
        <v>3372</v>
      </c>
      <c r="C2352">
        <v>393</v>
      </c>
      <c r="D2352" t="s">
        <v>3368</v>
      </c>
      <c r="E2352">
        <v>2970500076</v>
      </c>
      <c r="F2352" t="s">
        <v>4705</v>
      </c>
      <c r="G2352" t="s">
        <v>3463</v>
      </c>
      <c r="H2352" t="str">
        <f t="shared" si="37"/>
        <v>3752970500076通所型サービス（独自）</v>
      </c>
      <c r="I2352" t="s">
        <v>378</v>
      </c>
      <c r="J2352">
        <v>0</v>
      </c>
    </row>
    <row r="2353" spans="1:10">
      <c r="A2353">
        <v>375</v>
      </c>
      <c r="B2353" t="s">
        <v>3373</v>
      </c>
      <c r="C2353">
        <v>393</v>
      </c>
      <c r="D2353" t="s">
        <v>3368</v>
      </c>
      <c r="E2353">
        <v>2970500076</v>
      </c>
      <c r="F2353" t="s">
        <v>201</v>
      </c>
      <c r="G2353" t="s">
        <v>3463</v>
      </c>
      <c r="H2353" t="str">
        <f t="shared" ref="H2353:H2416" si="38">A2353&amp;B2353</f>
        <v>3752970500076認知症対応型共同生活介護</v>
      </c>
      <c r="I2353" t="s">
        <v>378</v>
      </c>
      <c r="J2353">
        <v>377569</v>
      </c>
    </row>
    <row r="2354" spans="1:10">
      <c r="A2354">
        <v>375</v>
      </c>
      <c r="B2354" t="s">
        <v>3374</v>
      </c>
      <c r="C2354">
        <v>393</v>
      </c>
      <c r="D2354" t="s">
        <v>3368</v>
      </c>
      <c r="E2354">
        <v>2970500076</v>
      </c>
      <c r="F2354" t="s">
        <v>4716</v>
      </c>
      <c r="G2354" t="s">
        <v>3463</v>
      </c>
      <c r="H2354" t="str">
        <f t="shared" si="38"/>
        <v>3752970500076認知症対応型共同生活介護(短期利用型）</v>
      </c>
      <c r="I2354" t="s">
        <v>378</v>
      </c>
      <c r="J2354">
        <v>0</v>
      </c>
    </row>
    <row r="2355" spans="1:10">
      <c r="A2355">
        <v>375</v>
      </c>
      <c r="B2355" t="s">
        <v>3375</v>
      </c>
      <c r="C2355">
        <v>393</v>
      </c>
      <c r="D2355" t="s">
        <v>3368</v>
      </c>
      <c r="E2355">
        <v>2970500076</v>
      </c>
      <c r="F2355" t="s">
        <v>203</v>
      </c>
      <c r="G2355" t="s">
        <v>3463</v>
      </c>
      <c r="H2355" t="str">
        <f t="shared" si="38"/>
        <v>3752970500076介護予防認知症対応型共同生活介護</v>
      </c>
      <c r="I2355" t="s">
        <v>378</v>
      </c>
      <c r="J2355">
        <v>0</v>
      </c>
    </row>
    <row r="2356" spans="1:10">
      <c r="A2356">
        <v>375</v>
      </c>
      <c r="B2356" t="s">
        <v>3376</v>
      </c>
      <c r="C2356">
        <v>393</v>
      </c>
      <c r="D2356" t="s">
        <v>3368</v>
      </c>
      <c r="E2356">
        <v>2970500076</v>
      </c>
      <c r="F2356" t="s">
        <v>4718</v>
      </c>
      <c r="G2356" t="s">
        <v>3463</v>
      </c>
      <c r="H2356" t="str">
        <f t="shared" si="38"/>
        <v>3752970500076介護予防認知症対応型共同生活介護(短期利用型）</v>
      </c>
      <c r="I2356" t="s">
        <v>378</v>
      </c>
      <c r="J2356">
        <v>0</v>
      </c>
    </row>
    <row r="2357" spans="1:10">
      <c r="A2357">
        <v>375</v>
      </c>
      <c r="B2357" t="s">
        <v>3377</v>
      </c>
      <c r="C2357">
        <v>393</v>
      </c>
      <c r="D2357" t="s">
        <v>3368</v>
      </c>
      <c r="E2357">
        <v>2973500081</v>
      </c>
      <c r="F2357" t="s">
        <v>12</v>
      </c>
      <c r="G2357" t="s">
        <v>3464</v>
      </c>
      <c r="H2357" t="str">
        <f t="shared" si="38"/>
        <v>3752973500081通所介護</v>
      </c>
      <c r="I2357" t="s">
        <v>378</v>
      </c>
      <c r="J2357">
        <v>380790</v>
      </c>
    </row>
    <row r="2358" spans="1:10">
      <c r="A2358">
        <v>375</v>
      </c>
      <c r="B2358" t="s">
        <v>3378</v>
      </c>
      <c r="C2358">
        <v>393</v>
      </c>
      <c r="D2358" t="s">
        <v>3368</v>
      </c>
      <c r="E2358">
        <v>2973500081</v>
      </c>
      <c r="F2358" t="s">
        <v>4705</v>
      </c>
      <c r="G2358" t="s">
        <v>3464</v>
      </c>
      <c r="H2358" t="str">
        <f t="shared" si="38"/>
        <v>3752973500081通所型サービス（独自）</v>
      </c>
      <c r="I2358" t="s">
        <v>378</v>
      </c>
      <c r="J2358">
        <v>42314</v>
      </c>
    </row>
    <row r="2359" spans="1:10">
      <c r="A2359">
        <v>375</v>
      </c>
      <c r="B2359" t="s">
        <v>3379</v>
      </c>
      <c r="C2359">
        <v>393</v>
      </c>
      <c r="D2359" t="s">
        <v>3368</v>
      </c>
      <c r="E2359">
        <v>2970105280</v>
      </c>
      <c r="F2359" t="s">
        <v>13</v>
      </c>
      <c r="G2359" t="s">
        <v>3465</v>
      </c>
      <c r="H2359" t="str">
        <f t="shared" si="38"/>
        <v>3752970105280地域密着型通所介護</v>
      </c>
      <c r="I2359" t="s">
        <v>378</v>
      </c>
      <c r="J2359">
        <v>196754</v>
      </c>
    </row>
    <row r="2360" spans="1:10">
      <c r="A2360">
        <v>375</v>
      </c>
      <c r="B2360" t="s">
        <v>3380</v>
      </c>
      <c r="C2360">
        <v>393</v>
      </c>
      <c r="D2360" t="s">
        <v>3368</v>
      </c>
      <c r="E2360">
        <v>2970105280</v>
      </c>
      <c r="F2360" t="s">
        <v>4705</v>
      </c>
      <c r="G2360" t="s">
        <v>3465</v>
      </c>
      <c r="H2360" t="str">
        <f t="shared" si="38"/>
        <v>3752970105280通所型サービス（独自）</v>
      </c>
      <c r="I2360" t="s">
        <v>378</v>
      </c>
      <c r="J2360">
        <v>11910</v>
      </c>
    </row>
    <row r="2361" spans="1:10">
      <c r="A2361">
        <v>375</v>
      </c>
      <c r="B2361" t="s">
        <v>3381</v>
      </c>
      <c r="C2361">
        <v>393</v>
      </c>
      <c r="D2361" t="s">
        <v>3368</v>
      </c>
      <c r="E2361">
        <v>2970105298</v>
      </c>
      <c r="F2361" t="s">
        <v>10</v>
      </c>
      <c r="G2361" t="s">
        <v>3466</v>
      </c>
      <c r="H2361" t="str">
        <f t="shared" si="38"/>
        <v>3752970105298訪問介護</v>
      </c>
      <c r="I2361" t="s">
        <v>378</v>
      </c>
      <c r="J2361">
        <v>518554</v>
      </c>
    </row>
    <row r="2362" spans="1:10">
      <c r="A2362">
        <v>375</v>
      </c>
      <c r="B2362" t="s">
        <v>3382</v>
      </c>
      <c r="C2362">
        <v>393</v>
      </c>
      <c r="D2362" t="s">
        <v>3368</v>
      </c>
      <c r="E2362">
        <v>2970105298</v>
      </c>
      <c r="F2362" t="s">
        <v>4704</v>
      </c>
      <c r="G2362" t="s">
        <v>3466</v>
      </c>
      <c r="H2362" t="str">
        <f t="shared" si="38"/>
        <v>3752970105298訪問型サービス（独自）</v>
      </c>
      <c r="I2362" t="s">
        <v>378</v>
      </c>
      <c r="J2362">
        <v>2404</v>
      </c>
    </row>
    <row r="2363" spans="1:10">
      <c r="H2363" t="str">
        <f t="shared" si="38"/>
        <v/>
      </c>
    </row>
    <row r="2364" spans="1:10">
      <c r="A2364">
        <v>376</v>
      </c>
      <c r="B2364" t="s">
        <v>3383</v>
      </c>
      <c r="C2364">
        <v>394</v>
      </c>
      <c r="D2364" t="s">
        <v>3384</v>
      </c>
      <c r="E2364">
        <v>2970900482</v>
      </c>
      <c r="F2364" t="s">
        <v>10</v>
      </c>
      <c r="G2364" t="s">
        <v>3384</v>
      </c>
      <c r="H2364" t="str">
        <f t="shared" si="38"/>
        <v>3762970900482訪問介護</v>
      </c>
      <c r="I2364" t="s">
        <v>378</v>
      </c>
      <c r="J2364">
        <v>300159</v>
      </c>
    </row>
    <row r="2365" spans="1:10">
      <c r="A2365">
        <v>376</v>
      </c>
      <c r="B2365" t="s">
        <v>3385</v>
      </c>
      <c r="C2365">
        <v>394</v>
      </c>
      <c r="D2365" t="s">
        <v>3384</v>
      </c>
      <c r="E2365">
        <v>2970900482</v>
      </c>
      <c r="F2365" t="s">
        <v>4704</v>
      </c>
      <c r="G2365" t="s">
        <v>3384</v>
      </c>
      <c r="H2365" t="str">
        <f t="shared" si="38"/>
        <v>3762970900482訪問型サービス（独自）</v>
      </c>
      <c r="I2365" t="s">
        <v>378</v>
      </c>
      <c r="J2365">
        <v>12890</v>
      </c>
    </row>
    <row r="2366" spans="1:10">
      <c r="A2366">
        <v>376</v>
      </c>
      <c r="B2366" t="s">
        <v>3386</v>
      </c>
      <c r="C2366">
        <v>394</v>
      </c>
      <c r="D2366" t="s">
        <v>3384</v>
      </c>
      <c r="E2366">
        <v>2970900482</v>
      </c>
      <c r="F2366" t="s">
        <v>4702</v>
      </c>
      <c r="G2366" t="s">
        <v>3384</v>
      </c>
      <c r="H2366" t="str">
        <f t="shared" si="38"/>
        <v>3762970900482訪問型サービス（独自/定率）</v>
      </c>
      <c r="I2366" t="s">
        <v>378</v>
      </c>
      <c r="J2366">
        <v>0</v>
      </c>
    </row>
    <row r="2367" spans="1:10">
      <c r="A2367">
        <v>376</v>
      </c>
      <c r="B2367" t="s">
        <v>3387</v>
      </c>
      <c r="C2367">
        <v>394</v>
      </c>
      <c r="D2367" t="s">
        <v>3384</v>
      </c>
      <c r="E2367">
        <v>2970901688</v>
      </c>
      <c r="F2367" t="s">
        <v>12</v>
      </c>
      <c r="G2367" t="s">
        <v>3467</v>
      </c>
      <c r="H2367" t="str">
        <f t="shared" si="38"/>
        <v>3762970901688通所介護</v>
      </c>
      <c r="I2367" t="s">
        <v>378</v>
      </c>
      <c r="J2367">
        <v>189408</v>
      </c>
    </row>
    <row r="2368" spans="1:10">
      <c r="A2368">
        <v>376</v>
      </c>
      <c r="B2368" t="s">
        <v>3388</v>
      </c>
      <c r="C2368">
        <v>394</v>
      </c>
      <c r="D2368" t="s">
        <v>3384</v>
      </c>
      <c r="E2368">
        <v>2970901688</v>
      </c>
      <c r="F2368" t="s">
        <v>4705</v>
      </c>
      <c r="G2368" t="s">
        <v>3467</v>
      </c>
      <c r="H2368" t="str">
        <f t="shared" si="38"/>
        <v>3762970901688通所型サービス（独自）</v>
      </c>
      <c r="I2368" t="s">
        <v>378</v>
      </c>
      <c r="J2368">
        <v>4610</v>
      </c>
    </row>
    <row r="2369" spans="1:10">
      <c r="A2369">
        <v>376</v>
      </c>
      <c r="B2369" t="s">
        <v>3389</v>
      </c>
      <c r="C2369">
        <v>394</v>
      </c>
      <c r="D2369" t="s">
        <v>3384</v>
      </c>
      <c r="E2369">
        <v>2970901688</v>
      </c>
      <c r="F2369" t="s">
        <v>4703</v>
      </c>
      <c r="G2369" t="s">
        <v>3467</v>
      </c>
      <c r="H2369" t="str">
        <f t="shared" si="38"/>
        <v>3762970901688通所型サービス（独自/定率）</v>
      </c>
      <c r="I2369" t="s">
        <v>378</v>
      </c>
      <c r="J2369">
        <v>0</v>
      </c>
    </row>
    <row r="2370" spans="1:10">
      <c r="H2370" t="str">
        <f t="shared" si="38"/>
        <v/>
      </c>
    </row>
    <row r="2371" spans="1:10">
      <c r="A2371">
        <v>377</v>
      </c>
      <c r="B2371" t="s">
        <v>3390</v>
      </c>
      <c r="C2371">
        <v>395</v>
      </c>
      <c r="D2371" t="s">
        <v>3391</v>
      </c>
      <c r="E2371">
        <v>2970103848</v>
      </c>
      <c r="F2371" t="s">
        <v>172</v>
      </c>
      <c r="G2371" t="s">
        <v>3468</v>
      </c>
      <c r="H2371" t="str">
        <f t="shared" si="38"/>
        <v>3772970103848介護老人福祉施設</v>
      </c>
      <c r="I2371" t="s">
        <v>378</v>
      </c>
      <c r="J2371">
        <v>3050850</v>
      </c>
    </row>
    <row r="2372" spans="1:10">
      <c r="A2372">
        <v>377</v>
      </c>
      <c r="B2372" t="s">
        <v>3392</v>
      </c>
      <c r="C2372">
        <v>395</v>
      </c>
      <c r="D2372" t="s">
        <v>3391</v>
      </c>
      <c r="E2372">
        <v>2970103855</v>
      </c>
      <c r="F2372" t="s">
        <v>188</v>
      </c>
      <c r="G2372" t="s">
        <v>3469</v>
      </c>
      <c r="H2372" t="str">
        <f t="shared" si="38"/>
        <v>3772970103855短期入所生活介護</v>
      </c>
      <c r="I2372" t="s">
        <v>378</v>
      </c>
      <c r="J2372">
        <v>583612</v>
      </c>
    </row>
    <row r="2373" spans="1:10">
      <c r="A2373">
        <v>377</v>
      </c>
      <c r="B2373" t="s">
        <v>3393</v>
      </c>
      <c r="C2373">
        <v>395</v>
      </c>
      <c r="D2373" t="s">
        <v>3391</v>
      </c>
      <c r="E2373">
        <v>2970103855</v>
      </c>
      <c r="F2373" t="s">
        <v>187</v>
      </c>
      <c r="G2373" t="s">
        <v>3469</v>
      </c>
      <c r="H2373" t="str">
        <f t="shared" si="38"/>
        <v>3772970103855介護予防短期入所生活介護</v>
      </c>
      <c r="I2373" t="s">
        <v>378</v>
      </c>
      <c r="J2373">
        <v>641</v>
      </c>
    </row>
    <row r="2374" spans="1:10">
      <c r="A2374">
        <v>377</v>
      </c>
      <c r="B2374" t="s">
        <v>3394</v>
      </c>
      <c r="C2374">
        <v>395</v>
      </c>
      <c r="D2374" t="s">
        <v>3391</v>
      </c>
      <c r="E2374">
        <v>2970103863</v>
      </c>
      <c r="F2374" t="s">
        <v>12</v>
      </c>
      <c r="G2374" t="s">
        <v>3470</v>
      </c>
      <c r="H2374" t="str">
        <f t="shared" si="38"/>
        <v>3772970103863通所介護</v>
      </c>
      <c r="I2374" t="s">
        <v>378</v>
      </c>
      <c r="J2374">
        <v>274925</v>
      </c>
    </row>
    <row r="2375" spans="1:10">
      <c r="A2375">
        <v>377</v>
      </c>
      <c r="B2375" t="s">
        <v>3395</v>
      </c>
      <c r="C2375">
        <v>395</v>
      </c>
      <c r="D2375" t="s">
        <v>3391</v>
      </c>
      <c r="E2375">
        <v>2970103863</v>
      </c>
      <c r="F2375" t="s">
        <v>4705</v>
      </c>
      <c r="G2375" t="s">
        <v>3470</v>
      </c>
      <c r="H2375" t="str">
        <f t="shared" si="38"/>
        <v>3772970103863通所型サービス（独自）</v>
      </c>
      <c r="I2375" t="s">
        <v>378</v>
      </c>
      <c r="J2375">
        <v>3144</v>
      </c>
    </row>
    <row r="2376" spans="1:10">
      <c r="A2376">
        <v>377</v>
      </c>
      <c r="B2376" t="s">
        <v>3396</v>
      </c>
      <c r="C2376">
        <v>395</v>
      </c>
      <c r="D2376" t="s">
        <v>3391</v>
      </c>
      <c r="E2376">
        <v>2970101784</v>
      </c>
      <c r="F2376" t="s">
        <v>12</v>
      </c>
      <c r="G2376" t="s">
        <v>3471</v>
      </c>
      <c r="H2376" t="str">
        <f t="shared" si="38"/>
        <v>3772970101784通所介護</v>
      </c>
      <c r="I2376" t="s">
        <v>378</v>
      </c>
      <c r="J2376">
        <v>510346</v>
      </c>
    </row>
    <row r="2377" spans="1:10">
      <c r="A2377">
        <v>377</v>
      </c>
      <c r="B2377" t="s">
        <v>3397</v>
      </c>
      <c r="C2377">
        <v>395</v>
      </c>
      <c r="D2377" t="s">
        <v>3391</v>
      </c>
      <c r="E2377">
        <v>2970101784</v>
      </c>
      <c r="F2377" t="s">
        <v>4705</v>
      </c>
      <c r="G2377" t="s">
        <v>3471</v>
      </c>
      <c r="H2377" t="str">
        <f t="shared" si="38"/>
        <v>3772970101784通所型サービス（独自）</v>
      </c>
      <c r="I2377" t="s">
        <v>378</v>
      </c>
      <c r="J2377">
        <v>29835</v>
      </c>
    </row>
    <row r="2378" spans="1:10">
      <c r="A2378">
        <v>377</v>
      </c>
      <c r="B2378" t="s">
        <v>3398</v>
      </c>
      <c r="C2378">
        <v>395</v>
      </c>
      <c r="D2378" t="s">
        <v>3391</v>
      </c>
      <c r="E2378">
        <v>2970103640</v>
      </c>
      <c r="F2378" t="s">
        <v>10</v>
      </c>
      <c r="G2378" t="s">
        <v>3472</v>
      </c>
      <c r="H2378" t="str">
        <f t="shared" si="38"/>
        <v>3772970103640訪問介護</v>
      </c>
      <c r="I2378" t="s">
        <v>378</v>
      </c>
      <c r="J2378">
        <v>545140</v>
      </c>
    </row>
    <row r="2379" spans="1:10">
      <c r="A2379">
        <v>377</v>
      </c>
      <c r="B2379" t="s">
        <v>3399</v>
      </c>
      <c r="C2379">
        <v>395</v>
      </c>
      <c r="D2379" t="s">
        <v>3391</v>
      </c>
      <c r="E2379">
        <v>2970103640</v>
      </c>
      <c r="F2379" t="s">
        <v>1036</v>
      </c>
      <c r="G2379" t="s">
        <v>3472</v>
      </c>
      <c r="H2379" t="str">
        <f t="shared" si="38"/>
        <v>3772970103640訪問型サービス（独自）</v>
      </c>
      <c r="I2379" t="s">
        <v>378</v>
      </c>
      <c r="J2379">
        <v>84137</v>
      </c>
    </row>
    <row r="2380" spans="1:10">
      <c r="A2380">
        <v>377</v>
      </c>
      <c r="B2380" t="s">
        <v>3400</v>
      </c>
      <c r="C2380">
        <v>395</v>
      </c>
      <c r="D2380" t="s">
        <v>3391</v>
      </c>
      <c r="E2380">
        <v>2970106494</v>
      </c>
      <c r="F2380" t="s">
        <v>12</v>
      </c>
      <c r="G2380" t="s">
        <v>3473</v>
      </c>
      <c r="H2380" t="str">
        <f t="shared" si="38"/>
        <v>3772970106494通所介護</v>
      </c>
      <c r="I2380" t="s">
        <v>378</v>
      </c>
      <c r="J2380">
        <v>370382</v>
      </c>
    </row>
    <row r="2381" spans="1:10">
      <c r="A2381">
        <v>377</v>
      </c>
      <c r="B2381" t="s">
        <v>3401</v>
      </c>
      <c r="C2381">
        <v>395</v>
      </c>
      <c r="D2381" t="s">
        <v>3391</v>
      </c>
      <c r="E2381">
        <v>2970106494</v>
      </c>
      <c r="F2381" t="s">
        <v>1031</v>
      </c>
      <c r="G2381" t="s">
        <v>3473</v>
      </c>
      <c r="H2381" t="str">
        <f t="shared" si="38"/>
        <v>3772970106494通所型サービス（独自）</v>
      </c>
      <c r="I2381" t="s">
        <v>378</v>
      </c>
      <c r="J2381">
        <v>45601</v>
      </c>
    </row>
    <row r="2382" spans="1:10">
      <c r="A2382">
        <v>377</v>
      </c>
      <c r="B2382" t="s">
        <v>3402</v>
      </c>
      <c r="C2382">
        <v>395</v>
      </c>
      <c r="D2382" t="s">
        <v>3391</v>
      </c>
      <c r="E2382">
        <v>2990100253</v>
      </c>
      <c r="F2382" t="s">
        <v>201</v>
      </c>
      <c r="G2382" t="s">
        <v>3474</v>
      </c>
      <c r="H2382" t="str">
        <f t="shared" si="38"/>
        <v>3772990100253認知症対応型共同生活介護</v>
      </c>
      <c r="I2382" t="s">
        <v>378</v>
      </c>
      <c r="J2382">
        <v>755642</v>
      </c>
    </row>
    <row r="2383" spans="1:10">
      <c r="A2383">
        <v>377</v>
      </c>
      <c r="B2383" t="s">
        <v>3403</v>
      </c>
      <c r="C2383">
        <v>395</v>
      </c>
      <c r="D2383" t="s">
        <v>3391</v>
      </c>
      <c r="E2383">
        <v>2990100253</v>
      </c>
      <c r="F2383" t="s">
        <v>203</v>
      </c>
      <c r="G2383" t="s">
        <v>3474</v>
      </c>
      <c r="H2383" t="str">
        <f t="shared" si="38"/>
        <v>3772990100253介護予防認知症対応型共同生活介護</v>
      </c>
      <c r="I2383" t="s">
        <v>378</v>
      </c>
      <c r="J2383">
        <v>0</v>
      </c>
    </row>
    <row r="2384" spans="1:10">
      <c r="A2384">
        <v>377</v>
      </c>
      <c r="B2384" t="s">
        <v>3404</v>
      </c>
      <c r="C2384">
        <v>395</v>
      </c>
      <c r="D2384" t="s">
        <v>3391</v>
      </c>
      <c r="E2384">
        <v>2970107039</v>
      </c>
      <c r="F2384" t="s">
        <v>13</v>
      </c>
      <c r="G2384" t="s">
        <v>3475</v>
      </c>
      <c r="H2384" t="str">
        <f t="shared" si="38"/>
        <v>3772970107039地域密着型通所介護</v>
      </c>
      <c r="I2384" t="s">
        <v>378</v>
      </c>
      <c r="J2384">
        <v>280752</v>
      </c>
    </row>
    <row r="2385" spans="1:12">
      <c r="A2385">
        <v>377</v>
      </c>
      <c r="B2385" t="s">
        <v>4900</v>
      </c>
      <c r="C2385">
        <v>395</v>
      </c>
      <c r="D2385" t="s">
        <v>3391</v>
      </c>
      <c r="E2385">
        <v>2970107039</v>
      </c>
      <c r="F2385" t="s">
        <v>4705</v>
      </c>
      <c r="G2385" t="s">
        <v>3475</v>
      </c>
      <c r="H2385" t="str">
        <f t="shared" si="38"/>
        <v>3772970107039通所型サービス（独自）</v>
      </c>
      <c r="I2385" t="s">
        <v>378</v>
      </c>
      <c r="J2385">
        <v>37274</v>
      </c>
      <c r="L2385">
        <v>1</v>
      </c>
    </row>
    <row r="2386" spans="1:12">
      <c r="H2386" t="str">
        <f t="shared" si="38"/>
        <v/>
      </c>
    </row>
    <row r="2387" spans="1:12">
      <c r="A2387">
        <v>378</v>
      </c>
      <c r="B2387" t="s">
        <v>3405</v>
      </c>
      <c r="C2387">
        <v>396</v>
      </c>
      <c r="D2387" t="s">
        <v>3406</v>
      </c>
      <c r="E2387">
        <v>2970103350</v>
      </c>
      <c r="F2387" t="s">
        <v>241</v>
      </c>
      <c r="G2387" t="s">
        <v>3476</v>
      </c>
      <c r="H2387" t="str">
        <f t="shared" si="38"/>
        <v>3782970103350特定施設入居者生活介護</v>
      </c>
      <c r="I2387" t="s">
        <v>378</v>
      </c>
      <c r="J2387">
        <v>1359516</v>
      </c>
    </row>
    <row r="2388" spans="1:12">
      <c r="A2388">
        <v>378</v>
      </c>
      <c r="B2388" t="s">
        <v>3407</v>
      </c>
      <c r="C2388">
        <v>396</v>
      </c>
      <c r="D2388" t="s">
        <v>3406</v>
      </c>
      <c r="E2388">
        <v>2970103350</v>
      </c>
      <c r="F2388" t="s">
        <v>4728</v>
      </c>
      <c r="G2388" t="s">
        <v>3476</v>
      </c>
      <c r="H2388" t="str">
        <f t="shared" si="38"/>
        <v>3782970103350特定施設入居者生活介護(短期利用型）</v>
      </c>
      <c r="I2388" t="s">
        <v>378</v>
      </c>
      <c r="J2388">
        <v>0</v>
      </c>
    </row>
    <row r="2389" spans="1:12">
      <c r="A2389">
        <v>378</v>
      </c>
      <c r="B2389" t="s">
        <v>3408</v>
      </c>
      <c r="C2389">
        <v>396</v>
      </c>
      <c r="D2389" t="s">
        <v>3406</v>
      </c>
      <c r="E2389">
        <v>2970103350</v>
      </c>
      <c r="F2389" t="s">
        <v>175</v>
      </c>
      <c r="G2389" t="s">
        <v>3476</v>
      </c>
      <c r="H2389" t="str">
        <f t="shared" si="38"/>
        <v>3782970103350介護予防特定施設入居者生活介護</v>
      </c>
      <c r="I2389" t="s">
        <v>378</v>
      </c>
      <c r="J2389">
        <v>66255</v>
      </c>
    </row>
    <row r="2390" spans="1:12">
      <c r="A2390">
        <v>378</v>
      </c>
      <c r="B2390" t="s">
        <v>3409</v>
      </c>
      <c r="C2390">
        <v>396</v>
      </c>
      <c r="D2390" t="s">
        <v>3406</v>
      </c>
      <c r="E2390">
        <v>2970105553</v>
      </c>
      <c r="F2390" t="s">
        <v>241</v>
      </c>
      <c r="G2390" t="s">
        <v>3477</v>
      </c>
      <c r="H2390" t="str">
        <f t="shared" si="38"/>
        <v>3782970105553特定施設入居者生活介護</v>
      </c>
      <c r="I2390" t="s">
        <v>378</v>
      </c>
      <c r="J2390">
        <v>1772638</v>
      </c>
    </row>
    <row r="2391" spans="1:12">
      <c r="A2391">
        <v>378</v>
      </c>
      <c r="B2391" t="s">
        <v>3410</v>
      </c>
      <c r="C2391">
        <v>396</v>
      </c>
      <c r="D2391" t="s">
        <v>3406</v>
      </c>
      <c r="E2391">
        <v>2970105553</v>
      </c>
      <c r="F2391" t="s">
        <v>175</v>
      </c>
      <c r="G2391" t="s">
        <v>3477</v>
      </c>
      <c r="H2391" t="str">
        <f t="shared" si="38"/>
        <v>3782970105553介護予防特定施設入居者生活介護</v>
      </c>
      <c r="I2391" t="s">
        <v>378</v>
      </c>
      <c r="J2391">
        <v>152840</v>
      </c>
    </row>
    <row r="2392" spans="1:12">
      <c r="H2392" t="str">
        <f t="shared" si="38"/>
        <v/>
      </c>
    </row>
    <row r="2393" spans="1:12">
      <c r="A2393">
        <v>379</v>
      </c>
      <c r="B2393" t="s">
        <v>3411</v>
      </c>
      <c r="C2393">
        <v>397</v>
      </c>
      <c r="D2393" t="s">
        <v>3412</v>
      </c>
      <c r="E2393">
        <v>2970901621</v>
      </c>
      <c r="F2393" t="s">
        <v>10</v>
      </c>
      <c r="G2393" t="s">
        <v>3478</v>
      </c>
      <c r="H2393" t="str">
        <f t="shared" si="38"/>
        <v>3792970901621訪問介護</v>
      </c>
      <c r="I2393" t="s">
        <v>423</v>
      </c>
      <c r="J2393">
        <v>847051</v>
      </c>
    </row>
    <row r="2394" spans="1:12">
      <c r="H2394" t="str">
        <f t="shared" si="38"/>
        <v/>
      </c>
    </row>
    <row r="2395" spans="1:12">
      <c r="A2395">
        <v>380</v>
      </c>
      <c r="B2395" t="s">
        <v>3413</v>
      </c>
      <c r="C2395">
        <v>398</v>
      </c>
      <c r="D2395" t="s">
        <v>3414</v>
      </c>
      <c r="E2395">
        <v>2970105967</v>
      </c>
      <c r="F2395" t="s">
        <v>188</v>
      </c>
      <c r="G2395" t="s">
        <v>3479</v>
      </c>
      <c r="H2395" t="str">
        <f t="shared" si="38"/>
        <v>3802970105967短期入所生活介護</v>
      </c>
      <c r="I2395" t="s">
        <v>423</v>
      </c>
      <c r="J2395">
        <v>681394</v>
      </c>
    </row>
    <row r="2396" spans="1:12">
      <c r="A2396">
        <v>380</v>
      </c>
      <c r="B2396" t="s">
        <v>3415</v>
      </c>
      <c r="C2396">
        <v>398</v>
      </c>
      <c r="D2396" t="s">
        <v>3414</v>
      </c>
      <c r="E2396">
        <v>2970105967</v>
      </c>
      <c r="F2396" t="s">
        <v>187</v>
      </c>
      <c r="G2396" t="s">
        <v>3479</v>
      </c>
      <c r="H2396" t="str">
        <f t="shared" si="38"/>
        <v>3802970105967介護予防短期入所生活介護</v>
      </c>
      <c r="I2396" t="s">
        <v>423</v>
      </c>
      <c r="J2396">
        <v>0</v>
      </c>
    </row>
    <row r="2397" spans="1:12">
      <c r="A2397">
        <v>380</v>
      </c>
      <c r="B2397" t="s">
        <v>3416</v>
      </c>
      <c r="C2397">
        <v>398</v>
      </c>
      <c r="D2397" t="s">
        <v>3414</v>
      </c>
      <c r="E2397">
        <v>2970105967</v>
      </c>
      <c r="F2397" t="s">
        <v>13</v>
      </c>
      <c r="G2397" t="s">
        <v>3479</v>
      </c>
      <c r="H2397" t="str">
        <f t="shared" si="38"/>
        <v>3802970105967地域密着型通所介護</v>
      </c>
      <c r="I2397" t="s">
        <v>423</v>
      </c>
      <c r="J2397">
        <v>0</v>
      </c>
    </row>
    <row r="2398" spans="1:12">
      <c r="A2398">
        <v>380</v>
      </c>
      <c r="B2398" t="s">
        <v>3417</v>
      </c>
      <c r="C2398">
        <v>398</v>
      </c>
      <c r="D2398" t="s">
        <v>3414</v>
      </c>
      <c r="E2398">
        <v>2970105967</v>
      </c>
      <c r="F2398" t="s">
        <v>4705</v>
      </c>
      <c r="G2398" t="s">
        <v>3479</v>
      </c>
      <c r="H2398" t="str">
        <f t="shared" si="38"/>
        <v>3802970105967通所型サービス（独自）</v>
      </c>
      <c r="I2398" t="s">
        <v>423</v>
      </c>
      <c r="J2398">
        <v>0</v>
      </c>
    </row>
    <row r="2399" spans="1:12">
      <c r="H2399" t="str">
        <f t="shared" si="38"/>
        <v/>
      </c>
    </row>
    <row r="2400" spans="1:12">
      <c r="A2400">
        <v>381</v>
      </c>
      <c r="B2400" t="s">
        <v>3418</v>
      </c>
      <c r="C2400">
        <v>399</v>
      </c>
      <c r="D2400" t="s">
        <v>3419</v>
      </c>
      <c r="E2400">
        <v>2953380017</v>
      </c>
      <c r="F2400" t="s">
        <v>171</v>
      </c>
      <c r="G2400" t="s">
        <v>3480</v>
      </c>
      <c r="H2400" t="str">
        <f t="shared" si="38"/>
        <v>3812953380017介護老人保健施設</v>
      </c>
      <c r="I2400" t="s">
        <v>378</v>
      </c>
      <c r="J2400">
        <v>1464770</v>
      </c>
    </row>
    <row r="2401" spans="1:10">
      <c r="A2401">
        <v>381</v>
      </c>
      <c r="B2401" t="s">
        <v>3420</v>
      </c>
      <c r="C2401">
        <v>399</v>
      </c>
      <c r="D2401" t="s">
        <v>3419</v>
      </c>
      <c r="E2401">
        <v>2953380017</v>
      </c>
      <c r="F2401" t="s">
        <v>263</v>
      </c>
      <c r="G2401" t="s">
        <v>3480</v>
      </c>
      <c r="H2401" t="str">
        <f t="shared" si="38"/>
        <v>3812953380017短期入所療養介護</v>
      </c>
      <c r="I2401" t="s">
        <v>378</v>
      </c>
      <c r="J2401">
        <v>21497</v>
      </c>
    </row>
    <row r="2402" spans="1:10">
      <c r="A2402">
        <v>381</v>
      </c>
      <c r="B2402" t="s">
        <v>3421</v>
      </c>
      <c r="C2402">
        <v>399</v>
      </c>
      <c r="D2402" t="s">
        <v>3419</v>
      </c>
      <c r="E2402">
        <v>2953380017</v>
      </c>
      <c r="F2402" t="s">
        <v>265</v>
      </c>
      <c r="G2402" t="s">
        <v>3480</v>
      </c>
      <c r="H2402" t="str">
        <f t="shared" si="38"/>
        <v>3812953380017介護予防短期入所療養介護</v>
      </c>
      <c r="I2402" t="s">
        <v>378</v>
      </c>
      <c r="J2402">
        <v>2428</v>
      </c>
    </row>
    <row r="2403" spans="1:10">
      <c r="A2403">
        <v>381</v>
      </c>
      <c r="B2403" t="s">
        <v>3422</v>
      </c>
      <c r="C2403">
        <v>399</v>
      </c>
      <c r="D2403" t="s">
        <v>3419</v>
      </c>
      <c r="E2403">
        <v>2953380017</v>
      </c>
      <c r="F2403" t="s">
        <v>190</v>
      </c>
      <c r="G2403" t="s">
        <v>3480</v>
      </c>
      <c r="H2403" t="str">
        <f t="shared" si="38"/>
        <v>3812953380017通所リハビリテーション</v>
      </c>
      <c r="I2403" t="s">
        <v>378</v>
      </c>
      <c r="J2403">
        <v>376692</v>
      </c>
    </row>
    <row r="2404" spans="1:10">
      <c r="A2404">
        <v>381</v>
      </c>
      <c r="B2404" t="s">
        <v>3423</v>
      </c>
      <c r="C2404">
        <v>399</v>
      </c>
      <c r="D2404" t="s">
        <v>3419</v>
      </c>
      <c r="E2404">
        <v>2953380017</v>
      </c>
      <c r="F2404" t="s">
        <v>189</v>
      </c>
      <c r="G2404" t="s">
        <v>3480</v>
      </c>
      <c r="H2404" t="str">
        <f t="shared" si="38"/>
        <v>3812953380017介護予防通所リハビリテーション</v>
      </c>
      <c r="I2404" t="s">
        <v>378</v>
      </c>
      <c r="J2404">
        <v>33579</v>
      </c>
    </row>
    <row r="2405" spans="1:10">
      <c r="H2405" t="str">
        <f t="shared" si="38"/>
        <v/>
      </c>
    </row>
    <row r="2406" spans="1:10">
      <c r="A2406">
        <v>382</v>
      </c>
      <c r="B2406" t="s">
        <v>3424</v>
      </c>
      <c r="C2406">
        <v>400</v>
      </c>
      <c r="D2406" t="s">
        <v>3425</v>
      </c>
      <c r="E2406">
        <v>2950480067</v>
      </c>
      <c r="F2406" t="s">
        <v>171</v>
      </c>
      <c r="G2406" t="s">
        <v>3481</v>
      </c>
      <c r="H2406" t="str">
        <f t="shared" si="38"/>
        <v>3822950480067介護老人保健施設</v>
      </c>
      <c r="I2406" t="s">
        <v>378</v>
      </c>
      <c r="J2406">
        <v>1763774</v>
      </c>
    </row>
    <row r="2407" spans="1:10">
      <c r="A2407">
        <v>382</v>
      </c>
      <c r="B2407" t="s">
        <v>3426</v>
      </c>
      <c r="C2407">
        <v>400</v>
      </c>
      <c r="D2407" t="s">
        <v>3425</v>
      </c>
      <c r="E2407">
        <v>2950480067</v>
      </c>
      <c r="F2407" t="s">
        <v>263</v>
      </c>
      <c r="G2407" t="s">
        <v>3481</v>
      </c>
      <c r="H2407" t="str">
        <f t="shared" si="38"/>
        <v>3822950480067短期入所療養介護</v>
      </c>
      <c r="I2407" t="s">
        <v>378</v>
      </c>
      <c r="J2407">
        <v>99550</v>
      </c>
    </row>
    <row r="2408" spans="1:10">
      <c r="A2408">
        <v>382</v>
      </c>
      <c r="B2408" t="s">
        <v>3427</v>
      </c>
      <c r="C2408">
        <v>400</v>
      </c>
      <c r="D2408" t="s">
        <v>3425</v>
      </c>
      <c r="E2408">
        <v>2950480067</v>
      </c>
      <c r="F2408" t="s">
        <v>265</v>
      </c>
      <c r="G2408" t="s">
        <v>3481</v>
      </c>
      <c r="H2408" t="str">
        <f t="shared" si="38"/>
        <v>3822950480067介護予防短期入所療養介護</v>
      </c>
      <c r="I2408" t="s">
        <v>378</v>
      </c>
      <c r="J2408">
        <v>6347</v>
      </c>
    </row>
    <row r="2409" spans="1:10">
      <c r="A2409">
        <v>382</v>
      </c>
      <c r="B2409" t="s">
        <v>3428</v>
      </c>
      <c r="C2409">
        <v>400</v>
      </c>
      <c r="D2409" t="s">
        <v>3425</v>
      </c>
      <c r="E2409">
        <v>2950480067</v>
      </c>
      <c r="F2409" t="s">
        <v>190</v>
      </c>
      <c r="G2409" t="s">
        <v>3481</v>
      </c>
      <c r="H2409" t="str">
        <f t="shared" si="38"/>
        <v>3822950480067通所リハビリテーション</v>
      </c>
      <c r="I2409" t="s">
        <v>378</v>
      </c>
      <c r="J2409">
        <v>405025</v>
      </c>
    </row>
    <row r="2410" spans="1:10">
      <c r="A2410">
        <v>382</v>
      </c>
      <c r="B2410" t="s">
        <v>3429</v>
      </c>
      <c r="C2410">
        <v>400</v>
      </c>
      <c r="D2410" t="s">
        <v>3425</v>
      </c>
      <c r="E2410">
        <v>2950480067</v>
      </c>
      <c r="F2410" t="s">
        <v>189</v>
      </c>
      <c r="G2410" t="s">
        <v>3481</v>
      </c>
      <c r="H2410" t="str">
        <f t="shared" si="38"/>
        <v>3822950480067介護予防通所リハビリテーション</v>
      </c>
      <c r="I2410" t="s">
        <v>378</v>
      </c>
      <c r="J2410">
        <v>55649</v>
      </c>
    </row>
    <row r="2411" spans="1:10">
      <c r="H2411" t="str">
        <f t="shared" si="38"/>
        <v/>
      </c>
    </row>
    <row r="2412" spans="1:10">
      <c r="A2412">
        <v>383</v>
      </c>
      <c r="B2412" t="s">
        <v>3430</v>
      </c>
      <c r="C2412">
        <v>401</v>
      </c>
      <c r="D2412" t="s">
        <v>3431</v>
      </c>
      <c r="E2412">
        <v>2970600231</v>
      </c>
      <c r="F2412" t="s">
        <v>10</v>
      </c>
      <c r="G2412" t="s">
        <v>3482</v>
      </c>
      <c r="H2412" t="str">
        <f t="shared" si="38"/>
        <v>3832970600231訪問介護</v>
      </c>
      <c r="I2412" t="s">
        <v>378</v>
      </c>
      <c r="J2412">
        <v>306776</v>
      </c>
    </row>
    <row r="2413" spans="1:10">
      <c r="A2413">
        <v>383</v>
      </c>
      <c r="B2413" t="s">
        <v>3432</v>
      </c>
      <c r="C2413">
        <v>401</v>
      </c>
      <c r="D2413" t="s">
        <v>4901</v>
      </c>
      <c r="E2413">
        <v>2970600231</v>
      </c>
      <c r="F2413" t="s">
        <v>4702</v>
      </c>
      <c r="G2413" t="s">
        <v>4902</v>
      </c>
      <c r="H2413" t="str">
        <f t="shared" si="38"/>
        <v>3832970600231訪問型サービス（独自/定率）</v>
      </c>
      <c r="I2413" t="s">
        <v>664</v>
      </c>
      <c r="J2413">
        <v>76524</v>
      </c>
    </row>
    <row r="2414" spans="1:10">
      <c r="H2414" t="str">
        <f t="shared" si="38"/>
        <v/>
      </c>
    </row>
    <row r="2415" spans="1:10">
      <c r="A2415">
        <v>384</v>
      </c>
      <c r="B2415" t="s">
        <v>3433</v>
      </c>
      <c r="C2415">
        <v>402</v>
      </c>
      <c r="D2415" t="s">
        <v>3434</v>
      </c>
      <c r="E2415">
        <v>2993300025</v>
      </c>
      <c r="F2415" t="s">
        <v>201</v>
      </c>
      <c r="G2415" t="s">
        <v>3483</v>
      </c>
      <c r="H2415" t="str">
        <f t="shared" si="38"/>
        <v>3842993300025認知症対応型共同生活介護</v>
      </c>
      <c r="I2415" t="s">
        <v>423</v>
      </c>
      <c r="J2415">
        <v>301674</v>
      </c>
    </row>
    <row r="2416" spans="1:10">
      <c r="A2416">
        <v>384</v>
      </c>
      <c r="B2416" t="s">
        <v>3435</v>
      </c>
      <c r="C2416">
        <v>402</v>
      </c>
      <c r="D2416" t="s">
        <v>3434</v>
      </c>
      <c r="E2416">
        <v>2993300025</v>
      </c>
      <c r="F2416" t="s">
        <v>4716</v>
      </c>
      <c r="G2416" t="s">
        <v>3483</v>
      </c>
      <c r="H2416" t="str">
        <f t="shared" si="38"/>
        <v>3842993300025認知症対応型共同生活介護(短期利用型）</v>
      </c>
      <c r="I2416" t="s">
        <v>423</v>
      </c>
      <c r="J2416">
        <v>0</v>
      </c>
    </row>
    <row r="2417" spans="1:10">
      <c r="A2417">
        <v>384</v>
      </c>
      <c r="B2417" t="s">
        <v>3436</v>
      </c>
      <c r="C2417">
        <v>402</v>
      </c>
      <c r="D2417" t="s">
        <v>3434</v>
      </c>
      <c r="E2417">
        <v>2993300025</v>
      </c>
      <c r="F2417" t="s">
        <v>203</v>
      </c>
      <c r="G2417" t="s">
        <v>3483</v>
      </c>
      <c r="H2417" t="str">
        <f t="shared" ref="H2417:H2478" si="39">A2417&amp;B2417</f>
        <v>3842993300025介護予防認知症対応型共同生活介護</v>
      </c>
      <c r="I2417" t="s">
        <v>423</v>
      </c>
      <c r="J2417">
        <v>30153</v>
      </c>
    </row>
    <row r="2418" spans="1:10">
      <c r="A2418">
        <v>384</v>
      </c>
      <c r="B2418" t="s">
        <v>3437</v>
      </c>
      <c r="C2418">
        <v>402</v>
      </c>
      <c r="D2418" t="s">
        <v>3434</v>
      </c>
      <c r="E2418">
        <v>2993300025</v>
      </c>
      <c r="F2418" t="s">
        <v>4718</v>
      </c>
      <c r="G2418" t="s">
        <v>3483</v>
      </c>
      <c r="H2418" t="str">
        <f t="shared" si="39"/>
        <v>3842993300025介護予防認知症対応型共同生活介護(短期利用型）</v>
      </c>
      <c r="I2418" t="s">
        <v>423</v>
      </c>
      <c r="J2418">
        <v>0</v>
      </c>
    </row>
    <row r="2419" spans="1:10">
      <c r="H2419" t="str">
        <f t="shared" si="39"/>
        <v/>
      </c>
    </row>
    <row r="2420" spans="1:10">
      <c r="A2420">
        <v>385</v>
      </c>
      <c r="B2420" t="s">
        <v>3438</v>
      </c>
      <c r="C2420">
        <v>403</v>
      </c>
      <c r="D2420" t="s">
        <v>3439</v>
      </c>
      <c r="E2420">
        <v>2950980025</v>
      </c>
      <c r="F2420" t="s">
        <v>171</v>
      </c>
      <c r="G2420" t="s">
        <v>3484</v>
      </c>
      <c r="H2420" t="str">
        <f t="shared" si="39"/>
        <v>3852950980025介護老人保健施設</v>
      </c>
      <c r="I2420" t="s">
        <v>378</v>
      </c>
      <c r="J2420">
        <v>2148580</v>
      </c>
    </row>
    <row r="2421" spans="1:10">
      <c r="A2421">
        <v>385</v>
      </c>
      <c r="B2421" t="s">
        <v>3440</v>
      </c>
      <c r="C2421">
        <v>403</v>
      </c>
      <c r="D2421" t="s">
        <v>3439</v>
      </c>
      <c r="E2421">
        <v>2950980025</v>
      </c>
      <c r="F2421" t="s">
        <v>263</v>
      </c>
      <c r="G2421" t="s">
        <v>3484</v>
      </c>
      <c r="H2421" t="str">
        <f t="shared" si="39"/>
        <v>3852950980025短期入所療養介護</v>
      </c>
      <c r="I2421" t="s">
        <v>378</v>
      </c>
      <c r="J2421">
        <v>156297</v>
      </c>
    </row>
    <row r="2422" spans="1:10">
      <c r="A2422">
        <v>385</v>
      </c>
      <c r="B2422" t="s">
        <v>3441</v>
      </c>
      <c r="C2422">
        <v>403</v>
      </c>
      <c r="D2422" t="s">
        <v>3439</v>
      </c>
      <c r="E2422">
        <v>2950980025</v>
      </c>
      <c r="F2422" t="s">
        <v>265</v>
      </c>
      <c r="G2422" t="s">
        <v>3484</v>
      </c>
      <c r="H2422" t="str">
        <f t="shared" si="39"/>
        <v>3852950980025介護予防短期入所療養介護</v>
      </c>
      <c r="I2422" t="s">
        <v>378</v>
      </c>
      <c r="J2422">
        <v>0</v>
      </c>
    </row>
    <row r="2423" spans="1:10">
      <c r="A2423">
        <v>385</v>
      </c>
      <c r="B2423" t="s">
        <v>3442</v>
      </c>
      <c r="C2423">
        <v>403</v>
      </c>
      <c r="D2423" t="s">
        <v>3439</v>
      </c>
      <c r="E2423">
        <v>2950980025</v>
      </c>
      <c r="F2423" t="s">
        <v>190</v>
      </c>
      <c r="G2423" t="s">
        <v>3484</v>
      </c>
      <c r="H2423" t="str">
        <f t="shared" si="39"/>
        <v>3852950980025通所リハビリテーション</v>
      </c>
      <c r="I2423" t="s">
        <v>378</v>
      </c>
      <c r="J2423">
        <v>575413</v>
      </c>
    </row>
    <row r="2424" spans="1:10">
      <c r="A2424">
        <v>385</v>
      </c>
      <c r="B2424" t="s">
        <v>3443</v>
      </c>
      <c r="C2424">
        <v>403</v>
      </c>
      <c r="D2424" t="s">
        <v>3439</v>
      </c>
      <c r="E2424">
        <v>2950980025</v>
      </c>
      <c r="F2424" t="s">
        <v>189</v>
      </c>
      <c r="G2424" t="s">
        <v>3484</v>
      </c>
      <c r="H2424" t="str">
        <f t="shared" si="39"/>
        <v>3852950980025介護予防通所リハビリテーション</v>
      </c>
      <c r="I2424" t="s">
        <v>378</v>
      </c>
      <c r="J2424">
        <v>33364</v>
      </c>
    </row>
    <row r="2425" spans="1:10">
      <c r="H2425" t="str">
        <f t="shared" si="39"/>
        <v/>
      </c>
    </row>
    <row r="2426" spans="1:10">
      <c r="A2426">
        <v>386</v>
      </c>
      <c r="B2426" t="s">
        <v>3444</v>
      </c>
      <c r="C2426">
        <v>404</v>
      </c>
      <c r="D2426" t="s">
        <v>3445</v>
      </c>
      <c r="E2426">
        <v>2952780019</v>
      </c>
      <c r="F2426" t="s">
        <v>171</v>
      </c>
      <c r="G2426" t="s">
        <v>3485</v>
      </c>
      <c r="H2426" t="str">
        <f t="shared" si="39"/>
        <v>3862952780019介護老人保健施設</v>
      </c>
      <c r="I2426" t="s">
        <v>378</v>
      </c>
      <c r="J2426">
        <v>1540483</v>
      </c>
    </row>
    <row r="2427" spans="1:10">
      <c r="A2427">
        <v>386</v>
      </c>
      <c r="B2427" t="s">
        <v>3446</v>
      </c>
      <c r="C2427">
        <v>404</v>
      </c>
      <c r="D2427" t="s">
        <v>3445</v>
      </c>
      <c r="E2427">
        <v>2952780019</v>
      </c>
      <c r="F2427" t="s">
        <v>190</v>
      </c>
      <c r="G2427" t="s">
        <v>3485</v>
      </c>
      <c r="H2427" t="str">
        <f t="shared" si="39"/>
        <v>3862952780019通所リハビリテーション</v>
      </c>
      <c r="I2427" t="s">
        <v>378</v>
      </c>
      <c r="J2427">
        <v>231337</v>
      </c>
    </row>
    <row r="2428" spans="1:10">
      <c r="A2428">
        <v>386</v>
      </c>
      <c r="B2428" t="s">
        <v>3447</v>
      </c>
      <c r="C2428">
        <v>404</v>
      </c>
      <c r="D2428" t="s">
        <v>3445</v>
      </c>
      <c r="E2428">
        <v>2952780019</v>
      </c>
      <c r="F2428" t="s">
        <v>189</v>
      </c>
      <c r="G2428" t="s">
        <v>3485</v>
      </c>
      <c r="H2428" t="str">
        <f t="shared" si="39"/>
        <v>3862952780019介護予防通所リハビリテーション</v>
      </c>
      <c r="I2428" t="s">
        <v>378</v>
      </c>
      <c r="J2428">
        <v>27143</v>
      </c>
    </row>
    <row r="2429" spans="1:10">
      <c r="A2429">
        <v>386</v>
      </c>
      <c r="B2429" t="s">
        <v>3448</v>
      </c>
      <c r="C2429">
        <v>404</v>
      </c>
      <c r="D2429" t="s">
        <v>3445</v>
      </c>
      <c r="E2429">
        <v>2952780019</v>
      </c>
      <c r="F2429" t="s">
        <v>263</v>
      </c>
      <c r="G2429" t="s">
        <v>3485</v>
      </c>
      <c r="H2429" t="str">
        <f t="shared" si="39"/>
        <v>3862952780019短期入所療養介護</v>
      </c>
      <c r="I2429" t="s">
        <v>378</v>
      </c>
      <c r="J2429">
        <v>64728</v>
      </c>
    </row>
    <row r="2430" spans="1:10">
      <c r="A2430">
        <v>386</v>
      </c>
      <c r="B2430" t="s">
        <v>3449</v>
      </c>
      <c r="C2430">
        <v>404</v>
      </c>
      <c r="D2430" t="s">
        <v>3445</v>
      </c>
      <c r="E2430">
        <v>2952780019</v>
      </c>
      <c r="F2430" t="s">
        <v>265</v>
      </c>
      <c r="G2430" t="s">
        <v>3485</v>
      </c>
      <c r="H2430" t="str">
        <f t="shared" si="39"/>
        <v>3862952780019介護予防短期入所療養介護</v>
      </c>
      <c r="I2430" t="s">
        <v>378</v>
      </c>
      <c r="J2430">
        <v>4931</v>
      </c>
    </row>
    <row r="2431" spans="1:10">
      <c r="H2431" t="str">
        <f t="shared" si="39"/>
        <v/>
      </c>
    </row>
    <row r="2432" spans="1:10">
      <c r="A2432">
        <v>387</v>
      </c>
      <c r="B2432" t="s">
        <v>3450</v>
      </c>
      <c r="C2432">
        <v>405</v>
      </c>
      <c r="D2432" t="s">
        <v>4903</v>
      </c>
      <c r="E2432">
        <v>2970201543</v>
      </c>
      <c r="F2432" t="s">
        <v>10</v>
      </c>
      <c r="G2432" t="s">
        <v>3486</v>
      </c>
      <c r="H2432" t="str">
        <f t="shared" si="39"/>
        <v>3872970201543訪問介護</v>
      </c>
      <c r="I2432" t="s">
        <v>378</v>
      </c>
      <c r="J2432">
        <v>607411</v>
      </c>
    </row>
    <row r="2433" spans="1:12">
      <c r="H2433" t="str">
        <f t="shared" si="39"/>
        <v/>
      </c>
    </row>
    <row r="2434" spans="1:12">
      <c r="A2434">
        <v>388</v>
      </c>
      <c r="B2434" t="s">
        <v>3451</v>
      </c>
      <c r="C2434">
        <v>406</v>
      </c>
      <c r="D2434" t="s">
        <v>3452</v>
      </c>
      <c r="E2434">
        <v>2970501298</v>
      </c>
      <c r="F2434" t="s">
        <v>10</v>
      </c>
      <c r="G2434" t="s">
        <v>3487</v>
      </c>
      <c r="H2434" t="str">
        <f t="shared" si="39"/>
        <v>3882970501298訪問介護</v>
      </c>
      <c r="I2434" t="s">
        <v>423</v>
      </c>
      <c r="J2434">
        <v>114460</v>
      </c>
    </row>
    <row r="2435" spans="1:12">
      <c r="A2435">
        <v>388</v>
      </c>
      <c r="B2435" t="s">
        <v>3453</v>
      </c>
      <c r="C2435">
        <v>406</v>
      </c>
      <c r="D2435" t="s">
        <v>4904</v>
      </c>
      <c r="E2435">
        <v>2970501298</v>
      </c>
      <c r="F2435" t="s">
        <v>4702</v>
      </c>
      <c r="G2435" t="s">
        <v>4905</v>
      </c>
      <c r="H2435" t="str">
        <f t="shared" si="39"/>
        <v>3882970501298訪問型サービス（独自/定率）</v>
      </c>
      <c r="I2435" t="s">
        <v>423</v>
      </c>
      <c r="J2435">
        <v>0</v>
      </c>
    </row>
    <row r="2436" spans="1:12">
      <c r="A2436">
        <v>388</v>
      </c>
      <c r="B2436" t="s">
        <v>3454</v>
      </c>
      <c r="C2436">
        <v>406</v>
      </c>
      <c r="D2436" t="s">
        <v>3452</v>
      </c>
      <c r="E2436">
        <v>2970600785</v>
      </c>
      <c r="F2436" t="s">
        <v>13</v>
      </c>
      <c r="G2436" t="s">
        <v>3488</v>
      </c>
      <c r="H2436" t="str">
        <f t="shared" si="39"/>
        <v>3882970600785地域密着型通所介護</v>
      </c>
      <c r="I2436" t="s">
        <v>423</v>
      </c>
      <c r="J2436">
        <v>149965</v>
      </c>
    </row>
    <row r="2437" spans="1:12">
      <c r="A2437">
        <v>388</v>
      </c>
      <c r="B2437" t="s">
        <v>3455</v>
      </c>
      <c r="C2437">
        <v>406</v>
      </c>
      <c r="D2437" t="s">
        <v>4904</v>
      </c>
      <c r="E2437">
        <v>2970600785</v>
      </c>
      <c r="F2437" t="s">
        <v>4703</v>
      </c>
      <c r="G2437" t="s">
        <v>4906</v>
      </c>
      <c r="H2437" t="str">
        <f t="shared" si="39"/>
        <v>3882970600785通所型サービス（独自/定率）</v>
      </c>
      <c r="I2437" t="s">
        <v>423</v>
      </c>
      <c r="J2437">
        <v>0</v>
      </c>
    </row>
    <row r="2438" spans="1:12">
      <c r="A2438">
        <v>388</v>
      </c>
      <c r="B2438" t="s">
        <v>3456</v>
      </c>
      <c r="C2438">
        <v>406</v>
      </c>
      <c r="D2438" t="s">
        <v>4904</v>
      </c>
      <c r="E2438">
        <v>2972000968</v>
      </c>
      <c r="F2438" t="s">
        <v>12</v>
      </c>
      <c r="G2438" t="s">
        <v>3489</v>
      </c>
      <c r="H2438" t="str">
        <f t="shared" si="39"/>
        <v>3882972000968通所介護</v>
      </c>
      <c r="I2438" t="s">
        <v>423</v>
      </c>
      <c r="J2438">
        <v>54168</v>
      </c>
      <c r="L2438">
        <v>1</v>
      </c>
    </row>
    <row r="2439" spans="1:12">
      <c r="H2439" t="str">
        <f t="shared" si="39"/>
        <v/>
      </c>
    </row>
    <row r="2440" spans="1:12">
      <c r="A2440">
        <v>389</v>
      </c>
      <c r="B2440" t="s">
        <v>3457</v>
      </c>
      <c r="C2440">
        <v>407</v>
      </c>
      <c r="D2440" t="s">
        <v>3458</v>
      </c>
      <c r="E2440">
        <v>2970400749</v>
      </c>
      <c r="F2440" t="s">
        <v>241</v>
      </c>
      <c r="G2440" t="s">
        <v>3490</v>
      </c>
      <c r="H2440" t="str">
        <f t="shared" si="39"/>
        <v>3892970400749特定施設入居者生活介護</v>
      </c>
      <c r="I2440" t="s">
        <v>667</v>
      </c>
      <c r="J2440">
        <v>169590</v>
      </c>
    </row>
    <row r="2441" spans="1:12">
      <c r="A2441">
        <v>389</v>
      </c>
      <c r="B2441" t="s">
        <v>3459</v>
      </c>
      <c r="C2441">
        <v>407</v>
      </c>
      <c r="D2441" t="s">
        <v>3458</v>
      </c>
      <c r="E2441">
        <v>2970400749</v>
      </c>
      <c r="F2441" t="s">
        <v>175</v>
      </c>
      <c r="G2441" t="s">
        <v>3490</v>
      </c>
      <c r="H2441" t="str">
        <f t="shared" si="39"/>
        <v>3892970400749介護予防特定施設入居者生活介護</v>
      </c>
      <c r="I2441" t="s">
        <v>667</v>
      </c>
      <c r="J2441">
        <v>0</v>
      </c>
    </row>
    <row r="2442" spans="1:12">
      <c r="A2442">
        <v>389</v>
      </c>
      <c r="B2442" t="s">
        <v>3460</v>
      </c>
      <c r="C2442">
        <v>407</v>
      </c>
      <c r="D2442" t="s">
        <v>3458</v>
      </c>
      <c r="E2442">
        <v>2970400137</v>
      </c>
      <c r="F2442" t="s">
        <v>172</v>
      </c>
      <c r="G2442" t="s">
        <v>3491</v>
      </c>
      <c r="H2442" t="str">
        <f t="shared" si="39"/>
        <v>3892970400137介護老人福祉施設</v>
      </c>
      <c r="I2442" t="s">
        <v>667</v>
      </c>
      <c r="J2442">
        <v>780723</v>
      </c>
    </row>
    <row r="2443" spans="1:12">
      <c r="A2443">
        <v>389</v>
      </c>
      <c r="B2443" t="s">
        <v>3461</v>
      </c>
      <c r="C2443">
        <v>407</v>
      </c>
      <c r="D2443" t="s">
        <v>3458</v>
      </c>
      <c r="E2443">
        <v>2970400137</v>
      </c>
      <c r="F2443" t="s">
        <v>188</v>
      </c>
      <c r="G2443" t="s">
        <v>3491</v>
      </c>
      <c r="H2443" t="str">
        <f t="shared" si="39"/>
        <v>3892970400137短期入所生活介護</v>
      </c>
      <c r="I2443" t="s">
        <v>667</v>
      </c>
      <c r="J2443">
        <v>2284</v>
      </c>
    </row>
    <row r="2444" spans="1:12">
      <c r="A2444">
        <v>389</v>
      </c>
      <c r="B2444" t="s">
        <v>3462</v>
      </c>
      <c r="C2444">
        <v>407</v>
      </c>
      <c r="D2444" t="s">
        <v>3458</v>
      </c>
      <c r="E2444">
        <v>2970400137</v>
      </c>
      <c r="F2444" t="s">
        <v>187</v>
      </c>
      <c r="G2444" t="s">
        <v>3491</v>
      </c>
      <c r="H2444" t="str">
        <f t="shared" si="39"/>
        <v>3892970400137介護予防短期入所生活介護</v>
      </c>
      <c r="I2444" t="s">
        <v>667</v>
      </c>
      <c r="J2444">
        <v>0</v>
      </c>
    </row>
    <row r="2445" spans="1:12">
      <c r="H2445" t="str">
        <f t="shared" si="39"/>
        <v/>
      </c>
    </row>
    <row r="2446" spans="1:12">
      <c r="A2446">
        <v>390</v>
      </c>
      <c r="B2446" t="s">
        <v>3492</v>
      </c>
      <c r="C2446">
        <v>408</v>
      </c>
      <c r="D2446" t="s">
        <v>3493</v>
      </c>
      <c r="E2446">
        <v>2970106981</v>
      </c>
      <c r="F2446" t="s">
        <v>10</v>
      </c>
      <c r="G2446" t="s">
        <v>3496</v>
      </c>
      <c r="H2446" t="str">
        <f t="shared" si="39"/>
        <v>3902970106981訪問介護</v>
      </c>
      <c r="I2446" t="s">
        <v>378</v>
      </c>
      <c r="J2446">
        <v>463054</v>
      </c>
    </row>
    <row r="2447" spans="1:12">
      <c r="H2447" t="str">
        <f t="shared" si="39"/>
        <v/>
      </c>
    </row>
    <row r="2448" spans="1:12">
      <c r="A2448">
        <v>391</v>
      </c>
      <c r="B2448" t="s">
        <v>3494</v>
      </c>
      <c r="C2448">
        <v>409</v>
      </c>
      <c r="D2448" t="s">
        <v>3495</v>
      </c>
      <c r="E2448">
        <v>2970400624</v>
      </c>
      <c r="F2448" t="s">
        <v>10</v>
      </c>
      <c r="G2448" t="s">
        <v>3495</v>
      </c>
      <c r="H2448" t="str">
        <f t="shared" si="39"/>
        <v>3912970400624訪問介護</v>
      </c>
      <c r="I2448" t="s">
        <v>378</v>
      </c>
      <c r="J2448">
        <v>123823</v>
      </c>
    </row>
    <row r="2449" spans="1:10">
      <c r="H2449" t="str">
        <f t="shared" si="39"/>
        <v/>
      </c>
    </row>
    <row r="2450" spans="1:10">
      <c r="H2450" t="str">
        <f t="shared" si="39"/>
        <v/>
      </c>
    </row>
    <row r="2451" spans="1:10">
      <c r="A2451">
        <v>392</v>
      </c>
      <c r="B2451" t="s">
        <v>3497</v>
      </c>
      <c r="C2451">
        <v>411</v>
      </c>
      <c r="D2451" t="s">
        <v>3498</v>
      </c>
      <c r="E2451">
        <v>2970201394</v>
      </c>
      <c r="F2451" t="s">
        <v>13</v>
      </c>
      <c r="G2451" t="s">
        <v>3618</v>
      </c>
      <c r="H2451" t="str">
        <f t="shared" si="39"/>
        <v>3922970201394地域密着型通所介護</v>
      </c>
      <c r="I2451" t="s">
        <v>378</v>
      </c>
      <c r="J2451">
        <v>88792</v>
      </c>
    </row>
    <row r="2452" spans="1:10">
      <c r="H2452" t="str">
        <f t="shared" si="39"/>
        <v/>
      </c>
    </row>
    <row r="2453" spans="1:10">
      <c r="A2453">
        <v>393</v>
      </c>
      <c r="B2453" t="s">
        <v>3499</v>
      </c>
      <c r="C2453">
        <v>412</v>
      </c>
      <c r="D2453" t="s">
        <v>3500</v>
      </c>
      <c r="E2453">
        <v>2970700155</v>
      </c>
      <c r="F2453" t="s">
        <v>10</v>
      </c>
      <c r="G2453" t="s">
        <v>3619</v>
      </c>
      <c r="H2453" t="str">
        <f t="shared" si="39"/>
        <v>3932970700155訪問介護</v>
      </c>
      <c r="I2453" t="s">
        <v>378</v>
      </c>
      <c r="J2453">
        <v>73841</v>
      </c>
    </row>
    <row r="2454" spans="1:10">
      <c r="A2454">
        <v>393</v>
      </c>
      <c r="B2454" t="s">
        <v>3501</v>
      </c>
      <c r="C2454">
        <v>412</v>
      </c>
      <c r="D2454" t="s">
        <v>3500</v>
      </c>
      <c r="E2454">
        <v>2970700155</v>
      </c>
      <c r="F2454" t="s">
        <v>1036</v>
      </c>
      <c r="G2454" t="s">
        <v>3620</v>
      </c>
      <c r="H2454" t="str">
        <f t="shared" si="39"/>
        <v>3932970700155訪問型サービス（独自）</v>
      </c>
      <c r="I2454" t="s">
        <v>378</v>
      </c>
      <c r="J2454">
        <v>4159</v>
      </c>
    </row>
    <row r="2455" spans="1:10">
      <c r="A2455">
        <v>393</v>
      </c>
      <c r="B2455" t="s">
        <v>3502</v>
      </c>
      <c r="C2455">
        <v>412</v>
      </c>
      <c r="D2455" t="s">
        <v>3500</v>
      </c>
      <c r="E2455">
        <v>2970700189</v>
      </c>
      <c r="F2455" t="s">
        <v>12</v>
      </c>
      <c r="G2455" t="s">
        <v>3621</v>
      </c>
      <c r="H2455" t="str">
        <f t="shared" si="39"/>
        <v>3932970700189通所介護</v>
      </c>
      <c r="I2455" t="s">
        <v>378</v>
      </c>
      <c r="J2455">
        <v>300819</v>
      </c>
    </row>
    <row r="2456" spans="1:10">
      <c r="A2456">
        <v>393</v>
      </c>
      <c r="B2456" t="s">
        <v>3503</v>
      </c>
      <c r="C2456">
        <v>412</v>
      </c>
      <c r="D2456" t="s">
        <v>3500</v>
      </c>
      <c r="E2456">
        <v>2970700189</v>
      </c>
      <c r="F2456" t="s">
        <v>1031</v>
      </c>
      <c r="G2456" t="s">
        <v>3621</v>
      </c>
      <c r="H2456" t="str">
        <f t="shared" si="39"/>
        <v>3932970700189通所型サービス（独自）</v>
      </c>
      <c r="I2456" t="s">
        <v>378</v>
      </c>
      <c r="J2456">
        <v>8152</v>
      </c>
    </row>
    <row r="2457" spans="1:10">
      <c r="A2457">
        <v>393</v>
      </c>
      <c r="B2457" t="s">
        <v>3504</v>
      </c>
      <c r="C2457">
        <v>412</v>
      </c>
      <c r="D2457" t="s">
        <v>3500</v>
      </c>
      <c r="E2457">
        <v>2970700189</v>
      </c>
      <c r="F2457" t="s">
        <v>1019</v>
      </c>
      <c r="G2457" t="s">
        <v>3621</v>
      </c>
      <c r="H2457" t="str">
        <f t="shared" si="39"/>
        <v>3932970700189通所型サービス（独自/定率）</v>
      </c>
      <c r="I2457" t="s">
        <v>378</v>
      </c>
      <c r="J2457">
        <v>26740</v>
      </c>
    </row>
    <row r="2458" spans="1:10">
      <c r="A2458">
        <v>393</v>
      </c>
      <c r="B2458" t="s">
        <v>3505</v>
      </c>
      <c r="C2458">
        <v>412</v>
      </c>
      <c r="D2458" t="s">
        <v>3500</v>
      </c>
      <c r="E2458">
        <v>2970700197</v>
      </c>
      <c r="F2458" t="s">
        <v>188</v>
      </c>
      <c r="G2458" t="s">
        <v>3622</v>
      </c>
      <c r="H2458" t="str">
        <f t="shared" si="39"/>
        <v>3932970700197短期入所生活介護</v>
      </c>
      <c r="I2458" t="s">
        <v>378</v>
      </c>
      <c r="J2458">
        <v>521732</v>
      </c>
    </row>
    <row r="2459" spans="1:10">
      <c r="A2459">
        <v>393</v>
      </c>
      <c r="B2459" t="s">
        <v>3506</v>
      </c>
      <c r="C2459">
        <v>412</v>
      </c>
      <c r="D2459" t="s">
        <v>3500</v>
      </c>
      <c r="E2459">
        <v>2970700197</v>
      </c>
      <c r="F2459" t="s">
        <v>187</v>
      </c>
      <c r="G2459" t="s">
        <v>3622</v>
      </c>
      <c r="H2459" t="str">
        <f t="shared" si="39"/>
        <v>3932970700197介護予防短期入所生活介護</v>
      </c>
      <c r="I2459" t="s">
        <v>378</v>
      </c>
      <c r="J2459">
        <v>12933</v>
      </c>
    </row>
    <row r="2460" spans="1:10">
      <c r="A2460">
        <v>393</v>
      </c>
      <c r="B2460" t="s">
        <v>3507</v>
      </c>
      <c r="C2460">
        <v>412</v>
      </c>
      <c r="D2460" t="s">
        <v>3500</v>
      </c>
      <c r="E2460">
        <v>2970800427</v>
      </c>
      <c r="F2460" t="s">
        <v>172</v>
      </c>
      <c r="G2460" t="s">
        <v>3623</v>
      </c>
      <c r="H2460" t="str">
        <f t="shared" si="39"/>
        <v>3932970800427介護老人福祉施設</v>
      </c>
      <c r="I2460" t="s">
        <v>378</v>
      </c>
      <c r="J2460">
        <v>2070526</v>
      </c>
    </row>
    <row r="2461" spans="1:10">
      <c r="A2461">
        <v>393</v>
      </c>
      <c r="B2461" t="s">
        <v>3508</v>
      </c>
      <c r="C2461">
        <v>412</v>
      </c>
      <c r="D2461" t="s">
        <v>3500</v>
      </c>
      <c r="E2461">
        <v>2970800427</v>
      </c>
      <c r="F2461" t="s">
        <v>12</v>
      </c>
      <c r="G2461" t="s">
        <v>3623</v>
      </c>
      <c r="H2461" t="str">
        <f t="shared" si="39"/>
        <v>3932970800427通所介護</v>
      </c>
      <c r="I2461" t="s">
        <v>378</v>
      </c>
      <c r="J2461">
        <v>229802</v>
      </c>
    </row>
    <row r="2462" spans="1:10">
      <c r="A2462">
        <v>393</v>
      </c>
      <c r="B2462" t="s">
        <v>3509</v>
      </c>
      <c r="C2462">
        <v>412</v>
      </c>
      <c r="D2462" t="s">
        <v>3500</v>
      </c>
      <c r="E2462">
        <v>2970800427</v>
      </c>
      <c r="F2462" t="s">
        <v>188</v>
      </c>
      <c r="G2462" t="s">
        <v>3624</v>
      </c>
      <c r="H2462" t="str">
        <f t="shared" si="39"/>
        <v>3932970800427短期入所生活介護</v>
      </c>
      <c r="I2462" t="s">
        <v>378</v>
      </c>
      <c r="J2462">
        <v>50140</v>
      </c>
    </row>
    <row r="2463" spans="1:10">
      <c r="A2463">
        <v>393</v>
      </c>
      <c r="B2463" t="s">
        <v>3510</v>
      </c>
      <c r="C2463">
        <v>412</v>
      </c>
      <c r="D2463" t="s">
        <v>3500</v>
      </c>
      <c r="E2463">
        <v>2970800427</v>
      </c>
      <c r="F2463" t="s">
        <v>187</v>
      </c>
      <c r="G2463" t="s">
        <v>3624</v>
      </c>
      <c r="H2463" t="str">
        <f t="shared" si="39"/>
        <v>3932970800427介護予防短期入所生活介護</v>
      </c>
      <c r="I2463" t="s">
        <v>378</v>
      </c>
      <c r="J2463">
        <v>307</v>
      </c>
    </row>
    <row r="2464" spans="1:10">
      <c r="A2464">
        <v>393</v>
      </c>
      <c r="B2464" t="s">
        <v>3511</v>
      </c>
      <c r="C2464">
        <v>412</v>
      </c>
      <c r="D2464" t="s">
        <v>3500</v>
      </c>
      <c r="E2464">
        <v>2970800427</v>
      </c>
      <c r="F2464" t="s">
        <v>1031</v>
      </c>
      <c r="G2464" t="s">
        <v>3624</v>
      </c>
      <c r="H2464" t="str">
        <f t="shared" si="39"/>
        <v>3932970800427通所型サービス（独自）</v>
      </c>
      <c r="I2464" t="s">
        <v>378</v>
      </c>
      <c r="J2464">
        <v>4447</v>
      </c>
    </row>
    <row r="2465" spans="1:10">
      <c r="A2465">
        <v>393</v>
      </c>
      <c r="B2465" t="s">
        <v>3512</v>
      </c>
      <c r="C2465">
        <v>412</v>
      </c>
      <c r="D2465" t="s">
        <v>3500</v>
      </c>
      <c r="E2465">
        <v>2970800427</v>
      </c>
      <c r="F2465" t="s">
        <v>1019</v>
      </c>
      <c r="G2465" t="s">
        <v>3624</v>
      </c>
      <c r="H2465" t="str">
        <f t="shared" si="39"/>
        <v>3932970800427通所型サービス（独自/定率）</v>
      </c>
      <c r="I2465" t="s">
        <v>378</v>
      </c>
      <c r="J2465">
        <v>8322</v>
      </c>
    </row>
    <row r="2466" spans="1:10">
      <c r="A2466">
        <v>393</v>
      </c>
      <c r="B2466" t="s">
        <v>3513</v>
      </c>
      <c r="C2466">
        <v>412</v>
      </c>
      <c r="D2466" t="s">
        <v>3500</v>
      </c>
      <c r="E2466">
        <v>2970700429</v>
      </c>
      <c r="F2466" t="s">
        <v>172</v>
      </c>
      <c r="G2466" t="s">
        <v>3625</v>
      </c>
      <c r="H2466" t="str">
        <f t="shared" si="39"/>
        <v>3932970700429介護老人福祉施設</v>
      </c>
      <c r="I2466" t="s">
        <v>378</v>
      </c>
      <c r="J2466">
        <v>1586740</v>
      </c>
    </row>
    <row r="2467" spans="1:10">
      <c r="A2467">
        <v>393</v>
      </c>
      <c r="B2467" t="s">
        <v>3514</v>
      </c>
      <c r="C2467">
        <v>412</v>
      </c>
      <c r="D2467" t="s">
        <v>3500</v>
      </c>
      <c r="E2467">
        <v>2970700429</v>
      </c>
      <c r="F2467" t="s">
        <v>188</v>
      </c>
      <c r="G2467" t="s">
        <v>3626</v>
      </c>
      <c r="H2467" t="str">
        <f t="shared" si="39"/>
        <v>3932970700429短期入所生活介護</v>
      </c>
      <c r="I2467" t="s">
        <v>378</v>
      </c>
      <c r="J2467">
        <v>21442</v>
      </c>
    </row>
    <row r="2468" spans="1:10">
      <c r="A2468">
        <v>393</v>
      </c>
      <c r="B2468" t="s">
        <v>3515</v>
      </c>
      <c r="C2468">
        <v>412</v>
      </c>
      <c r="D2468" t="s">
        <v>3500</v>
      </c>
      <c r="E2468">
        <v>2970700429</v>
      </c>
      <c r="F2468" t="s">
        <v>187</v>
      </c>
      <c r="G2468" t="s">
        <v>3626</v>
      </c>
      <c r="H2468" t="str">
        <f t="shared" si="39"/>
        <v>3932970700429介護予防短期入所生活介護</v>
      </c>
      <c r="I2468" t="s">
        <v>378</v>
      </c>
      <c r="J2468">
        <v>0</v>
      </c>
    </row>
    <row r="2469" spans="1:10">
      <c r="A2469">
        <v>393</v>
      </c>
      <c r="B2469" t="s">
        <v>3516</v>
      </c>
      <c r="C2469">
        <v>412</v>
      </c>
      <c r="D2469" t="s">
        <v>3500</v>
      </c>
      <c r="E2469">
        <v>2970700205</v>
      </c>
      <c r="F2469" t="s">
        <v>201</v>
      </c>
      <c r="G2469" t="s">
        <v>3627</v>
      </c>
      <c r="H2469" t="str">
        <f t="shared" si="39"/>
        <v>3932970700205認知症対応型共同生活介護</v>
      </c>
      <c r="I2469" t="s">
        <v>378</v>
      </c>
      <c r="J2469">
        <v>638091</v>
      </c>
    </row>
    <row r="2470" spans="1:10">
      <c r="A2470">
        <v>393</v>
      </c>
      <c r="B2470" t="s">
        <v>3517</v>
      </c>
      <c r="C2470">
        <v>412</v>
      </c>
      <c r="D2470" t="s">
        <v>3500</v>
      </c>
      <c r="E2470">
        <v>2970700205</v>
      </c>
      <c r="F2470" t="s">
        <v>203</v>
      </c>
      <c r="G2470" t="s">
        <v>3627</v>
      </c>
      <c r="H2470" t="str">
        <f t="shared" si="39"/>
        <v>3932970700205介護予防認知症対応型共同生活介護</v>
      </c>
      <c r="I2470" t="s">
        <v>378</v>
      </c>
      <c r="J2470">
        <v>0</v>
      </c>
    </row>
    <row r="2471" spans="1:10">
      <c r="A2471">
        <v>393</v>
      </c>
      <c r="B2471" t="s">
        <v>3518</v>
      </c>
      <c r="C2471">
        <v>412</v>
      </c>
      <c r="D2471" t="s">
        <v>3500</v>
      </c>
      <c r="E2471">
        <v>2970700205</v>
      </c>
      <c r="F2471" t="s">
        <v>4718</v>
      </c>
      <c r="G2471" t="s">
        <v>3627</v>
      </c>
      <c r="H2471" t="str">
        <f t="shared" si="39"/>
        <v>3932970700205介護予防認知症対応型共同生活介護(短期利用型）</v>
      </c>
      <c r="I2471" t="s">
        <v>378</v>
      </c>
      <c r="J2471">
        <v>0</v>
      </c>
    </row>
    <row r="2472" spans="1:10">
      <c r="A2472">
        <v>393</v>
      </c>
      <c r="B2472" t="s">
        <v>3519</v>
      </c>
      <c r="C2472">
        <v>412</v>
      </c>
      <c r="D2472" t="s">
        <v>3500</v>
      </c>
      <c r="E2472">
        <v>2970800344</v>
      </c>
      <c r="F2472" t="s">
        <v>201</v>
      </c>
      <c r="G2472" t="s">
        <v>3628</v>
      </c>
      <c r="H2472" t="str">
        <f t="shared" si="39"/>
        <v>3932970800344認知症対応型共同生活介護</v>
      </c>
      <c r="I2472" t="s">
        <v>378</v>
      </c>
      <c r="J2472">
        <v>560861</v>
      </c>
    </row>
    <row r="2473" spans="1:10">
      <c r="A2473">
        <v>393</v>
      </c>
      <c r="B2473" t="s">
        <v>3520</v>
      </c>
      <c r="C2473">
        <v>412</v>
      </c>
      <c r="D2473" t="s">
        <v>3500</v>
      </c>
      <c r="E2473">
        <v>2970800344</v>
      </c>
      <c r="F2473" t="s">
        <v>4716</v>
      </c>
      <c r="G2473" t="s">
        <v>3628</v>
      </c>
      <c r="H2473" t="str">
        <f t="shared" si="39"/>
        <v>3932970800344認知症対応型共同生活介護(短期利用型）</v>
      </c>
      <c r="I2473" t="s">
        <v>378</v>
      </c>
      <c r="J2473">
        <v>6361</v>
      </c>
    </row>
    <row r="2474" spans="1:10">
      <c r="A2474">
        <v>393</v>
      </c>
      <c r="B2474" t="s">
        <v>3521</v>
      </c>
      <c r="C2474">
        <v>412</v>
      </c>
      <c r="D2474" t="s">
        <v>3500</v>
      </c>
      <c r="E2474">
        <v>2970800344</v>
      </c>
      <c r="F2474" t="s">
        <v>203</v>
      </c>
      <c r="G2474" t="s">
        <v>3628</v>
      </c>
      <c r="H2474" t="str">
        <f t="shared" si="39"/>
        <v>3932970800344介護予防認知症対応型共同生活介護</v>
      </c>
      <c r="I2474" t="s">
        <v>378</v>
      </c>
      <c r="J2474">
        <v>8241</v>
      </c>
    </row>
    <row r="2475" spans="1:10">
      <c r="A2475">
        <v>393</v>
      </c>
      <c r="B2475" t="s">
        <v>3522</v>
      </c>
      <c r="C2475">
        <v>412</v>
      </c>
      <c r="D2475" t="s">
        <v>3500</v>
      </c>
      <c r="E2475">
        <v>2970800344</v>
      </c>
      <c r="F2475" t="s">
        <v>4718</v>
      </c>
      <c r="G2475" t="s">
        <v>3628</v>
      </c>
      <c r="H2475" t="str">
        <f t="shared" si="39"/>
        <v>3932970800344介護予防認知症対応型共同生活介護(短期利用型）</v>
      </c>
      <c r="I2475" t="s">
        <v>378</v>
      </c>
      <c r="J2475">
        <v>2098</v>
      </c>
    </row>
    <row r="2476" spans="1:10">
      <c r="H2476" t="str">
        <f t="shared" si="39"/>
        <v/>
      </c>
    </row>
    <row r="2477" spans="1:10">
      <c r="A2477">
        <v>394</v>
      </c>
      <c r="B2477" t="s">
        <v>3523</v>
      </c>
      <c r="C2477">
        <v>413</v>
      </c>
      <c r="D2477" t="s">
        <v>3524</v>
      </c>
      <c r="E2477">
        <v>2970102170</v>
      </c>
      <c r="F2477" t="s">
        <v>12</v>
      </c>
      <c r="G2477" t="s">
        <v>3629</v>
      </c>
      <c r="H2477" t="str">
        <f t="shared" si="39"/>
        <v>3942970102170通所介護</v>
      </c>
      <c r="I2477" t="s">
        <v>378</v>
      </c>
      <c r="J2477">
        <v>567112</v>
      </c>
    </row>
    <row r="2478" spans="1:10">
      <c r="A2478">
        <v>394</v>
      </c>
      <c r="B2478" t="s">
        <v>3525</v>
      </c>
      <c r="C2478">
        <v>413</v>
      </c>
      <c r="D2478" t="s">
        <v>3524</v>
      </c>
      <c r="E2478">
        <v>2970102170</v>
      </c>
      <c r="F2478" t="s">
        <v>4705</v>
      </c>
      <c r="G2478" t="s">
        <v>3629</v>
      </c>
      <c r="H2478" t="str">
        <f t="shared" si="39"/>
        <v>3942970102170通所型サービス（独自）</v>
      </c>
      <c r="I2478" t="s">
        <v>378</v>
      </c>
      <c r="J2478">
        <v>27496</v>
      </c>
    </row>
    <row r="2479" spans="1:10">
      <c r="A2479">
        <v>394</v>
      </c>
      <c r="B2479" t="s">
        <v>3526</v>
      </c>
      <c r="C2479">
        <v>413</v>
      </c>
      <c r="D2479" t="s">
        <v>3524</v>
      </c>
      <c r="E2479">
        <v>2970104796</v>
      </c>
      <c r="F2479" t="s">
        <v>12</v>
      </c>
      <c r="G2479" t="s">
        <v>3630</v>
      </c>
      <c r="H2479" t="str">
        <f t="shared" ref="H2479:H2542" si="40">A2479&amp;B2479</f>
        <v>3942970104796通所介護</v>
      </c>
      <c r="I2479" t="s">
        <v>378</v>
      </c>
      <c r="J2479">
        <v>283382</v>
      </c>
    </row>
    <row r="2480" spans="1:10">
      <c r="A2480">
        <v>394</v>
      </c>
      <c r="B2480" t="s">
        <v>3527</v>
      </c>
      <c r="C2480">
        <v>413</v>
      </c>
      <c r="D2480" t="s">
        <v>3524</v>
      </c>
      <c r="E2480">
        <v>2970104796</v>
      </c>
      <c r="F2480" t="s">
        <v>4705</v>
      </c>
      <c r="G2480" t="s">
        <v>3630</v>
      </c>
      <c r="H2480" t="str">
        <f t="shared" si="40"/>
        <v>3942970104796通所型サービス（独自）</v>
      </c>
      <c r="I2480" t="s">
        <v>378</v>
      </c>
      <c r="J2480">
        <v>270897</v>
      </c>
    </row>
    <row r="2481" spans="1:10">
      <c r="A2481">
        <v>394</v>
      </c>
      <c r="B2481" t="s">
        <v>3528</v>
      </c>
      <c r="C2481">
        <v>413</v>
      </c>
      <c r="D2481" t="s">
        <v>3524</v>
      </c>
      <c r="E2481">
        <v>2970105447</v>
      </c>
      <c r="F2481" t="s">
        <v>10</v>
      </c>
      <c r="G2481" t="s">
        <v>3631</v>
      </c>
      <c r="H2481" t="str">
        <f t="shared" si="40"/>
        <v>3942970105447訪問介護</v>
      </c>
      <c r="I2481" t="s">
        <v>378</v>
      </c>
      <c r="J2481">
        <v>2343040</v>
      </c>
    </row>
    <row r="2482" spans="1:10">
      <c r="A2482">
        <v>394</v>
      </c>
      <c r="B2482" t="s">
        <v>3529</v>
      </c>
      <c r="C2482">
        <v>413</v>
      </c>
      <c r="D2482" t="s">
        <v>3524</v>
      </c>
      <c r="E2482">
        <v>2970106247</v>
      </c>
      <c r="F2482" t="s">
        <v>13</v>
      </c>
      <c r="G2482" t="s">
        <v>3632</v>
      </c>
      <c r="H2482" t="str">
        <f t="shared" si="40"/>
        <v>3942970106247地域密着型通所介護</v>
      </c>
      <c r="I2482" t="s">
        <v>378</v>
      </c>
      <c r="J2482">
        <v>192520</v>
      </c>
    </row>
    <row r="2483" spans="1:10">
      <c r="A2483">
        <v>394</v>
      </c>
      <c r="B2483" t="s">
        <v>3530</v>
      </c>
      <c r="C2483">
        <v>413</v>
      </c>
      <c r="D2483" t="s">
        <v>3524</v>
      </c>
      <c r="E2483">
        <v>2970106247</v>
      </c>
      <c r="F2483" t="s">
        <v>4705</v>
      </c>
      <c r="G2483" t="s">
        <v>3632</v>
      </c>
      <c r="H2483" t="str">
        <f t="shared" si="40"/>
        <v>3942970106247通所型サービス（独自）</v>
      </c>
      <c r="I2483" t="s">
        <v>378</v>
      </c>
      <c r="J2483">
        <v>135321</v>
      </c>
    </row>
    <row r="2484" spans="1:10">
      <c r="A2484">
        <v>394</v>
      </c>
      <c r="B2484" t="s">
        <v>3531</v>
      </c>
      <c r="C2484">
        <v>413</v>
      </c>
      <c r="D2484" t="s">
        <v>3524</v>
      </c>
      <c r="E2484">
        <v>2970107021</v>
      </c>
      <c r="F2484" t="s">
        <v>12</v>
      </c>
      <c r="G2484" t="s">
        <v>3633</v>
      </c>
      <c r="H2484" t="str">
        <f t="shared" si="40"/>
        <v>3942970107021通所介護</v>
      </c>
      <c r="I2484" t="s">
        <v>378</v>
      </c>
      <c r="J2484">
        <v>587075</v>
      </c>
    </row>
    <row r="2485" spans="1:10">
      <c r="A2485">
        <v>394</v>
      </c>
      <c r="B2485" t="s">
        <v>3532</v>
      </c>
      <c r="C2485">
        <v>413</v>
      </c>
      <c r="D2485" t="s">
        <v>3524</v>
      </c>
      <c r="E2485">
        <v>2970107021</v>
      </c>
      <c r="F2485" t="s">
        <v>4705</v>
      </c>
      <c r="G2485" t="s">
        <v>3633</v>
      </c>
      <c r="H2485" t="str">
        <f t="shared" si="40"/>
        <v>3942970107021通所型サービス（独自）</v>
      </c>
      <c r="I2485" t="s">
        <v>378</v>
      </c>
      <c r="J2485">
        <v>19947</v>
      </c>
    </row>
    <row r="2486" spans="1:10">
      <c r="H2486" t="str">
        <f t="shared" si="40"/>
        <v/>
      </c>
    </row>
    <row r="2487" spans="1:10">
      <c r="A2487">
        <v>395</v>
      </c>
      <c r="B2487" t="s">
        <v>3533</v>
      </c>
      <c r="C2487">
        <v>414</v>
      </c>
      <c r="D2487" t="s">
        <v>3534</v>
      </c>
      <c r="E2487">
        <v>2970108870</v>
      </c>
      <c r="F2487" t="s">
        <v>12</v>
      </c>
      <c r="G2487" t="s">
        <v>3634</v>
      </c>
      <c r="H2487" t="str">
        <f t="shared" si="40"/>
        <v>3952970108870通所介護</v>
      </c>
      <c r="I2487" t="s">
        <v>378</v>
      </c>
      <c r="J2487">
        <v>165403</v>
      </c>
    </row>
    <row r="2488" spans="1:10">
      <c r="A2488">
        <v>395</v>
      </c>
      <c r="B2488" t="s">
        <v>3535</v>
      </c>
      <c r="C2488">
        <v>414</v>
      </c>
      <c r="D2488" t="s">
        <v>3534</v>
      </c>
      <c r="E2488">
        <v>2970108870</v>
      </c>
      <c r="F2488" t="s">
        <v>4705</v>
      </c>
      <c r="G2488" t="s">
        <v>3634</v>
      </c>
      <c r="H2488" t="str">
        <f t="shared" si="40"/>
        <v>3952970108870通所型サービス（独自）</v>
      </c>
      <c r="I2488" t="s">
        <v>378</v>
      </c>
      <c r="J2488">
        <v>26484</v>
      </c>
    </row>
    <row r="2489" spans="1:10">
      <c r="H2489" t="str">
        <f t="shared" si="40"/>
        <v/>
      </c>
    </row>
    <row r="2490" spans="1:10">
      <c r="A2490">
        <v>396</v>
      </c>
      <c r="B2490" t="s">
        <v>3536</v>
      </c>
      <c r="C2490">
        <v>415</v>
      </c>
      <c r="D2490" t="s">
        <v>3537</v>
      </c>
      <c r="E2490">
        <v>2970800609</v>
      </c>
      <c r="F2490" t="s">
        <v>10</v>
      </c>
      <c r="G2490" t="s">
        <v>3635</v>
      </c>
      <c r="H2490" t="str">
        <f t="shared" si="40"/>
        <v>3962970800609訪問介護</v>
      </c>
      <c r="I2490" t="s">
        <v>378</v>
      </c>
      <c r="J2490">
        <v>800441</v>
      </c>
    </row>
    <row r="2491" spans="1:10">
      <c r="A2491">
        <v>396</v>
      </c>
      <c r="B2491" t="s">
        <v>3538</v>
      </c>
      <c r="C2491">
        <v>415</v>
      </c>
      <c r="D2491" t="s">
        <v>3537</v>
      </c>
      <c r="E2491">
        <v>2970800609</v>
      </c>
      <c r="F2491" t="s">
        <v>1202</v>
      </c>
      <c r="G2491" t="s">
        <v>3635</v>
      </c>
      <c r="H2491" t="str">
        <f t="shared" si="40"/>
        <v>3962970800609訪問型サービス（独自/定率）</v>
      </c>
      <c r="I2491" t="s">
        <v>378</v>
      </c>
      <c r="J2491">
        <v>0</v>
      </c>
    </row>
    <row r="2492" spans="1:10">
      <c r="A2492">
        <v>396</v>
      </c>
      <c r="B2492" t="s">
        <v>3539</v>
      </c>
      <c r="C2492">
        <v>415</v>
      </c>
      <c r="D2492" t="s">
        <v>3537</v>
      </c>
      <c r="E2492">
        <v>2970800609</v>
      </c>
      <c r="F2492" t="s">
        <v>4703</v>
      </c>
      <c r="G2492" t="s">
        <v>3635</v>
      </c>
      <c r="H2492" t="str">
        <f t="shared" si="40"/>
        <v>3962970800609通所型サービス（独自/定率）</v>
      </c>
      <c r="I2492" t="s">
        <v>378</v>
      </c>
      <c r="J2492">
        <v>0</v>
      </c>
    </row>
    <row r="2493" spans="1:10">
      <c r="A2493">
        <v>396</v>
      </c>
      <c r="B2493" t="s">
        <v>3540</v>
      </c>
      <c r="C2493">
        <v>415</v>
      </c>
      <c r="D2493" t="s">
        <v>3537</v>
      </c>
      <c r="E2493">
        <v>2970800609</v>
      </c>
      <c r="F2493" t="s">
        <v>13</v>
      </c>
      <c r="G2493" t="s">
        <v>3635</v>
      </c>
      <c r="H2493" t="str">
        <f t="shared" si="40"/>
        <v>3962970800609地域密着型通所介護</v>
      </c>
      <c r="I2493" t="s">
        <v>378</v>
      </c>
      <c r="J2493">
        <v>0</v>
      </c>
    </row>
    <row r="2494" spans="1:10">
      <c r="H2494" t="str">
        <f t="shared" si="40"/>
        <v/>
      </c>
    </row>
    <row r="2495" spans="1:10">
      <c r="A2495">
        <v>397</v>
      </c>
      <c r="B2495" t="s">
        <v>3541</v>
      </c>
      <c r="C2495">
        <v>416</v>
      </c>
      <c r="D2495" t="s">
        <v>3542</v>
      </c>
      <c r="E2495">
        <v>2970300329</v>
      </c>
      <c r="F2495" t="s">
        <v>201</v>
      </c>
      <c r="G2495" t="s">
        <v>3636</v>
      </c>
      <c r="H2495" t="str">
        <f t="shared" si="40"/>
        <v>3972970300329認知症対応型共同生活介護</v>
      </c>
      <c r="I2495" t="s">
        <v>378</v>
      </c>
      <c r="J2495">
        <v>733337</v>
      </c>
    </row>
    <row r="2496" spans="1:10">
      <c r="A2496">
        <v>397</v>
      </c>
      <c r="B2496" t="s">
        <v>3543</v>
      </c>
      <c r="C2496">
        <v>416</v>
      </c>
      <c r="D2496" t="s">
        <v>3542</v>
      </c>
      <c r="E2496">
        <v>2970300329</v>
      </c>
      <c r="F2496" t="s">
        <v>4716</v>
      </c>
      <c r="G2496" t="s">
        <v>3636</v>
      </c>
      <c r="H2496" t="str">
        <f t="shared" si="40"/>
        <v>3972970300329認知症対応型共同生活介護(短期利用型）</v>
      </c>
      <c r="I2496" t="s">
        <v>378</v>
      </c>
      <c r="J2496">
        <v>0</v>
      </c>
    </row>
    <row r="2497" spans="1:10">
      <c r="A2497">
        <v>397</v>
      </c>
      <c r="B2497" t="s">
        <v>3544</v>
      </c>
      <c r="C2497">
        <v>416</v>
      </c>
      <c r="D2497" t="s">
        <v>3542</v>
      </c>
      <c r="E2497">
        <v>2970300329</v>
      </c>
      <c r="F2497" t="s">
        <v>203</v>
      </c>
      <c r="G2497" t="s">
        <v>4907</v>
      </c>
      <c r="H2497" t="str">
        <f t="shared" si="40"/>
        <v>3972970300329介護予防認知症対応型共同生活介護</v>
      </c>
      <c r="I2497" t="s">
        <v>378</v>
      </c>
      <c r="J2497">
        <v>0</v>
      </c>
    </row>
    <row r="2498" spans="1:10">
      <c r="A2498">
        <v>397</v>
      </c>
      <c r="B2498" t="s">
        <v>3545</v>
      </c>
      <c r="C2498">
        <v>416</v>
      </c>
      <c r="D2498" t="s">
        <v>3542</v>
      </c>
      <c r="E2498">
        <v>2970300329</v>
      </c>
      <c r="F2498" t="s">
        <v>4718</v>
      </c>
      <c r="G2498" t="s">
        <v>4907</v>
      </c>
      <c r="H2498" t="str">
        <f t="shared" si="40"/>
        <v>3972970300329介護予防認知症対応型共同生活介護(短期利用型）</v>
      </c>
      <c r="I2498" t="s">
        <v>378</v>
      </c>
      <c r="J2498">
        <v>0</v>
      </c>
    </row>
    <row r="2499" spans="1:10">
      <c r="A2499">
        <v>397</v>
      </c>
      <c r="B2499" t="s">
        <v>3546</v>
      </c>
      <c r="C2499">
        <v>416</v>
      </c>
      <c r="D2499" t="s">
        <v>3542</v>
      </c>
      <c r="E2499">
        <v>2990300085</v>
      </c>
      <c r="F2499" t="s">
        <v>201</v>
      </c>
      <c r="G2499" t="s">
        <v>3637</v>
      </c>
      <c r="H2499" t="str">
        <f t="shared" si="40"/>
        <v>3972990300085認知症対応型共同生活介護</v>
      </c>
      <c r="I2499" t="s">
        <v>378</v>
      </c>
      <c r="J2499">
        <v>738850</v>
      </c>
    </row>
    <row r="2500" spans="1:10">
      <c r="A2500">
        <v>397</v>
      </c>
      <c r="B2500" t="s">
        <v>3547</v>
      </c>
      <c r="C2500">
        <v>416</v>
      </c>
      <c r="D2500" t="s">
        <v>3542</v>
      </c>
      <c r="E2500">
        <v>2990300085</v>
      </c>
      <c r="F2500" t="s">
        <v>203</v>
      </c>
      <c r="G2500" t="s">
        <v>3637</v>
      </c>
      <c r="H2500" t="str">
        <f t="shared" si="40"/>
        <v>3972990300085介護予防認知症対応型共同生活介護</v>
      </c>
      <c r="I2500" t="s">
        <v>378</v>
      </c>
      <c r="J2500">
        <v>0</v>
      </c>
    </row>
    <row r="2501" spans="1:10">
      <c r="A2501">
        <v>397</v>
      </c>
      <c r="B2501" t="s">
        <v>3548</v>
      </c>
      <c r="C2501">
        <v>416</v>
      </c>
      <c r="D2501" t="s">
        <v>3542</v>
      </c>
      <c r="E2501">
        <v>2970300766</v>
      </c>
      <c r="F2501" t="s">
        <v>13</v>
      </c>
      <c r="G2501" t="s">
        <v>3638</v>
      </c>
      <c r="H2501" t="str">
        <f t="shared" si="40"/>
        <v>3972970300766地域密着型通所介護</v>
      </c>
      <c r="I2501" t="s">
        <v>378</v>
      </c>
      <c r="J2501">
        <v>155684</v>
      </c>
    </row>
    <row r="2502" spans="1:10">
      <c r="A2502">
        <v>397</v>
      </c>
      <c r="B2502" t="s">
        <v>3549</v>
      </c>
      <c r="C2502">
        <v>416</v>
      </c>
      <c r="D2502" t="s">
        <v>3542</v>
      </c>
      <c r="E2502">
        <v>2970300766</v>
      </c>
      <c r="F2502" t="s">
        <v>4703</v>
      </c>
      <c r="G2502" t="s">
        <v>3638</v>
      </c>
      <c r="H2502" t="str">
        <f t="shared" si="40"/>
        <v>3972970300766通所型サービス（独自/定率）</v>
      </c>
      <c r="I2502" t="s">
        <v>378</v>
      </c>
      <c r="J2502">
        <v>16890</v>
      </c>
    </row>
    <row r="2503" spans="1:10">
      <c r="A2503">
        <v>397</v>
      </c>
      <c r="B2503" t="s">
        <v>3550</v>
      </c>
      <c r="C2503">
        <v>416</v>
      </c>
      <c r="D2503" t="s">
        <v>3542</v>
      </c>
      <c r="E2503">
        <v>2990300044</v>
      </c>
      <c r="F2503" t="s">
        <v>307</v>
      </c>
      <c r="G2503" t="s">
        <v>3639</v>
      </c>
      <c r="H2503" t="str">
        <f t="shared" si="40"/>
        <v>3972990300044小規模多機能型居宅介護</v>
      </c>
      <c r="I2503" t="s">
        <v>378</v>
      </c>
      <c r="J2503">
        <v>157763</v>
      </c>
    </row>
    <row r="2504" spans="1:10">
      <c r="A2504">
        <v>397</v>
      </c>
      <c r="B2504" t="s">
        <v>3551</v>
      </c>
      <c r="C2504">
        <v>416</v>
      </c>
      <c r="D2504" t="s">
        <v>3542</v>
      </c>
      <c r="E2504">
        <v>2990300044</v>
      </c>
      <c r="F2504" t="s">
        <v>4721</v>
      </c>
      <c r="G2504" t="s">
        <v>3639</v>
      </c>
      <c r="H2504" t="str">
        <f t="shared" si="40"/>
        <v>3972990300044小規模多機能型居宅介護(短期利用型）</v>
      </c>
      <c r="I2504" t="s">
        <v>378</v>
      </c>
      <c r="J2504">
        <v>0</v>
      </c>
    </row>
    <row r="2505" spans="1:10">
      <c r="A2505">
        <v>397</v>
      </c>
      <c r="B2505" t="s">
        <v>3552</v>
      </c>
      <c r="C2505">
        <v>416</v>
      </c>
      <c r="D2505" t="s">
        <v>3542</v>
      </c>
      <c r="E2505">
        <v>2990300044</v>
      </c>
      <c r="F2505" t="s">
        <v>309</v>
      </c>
      <c r="G2505" t="s">
        <v>3639</v>
      </c>
      <c r="H2505" t="str">
        <f t="shared" si="40"/>
        <v>3972990300044介護予防小規模多機能型居宅介護</v>
      </c>
      <c r="I2505" t="s">
        <v>378</v>
      </c>
      <c r="J2505">
        <v>0</v>
      </c>
    </row>
    <row r="2506" spans="1:10">
      <c r="A2506">
        <v>397</v>
      </c>
      <c r="B2506" t="s">
        <v>3553</v>
      </c>
      <c r="C2506">
        <v>416</v>
      </c>
      <c r="D2506" t="s">
        <v>3542</v>
      </c>
      <c r="E2506">
        <v>2990300044</v>
      </c>
      <c r="F2506" t="s">
        <v>4722</v>
      </c>
      <c r="G2506" t="s">
        <v>3639</v>
      </c>
      <c r="H2506" t="str">
        <f t="shared" si="40"/>
        <v>3972990300044介護予防小規模多機能型居宅介護(短期利用型）</v>
      </c>
      <c r="I2506" t="s">
        <v>378</v>
      </c>
      <c r="J2506">
        <v>0</v>
      </c>
    </row>
    <row r="2507" spans="1:10">
      <c r="A2507">
        <v>397</v>
      </c>
      <c r="B2507" t="s">
        <v>3554</v>
      </c>
      <c r="C2507">
        <v>416</v>
      </c>
      <c r="D2507" t="s">
        <v>3542</v>
      </c>
      <c r="E2507">
        <v>2970300931</v>
      </c>
      <c r="F2507" t="s">
        <v>241</v>
      </c>
      <c r="G2507" t="s">
        <v>3640</v>
      </c>
      <c r="H2507" t="str">
        <f t="shared" si="40"/>
        <v>3972970300931特定施設入居者生活介護</v>
      </c>
      <c r="I2507" t="s">
        <v>378</v>
      </c>
      <c r="J2507">
        <v>978990</v>
      </c>
    </row>
    <row r="2508" spans="1:10">
      <c r="A2508">
        <v>397</v>
      </c>
      <c r="B2508" t="s">
        <v>3555</v>
      </c>
      <c r="C2508">
        <v>416</v>
      </c>
      <c r="D2508" t="s">
        <v>3542</v>
      </c>
      <c r="E2508">
        <v>2970300931</v>
      </c>
      <c r="F2508" t="s">
        <v>4728</v>
      </c>
      <c r="G2508" t="s">
        <v>3640</v>
      </c>
      <c r="H2508" t="str">
        <f t="shared" si="40"/>
        <v>3972970300931特定施設入居者生活介護(短期利用型）</v>
      </c>
      <c r="I2508" t="s">
        <v>378</v>
      </c>
      <c r="J2508">
        <v>3833</v>
      </c>
    </row>
    <row r="2509" spans="1:10">
      <c r="A2509">
        <v>397</v>
      </c>
      <c r="B2509" t="s">
        <v>3556</v>
      </c>
      <c r="C2509">
        <v>416</v>
      </c>
      <c r="D2509" t="s">
        <v>3542</v>
      </c>
      <c r="E2509">
        <v>2970300931</v>
      </c>
      <c r="F2509" t="s">
        <v>175</v>
      </c>
      <c r="G2509" t="s">
        <v>3640</v>
      </c>
      <c r="H2509" t="str">
        <f t="shared" si="40"/>
        <v>3972970300931介護予防特定施設入居者生活介護</v>
      </c>
      <c r="I2509" t="s">
        <v>378</v>
      </c>
      <c r="J2509">
        <v>60085</v>
      </c>
    </row>
    <row r="2510" spans="1:10">
      <c r="A2510">
        <v>397</v>
      </c>
      <c r="B2510" t="s">
        <v>3557</v>
      </c>
      <c r="C2510">
        <v>416</v>
      </c>
      <c r="D2510" t="s">
        <v>3542</v>
      </c>
      <c r="E2510">
        <v>2970300931</v>
      </c>
      <c r="F2510" t="s">
        <v>188</v>
      </c>
      <c r="G2510" t="s">
        <v>3640</v>
      </c>
      <c r="H2510" t="str">
        <f t="shared" si="40"/>
        <v>3972970300931短期入所生活介護</v>
      </c>
      <c r="I2510" t="s">
        <v>378</v>
      </c>
      <c r="J2510">
        <v>111730</v>
      </c>
    </row>
    <row r="2511" spans="1:10">
      <c r="A2511">
        <v>397</v>
      </c>
      <c r="B2511" t="s">
        <v>3558</v>
      </c>
      <c r="C2511">
        <v>416</v>
      </c>
      <c r="D2511" t="s">
        <v>3542</v>
      </c>
      <c r="E2511">
        <v>2970300931</v>
      </c>
      <c r="F2511" t="s">
        <v>187</v>
      </c>
      <c r="G2511" t="s">
        <v>3640</v>
      </c>
      <c r="H2511" t="str">
        <f t="shared" si="40"/>
        <v>3972970300931介護予防短期入所生活介護</v>
      </c>
      <c r="I2511" t="s">
        <v>378</v>
      </c>
      <c r="J2511">
        <v>0</v>
      </c>
    </row>
    <row r="2512" spans="1:10">
      <c r="A2512">
        <v>397</v>
      </c>
      <c r="B2512" t="s">
        <v>3559</v>
      </c>
      <c r="C2512">
        <v>416</v>
      </c>
      <c r="D2512" t="s">
        <v>3542</v>
      </c>
      <c r="E2512">
        <v>2970101966</v>
      </c>
      <c r="F2512" t="s">
        <v>201</v>
      </c>
      <c r="G2512" t="s">
        <v>3641</v>
      </c>
      <c r="H2512" t="str">
        <f t="shared" si="40"/>
        <v>3972970101966認知症対応型共同生活介護</v>
      </c>
      <c r="I2512" t="s">
        <v>378</v>
      </c>
      <c r="J2512">
        <v>413329</v>
      </c>
    </row>
    <row r="2513" spans="1:10">
      <c r="A2513">
        <v>397</v>
      </c>
      <c r="B2513" t="s">
        <v>3560</v>
      </c>
      <c r="C2513">
        <v>416</v>
      </c>
      <c r="D2513" t="s">
        <v>3542</v>
      </c>
      <c r="E2513">
        <v>2970101966</v>
      </c>
      <c r="F2513" t="s">
        <v>4716</v>
      </c>
      <c r="G2513" t="s">
        <v>3641</v>
      </c>
      <c r="H2513" t="str">
        <f t="shared" si="40"/>
        <v>3972970101966認知症対応型共同生活介護(短期利用型）</v>
      </c>
      <c r="I2513" t="s">
        <v>378</v>
      </c>
      <c r="J2513">
        <v>0</v>
      </c>
    </row>
    <row r="2514" spans="1:10">
      <c r="A2514">
        <v>397</v>
      </c>
      <c r="B2514" t="s">
        <v>3561</v>
      </c>
      <c r="C2514">
        <v>416</v>
      </c>
      <c r="D2514" t="s">
        <v>3542</v>
      </c>
      <c r="E2514">
        <v>2970101966</v>
      </c>
      <c r="F2514" t="s">
        <v>203</v>
      </c>
      <c r="G2514" t="s">
        <v>3641</v>
      </c>
      <c r="H2514" t="str">
        <f t="shared" si="40"/>
        <v>3972970101966介護予防認知症対応型共同生活介護</v>
      </c>
      <c r="I2514" t="s">
        <v>378</v>
      </c>
      <c r="J2514">
        <v>0</v>
      </c>
    </row>
    <row r="2515" spans="1:10">
      <c r="A2515">
        <v>397</v>
      </c>
      <c r="B2515" t="s">
        <v>3562</v>
      </c>
      <c r="C2515">
        <v>416</v>
      </c>
      <c r="D2515" t="s">
        <v>3542</v>
      </c>
      <c r="E2515">
        <v>2970101966</v>
      </c>
      <c r="F2515" t="s">
        <v>4718</v>
      </c>
      <c r="G2515" t="s">
        <v>3641</v>
      </c>
      <c r="H2515" t="str">
        <f t="shared" si="40"/>
        <v>3972970101966介護予防認知症対応型共同生活介護(短期利用型）</v>
      </c>
      <c r="I2515" t="s">
        <v>378</v>
      </c>
      <c r="J2515">
        <v>0</v>
      </c>
    </row>
    <row r="2516" spans="1:10">
      <c r="A2516">
        <v>397</v>
      </c>
      <c r="B2516" t="s">
        <v>3563</v>
      </c>
      <c r="C2516">
        <v>416</v>
      </c>
      <c r="D2516" t="s">
        <v>3542</v>
      </c>
      <c r="E2516">
        <v>2970102923</v>
      </c>
      <c r="F2516" t="s">
        <v>201</v>
      </c>
      <c r="G2516" t="s">
        <v>3642</v>
      </c>
      <c r="H2516" t="str">
        <f t="shared" si="40"/>
        <v>3972970102923認知症対応型共同生活介護</v>
      </c>
      <c r="I2516" t="s">
        <v>378</v>
      </c>
      <c r="J2516">
        <v>834658</v>
      </c>
    </row>
    <row r="2517" spans="1:10">
      <c r="A2517">
        <v>397</v>
      </c>
      <c r="B2517" t="s">
        <v>3564</v>
      </c>
      <c r="C2517">
        <v>416</v>
      </c>
      <c r="D2517" t="s">
        <v>3542</v>
      </c>
      <c r="E2517">
        <v>2970102923</v>
      </c>
      <c r="F2517" t="s">
        <v>4716</v>
      </c>
      <c r="G2517" t="s">
        <v>3642</v>
      </c>
      <c r="H2517" t="str">
        <f t="shared" si="40"/>
        <v>3972970102923認知症対応型共同生活介護(短期利用型）</v>
      </c>
      <c r="I2517" t="s">
        <v>378</v>
      </c>
      <c r="J2517">
        <v>0</v>
      </c>
    </row>
    <row r="2518" spans="1:10">
      <c r="A2518">
        <v>397</v>
      </c>
      <c r="B2518" t="s">
        <v>3565</v>
      </c>
      <c r="C2518">
        <v>416</v>
      </c>
      <c r="D2518" t="s">
        <v>3542</v>
      </c>
      <c r="E2518">
        <v>2970102923</v>
      </c>
      <c r="F2518" t="s">
        <v>203</v>
      </c>
      <c r="G2518" t="s">
        <v>3642</v>
      </c>
      <c r="H2518" t="str">
        <f t="shared" si="40"/>
        <v>3972970102923介護予防認知症対応型共同生活介護</v>
      </c>
      <c r="I2518" t="s">
        <v>378</v>
      </c>
      <c r="J2518">
        <v>0</v>
      </c>
    </row>
    <row r="2519" spans="1:10">
      <c r="A2519">
        <v>397</v>
      </c>
      <c r="B2519" t="s">
        <v>3566</v>
      </c>
      <c r="C2519">
        <v>416</v>
      </c>
      <c r="D2519" t="s">
        <v>3542</v>
      </c>
      <c r="E2519">
        <v>2970102923</v>
      </c>
      <c r="F2519" t="s">
        <v>4718</v>
      </c>
      <c r="G2519" t="s">
        <v>3642</v>
      </c>
      <c r="H2519" t="str">
        <f t="shared" si="40"/>
        <v>3972970102923介護予防認知症対応型共同生活介護(短期利用型）</v>
      </c>
      <c r="I2519" t="s">
        <v>378</v>
      </c>
      <c r="J2519">
        <v>0</v>
      </c>
    </row>
    <row r="2520" spans="1:10">
      <c r="A2520">
        <v>397</v>
      </c>
      <c r="B2520" t="s">
        <v>3567</v>
      </c>
      <c r="C2520">
        <v>416</v>
      </c>
      <c r="D2520" t="s">
        <v>3542</v>
      </c>
      <c r="E2520">
        <v>2970102931</v>
      </c>
      <c r="F2520" t="s">
        <v>13</v>
      </c>
      <c r="G2520" t="s">
        <v>3643</v>
      </c>
      <c r="H2520" t="str">
        <f t="shared" si="40"/>
        <v>3972970102931地域密着型通所介護</v>
      </c>
      <c r="I2520" t="s">
        <v>378</v>
      </c>
      <c r="J2520">
        <v>209719</v>
      </c>
    </row>
    <row r="2521" spans="1:10">
      <c r="A2521">
        <v>397</v>
      </c>
      <c r="B2521" t="s">
        <v>3568</v>
      </c>
      <c r="C2521">
        <v>416</v>
      </c>
      <c r="D2521" t="s">
        <v>3542</v>
      </c>
      <c r="E2521">
        <v>2970102931</v>
      </c>
      <c r="F2521" t="s">
        <v>4705</v>
      </c>
      <c r="G2521" t="s">
        <v>3643</v>
      </c>
      <c r="H2521" t="str">
        <f t="shared" si="40"/>
        <v>3972970102931通所型サービス（独自）</v>
      </c>
      <c r="I2521" t="s">
        <v>378</v>
      </c>
      <c r="J2521">
        <v>11023</v>
      </c>
    </row>
    <row r="2522" spans="1:10">
      <c r="A2522">
        <v>397</v>
      </c>
      <c r="B2522" t="s">
        <v>3569</v>
      </c>
      <c r="C2522">
        <v>416</v>
      </c>
      <c r="D2522" t="s">
        <v>3542</v>
      </c>
      <c r="E2522">
        <v>2990100113</v>
      </c>
      <c r="F2522" t="s">
        <v>307</v>
      </c>
      <c r="G2522" t="s">
        <v>3644</v>
      </c>
      <c r="H2522" t="str">
        <f t="shared" si="40"/>
        <v>3972990100113小規模多機能型居宅介護</v>
      </c>
      <c r="I2522" t="s">
        <v>378</v>
      </c>
      <c r="J2522">
        <v>488250</v>
      </c>
    </row>
    <row r="2523" spans="1:10">
      <c r="A2523">
        <v>397</v>
      </c>
      <c r="B2523" t="s">
        <v>3570</v>
      </c>
      <c r="C2523">
        <v>416</v>
      </c>
      <c r="D2523" t="s">
        <v>3542</v>
      </c>
      <c r="E2523">
        <v>2990100113</v>
      </c>
      <c r="F2523" t="s">
        <v>4721</v>
      </c>
      <c r="G2523" t="s">
        <v>3644</v>
      </c>
      <c r="H2523" t="str">
        <f t="shared" si="40"/>
        <v>3972990100113小規模多機能型居宅介護(短期利用型）</v>
      </c>
      <c r="I2523" t="s">
        <v>378</v>
      </c>
      <c r="J2523">
        <v>0</v>
      </c>
    </row>
    <row r="2524" spans="1:10">
      <c r="A2524">
        <v>397</v>
      </c>
      <c r="B2524" t="s">
        <v>3571</v>
      </c>
      <c r="C2524">
        <v>416</v>
      </c>
      <c r="D2524" t="s">
        <v>3542</v>
      </c>
      <c r="E2524">
        <v>2990100113</v>
      </c>
      <c r="F2524" t="s">
        <v>309</v>
      </c>
      <c r="G2524" t="s">
        <v>3644</v>
      </c>
      <c r="H2524" t="str">
        <f t="shared" si="40"/>
        <v>3972990100113介護予防小規模多機能型居宅介護</v>
      </c>
      <c r="I2524" t="s">
        <v>378</v>
      </c>
      <c r="J2524">
        <v>20107</v>
      </c>
    </row>
    <row r="2525" spans="1:10">
      <c r="A2525">
        <v>397</v>
      </c>
      <c r="B2525" t="s">
        <v>3572</v>
      </c>
      <c r="C2525">
        <v>416</v>
      </c>
      <c r="D2525" t="s">
        <v>3542</v>
      </c>
      <c r="E2525">
        <v>2990100113</v>
      </c>
      <c r="F2525" t="s">
        <v>4722</v>
      </c>
      <c r="G2525" t="s">
        <v>3644</v>
      </c>
      <c r="H2525" t="str">
        <f t="shared" si="40"/>
        <v>3972990100113介護予防小規模多機能型居宅介護(短期利用型）</v>
      </c>
      <c r="I2525" t="s">
        <v>378</v>
      </c>
      <c r="J2525">
        <v>0</v>
      </c>
    </row>
    <row r="2526" spans="1:10">
      <c r="A2526">
        <v>397</v>
      </c>
      <c r="B2526" t="s">
        <v>3573</v>
      </c>
      <c r="C2526">
        <v>416</v>
      </c>
      <c r="D2526" t="s">
        <v>3542</v>
      </c>
      <c r="E2526">
        <v>2970106817</v>
      </c>
      <c r="F2526" t="s">
        <v>241</v>
      </c>
      <c r="G2526" t="s">
        <v>3645</v>
      </c>
      <c r="H2526" t="str">
        <f t="shared" si="40"/>
        <v>3972970106817特定施設入居者生活介護</v>
      </c>
      <c r="I2526" t="s">
        <v>378</v>
      </c>
      <c r="J2526">
        <v>1060322</v>
      </c>
    </row>
    <row r="2527" spans="1:10">
      <c r="A2527">
        <v>397</v>
      </c>
      <c r="B2527" t="s">
        <v>3574</v>
      </c>
      <c r="C2527">
        <v>416</v>
      </c>
      <c r="D2527" t="s">
        <v>3542</v>
      </c>
      <c r="E2527">
        <v>2970106817</v>
      </c>
      <c r="F2527" t="s">
        <v>4728</v>
      </c>
      <c r="G2527" t="s">
        <v>3645</v>
      </c>
      <c r="H2527" t="str">
        <f t="shared" si="40"/>
        <v>3972970106817特定施設入居者生活介護(短期利用型）</v>
      </c>
      <c r="I2527" t="s">
        <v>378</v>
      </c>
      <c r="J2527">
        <v>0</v>
      </c>
    </row>
    <row r="2528" spans="1:10">
      <c r="A2528">
        <v>397</v>
      </c>
      <c r="B2528" t="s">
        <v>3575</v>
      </c>
      <c r="C2528">
        <v>416</v>
      </c>
      <c r="D2528" t="s">
        <v>3542</v>
      </c>
      <c r="E2528">
        <v>2970106817</v>
      </c>
      <c r="F2528" t="s">
        <v>175</v>
      </c>
      <c r="G2528" t="s">
        <v>4908</v>
      </c>
      <c r="H2528" t="str">
        <f t="shared" si="40"/>
        <v>3972970106817介護予防特定施設入居者生活介護</v>
      </c>
      <c r="I2528" t="s">
        <v>378</v>
      </c>
      <c r="J2528">
        <v>50792</v>
      </c>
    </row>
    <row r="2529" spans="1:10">
      <c r="A2529">
        <v>397</v>
      </c>
      <c r="B2529" t="s">
        <v>3576</v>
      </c>
      <c r="C2529">
        <v>416</v>
      </c>
      <c r="D2529" t="s">
        <v>3542</v>
      </c>
      <c r="E2529">
        <v>2993200019</v>
      </c>
      <c r="F2529" t="s">
        <v>201</v>
      </c>
      <c r="G2529" t="s">
        <v>3646</v>
      </c>
      <c r="H2529" t="str">
        <f t="shared" si="40"/>
        <v>3972993200019認知症対応型共同生活介護</v>
      </c>
      <c r="I2529" t="s">
        <v>378</v>
      </c>
      <c r="J2529">
        <v>704998</v>
      </c>
    </row>
    <row r="2530" spans="1:10">
      <c r="A2530">
        <v>397</v>
      </c>
      <c r="B2530" t="s">
        <v>3577</v>
      </c>
      <c r="C2530">
        <v>416</v>
      </c>
      <c r="D2530" t="s">
        <v>3542</v>
      </c>
      <c r="E2530">
        <v>2993200019</v>
      </c>
      <c r="F2530" t="s">
        <v>203</v>
      </c>
      <c r="G2530" t="s">
        <v>4909</v>
      </c>
      <c r="H2530" t="str">
        <f t="shared" si="40"/>
        <v>3972993200019介護予防認知症対応型共同生活介護</v>
      </c>
      <c r="I2530" t="s">
        <v>378</v>
      </c>
      <c r="J2530">
        <v>0</v>
      </c>
    </row>
    <row r="2531" spans="1:10">
      <c r="A2531">
        <v>397</v>
      </c>
      <c r="B2531" t="s">
        <v>3578</v>
      </c>
      <c r="C2531">
        <v>416</v>
      </c>
      <c r="D2531" t="s">
        <v>3542</v>
      </c>
      <c r="E2531">
        <v>2970900334</v>
      </c>
      <c r="F2531" t="s">
        <v>201</v>
      </c>
      <c r="G2531" t="s">
        <v>3647</v>
      </c>
      <c r="H2531" t="str">
        <f t="shared" si="40"/>
        <v>3972970900334認知症対応型共同生活介護</v>
      </c>
      <c r="I2531" t="s">
        <v>378</v>
      </c>
      <c r="J2531">
        <v>1151081</v>
      </c>
    </row>
    <row r="2532" spans="1:10">
      <c r="A2532">
        <v>397</v>
      </c>
      <c r="B2532" t="s">
        <v>3579</v>
      </c>
      <c r="C2532">
        <v>416</v>
      </c>
      <c r="D2532" t="s">
        <v>3542</v>
      </c>
      <c r="E2532">
        <v>2970900334</v>
      </c>
      <c r="F2532" t="s">
        <v>4716</v>
      </c>
      <c r="G2532" t="s">
        <v>3647</v>
      </c>
      <c r="H2532" t="str">
        <f t="shared" si="40"/>
        <v>3972970900334認知症対応型共同生活介護(短期利用型）</v>
      </c>
      <c r="I2532" t="s">
        <v>378</v>
      </c>
      <c r="J2532">
        <v>0</v>
      </c>
    </row>
    <row r="2533" spans="1:10">
      <c r="A2533">
        <v>397</v>
      </c>
      <c r="B2533" t="s">
        <v>3580</v>
      </c>
      <c r="C2533">
        <v>416</v>
      </c>
      <c r="D2533" t="s">
        <v>3542</v>
      </c>
      <c r="E2533">
        <v>2970900334</v>
      </c>
      <c r="F2533" t="s">
        <v>203</v>
      </c>
      <c r="G2533" t="s">
        <v>3647</v>
      </c>
      <c r="H2533" t="str">
        <f t="shared" si="40"/>
        <v>3972970900334介護予防認知症対応型共同生活介護</v>
      </c>
      <c r="I2533" t="s">
        <v>378</v>
      </c>
      <c r="J2533">
        <v>0</v>
      </c>
    </row>
    <row r="2534" spans="1:10">
      <c r="A2534">
        <v>397</v>
      </c>
      <c r="B2534" t="s">
        <v>3581</v>
      </c>
      <c r="C2534">
        <v>416</v>
      </c>
      <c r="D2534" t="s">
        <v>3542</v>
      </c>
      <c r="E2534">
        <v>2970900334</v>
      </c>
      <c r="F2534" t="s">
        <v>4718</v>
      </c>
      <c r="G2534" t="s">
        <v>3647</v>
      </c>
      <c r="H2534" t="str">
        <f t="shared" si="40"/>
        <v>3972970900334介護予防認知症対応型共同生活介護(短期利用型）</v>
      </c>
      <c r="I2534" t="s">
        <v>378</v>
      </c>
      <c r="J2534">
        <v>0</v>
      </c>
    </row>
    <row r="2535" spans="1:10">
      <c r="A2535">
        <v>397</v>
      </c>
      <c r="B2535" t="s">
        <v>3582</v>
      </c>
      <c r="C2535">
        <v>416</v>
      </c>
      <c r="D2535" t="s">
        <v>3542</v>
      </c>
      <c r="E2535">
        <v>2970900409</v>
      </c>
      <c r="F2535" t="s">
        <v>13</v>
      </c>
      <c r="G2535" t="s">
        <v>3648</v>
      </c>
      <c r="H2535" t="str">
        <f t="shared" si="40"/>
        <v>3972970900409地域密着型通所介護</v>
      </c>
      <c r="I2535" t="s">
        <v>378</v>
      </c>
      <c r="J2535">
        <v>97866</v>
      </c>
    </row>
    <row r="2536" spans="1:10">
      <c r="A2536">
        <v>397</v>
      </c>
      <c r="B2536" t="s">
        <v>3583</v>
      </c>
      <c r="C2536">
        <v>416</v>
      </c>
      <c r="D2536" t="s">
        <v>3542</v>
      </c>
      <c r="E2536">
        <v>2970900409</v>
      </c>
      <c r="F2536" t="s">
        <v>4705</v>
      </c>
      <c r="G2536" t="s">
        <v>3648</v>
      </c>
      <c r="H2536" t="str">
        <f t="shared" si="40"/>
        <v>3972970900409通所型サービス（独自）</v>
      </c>
      <c r="I2536" t="s">
        <v>378</v>
      </c>
      <c r="J2536">
        <v>4804</v>
      </c>
    </row>
    <row r="2537" spans="1:10">
      <c r="A2537">
        <v>397</v>
      </c>
      <c r="B2537" t="s">
        <v>3584</v>
      </c>
      <c r="C2537">
        <v>416</v>
      </c>
      <c r="D2537" t="s">
        <v>3542</v>
      </c>
      <c r="E2537">
        <v>2990900033</v>
      </c>
      <c r="F2537" t="s">
        <v>307</v>
      </c>
      <c r="G2537" t="s">
        <v>3649</v>
      </c>
      <c r="H2537" t="str">
        <f t="shared" si="40"/>
        <v>3972990900033小規模多機能型居宅介護</v>
      </c>
      <c r="I2537" t="s">
        <v>378</v>
      </c>
      <c r="J2537">
        <v>141393</v>
      </c>
    </row>
    <row r="2538" spans="1:10">
      <c r="A2538">
        <v>397</v>
      </c>
      <c r="B2538" t="s">
        <v>3585</v>
      </c>
      <c r="C2538">
        <v>416</v>
      </c>
      <c r="D2538" t="s">
        <v>3542</v>
      </c>
      <c r="E2538">
        <v>2990900033</v>
      </c>
      <c r="F2538" t="s">
        <v>4721</v>
      </c>
      <c r="G2538" t="s">
        <v>3649</v>
      </c>
      <c r="H2538" t="str">
        <f t="shared" si="40"/>
        <v>3972990900033小規模多機能型居宅介護(短期利用型）</v>
      </c>
      <c r="I2538" t="s">
        <v>378</v>
      </c>
      <c r="J2538">
        <v>0</v>
      </c>
    </row>
    <row r="2539" spans="1:10">
      <c r="A2539">
        <v>397</v>
      </c>
      <c r="B2539" t="s">
        <v>3586</v>
      </c>
      <c r="C2539">
        <v>416</v>
      </c>
      <c r="D2539" t="s">
        <v>3542</v>
      </c>
      <c r="E2539">
        <v>2990900033</v>
      </c>
      <c r="F2539" t="s">
        <v>309</v>
      </c>
      <c r="G2539" t="s">
        <v>4910</v>
      </c>
      <c r="H2539" t="str">
        <f t="shared" si="40"/>
        <v>3972990900033介護予防小規模多機能型居宅介護</v>
      </c>
      <c r="I2539" t="s">
        <v>378</v>
      </c>
      <c r="J2539">
        <v>0</v>
      </c>
    </row>
    <row r="2540" spans="1:10">
      <c r="A2540">
        <v>397</v>
      </c>
      <c r="B2540" t="s">
        <v>3587</v>
      </c>
      <c r="C2540">
        <v>416</v>
      </c>
      <c r="D2540" t="s">
        <v>3542</v>
      </c>
      <c r="E2540">
        <v>2990900033</v>
      </c>
      <c r="F2540" t="s">
        <v>4722</v>
      </c>
      <c r="G2540" t="s">
        <v>4910</v>
      </c>
      <c r="H2540" t="str">
        <f t="shared" si="40"/>
        <v>3972990900033介護予防小規模多機能型居宅介護(短期利用型）</v>
      </c>
      <c r="I2540" t="s">
        <v>378</v>
      </c>
      <c r="J2540">
        <v>0</v>
      </c>
    </row>
    <row r="2541" spans="1:10">
      <c r="A2541">
        <v>397</v>
      </c>
      <c r="B2541" t="s">
        <v>3588</v>
      </c>
      <c r="C2541">
        <v>416</v>
      </c>
      <c r="D2541" t="s">
        <v>3542</v>
      </c>
      <c r="E2541">
        <v>2990400042</v>
      </c>
      <c r="F2541" t="s">
        <v>307</v>
      </c>
      <c r="G2541" t="s">
        <v>3650</v>
      </c>
      <c r="H2541" t="str">
        <f t="shared" si="40"/>
        <v>3972990400042小規模多機能型居宅介護</v>
      </c>
      <c r="I2541" t="s">
        <v>378</v>
      </c>
      <c r="J2541">
        <v>318110</v>
      </c>
    </row>
    <row r="2542" spans="1:10">
      <c r="A2542">
        <v>397</v>
      </c>
      <c r="B2542" t="s">
        <v>3589</v>
      </c>
      <c r="C2542">
        <v>416</v>
      </c>
      <c r="D2542" t="s">
        <v>3542</v>
      </c>
      <c r="E2542">
        <v>2990400042</v>
      </c>
      <c r="F2542" t="s">
        <v>4721</v>
      </c>
      <c r="G2542" t="s">
        <v>3650</v>
      </c>
      <c r="H2542" t="str">
        <f t="shared" si="40"/>
        <v>3972990400042小規模多機能型居宅介護(短期利用型）</v>
      </c>
      <c r="I2542" t="s">
        <v>378</v>
      </c>
      <c r="J2542">
        <v>0</v>
      </c>
    </row>
    <row r="2543" spans="1:10">
      <c r="A2543">
        <v>397</v>
      </c>
      <c r="B2543" t="s">
        <v>3590</v>
      </c>
      <c r="C2543">
        <v>416</v>
      </c>
      <c r="D2543" t="s">
        <v>3542</v>
      </c>
      <c r="E2543">
        <v>2990400042</v>
      </c>
      <c r="F2543" t="s">
        <v>309</v>
      </c>
      <c r="G2543" t="s">
        <v>4911</v>
      </c>
      <c r="H2543" t="str">
        <f t="shared" ref="H2543:H2605" si="41">A2543&amp;B2543</f>
        <v>3972990400042介護予防小規模多機能型居宅介護</v>
      </c>
      <c r="I2543" t="s">
        <v>378</v>
      </c>
      <c r="J2543">
        <v>22860</v>
      </c>
    </row>
    <row r="2544" spans="1:10">
      <c r="A2544">
        <v>397</v>
      </c>
      <c r="B2544" t="s">
        <v>3591</v>
      </c>
      <c r="C2544">
        <v>416</v>
      </c>
      <c r="D2544" t="s">
        <v>3542</v>
      </c>
      <c r="E2544">
        <v>2990400042</v>
      </c>
      <c r="F2544" t="s">
        <v>4722</v>
      </c>
      <c r="G2544" t="s">
        <v>4911</v>
      </c>
      <c r="H2544" t="str">
        <f t="shared" si="41"/>
        <v>3972990400042介護予防小規模多機能型居宅介護(短期利用型）</v>
      </c>
      <c r="I2544" t="s">
        <v>378</v>
      </c>
      <c r="J2544">
        <v>0</v>
      </c>
    </row>
    <row r="2545" spans="1:10">
      <c r="H2545" t="str">
        <f t="shared" si="41"/>
        <v/>
      </c>
    </row>
    <row r="2546" spans="1:10">
      <c r="A2546">
        <v>398</v>
      </c>
      <c r="B2546" t="s">
        <v>3592</v>
      </c>
      <c r="C2546">
        <v>417</v>
      </c>
      <c r="D2546" t="s">
        <v>3593</v>
      </c>
      <c r="E2546">
        <v>2970100174</v>
      </c>
      <c r="F2546" t="s">
        <v>201</v>
      </c>
      <c r="G2546" t="s">
        <v>3651</v>
      </c>
      <c r="H2546" t="str">
        <f t="shared" si="41"/>
        <v>3982970100174認知症対応型共同生活介護</v>
      </c>
      <c r="I2546" t="s">
        <v>378</v>
      </c>
      <c r="J2546">
        <v>360274</v>
      </c>
    </row>
    <row r="2547" spans="1:10">
      <c r="A2547">
        <v>398</v>
      </c>
      <c r="B2547" t="s">
        <v>3594</v>
      </c>
      <c r="C2547">
        <v>417</v>
      </c>
      <c r="D2547" t="s">
        <v>3593</v>
      </c>
      <c r="E2547">
        <v>2970100174</v>
      </c>
      <c r="F2547" t="s">
        <v>4716</v>
      </c>
      <c r="G2547" t="s">
        <v>3651</v>
      </c>
      <c r="H2547" t="str">
        <f t="shared" si="41"/>
        <v>3982970100174認知症対応型共同生活介護(短期利用型）</v>
      </c>
      <c r="I2547" t="s">
        <v>378</v>
      </c>
      <c r="J2547">
        <v>0</v>
      </c>
    </row>
    <row r="2548" spans="1:10">
      <c r="A2548">
        <v>398</v>
      </c>
      <c r="B2548" t="s">
        <v>3595</v>
      </c>
      <c r="C2548">
        <v>417</v>
      </c>
      <c r="D2548" t="s">
        <v>4912</v>
      </c>
      <c r="E2548">
        <v>2970100174</v>
      </c>
      <c r="F2548" t="s">
        <v>203</v>
      </c>
      <c r="G2548" t="s">
        <v>4913</v>
      </c>
      <c r="H2548" t="str">
        <f t="shared" si="41"/>
        <v>3982970100174介護予防認知症対応型共同生活介護</v>
      </c>
      <c r="I2548" t="s">
        <v>378</v>
      </c>
      <c r="J2548">
        <v>0</v>
      </c>
    </row>
    <row r="2549" spans="1:10">
      <c r="A2549">
        <v>398</v>
      </c>
      <c r="B2549" t="s">
        <v>3596</v>
      </c>
      <c r="C2549">
        <v>417</v>
      </c>
      <c r="D2549" t="s">
        <v>4912</v>
      </c>
      <c r="E2549">
        <v>2970100174</v>
      </c>
      <c r="F2549" t="s">
        <v>4718</v>
      </c>
      <c r="G2549" t="s">
        <v>4913</v>
      </c>
      <c r="H2549" t="str">
        <f t="shared" si="41"/>
        <v>3982970100174介護予防認知症対応型共同生活介護(短期利用型）</v>
      </c>
      <c r="I2549" t="s">
        <v>378</v>
      </c>
      <c r="J2549">
        <v>0</v>
      </c>
    </row>
    <row r="2550" spans="1:10">
      <c r="H2550" t="str">
        <f t="shared" si="41"/>
        <v/>
      </c>
    </row>
    <row r="2551" spans="1:10">
      <c r="A2551">
        <v>399</v>
      </c>
      <c r="B2551" t="s">
        <v>3597</v>
      </c>
      <c r="C2551">
        <v>418</v>
      </c>
      <c r="D2551" t="s">
        <v>3598</v>
      </c>
      <c r="E2551">
        <v>2950380010</v>
      </c>
      <c r="F2551" t="s">
        <v>171</v>
      </c>
      <c r="G2551" t="s">
        <v>3652</v>
      </c>
      <c r="H2551" t="str">
        <f t="shared" si="41"/>
        <v>3992950380010介護老人保健施設</v>
      </c>
      <c r="I2551" t="s">
        <v>378</v>
      </c>
      <c r="J2551">
        <v>3308812</v>
      </c>
    </row>
    <row r="2552" spans="1:10">
      <c r="A2552">
        <v>399</v>
      </c>
      <c r="B2552" t="s">
        <v>3599</v>
      </c>
      <c r="C2552">
        <v>418</v>
      </c>
      <c r="D2552" t="s">
        <v>3598</v>
      </c>
      <c r="E2552">
        <v>2950380010</v>
      </c>
      <c r="F2552" t="s">
        <v>263</v>
      </c>
      <c r="G2552" t="s">
        <v>3652</v>
      </c>
      <c r="H2552" t="str">
        <f t="shared" si="41"/>
        <v>3992950380010短期入所療養介護</v>
      </c>
      <c r="I2552" t="s">
        <v>378</v>
      </c>
      <c r="J2552">
        <v>22576</v>
      </c>
    </row>
    <row r="2553" spans="1:10">
      <c r="A2553">
        <v>399</v>
      </c>
      <c r="B2553" t="s">
        <v>3600</v>
      </c>
      <c r="C2553">
        <v>418</v>
      </c>
      <c r="D2553" t="s">
        <v>3598</v>
      </c>
      <c r="E2553">
        <v>2950380010</v>
      </c>
      <c r="F2553" t="s">
        <v>265</v>
      </c>
      <c r="G2553" t="s">
        <v>3652</v>
      </c>
      <c r="H2553" t="str">
        <f t="shared" si="41"/>
        <v>3992950380010介護予防短期入所療養介護</v>
      </c>
      <c r="I2553" t="s">
        <v>378</v>
      </c>
      <c r="J2553">
        <v>774</v>
      </c>
    </row>
    <row r="2554" spans="1:10">
      <c r="A2554">
        <v>399</v>
      </c>
      <c r="B2554" t="s">
        <v>3601</v>
      </c>
      <c r="C2554">
        <v>418</v>
      </c>
      <c r="D2554" t="s">
        <v>3598</v>
      </c>
      <c r="E2554">
        <v>2950380010</v>
      </c>
      <c r="F2554" t="s">
        <v>190</v>
      </c>
      <c r="G2554" t="s">
        <v>3652</v>
      </c>
      <c r="H2554" t="str">
        <f t="shared" si="41"/>
        <v>3992950380010通所リハビリテーション</v>
      </c>
      <c r="I2554" t="s">
        <v>378</v>
      </c>
      <c r="J2554">
        <v>856117</v>
      </c>
    </row>
    <row r="2555" spans="1:10">
      <c r="A2555">
        <v>399</v>
      </c>
      <c r="B2555" t="s">
        <v>3602</v>
      </c>
      <c r="C2555">
        <v>418</v>
      </c>
      <c r="D2555" t="s">
        <v>3598</v>
      </c>
      <c r="E2555">
        <v>2950380010</v>
      </c>
      <c r="F2555" t="s">
        <v>189</v>
      </c>
      <c r="G2555" t="s">
        <v>3652</v>
      </c>
      <c r="H2555" t="str">
        <f t="shared" si="41"/>
        <v>3992950380010介護予防通所リハビリテーション</v>
      </c>
      <c r="I2555" t="s">
        <v>378</v>
      </c>
      <c r="J2555">
        <v>53199</v>
      </c>
    </row>
    <row r="2556" spans="1:10">
      <c r="A2556">
        <v>399</v>
      </c>
      <c r="B2556" t="s">
        <v>3603</v>
      </c>
      <c r="C2556">
        <v>418</v>
      </c>
      <c r="D2556" t="s">
        <v>3598</v>
      </c>
      <c r="E2556">
        <v>2970301459</v>
      </c>
      <c r="F2556" t="s">
        <v>10</v>
      </c>
      <c r="G2556" t="s">
        <v>3653</v>
      </c>
      <c r="H2556" t="str">
        <f t="shared" si="41"/>
        <v>3992970301459訪問介護</v>
      </c>
      <c r="I2556" t="s">
        <v>378</v>
      </c>
      <c r="J2556">
        <v>319807</v>
      </c>
    </row>
    <row r="2557" spans="1:10">
      <c r="A2557">
        <v>399</v>
      </c>
      <c r="B2557" t="s">
        <v>3604</v>
      </c>
      <c r="C2557">
        <v>418</v>
      </c>
      <c r="D2557" t="s">
        <v>3598</v>
      </c>
      <c r="E2557">
        <v>2970301459</v>
      </c>
      <c r="F2557" t="s">
        <v>4704</v>
      </c>
      <c r="G2557" t="s">
        <v>3653</v>
      </c>
      <c r="H2557" t="str">
        <f t="shared" si="41"/>
        <v>3992970301459訪問型サービス（独自）</v>
      </c>
      <c r="I2557" t="s">
        <v>378</v>
      </c>
      <c r="J2557">
        <v>1501</v>
      </c>
    </row>
    <row r="2558" spans="1:10">
      <c r="A2558">
        <v>399</v>
      </c>
      <c r="B2558" t="s">
        <v>3605</v>
      </c>
      <c r="C2558">
        <v>418</v>
      </c>
      <c r="D2558" t="s">
        <v>3598</v>
      </c>
      <c r="E2558">
        <v>2910201538</v>
      </c>
      <c r="F2558" t="s">
        <v>190</v>
      </c>
      <c r="G2558" t="s">
        <v>3654</v>
      </c>
      <c r="H2558" t="str">
        <f t="shared" si="41"/>
        <v>3992910201538通所リハビリテーション</v>
      </c>
      <c r="I2558" t="s">
        <v>378</v>
      </c>
      <c r="J2558">
        <v>25495</v>
      </c>
    </row>
    <row r="2559" spans="1:10">
      <c r="A2559">
        <v>399</v>
      </c>
      <c r="B2559" t="s">
        <v>3606</v>
      </c>
      <c r="C2559">
        <v>418</v>
      </c>
      <c r="D2559" t="s">
        <v>3598</v>
      </c>
      <c r="E2559">
        <v>2910201538</v>
      </c>
      <c r="F2559" t="s">
        <v>189</v>
      </c>
      <c r="G2559" t="s">
        <v>3654</v>
      </c>
      <c r="H2559" t="str">
        <f t="shared" si="41"/>
        <v>3992910201538介護予防通所リハビリテーション</v>
      </c>
      <c r="I2559" t="s">
        <v>378</v>
      </c>
      <c r="J2559">
        <v>86948</v>
      </c>
    </row>
    <row r="2560" spans="1:10">
      <c r="H2560" t="str">
        <f t="shared" si="41"/>
        <v/>
      </c>
    </row>
    <row r="2561" spans="1:12">
      <c r="A2561">
        <v>400</v>
      </c>
      <c r="B2561" t="s">
        <v>3607</v>
      </c>
      <c r="C2561">
        <v>419</v>
      </c>
      <c r="D2561" t="s">
        <v>3608</v>
      </c>
      <c r="E2561">
        <v>2970301673</v>
      </c>
      <c r="F2561" t="s">
        <v>172</v>
      </c>
      <c r="G2561" t="s">
        <v>3655</v>
      </c>
      <c r="H2561" t="str">
        <f t="shared" si="41"/>
        <v>4002970301673介護老人福祉施設</v>
      </c>
      <c r="I2561" t="s">
        <v>378</v>
      </c>
      <c r="J2561">
        <v>1572903</v>
      </c>
    </row>
    <row r="2562" spans="1:12">
      <c r="A2562">
        <v>400</v>
      </c>
      <c r="B2562" t="s">
        <v>3609</v>
      </c>
      <c r="C2562">
        <v>419</v>
      </c>
      <c r="D2562" t="s">
        <v>3608</v>
      </c>
      <c r="E2562">
        <v>2970301673</v>
      </c>
      <c r="F2562" t="s">
        <v>188</v>
      </c>
      <c r="G2562" t="s">
        <v>3655</v>
      </c>
      <c r="H2562" t="str">
        <f t="shared" si="41"/>
        <v>4002970301673短期入所生活介護</v>
      </c>
      <c r="I2562" t="s">
        <v>378</v>
      </c>
      <c r="J2562">
        <v>120962</v>
      </c>
    </row>
    <row r="2563" spans="1:12">
      <c r="A2563">
        <v>400</v>
      </c>
      <c r="B2563" t="s">
        <v>3610</v>
      </c>
      <c r="C2563">
        <v>419</v>
      </c>
      <c r="D2563" t="s">
        <v>3608</v>
      </c>
      <c r="E2563">
        <v>2970301673</v>
      </c>
      <c r="F2563" t="s">
        <v>187</v>
      </c>
      <c r="G2563" t="s">
        <v>4914</v>
      </c>
      <c r="H2563" t="str">
        <f t="shared" si="41"/>
        <v>4002970301673介護予防短期入所生活介護</v>
      </c>
      <c r="I2563" t="s">
        <v>378</v>
      </c>
      <c r="J2563">
        <v>477</v>
      </c>
    </row>
    <row r="2564" spans="1:12">
      <c r="A2564">
        <v>400</v>
      </c>
      <c r="B2564" t="s">
        <v>3611</v>
      </c>
      <c r="C2564">
        <v>419</v>
      </c>
      <c r="D2564" t="s">
        <v>3608</v>
      </c>
      <c r="E2564">
        <v>2970104200</v>
      </c>
      <c r="F2564" t="s">
        <v>172</v>
      </c>
      <c r="G2564" t="s">
        <v>3656</v>
      </c>
      <c r="H2564" t="str">
        <f t="shared" si="41"/>
        <v>4002970104200介護老人福祉施設</v>
      </c>
      <c r="I2564" t="s">
        <v>378</v>
      </c>
      <c r="J2564">
        <v>2069358</v>
      </c>
    </row>
    <row r="2565" spans="1:12">
      <c r="A2565">
        <v>400</v>
      </c>
      <c r="B2565" t="s">
        <v>3612</v>
      </c>
      <c r="C2565">
        <v>419</v>
      </c>
      <c r="D2565" t="s">
        <v>3608</v>
      </c>
      <c r="E2565">
        <v>2970104200</v>
      </c>
      <c r="F2565" t="s">
        <v>188</v>
      </c>
      <c r="G2565" t="s">
        <v>3656</v>
      </c>
      <c r="H2565" t="str">
        <f t="shared" si="41"/>
        <v>4002970104200短期入所生活介護</v>
      </c>
      <c r="I2565" t="s">
        <v>378</v>
      </c>
      <c r="J2565">
        <v>278164</v>
      </c>
    </row>
    <row r="2566" spans="1:12">
      <c r="A2566">
        <v>400</v>
      </c>
      <c r="B2566" t="s">
        <v>3613</v>
      </c>
      <c r="C2566">
        <v>419</v>
      </c>
      <c r="D2566" t="s">
        <v>3608</v>
      </c>
      <c r="E2566">
        <v>2970104200</v>
      </c>
      <c r="F2566" t="s">
        <v>187</v>
      </c>
      <c r="G2566" t="s">
        <v>3656</v>
      </c>
      <c r="H2566" t="str">
        <f t="shared" si="41"/>
        <v>4002970104200介護予防短期入所生活介護</v>
      </c>
      <c r="I2566" t="s">
        <v>378</v>
      </c>
      <c r="J2566">
        <v>590</v>
      </c>
    </row>
    <row r="2567" spans="1:12">
      <c r="A2567">
        <v>400</v>
      </c>
      <c r="B2567" t="s">
        <v>3614</v>
      </c>
      <c r="C2567">
        <v>419</v>
      </c>
      <c r="D2567" t="s">
        <v>3608</v>
      </c>
      <c r="E2567">
        <v>2970104200</v>
      </c>
      <c r="F2567" t="s">
        <v>13</v>
      </c>
      <c r="G2567" t="s">
        <v>3656</v>
      </c>
      <c r="H2567" t="str">
        <f t="shared" si="41"/>
        <v>4002970104200地域密着型通所介護</v>
      </c>
      <c r="I2567" t="s">
        <v>378</v>
      </c>
      <c r="J2567">
        <v>138705</v>
      </c>
      <c r="L2567">
        <v>1</v>
      </c>
    </row>
    <row r="2568" spans="1:12">
      <c r="A2568">
        <v>400</v>
      </c>
      <c r="B2568" t="s">
        <v>3615</v>
      </c>
      <c r="C2568">
        <v>419</v>
      </c>
      <c r="D2568" t="s">
        <v>3608</v>
      </c>
      <c r="E2568">
        <v>2970104200</v>
      </c>
      <c r="F2568" t="s">
        <v>4705</v>
      </c>
      <c r="G2568" t="s">
        <v>3656</v>
      </c>
      <c r="H2568" t="str">
        <f t="shared" si="41"/>
        <v>4002970104200通所型サービス（独自）</v>
      </c>
      <c r="I2568" t="s">
        <v>378</v>
      </c>
      <c r="J2568">
        <v>5040</v>
      </c>
    </row>
    <row r="2569" spans="1:12">
      <c r="H2569" t="str">
        <f t="shared" si="41"/>
        <v/>
      </c>
    </row>
    <row r="2570" spans="1:12">
      <c r="A2570">
        <v>401</v>
      </c>
      <c r="B2570" t="s">
        <v>3616</v>
      </c>
      <c r="C2570">
        <v>420</v>
      </c>
      <c r="D2570" t="s">
        <v>3617</v>
      </c>
      <c r="E2570">
        <v>2970301087</v>
      </c>
      <c r="F2570" t="s">
        <v>13</v>
      </c>
      <c r="G2570" t="s">
        <v>3657</v>
      </c>
      <c r="H2570" t="str">
        <f t="shared" si="41"/>
        <v>4012970301087地域密着型通所介護</v>
      </c>
      <c r="I2570" t="s">
        <v>378</v>
      </c>
      <c r="J2570">
        <v>119088</v>
      </c>
    </row>
    <row r="2571" spans="1:12">
      <c r="H2571" t="str">
        <f t="shared" si="41"/>
        <v/>
      </c>
    </row>
    <row r="2572" spans="1:12">
      <c r="A2572">
        <v>402</v>
      </c>
      <c r="B2572" t="s">
        <v>3658</v>
      </c>
      <c r="C2572">
        <v>421</v>
      </c>
      <c r="D2572" t="s">
        <v>3659</v>
      </c>
      <c r="E2572">
        <v>2973700186</v>
      </c>
      <c r="F2572" t="s">
        <v>10</v>
      </c>
      <c r="G2572" t="s">
        <v>3711</v>
      </c>
      <c r="H2572" t="str">
        <f t="shared" si="41"/>
        <v>4022973700186訪問介護</v>
      </c>
      <c r="I2572" t="s">
        <v>378</v>
      </c>
      <c r="J2572">
        <v>144324</v>
      </c>
    </row>
    <row r="2573" spans="1:12">
      <c r="H2573" t="str">
        <f t="shared" si="41"/>
        <v/>
      </c>
    </row>
    <row r="2574" spans="1:12">
      <c r="A2574">
        <v>403</v>
      </c>
      <c r="B2574" t="s">
        <v>3660</v>
      </c>
      <c r="C2574">
        <v>422</v>
      </c>
      <c r="D2574" t="s">
        <v>3661</v>
      </c>
      <c r="E2574">
        <v>2971300021</v>
      </c>
      <c r="F2574" t="s">
        <v>10</v>
      </c>
      <c r="G2574" t="s">
        <v>3661</v>
      </c>
      <c r="H2574" t="str">
        <f t="shared" si="41"/>
        <v>4032971300021訪問介護</v>
      </c>
      <c r="I2574" t="s">
        <v>667</v>
      </c>
      <c r="J2574">
        <v>129329</v>
      </c>
    </row>
    <row r="2575" spans="1:12">
      <c r="A2575">
        <v>403</v>
      </c>
      <c r="B2575" t="s">
        <v>3662</v>
      </c>
      <c r="C2575">
        <v>422</v>
      </c>
      <c r="D2575" t="s">
        <v>3661</v>
      </c>
      <c r="E2575">
        <v>2971300021</v>
      </c>
      <c r="F2575" t="s">
        <v>193</v>
      </c>
      <c r="G2575" t="s">
        <v>3661</v>
      </c>
      <c r="H2575" t="str">
        <f t="shared" si="41"/>
        <v>4032971300021訪問入浴介護</v>
      </c>
      <c r="I2575" t="s">
        <v>667</v>
      </c>
      <c r="J2575">
        <v>46266</v>
      </c>
    </row>
    <row r="2576" spans="1:12">
      <c r="A2576">
        <v>403</v>
      </c>
      <c r="B2576" t="s">
        <v>3663</v>
      </c>
      <c r="C2576">
        <v>422</v>
      </c>
      <c r="D2576" t="s">
        <v>3661</v>
      </c>
      <c r="E2576">
        <v>2971300021</v>
      </c>
      <c r="F2576" t="s">
        <v>192</v>
      </c>
      <c r="G2576" t="s">
        <v>3661</v>
      </c>
      <c r="H2576" t="str">
        <f t="shared" si="41"/>
        <v>4032971300021介護予防訪問入浴介護</v>
      </c>
      <c r="I2576" t="s">
        <v>667</v>
      </c>
      <c r="J2576">
        <v>370</v>
      </c>
    </row>
    <row r="2577" spans="1:10">
      <c r="A2577">
        <v>403</v>
      </c>
      <c r="B2577" t="s">
        <v>3664</v>
      </c>
      <c r="C2577">
        <v>422</v>
      </c>
      <c r="D2577" t="s">
        <v>3661</v>
      </c>
      <c r="E2577">
        <v>2971300021</v>
      </c>
      <c r="F2577" t="s">
        <v>12</v>
      </c>
      <c r="G2577" t="s">
        <v>3661</v>
      </c>
      <c r="H2577" t="str">
        <f t="shared" si="41"/>
        <v>4032971300021通所介護</v>
      </c>
      <c r="I2577" t="s">
        <v>667</v>
      </c>
      <c r="J2577">
        <v>188195</v>
      </c>
    </row>
    <row r="2578" spans="1:10">
      <c r="A2578">
        <v>403</v>
      </c>
      <c r="B2578" t="s">
        <v>3665</v>
      </c>
      <c r="C2578">
        <v>422</v>
      </c>
      <c r="D2578" t="s">
        <v>3661</v>
      </c>
      <c r="E2578">
        <v>2971300021</v>
      </c>
      <c r="F2578" t="s">
        <v>4704</v>
      </c>
      <c r="G2578" t="s">
        <v>3661</v>
      </c>
      <c r="H2578" t="str">
        <f t="shared" si="41"/>
        <v>4032971300021訪問型サービス（独自）</v>
      </c>
      <c r="I2578" t="s">
        <v>667</v>
      </c>
      <c r="J2578">
        <v>19501</v>
      </c>
    </row>
    <row r="2579" spans="1:10">
      <c r="A2579">
        <v>403</v>
      </c>
      <c r="B2579" t="s">
        <v>3666</v>
      </c>
      <c r="C2579">
        <v>422</v>
      </c>
      <c r="D2579" t="s">
        <v>3661</v>
      </c>
      <c r="E2579">
        <v>2971300021</v>
      </c>
      <c r="F2579" t="s">
        <v>4705</v>
      </c>
      <c r="G2579" t="s">
        <v>3661</v>
      </c>
      <c r="H2579" t="str">
        <f t="shared" si="41"/>
        <v>4032971300021通所型サービス（独自）</v>
      </c>
      <c r="I2579" t="s">
        <v>667</v>
      </c>
      <c r="J2579">
        <v>32256</v>
      </c>
    </row>
    <row r="2580" spans="1:10">
      <c r="H2580" t="str">
        <f t="shared" si="41"/>
        <v/>
      </c>
    </row>
    <row r="2581" spans="1:10">
      <c r="A2581">
        <v>404</v>
      </c>
      <c r="B2581" t="s">
        <v>3667</v>
      </c>
      <c r="C2581">
        <v>423</v>
      </c>
      <c r="D2581" t="s">
        <v>3668</v>
      </c>
      <c r="E2581">
        <v>2973200286</v>
      </c>
      <c r="F2581" t="s">
        <v>10</v>
      </c>
      <c r="G2581" t="s">
        <v>3668</v>
      </c>
      <c r="H2581" t="str">
        <f t="shared" si="41"/>
        <v>4042973200286訪問介護</v>
      </c>
      <c r="I2581" t="s">
        <v>378</v>
      </c>
      <c r="J2581">
        <v>107319</v>
      </c>
    </row>
    <row r="2582" spans="1:10">
      <c r="A2582">
        <v>404</v>
      </c>
      <c r="B2582" t="s">
        <v>3669</v>
      </c>
      <c r="C2582">
        <v>423</v>
      </c>
      <c r="D2582" t="s">
        <v>3668</v>
      </c>
      <c r="E2582">
        <v>2973200534</v>
      </c>
      <c r="F2582" t="s">
        <v>12</v>
      </c>
      <c r="G2582" t="s">
        <v>3712</v>
      </c>
      <c r="H2582" t="str">
        <f t="shared" si="41"/>
        <v>4042973200534通所介護</v>
      </c>
      <c r="I2582" t="s">
        <v>378</v>
      </c>
      <c r="J2582">
        <v>194418</v>
      </c>
    </row>
    <row r="2583" spans="1:10">
      <c r="H2583" t="str">
        <f t="shared" si="41"/>
        <v/>
      </c>
    </row>
    <row r="2584" spans="1:10">
      <c r="A2584">
        <v>405</v>
      </c>
      <c r="B2584" t="s">
        <v>3670</v>
      </c>
      <c r="C2584">
        <v>424</v>
      </c>
      <c r="D2584" t="s">
        <v>3671</v>
      </c>
      <c r="E2584">
        <v>2970901878</v>
      </c>
      <c r="F2584" t="s">
        <v>10</v>
      </c>
      <c r="G2584" t="s">
        <v>3713</v>
      </c>
      <c r="H2584" t="str">
        <f t="shared" si="41"/>
        <v>4052970901878訪問介護</v>
      </c>
      <c r="I2584" t="s">
        <v>667</v>
      </c>
      <c r="J2584">
        <v>203171</v>
      </c>
    </row>
    <row r="2585" spans="1:10">
      <c r="H2585" t="str">
        <f t="shared" si="41"/>
        <v/>
      </c>
    </row>
    <row r="2586" spans="1:10">
      <c r="A2586">
        <v>406</v>
      </c>
      <c r="B2586" t="s">
        <v>3672</v>
      </c>
      <c r="C2586">
        <v>425</v>
      </c>
      <c r="D2586" t="s">
        <v>3673</v>
      </c>
      <c r="E2586">
        <v>2994300016</v>
      </c>
      <c r="F2586" t="s">
        <v>201</v>
      </c>
      <c r="G2586" t="s">
        <v>3714</v>
      </c>
      <c r="H2586" t="str">
        <f t="shared" si="41"/>
        <v>4062994300016認知症対応型共同生活介護</v>
      </c>
      <c r="I2586" t="s">
        <v>423</v>
      </c>
      <c r="J2586">
        <v>400144</v>
      </c>
    </row>
    <row r="2587" spans="1:10">
      <c r="A2587">
        <v>406</v>
      </c>
      <c r="B2587" t="s">
        <v>3674</v>
      </c>
      <c r="C2587">
        <v>425</v>
      </c>
      <c r="D2587" t="s">
        <v>3673</v>
      </c>
      <c r="E2587">
        <v>2994300016</v>
      </c>
      <c r="F2587" t="s">
        <v>4716</v>
      </c>
      <c r="G2587" t="s">
        <v>3714</v>
      </c>
      <c r="H2587" t="str">
        <f t="shared" si="41"/>
        <v>4062994300016認知症対応型共同生活介護(短期利用型）</v>
      </c>
      <c r="I2587" t="s">
        <v>423</v>
      </c>
      <c r="J2587">
        <v>0</v>
      </c>
    </row>
    <row r="2588" spans="1:10">
      <c r="A2588">
        <v>406</v>
      </c>
      <c r="B2588" t="s">
        <v>3675</v>
      </c>
      <c r="C2588">
        <v>425</v>
      </c>
      <c r="D2588" t="s">
        <v>4915</v>
      </c>
      <c r="E2588">
        <v>2994300016</v>
      </c>
      <c r="F2588" t="s">
        <v>203</v>
      </c>
      <c r="G2588" t="s">
        <v>4916</v>
      </c>
      <c r="H2588" t="str">
        <f t="shared" si="41"/>
        <v>4062994300016介護予防認知症対応型共同生活介護</v>
      </c>
      <c r="I2588" t="s">
        <v>423</v>
      </c>
      <c r="J2588">
        <v>0</v>
      </c>
    </row>
    <row r="2589" spans="1:10">
      <c r="A2589">
        <v>406</v>
      </c>
      <c r="B2589" t="s">
        <v>3676</v>
      </c>
      <c r="C2589">
        <v>425</v>
      </c>
      <c r="D2589" t="s">
        <v>4915</v>
      </c>
      <c r="E2589">
        <v>2994300016</v>
      </c>
      <c r="F2589" t="s">
        <v>4718</v>
      </c>
      <c r="G2589" t="s">
        <v>4916</v>
      </c>
      <c r="H2589" t="str">
        <f t="shared" si="41"/>
        <v>4062994300016介護予防認知症対応型共同生活介護(短期利用型）</v>
      </c>
      <c r="I2589" t="s">
        <v>423</v>
      </c>
      <c r="J2589">
        <v>0</v>
      </c>
    </row>
    <row r="2590" spans="1:10">
      <c r="A2590">
        <v>406</v>
      </c>
      <c r="B2590" t="s">
        <v>3677</v>
      </c>
      <c r="C2590">
        <v>425</v>
      </c>
      <c r="D2590" t="s">
        <v>3673</v>
      </c>
      <c r="E2590">
        <v>2994100028</v>
      </c>
      <c r="F2590" t="s">
        <v>201</v>
      </c>
      <c r="G2590" t="s">
        <v>3715</v>
      </c>
      <c r="H2590" t="str">
        <f t="shared" si="41"/>
        <v>4062994100028認知症対応型共同生活介護</v>
      </c>
      <c r="I2590" t="s">
        <v>423</v>
      </c>
      <c r="J2590">
        <v>81638</v>
      </c>
    </row>
    <row r="2591" spans="1:10">
      <c r="A2591">
        <v>406</v>
      </c>
      <c r="B2591" t="s">
        <v>3678</v>
      </c>
      <c r="C2591">
        <v>425</v>
      </c>
      <c r="D2591" t="s">
        <v>3673</v>
      </c>
      <c r="E2591">
        <v>2994100028</v>
      </c>
      <c r="F2591" t="s">
        <v>4716</v>
      </c>
      <c r="G2591" t="s">
        <v>3715</v>
      </c>
      <c r="H2591" t="str">
        <f t="shared" si="41"/>
        <v>4062994100028認知症対応型共同生活介護(短期利用型）</v>
      </c>
      <c r="I2591" t="s">
        <v>423</v>
      </c>
      <c r="J2591">
        <v>0</v>
      </c>
    </row>
    <row r="2592" spans="1:10">
      <c r="A2592">
        <v>406</v>
      </c>
      <c r="B2592" t="s">
        <v>3679</v>
      </c>
      <c r="C2592">
        <v>425</v>
      </c>
      <c r="D2592" t="s">
        <v>4915</v>
      </c>
      <c r="E2592">
        <v>2994100028</v>
      </c>
      <c r="F2592" t="s">
        <v>203</v>
      </c>
      <c r="G2592" t="s">
        <v>3715</v>
      </c>
      <c r="H2592" t="str">
        <f t="shared" si="41"/>
        <v>4062994100028介護予防認知症対応型共同生活介護</v>
      </c>
      <c r="I2592" t="s">
        <v>423</v>
      </c>
      <c r="J2592">
        <v>40608</v>
      </c>
    </row>
    <row r="2593" spans="1:10">
      <c r="A2593">
        <v>406</v>
      </c>
      <c r="B2593" t="s">
        <v>3680</v>
      </c>
      <c r="C2593">
        <v>425</v>
      </c>
      <c r="D2593" t="s">
        <v>4915</v>
      </c>
      <c r="E2593">
        <v>2994100028</v>
      </c>
      <c r="F2593" t="s">
        <v>4718</v>
      </c>
      <c r="G2593" t="s">
        <v>3715</v>
      </c>
      <c r="H2593" t="str">
        <f t="shared" si="41"/>
        <v>4062994100028介護予防認知症対応型共同生活介護(短期利用型）</v>
      </c>
      <c r="I2593" t="s">
        <v>423</v>
      </c>
      <c r="J2593">
        <v>0</v>
      </c>
    </row>
    <row r="2594" spans="1:10">
      <c r="A2594">
        <v>406</v>
      </c>
      <c r="B2594" t="s">
        <v>3681</v>
      </c>
      <c r="C2594">
        <v>425</v>
      </c>
      <c r="D2594" t="s">
        <v>3673</v>
      </c>
      <c r="E2594">
        <v>2974300101</v>
      </c>
      <c r="F2594" t="s">
        <v>13</v>
      </c>
      <c r="G2594" t="s">
        <v>3716</v>
      </c>
      <c r="H2594" t="str">
        <f t="shared" si="41"/>
        <v>4062974300101地域密着型通所介護</v>
      </c>
      <c r="I2594" t="s">
        <v>423</v>
      </c>
      <c r="J2594">
        <v>8912</v>
      </c>
    </row>
    <row r="2595" spans="1:10">
      <c r="A2595">
        <v>406</v>
      </c>
      <c r="B2595" t="s">
        <v>3682</v>
      </c>
      <c r="C2595">
        <v>425</v>
      </c>
      <c r="D2595" t="s">
        <v>4915</v>
      </c>
      <c r="E2595">
        <v>2974300101</v>
      </c>
      <c r="F2595" t="s">
        <v>4705</v>
      </c>
      <c r="G2595" t="s">
        <v>3716</v>
      </c>
      <c r="H2595" t="str">
        <f t="shared" si="41"/>
        <v>4062974300101通所型サービス（独自）</v>
      </c>
      <c r="I2595" t="s">
        <v>423</v>
      </c>
      <c r="J2595">
        <v>13744</v>
      </c>
    </row>
    <row r="2596" spans="1:10">
      <c r="H2596" t="str">
        <f t="shared" si="41"/>
        <v/>
      </c>
    </row>
    <row r="2597" spans="1:10">
      <c r="A2597">
        <v>407</v>
      </c>
      <c r="B2597" t="s">
        <v>3683</v>
      </c>
      <c r="C2597">
        <v>426</v>
      </c>
      <c r="D2597" t="s">
        <v>3684</v>
      </c>
      <c r="E2597">
        <v>2990100410</v>
      </c>
      <c r="F2597" t="s">
        <v>13</v>
      </c>
      <c r="G2597" t="s">
        <v>3717</v>
      </c>
      <c r="H2597" t="str">
        <f t="shared" si="41"/>
        <v>4072990100410地域密着型通所介護</v>
      </c>
      <c r="I2597" t="s">
        <v>378</v>
      </c>
      <c r="J2597">
        <v>98260</v>
      </c>
    </row>
    <row r="2598" spans="1:10">
      <c r="A2598">
        <v>407</v>
      </c>
      <c r="B2598" t="s">
        <v>3685</v>
      </c>
      <c r="C2598">
        <v>426</v>
      </c>
      <c r="D2598" t="s">
        <v>3684</v>
      </c>
      <c r="E2598">
        <v>2990100410</v>
      </c>
      <c r="F2598" t="s">
        <v>4705</v>
      </c>
      <c r="G2598" t="s">
        <v>3717</v>
      </c>
      <c r="H2598" t="str">
        <f t="shared" si="41"/>
        <v>4072990100410通所型サービス（独自）</v>
      </c>
      <c r="I2598" t="s">
        <v>378</v>
      </c>
      <c r="J2598">
        <v>67749</v>
      </c>
    </row>
    <row r="2599" spans="1:10">
      <c r="A2599">
        <v>407</v>
      </c>
      <c r="B2599" t="s">
        <v>3686</v>
      </c>
      <c r="C2599">
        <v>426</v>
      </c>
      <c r="D2599" t="s">
        <v>3684</v>
      </c>
      <c r="E2599">
        <v>2990100402</v>
      </c>
      <c r="F2599" t="s">
        <v>13</v>
      </c>
      <c r="G2599" t="s">
        <v>3718</v>
      </c>
      <c r="H2599" t="str">
        <f t="shared" si="41"/>
        <v>4072990100402地域密着型通所介護</v>
      </c>
      <c r="I2599" t="s">
        <v>378</v>
      </c>
      <c r="J2599">
        <v>43596</v>
      </c>
    </row>
    <row r="2600" spans="1:10">
      <c r="A2600">
        <v>407</v>
      </c>
      <c r="B2600" t="s">
        <v>3687</v>
      </c>
      <c r="C2600">
        <v>426</v>
      </c>
      <c r="D2600" t="s">
        <v>3684</v>
      </c>
      <c r="E2600">
        <v>2990100402</v>
      </c>
      <c r="F2600" t="s">
        <v>4705</v>
      </c>
      <c r="G2600" t="s">
        <v>3718</v>
      </c>
      <c r="H2600" t="str">
        <f t="shared" si="41"/>
        <v>4072990100402通所型サービス（独自）</v>
      </c>
      <c r="I2600" t="s">
        <v>378</v>
      </c>
      <c r="J2600">
        <v>40920</v>
      </c>
    </row>
    <row r="2601" spans="1:10">
      <c r="A2601">
        <v>407</v>
      </c>
      <c r="B2601" t="s">
        <v>3688</v>
      </c>
      <c r="C2601">
        <v>426</v>
      </c>
      <c r="D2601" t="s">
        <v>3684</v>
      </c>
      <c r="E2601">
        <v>2990300127</v>
      </c>
      <c r="F2601" t="s">
        <v>13</v>
      </c>
      <c r="G2601" t="s">
        <v>3719</v>
      </c>
      <c r="H2601" t="str">
        <f t="shared" si="41"/>
        <v>4072990300127地域密着型通所介護</v>
      </c>
      <c r="I2601" t="s">
        <v>378</v>
      </c>
      <c r="J2601">
        <v>95362</v>
      </c>
    </row>
    <row r="2602" spans="1:10">
      <c r="A2602">
        <v>407</v>
      </c>
      <c r="B2602" t="s">
        <v>3689</v>
      </c>
      <c r="C2602">
        <v>426</v>
      </c>
      <c r="D2602" t="s">
        <v>3684</v>
      </c>
      <c r="E2602">
        <v>2990300127</v>
      </c>
      <c r="F2602" t="s">
        <v>4705</v>
      </c>
      <c r="G2602" t="s">
        <v>3719</v>
      </c>
      <c r="H2602" t="str">
        <f t="shared" si="41"/>
        <v>4072990300127通所型サービス（独自）</v>
      </c>
      <c r="I2602" t="s">
        <v>378</v>
      </c>
      <c r="J2602">
        <v>5012</v>
      </c>
    </row>
    <row r="2603" spans="1:10">
      <c r="A2603">
        <v>407</v>
      </c>
      <c r="B2603" t="s">
        <v>3690</v>
      </c>
      <c r="C2603">
        <v>426</v>
      </c>
      <c r="D2603" t="s">
        <v>3684</v>
      </c>
      <c r="E2603">
        <v>2970301574</v>
      </c>
      <c r="F2603" t="s">
        <v>4705</v>
      </c>
      <c r="G2603" t="s">
        <v>4917</v>
      </c>
      <c r="H2603" t="str">
        <f t="shared" si="41"/>
        <v>4072970301574通所型サービス（独自）</v>
      </c>
      <c r="I2603" t="b">
        <v>0</v>
      </c>
      <c r="J2603">
        <v>6704</v>
      </c>
    </row>
    <row r="2604" spans="1:10">
      <c r="A2604">
        <v>407</v>
      </c>
      <c r="B2604" t="s">
        <v>3691</v>
      </c>
      <c r="C2604">
        <v>426</v>
      </c>
      <c r="D2604" t="s">
        <v>3684</v>
      </c>
      <c r="E2604" t="s">
        <v>3692</v>
      </c>
      <c r="F2604" t="s">
        <v>4703</v>
      </c>
      <c r="G2604" t="s">
        <v>4917</v>
      </c>
      <c r="H2604" t="str">
        <f t="shared" si="41"/>
        <v>40729A0300066通所型サービス（独自/定率）</v>
      </c>
      <c r="I2604" t="b">
        <v>0</v>
      </c>
      <c r="J2604">
        <v>76098</v>
      </c>
    </row>
    <row r="2605" spans="1:10">
      <c r="H2605" t="str">
        <f t="shared" si="41"/>
        <v/>
      </c>
    </row>
    <row r="2606" spans="1:10">
      <c r="A2606">
        <v>408</v>
      </c>
      <c r="B2606" t="s">
        <v>3693</v>
      </c>
      <c r="C2606">
        <v>427</v>
      </c>
      <c r="D2606" t="s">
        <v>3694</v>
      </c>
      <c r="E2606">
        <v>2970201402</v>
      </c>
      <c r="F2606" t="s">
        <v>10</v>
      </c>
      <c r="G2606" t="s">
        <v>3694</v>
      </c>
      <c r="H2606" t="str">
        <f t="shared" ref="H2606:H2658" si="42">A2606&amp;B2606</f>
        <v>4082970201402訪問介護</v>
      </c>
      <c r="I2606" t="s">
        <v>378</v>
      </c>
      <c r="J2606">
        <v>157980</v>
      </c>
    </row>
    <row r="2607" spans="1:10">
      <c r="H2607" t="str">
        <f t="shared" si="42"/>
        <v/>
      </c>
    </row>
    <row r="2608" spans="1:10">
      <c r="A2608">
        <v>409</v>
      </c>
      <c r="B2608" t="s">
        <v>3695</v>
      </c>
      <c r="C2608">
        <v>428</v>
      </c>
      <c r="D2608" t="s">
        <v>3696</v>
      </c>
      <c r="E2608">
        <v>2970201055</v>
      </c>
      <c r="F2608" t="s">
        <v>12</v>
      </c>
      <c r="G2608" t="s">
        <v>3720</v>
      </c>
      <c r="H2608" t="str">
        <f t="shared" si="42"/>
        <v>4092970201055通所介護</v>
      </c>
      <c r="I2608" t="s">
        <v>378</v>
      </c>
      <c r="J2608">
        <v>90588</v>
      </c>
    </row>
    <row r="2609" spans="1:10">
      <c r="H2609" t="str">
        <f t="shared" si="42"/>
        <v/>
      </c>
    </row>
    <row r="2610" spans="1:10">
      <c r="A2610">
        <v>410</v>
      </c>
      <c r="B2610" t="s">
        <v>3697</v>
      </c>
      <c r="C2610">
        <v>429</v>
      </c>
      <c r="D2610" t="s">
        <v>3698</v>
      </c>
      <c r="E2610">
        <v>2970200750</v>
      </c>
      <c r="F2610" t="s">
        <v>172</v>
      </c>
      <c r="G2610" t="s">
        <v>3721</v>
      </c>
      <c r="H2610" t="str">
        <f t="shared" si="42"/>
        <v>4102970200750介護老人福祉施設</v>
      </c>
      <c r="I2610" t="s">
        <v>378</v>
      </c>
      <c r="J2610">
        <v>3103146</v>
      </c>
    </row>
    <row r="2611" spans="1:10">
      <c r="A2611">
        <v>410</v>
      </c>
      <c r="B2611" t="s">
        <v>3699</v>
      </c>
      <c r="C2611">
        <v>429</v>
      </c>
      <c r="D2611" t="s">
        <v>3698</v>
      </c>
      <c r="E2611">
        <v>2970200750</v>
      </c>
      <c r="F2611" t="s">
        <v>188</v>
      </c>
      <c r="G2611" t="s">
        <v>3721</v>
      </c>
      <c r="H2611" t="str">
        <f t="shared" si="42"/>
        <v>4102970200750短期入所生活介護</v>
      </c>
      <c r="I2611" t="s">
        <v>378</v>
      </c>
      <c r="J2611">
        <v>497293</v>
      </c>
    </row>
    <row r="2612" spans="1:10">
      <c r="A2612">
        <v>410</v>
      </c>
      <c r="B2612" t="s">
        <v>3700</v>
      </c>
      <c r="C2612">
        <v>429</v>
      </c>
      <c r="D2612" t="s">
        <v>3698</v>
      </c>
      <c r="E2612">
        <v>2970200750</v>
      </c>
      <c r="F2612" t="s">
        <v>187</v>
      </c>
      <c r="G2612" t="s">
        <v>3721</v>
      </c>
      <c r="H2612" t="str">
        <f t="shared" si="42"/>
        <v>4102970200750介護予防短期入所生活介護</v>
      </c>
      <c r="I2612" t="s">
        <v>378</v>
      </c>
      <c r="J2612">
        <v>5338</v>
      </c>
    </row>
    <row r="2613" spans="1:10">
      <c r="A2613">
        <v>410</v>
      </c>
      <c r="B2613" t="s">
        <v>3701</v>
      </c>
      <c r="C2613">
        <v>429</v>
      </c>
      <c r="D2613" t="s">
        <v>3698</v>
      </c>
      <c r="E2613">
        <v>2970200750</v>
      </c>
      <c r="F2613" t="s">
        <v>12</v>
      </c>
      <c r="G2613" t="s">
        <v>3721</v>
      </c>
      <c r="H2613" t="str">
        <f t="shared" si="42"/>
        <v>4102970200750通所介護</v>
      </c>
      <c r="I2613" t="s">
        <v>378</v>
      </c>
      <c r="J2613">
        <v>618769</v>
      </c>
    </row>
    <row r="2614" spans="1:10">
      <c r="A2614">
        <v>410</v>
      </c>
      <c r="B2614" t="s">
        <v>3702</v>
      </c>
      <c r="C2614">
        <v>429</v>
      </c>
      <c r="D2614" t="s">
        <v>3698</v>
      </c>
      <c r="E2614">
        <v>2971000852</v>
      </c>
      <c r="F2614" t="s">
        <v>188</v>
      </c>
      <c r="G2614" t="s">
        <v>3722</v>
      </c>
      <c r="H2614" t="str">
        <f t="shared" si="42"/>
        <v>4102971000852短期入所生活介護</v>
      </c>
      <c r="I2614" t="s">
        <v>378</v>
      </c>
      <c r="J2614">
        <v>229892</v>
      </c>
    </row>
    <row r="2615" spans="1:10">
      <c r="A2615">
        <v>410</v>
      </c>
      <c r="B2615" t="s">
        <v>3703</v>
      </c>
      <c r="C2615">
        <v>429</v>
      </c>
      <c r="D2615" t="s">
        <v>3698</v>
      </c>
      <c r="E2615">
        <v>2971000852</v>
      </c>
      <c r="F2615" t="s">
        <v>187</v>
      </c>
      <c r="G2615" t="s">
        <v>3723</v>
      </c>
      <c r="H2615" t="str">
        <f t="shared" si="42"/>
        <v>4102971000852介護予防短期入所生活介護</v>
      </c>
      <c r="I2615" t="s">
        <v>378</v>
      </c>
      <c r="J2615">
        <v>0</v>
      </c>
    </row>
    <row r="2616" spans="1:10">
      <c r="A2616">
        <v>410</v>
      </c>
      <c r="B2616" t="s">
        <v>3704</v>
      </c>
      <c r="C2616">
        <v>429</v>
      </c>
      <c r="D2616" t="s">
        <v>3698</v>
      </c>
      <c r="E2616">
        <v>2971001470</v>
      </c>
      <c r="F2616" t="s">
        <v>188</v>
      </c>
      <c r="G2616" t="s">
        <v>3724</v>
      </c>
      <c r="H2616" t="str">
        <f t="shared" si="42"/>
        <v>4102971001470短期入所生活介護</v>
      </c>
      <c r="I2616" t="s">
        <v>378</v>
      </c>
      <c r="J2616">
        <v>0</v>
      </c>
    </row>
    <row r="2617" spans="1:10">
      <c r="A2617">
        <v>410</v>
      </c>
      <c r="B2617" t="s">
        <v>3705</v>
      </c>
      <c r="C2617">
        <v>429</v>
      </c>
      <c r="D2617" t="s">
        <v>3698</v>
      </c>
      <c r="E2617">
        <v>2971001470</v>
      </c>
      <c r="F2617" t="s">
        <v>187</v>
      </c>
      <c r="G2617" t="s">
        <v>3725</v>
      </c>
      <c r="H2617" t="str">
        <f t="shared" si="42"/>
        <v>4102971001470介護予防短期入所生活介護</v>
      </c>
      <c r="I2617" t="s">
        <v>378</v>
      </c>
      <c r="J2617">
        <v>0</v>
      </c>
    </row>
    <row r="2618" spans="1:10">
      <c r="A2618">
        <v>410</v>
      </c>
      <c r="B2618" t="s">
        <v>3706</v>
      </c>
      <c r="C2618">
        <v>429</v>
      </c>
      <c r="D2618" t="s">
        <v>3698</v>
      </c>
      <c r="E2618">
        <v>2991000049</v>
      </c>
      <c r="F2618" t="s">
        <v>1275</v>
      </c>
      <c r="G2618" t="s">
        <v>3722</v>
      </c>
      <c r="H2618" t="str">
        <f t="shared" si="42"/>
        <v>4102991000049地域密着型介護老人福祉施設入所者生活介護</v>
      </c>
      <c r="I2618" t="s">
        <v>378</v>
      </c>
      <c r="J2618">
        <v>1018790</v>
      </c>
    </row>
    <row r="2619" spans="1:10">
      <c r="A2619">
        <v>410</v>
      </c>
      <c r="B2619" t="s">
        <v>3707</v>
      </c>
      <c r="C2619">
        <v>429</v>
      </c>
      <c r="D2619" t="s">
        <v>3698</v>
      </c>
      <c r="E2619">
        <v>2991000064</v>
      </c>
      <c r="F2619" t="s">
        <v>1275</v>
      </c>
      <c r="G2619" t="s">
        <v>3726</v>
      </c>
      <c r="H2619" t="str">
        <f t="shared" si="42"/>
        <v>4102991000064地域密着型介護老人福祉施設入所者生活介護</v>
      </c>
      <c r="I2619" t="s">
        <v>378</v>
      </c>
      <c r="J2619">
        <v>950614</v>
      </c>
    </row>
    <row r="2620" spans="1:10">
      <c r="A2620">
        <v>410</v>
      </c>
      <c r="B2620" t="s">
        <v>3708</v>
      </c>
      <c r="C2620">
        <v>429</v>
      </c>
      <c r="D2620" t="s">
        <v>3698</v>
      </c>
      <c r="E2620">
        <v>2971000878</v>
      </c>
      <c r="F2620" t="s">
        <v>13</v>
      </c>
      <c r="G2620" t="s">
        <v>3727</v>
      </c>
      <c r="H2620" t="str">
        <f t="shared" si="42"/>
        <v>4102971000878地域密着型通所介護</v>
      </c>
      <c r="I2620" t="s">
        <v>378</v>
      </c>
      <c r="J2620">
        <v>120905</v>
      </c>
    </row>
    <row r="2621" spans="1:10">
      <c r="A2621">
        <v>410</v>
      </c>
      <c r="B2621" t="s">
        <v>3709</v>
      </c>
      <c r="C2621">
        <v>429</v>
      </c>
      <c r="D2621" t="s">
        <v>3698</v>
      </c>
      <c r="E2621">
        <v>2971000878</v>
      </c>
      <c r="F2621" t="s">
        <v>4703</v>
      </c>
      <c r="G2621" t="s">
        <v>3727</v>
      </c>
      <c r="H2621" t="str">
        <f t="shared" si="42"/>
        <v>4102971000878通所型サービス（独自/定率）</v>
      </c>
      <c r="I2621" t="s">
        <v>378</v>
      </c>
      <c r="J2621">
        <v>2949</v>
      </c>
    </row>
    <row r="2622" spans="1:10">
      <c r="A2622">
        <v>410</v>
      </c>
      <c r="B2622" t="s">
        <v>3710</v>
      </c>
      <c r="C2622">
        <v>429</v>
      </c>
      <c r="D2622" t="s">
        <v>3698</v>
      </c>
      <c r="E2622">
        <v>2970200750</v>
      </c>
      <c r="F2622" t="s">
        <v>4705</v>
      </c>
      <c r="G2622" t="s">
        <v>4918</v>
      </c>
      <c r="H2622" t="str">
        <f t="shared" si="42"/>
        <v>4102970200750通所型サービス（独自）</v>
      </c>
      <c r="I2622" t="s">
        <v>378</v>
      </c>
      <c r="J2622">
        <v>0</v>
      </c>
    </row>
    <row r="2623" spans="1:10">
      <c r="H2623" t="str">
        <f t="shared" si="42"/>
        <v/>
      </c>
    </row>
    <row r="2624" spans="1:10">
      <c r="H2624" t="str">
        <f t="shared" si="42"/>
        <v/>
      </c>
    </row>
    <row r="2625" spans="1:10">
      <c r="A2625">
        <v>411</v>
      </c>
      <c r="B2625" t="s">
        <v>3728</v>
      </c>
      <c r="C2625">
        <v>431</v>
      </c>
      <c r="D2625" t="s">
        <v>3729</v>
      </c>
      <c r="E2625">
        <v>2970100190</v>
      </c>
      <c r="F2625" t="s">
        <v>172</v>
      </c>
      <c r="G2625" t="s">
        <v>3904</v>
      </c>
      <c r="H2625" t="str">
        <f t="shared" si="42"/>
        <v>4112970100190介護老人福祉施設</v>
      </c>
      <c r="I2625" t="s">
        <v>378</v>
      </c>
      <c r="J2625">
        <v>2731998</v>
      </c>
    </row>
    <row r="2626" spans="1:10">
      <c r="A2626">
        <v>411</v>
      </c>
      <c r="B2626" t="s">
        <v>3730</v>
      </c>
      <c r="C2626">
        <v>431</v>
      </c>
      <c r="D2626" t="s">
        <v>3729</v>
      </c>
      <c r="E2626">
        <v>2970101057</v>
      </c>
      <c r="F2626" t="s">
        <v>188</v>
      </c>
      <c r="G2626" t="s">
        <v>3905</v>
      </c>
      <c r="H2626" t="str">
        <f t="shared" si="42"/>
        <v>4112970101057短期入所生活介護</v>
      </c>
      <c r="I2626" t="s">
        <v>378</v>
      </c>
      <c r="J2626">
        <v>312997</v>
      </c>
    </row>
    <row r="2627" spans="1:10">
      <c r="A2627">
        <v>411</v>
      </c>
      <c r="B2627" t="s">
        <v>3731</v>
      </c>
      <c r="C2627">
        <v>431</v>
      </c>
      <c r="D2627" t="s">
        <v>3729</v>
      </c>
      <c r="E2627">
        <v>2970101057</v>
      </c>
      <c r="F2627" t="s">
        <v>187</v>
      </c>
      <c r="G2627" t="s">
        <v>3905</v>
      </c>
      <c r="H2627" t="str">
        <f t="shared" si="42"/>
        <v>4112970101057介護予防短期入所生活介護</v>
      </c>
      <c r="I2627" t="s">
        <v>378</v>
      </c>
      <c r="J2627">
        <v>497</v>
      </c>
    </row>
    <row r="2628" spans="1:10">
      <c r="A2628">
        <v>411</v>
      </c>
      <c r="B2628" t="s">
        <v>3732</v>
      </c>
      <c r="C2628">
        <v>431</v>
      </c>
      <c r="D2628" t="s">
        <v>3729</v>
      </c>
      <c r="E2628">
        <v>2970100752</v>
      </c>
      <c r="F2628" t="s">
        <v>12</v>
      </c>
      <c r="G2628" t="s">
        <v>3906</v>
      </c>
      <c r="H2628" t="str">
        <f t="shared" si="42"/>
        <v>4112970100752通所介護</v>
      </c>
      <c r="I2628" t="s">
        <v>378</v>
      </c>
      <c r="J2628">
        <v>403828</v>
      </c>
    </row>
    <row r="2629" spans="1:10">
      <c r="A2629">
        <v>411</v>
      </c>
      <c r="B2629" t="s">
        <v>3733</v>
      </c>
      <c r="C2629">
        <v>431</v>
      </c>
      <c r="D2629" t="s">
        <v>3729</v>
      </c>
      <c r="E2629">
        <v>2970100752</v>
      </c>
      <c r="F2629" t="s">
        <v>4705</v>
      </c>
      <c r="G2629" t="s">
        <v>3906</v>
      </c>
      <c r="H2629" t="str">
        <f t="shared" si="42"/>
        <v>4112970100752通所型サービス（独自）</v>
      </c>
      <c r="I2629" t="s">
        <v>378</v>
      </c>
      <c r="J2629">
        <v>18960</v>
      </c>
    </row>
    <row r="2630" spans="1:10">
      <c r="A2630">
        <v>411</v>
      </c>
      <c r="B2630" t="s">
        <v>3734</v>
      </c>
      <c r="C2630">
        <v>431</v>
      </c>
      <c r="D2630" t="s">
        <v>3729</v>
      </c>
      <c r="E2630">
        <v>2970101065</v>
      </c>
      <c r="F2630" t="s">
        <v>10</v>
      </c>
      <c r="G2630" t="s">
        <v>3907</v>
      </c>
      <c r="H2630" t="str">
        <f t="shared" si="42"/>
        <v>4112970101065訪問介護</v>
      </c>
      <c r="I2630" t="s">
        <v>378</v>
      </c>
      <c r="J2630">
        <v>296256</v>
      </c>
    </row>
    <row r="2631" spans="1:10">
      <c r="A2631">
        <v>411</v>
      </c>
      <c r="B2631" t="s">
        <v>3735</v>
      </c>
      <c r="C2631">
        <v>431</v>
      </c>
      <c r="D2631" t="s">
        <v>3729</v>
      </c>
      <c r="E2631">
        <v>2970101065</v>
      </c>
      <c r="F2631" t="s">
        <v>4704</v>
      </c>
      <c r="G2631" t="s">
        <v>3907</v>
      </c>
      <c r="H2631" t="str">
        <f t="shared" si="42"/>
        <v>4112970101065訪問型サービス（独自）</v>
      </c>
      <c r="I2631" t="s">
        <v>378</v>
      </c>
      <c r="J2631">
        <v>76867</v>
      </c>
    </row>
    <row r="2632" spans="1:10">
      <c r="A2632">
        <v>411</v>
      </c>
      <c r="B2632" t="s">
        <v>3736</v>
      </c>
      <c r="C2632">
        <v>431</v>
      </c>
      <c r="D2632" t="s">
        <v>3729</v>
      </c>
      <c r="E2632">
        <v>2970100315</v>
      </c>
      <c r="F2632" t="s">
        <v>172</v>
      </c>
      <c r="G2632" t="s">
        <v>3908</v>
      </c>
      <c r="H2632" t="str">
        <f t="shared" si="42"/>
        <v>4112970100315介護老人福祉施設</v>
      </c>
      <c r="I2632" t="s">
        <v>378</v>
      </c>
      <c r="J2632">
        <v>2017310</v>
      </c>
    </row>
    <row r="2633" spans="1:10">
      <c r="A2633">
        <v>411</v>
      </c>
      <c r="B2633" t="s">
        <v>3737</v>
      </c>
      <c r="C2633">
        <v>431</v>
      </c>
      <c r="D2633" t="s">
        <v>3729</v>
      </c>
      <c r="E2633">
        <v>2970100315</v>
      </c>
      <c r="F2633" t="s">
        <v>188</v>
      </c>
      <c r="G2633" t="s">
        <v>3908</v>
      </c>
      <c r="H2633" t="str">
        <f t="shared" si="42"/>
        <v>4112970100315短期入所生活介護</v>
      </c>
      <c r="I2633" t="s">
        <v>378</v>
      </c>
      <c r="J2633">
        <v>383724</v>
      </c>
    </row>
    <row r="2634" spans="1:10">
      <c r="A2634">
        <v>411</v>
      </c>
      <c r="B2634" t="s">
        <v>3738</v>
      </c>
      <c r="C2634">
        <v>431</v>
      </c>
      <c r="D2634" t="s">
        <v>3729</v>
      </c>
      <c r="E2634">
        <v>2970100315</v>
      </c>
      <c r="F2634" t="s">
        <v>187</v>
      </c>
      <c r="G2634" t="s">
        <v>3908</v>
      </c>
      <c r="H2634" t="str">
        <f t="shared" si="42"/>
        <v>4112970100315介護予防短期入所生活介護</v>
      </c>
      <c r="I2634" t="s">
        <v>378</v>
      </c>
      <c r="J2634">
        <v>0</v>
      </c>
    </row>
    <row r="2635" spans="1:10">
      <c r="A2635">
        <v>411</v>
      </c>
      <c r="B2635" t="s">
        <v>3739</v>
      </c>
      <c r="C2635">
        <v>431</v>
      </c>
      <c r="D2635" t="s">
        <v>3729</v>
      </c>
      <c r="E2635">
        <v>2970108086</v>
      </c>
      <c r="F2635" t="s">
        <v>172</v>
      </c>
      <c r="G2635" t="s">
        <v>3909</v>
      </c>
      <c r="H2635" t="str">
        <f t="shared" si="42"/>
        <v>4112970108086介護老人福祉施設</v>
      </c>
      <c r="I2635" t="s">
        <v>378</v>
      </c>
      <c r="J2635">
        <v>1338913</v>
      </c>
    </row>
    <row r="2636" spans="1:10">
      <c r="A2636">
        <v>411</v>
      </c>
      <c r="B2636" t="s">
        <v>3740</v>
      </c>
      <c r="C2636">
        <v>431</v>
      </c>
      <c r="D2636" t="s">
        <v>3729</v>
      </c>
      <c r="E2636">
        <v>2970108086</v>
      </c>
      <c r="F2636" t="s">
        <v>188</v>
      </c>
      <c r="G2636" t="s">
        <v>3909</v>
      </c>
      <c r="H2636" t="str">
        <f t="shared" si="42"/>
        <v>4112970108086短期入所生活介護</v>
      </c>
      <c r="I2636" t="s">
        <v>378</v>
      </c>
      <c r="J2636">
        <v>43810</v>
      </c>
    </row>
    <row r="2637" spans="1:10">
      <c r="A2637">
        <v>411</v>
      </c>
      <c r="B2637" t="s">
        <v>3741</v>
      </c>
      <c r="C2637">
        <v>431</v>
      </c>
      <c r="D2637" t="s">
        <v>3729</v>
      </c>
      <c r="E2637">
        <v>2970108086</v>
      </c>
      <c r="F2637" t="s">
        <v>187</v>
      </c>
      <c r="G2637" t="s">
        <v>3909</v>
      </c>
      <c r="H2637" t="str">
        <f t="shared" si="42"/>
        <v>4112970108086介護予防短期入所生活介護</v>
      </c>
      <c r="I2637" t="s">
        <v>378</v>
      </c>
      <c r="J2637">
        <v>0</v>
      </c>
    </row>
    <row r="2638" spans="1:10">
      <c r="A2638">
        <v>411</v>
      </c>
      <c r="B2638" t="s">
        <v>3742</v>
      </c>
      <c r="C2638">
        <v>431</v>
      </c>
      <c r="D2638" t="s">
        <v>3729</v>
      </c>
      <c r="E2638">
        <v>2970100737</v>
      </c>
      <c r="F2638" t="s">
        <v>12</v>
      </c>
      <c r="G2638" t="s">
        <v>3910</v>
      </c>
      <c r="H2638" t="str">
        <f t="shared" si="42"/>
        <v>4112970100737通所介護</v>
      </c>
      <c r="I2638" t="s">
        <v>378</v>
      </c>
      <c r="J2638">
        <v>331829</v>
      </c>
    </row>
    <row r="2639" spans="1:10">
      <c r="A2639">
        <v>411</v>
      </c>
      <c r="B2639" t="s">
        <v>3743</v>
      </c>
      <c r="C2639">
        <v>431</v>
      </c>
      <c r="D2639" t="s">
        <v>3729</v>
      </c>
      <c r="E2639">
        <v>2970100737</v>
      </c>
      <c r="F2639" t="s">
        <v>4705</v>
      </c>
      <c r="G2639" t="s">
        <v>3910</v>
      </c>
      <c r="H2639" t="str">
        <f t="shared" si="42"/>
        <v>4112970100737通所型サービス（独自）</v>
      </c>
      <c r="I2639" t="s">
        <v>378</v>
      </c>
      <c r="J2639">
        <v>22102</v>
      </c>
    </row>
    <row r="2640" spans="1:10">
      <c r="A2640">
        <v>411</v>
      </c>
      <c r="B2640" t="s">
        <v>3744</v>
      </c>
      <c r="C2640">
        <v>431</v>
      </c>
      <c r="D2640" t="s">
        <v>3729</v>
      </c>
      <c r="E2640">
        <v>2970101073</v>
      </c>
      <c r="F2640" t="s">
        <v>10</v>
      </c>
      <c r="G2640" t="s">
        <v>3911</v>
      </c>
      <c r="H2640" t="str">
        <f t="shared" si="42"/>
        <v>4112970101073訪問介護</v>
      </c>
      <c r="I2640" t="s">
        <v>378</v>
      </c>
      <c r="J2640">
        <v>360645</v>
      </c>
    </row>
    <row r="2641" spans="1:10">
      <c r="A2641">
        <v>411</v>
      </c>
      <c r="B2641" t="s">
        <v>3745</v>
      </c>
      <c r="C2641">
        <v>431</v>
      </c>
      <c r="D2641" t="s">
        <v>3729</v>
      </c>
      <c r="E2641">
        <v>2970101073</v>
      </c>
      <c r="F2641" t="s">
        <v>4704</v>
      </c>
      <c r="G2641" t="s">
        <v>3911</v>
      </c>
      <c r="H2641" t="str">
        <f t="shared" si="42"/>
        <v>4112970101073訪問型サービス（独自）</v>
      </c>
      <c r="I2641" t="s">
        <v>378</v>
      </c>
      <c r="J2641">
        <v>86248</v>
      </c>
    </row>
    <row r="2642" spans="1:10">
      <c r="H2642" t="str">
        <f t="shared" si="42"/>
        <v/>
      </c>
    </row>
    <row r="2643" spans="1:10">
      <c r="A2643">
        <v>412</v>
      </c>
      <c r="B2643" t="s">
        <v>3746</v>
      </c>
      <c r="C2643">
        <v>432</v>
      </c>
      <c r="D2643" t="s">
        <v>3747</v>
      </c>
      <c r="E2643">
        <v>2973300565</v>
      </c>
      <c r="F2643" t="s">
        <v>12</v>
      </c>
      <c r="G2643" t="s">
        <v>3912</v>
      </c>
      <c r="H2643" t="str">
        <f t="shared" si="42"/>
        <v>4122973300565通所介護</v>
      </c>
      <c r="I2643" t="s">
        <v>378</v>
      </c>
      <c r="J2643">
        <v>228155</v>
      </c>
    </row>
    <row r="2644" spans="1:10">
      <c r="A2644">
        <v>412</v>
      </c>
      <c r="B2644" t="s">
        <v>3748</v>
      </c>
      <c r="C2644">
        <v>432</v>
      </c>
      <c r="D2644" t="s">
        <v>3747</v>
      </c>
      <c r="E2644">
        <v>2973300565</v>
      </c>
      <c r="F2644" t="s">
        <v>4705</v>
      </c>
      <c r="G2644" t="s">
        <v>3912</v>
      </c>
      <c r="H2644" t="str">
        <f t="shared" si="42"/>
        <v>4122973300565通所型サービス（独自）</v>
      </c>
      <c r="I2644" t="s">
        <v>378</v>
      </c>
      <c r="J2644">
        <v>4146</v>
      </c>
    </row>
    <row r="2645" spans="1:10">
      <c r="A2645">
        <v>412</v>
      </c>
      <c r="B2645" t="s">
        <v>3749</v>
      </c>
      <c r="C2645">
        <v>432</v>
      </c>
      <c r="D2645" t="s">
        <v>3747</v>
      </c>
      <c r="E2645">
        <v>2973300565</v>
      </c>
      <c r="F2645" t="s">
        <v>4703</v>
      </c>
      <c r="G2645" t="s">
        <v>3912</v>
      </c>
      <c r="H2645" t="str">
        <f t="shared" si="42"/>
        <v>4122973300565通所型サービス（独自/定率）</v>
      </c>
      <c r="I2645" t="s">
        <v>378</v>
      </c>
      <c r="J2645">
        <v>26755</v>
      </c>
    </row>
    <row r="2646" spans="1:10">
      <c r="H2646" t="str">
        <f t="shared" si="42"/>
        <v/>
      </c>
    </row>
    <row r="2647" spans="1:10">
      <c r="A2647">
        <v>413</v>
      </c>
      <c r="B2647" t="s">
        <v>3750</v>
      </c>
      <c r="C2647">
        <v>433</v>
      </c>
      <c r="D2647" t="s">
        <v>3751</v>
      </c>
      <c r="E2647">
        <v>2911501506</v>
      </c>
      <c r="F2647" t="s">
        <v>190</v>
      </c>
      <c r="G2647" t="s">
        <v>3913</v>
      </c>
      <c r="H2647" t="str">
        <f t="shared" si="42"/>
        <v>4132911501506通所リハビリテーション</v>
      </c>
      <c r="I2647" t="s">
        <v>423</v>
      </c>
      <c r="J2647">
        <v>443973</v>
      </c>
    </row>
    <row r="2648" spans="1:10">
      <c r="A2648">
        <v>413</v>
      </c>
      <c r="B2648" t="s">
        <v>3752</v>
      </c>
      <c r="C2648">
        <v>433</v>
      </c>
      <c r="D2648" t="s">
        <v>3751</v>
      </c>
      <c r="E2648">
        <v>2911501506</v>
      </c>
      <c r="F2648" t="s">
        <v>189</v>
      </c>
      <c r="G2648" t="s">
        <v>3913</v>
      </c>
      <c r="H2648" t="str">
        <f t="shared" si="42"/>
        <v>4132911501506介護予防通所リハビリテーション</v>
      </c>
      <c r="I2648" t="s">
        <v>423</v>
      </c>
      <c r="J2648">
        <v>0</v>
      </c>
    </row>
    <row r="2649" spans="1:10">
      <c r="A2649">
        <v>413</v>
      </c>
      <c r="B2649" t="s">
        <v>3753</v>
      </c>
      <c r="C2649">
        <v>433</v>
      </c>
      <c r="D2649" t="s">
        <v>3751</v>
      </c>
      <c r="E2649">
        <v>2911501506</v>
      </c>
      <c r="F2649" t="s">
        <v>4919</v>
      </c>
      <c r="G2649" t="s">
        <v>3913</v>
      </c>
      <c r="H2649" t="str">
        <f t="shared" si="42"/>
        <v>4132911501506短期入所療養介護(介護療養型医療施設)</v>
      </c>
      <c r="I2649" t="s">
        <v>423</v>
      </c>
      <c r="J2649">
        <v>0</v>
      </c>
    </row>
    <row r="2650" spans="1:10">
      <c r="A2650">
        <v>413</v>
      </c>
      <c r="B2650" t="s">
        <v>3754</v>
      </c>
      <c r="C2650">
        <v>433</v>
      </c>
      <c r="D2650" t="s">
        <v>3751</v>
      </c>
      <c r="E2650">
        <v>2911501506</v>
      </c>
      <c r="F2650" t="s">
        <v>4920</v>
      </c>
      <c r="G2650" t="s">
        <v>3913</v>
      </c>
      <c r="H2650" t="str">
        <f t="shared" si="42"/>
        <v>4132911501506介護予防短期入所療養介護(介護療養型医療施設)</v>
      </c>
      <c r="I2650" t="s">
        <v>423</v>
      </c>
      <c r="J2650">
        <v>0</v>
      </c>
    </row>
    <row r="2651" spans="1:10">
      <c r="H2651" t="str">
        <f t="shared" si="42"/>
        <v/>
      </c>
    </row>
    <row r="2652" spans="1:10">
      <c r="A2652">
        <v>414</v>
      </c>
      <c r="B2652" t="s">
        <v>3755</v>
      </c>
      <c r="C2652">
        <v>434</v>
      </c>
      <c r="D2652" t="s">
        <v>3756</v>
      </c>
      <c r="E2652">
        <v>2973100494</v>
      </c>
      <c r="F2652" t="s">
        <v>241</v>
      </c>
      <c r="G2652" t="s">
        <v>3914</v>
      </c>
      <c r="H2652" t="str">
        <f t="shared" si="42"/>
        <v>4142973100494特定施設入居者生活介護</v>
      </c>
      <c r="I2652" t="s">
        <v>423</v>
      </c>
      <c r="J2652">
        <v>1433950</v>
      </c>
    </row>
    <row r="2653" spans="1:10">
      <c r="A2653">
        <v>414</v>
      </c>
      <c r="B2653" t="s">
        <v>3757</v>
      </c>
      <c r="C2653">
        <v>434</v>
      </c>
      <c r="D2653" t="s">
        <v>3756</v>
      </c>
      <c r="E2653">
        <v>2973100494</v>
      </c>
      <c r="F2653" t="s">
        <v>4728</v>
      </c>
      <c r="G2653" t="s">
        <v>3914</v>
      </c>
      <c r="H2653" t="str">
        <f t="shared" si="42"/>
        <v>4142973100494特定施設入居者生活介護(短期利用型）</v>
      </c>
      <c r="I2653" t="s">
        <v>423</v>
      </c>
      <c r="J2653">
        <v>0</v>
      </c>
    </row>
    <row r="2654" spans="1:10">
      <c r="A2654">
        <v>414</v>
      </c>
      <c r="B2654" t="s">
        <v>3758</v>
      </c>
      <c r="C2654">
        <v>434</v>
      </c>
      <c r="D2654" t="s">
        <v>3756</v>
      </c>
      <c r="E2654">
        <v>2973100494</v>
      </c>
      <c r="F2654" t="s">
        <v>175</v>
      </c>
      <c r="G2654" t="s">
        <v>3914</v>
      </c>
      <c r="H2654" t="str">
        <f t="shared" si="42"/>
        <v>4142973100494介護予防特定施設入居者生活介護</v>
      </c>
      <c r="I2654" t="s">
        <v>423</v>
      </c>
      <c r="J2654">
        <v>130061</v>
      </c>
    </row>
    <row r="2655" spans="1:10">
      <c r="A2655">
        <v>414</v>
      </c>
      <c r="B2655" t="s">
        <v>3759</v>
      </c>
      <c r="C2655">
        <v>434</v>
      </c>
      <c r="D2655" t="s">
        <v>3756</v>
      </c>
      <c r="E2655">
        <v>2973100213</v>
      </c>
      <c r="F2655" t="s">
        <v>175</v>
      </c>
      <c r="G2655" t="s">
        <v>3915</v>
      </c>
      <c r="H2655" t="str">
        <f t="shared" si="42"/>
        <v>4142973100213介護予防特定施設入居者生活介護</v>
      </c>
      <c r="I2655" t="s">
        <v>423</v>
      </c>
      <c r="J2655">
        <v>95478</v>
      </c>
    </row>
    <row r="2656" spans="1:10">
      <c r="A2656">
        <v>414</v>
      </c>
      <c r="B2656" t="s">
        <v>3760</v>
      </c>
      <c r="C2656">
        <v>434</v>
      </c>
      <c r="D2656" t="s">
        <v>3756</v>
      </c>
      <c r="E2656">
        <v>2973100213</v>
      </c>
      <c r="F2656" t="s">
        <v>241</v>
      </c>
      <c r="G2656" t="s">
        <v>3915</v>
      </c>
      <c r="H2656" t="str">
        <f t="shared" si="42"/>
        <v>4142973100213特定施設入居者生活介護</v>
      </c>
      <c r="I2656" t="s">
        <v>423</v>
      </c>
      <c r="J2656">
        <v>1464297</v>
      </c>
    </row>
    <row r="2657" spans="1:10">
      <c r="A2657">
        <v>414</v>
      </c>
      <c r="B2657" t="s">
        <v>3761</v>
      </c>
      <c r="C2657">
        <v>434</v>
      </c>
      <c r="D2657" t="s">
        <v>3756</v>
      </c>
      <c r="E2657">
        <v>2973100213</v>
      </c>
      <c r="F2657" t="s">
        <v>4728</v>
      </c>
      <c r="G2657" t="s">
        <v>3915</v>
      </c>
      <c r="H2657" t="str">
        <f t="shared" si="42"/>
        <v>4142973100213特定施設入居者生活介護(短期利用型）</v>
      </c>
      <c r="I2657" t="s">
        <v>423</v>
      </c>
      <c r="J2657">
        <v>0</v>
      </c>
    </row>
    <row r="2658" spans="1:10">
      <c r="H2658" t="str">
        <f t="shared" si="42"/>
        <v/>
      </c>
    </row>
    <row r="2659" spans="1:10">
      <c r="A2659">
        <v>415</v>
      </c>
      <c r="B2659" t="s">
        <v>3762</v>
      </c>
      <c r="C2659">
        <v>435</v>
      </c>
      <c r="D2659" t="s">
        <v>3763</v>
      </c>
      <c r="E2659">
        <v>2970103822</v>
      </c>
      <c r="F2659" t="s">
        <v>10</v>
      </c>
      <c r="G2659" t="s">
        <v>3916</v>
      </c>
      <c r="H2659" t="str">
        <f t="shared" ref="H2659:H2722" si="43">A2659&amp;B2659</f>
        <v>4152970103822訪問介護</v>
      </c>
      <c r="I2659" t="s">
        <v>423</v>
      </c>
      <c r="J2659">
        <v>545040</v>
      </c>
    </row>
    <row r="2660" spans="1:10">
      <c r="A2660">
        <v>415</v>
      </c>
      <c r="B2660" t="s">
        <v>3764</v>
      </c>
      <c r="C2660">
        <v>435</v>
      </c>
      <c r="D2660" t="s">
        <v>3765</v>
      </c>
      <c r="E2660">
        <v>2970103822</v>
      </c>
      <c r="F2660" t="s">
        <v>1036</v>
      </c>
      <c r="G2660" t="s">
        <v>3917</v>
      </c>
      <c r="H2660" t="str">
        <f t="shared" si="43"/>
        <v>4152970103822訪問型サービス（独自）</v>
      </c>
      <c r="I2660" t="s">
        <v>423</v>
      </c>
      <c r="J2660">
        <v>65928</v>
      </c>
    </row>
    <row r="2661" spans="1:10">
      <c r="H2661" t="str">
        <f t="shared" si="43"/>
        <v/>
      </c>
    </row>
    <row r="2662" spans="1:10">
      <c r="A2662">
        <v>416</v>
      </c>
      <c r="B2662" t="s">
        <v>3766</v>
      </c>
      <c r="C2662">
        <v>436</v>
      </c>
      <c r="D2662" t="s">
        <v>3767</v>
      </c>
      <c r="E2662">
        <v>2970502551</v>
      </c>
      <c r="F2662" t="s">
        <v>10</v>
      </c>
      <c r="G2662" t="s">
        <v>3918</v>
      </c>
      <c r="H2662" t="str">
        <f t="shared" si="43"/>
        <v>4162970502551訪問介護</v>
      </c>
      <c r="I2662" t="s">
        <v>423</v>
      </c>
      <c r="J2662">
        <v>614270</v>
      </c>
    </row>
    <row r="2663" spans="1:10">
      <c r="A2663">
        <v>416</v>
      </c>
      <c r="B2663" t="s">
        <v>3768</v>
      </c>
      <c r="C2663">
        <v>436</v>
      </c>
      <c r="D2663" t="s">
        <v>4921</v>
      </c>
      <c r="E2663">
        <v>2970502551</v>
      </c>
      <c r="F2663" t="s">
        <v>4702</v>
      </c>
      <c r="G2663" t="s">
        <v>4922</v>
      </c>
      <c r="H2663" t="str">
        <f t="shared" si="43"/>
        <v>4162970502551訪問型サービス（独自/定率）</v>
      </c>
      <c r="I2663" t="s">
        <v>423</v>
      </c>
      <c r="J2663">
        <v>0</v>
      </c>
    </row>
    <row r="2664" spans="1:10">
      <c r="H2664" t="str">
        <f t="shared" si="43"/>
        <v/>
      </c>
    </row>
    <row r="2665" spans="1:10">
      <c r="A2665">
        <v>417</v>
      </c>
      <c r="B2665" t="s">
        <v>3769</v>
      </c>
      <c r="C2665">
        <v>437</v>
      </c>
      <c r="D2665" t="s">
        <v>3770</v>
      </c>
      <c r="E2665">
        <v>2970502460</v>
      </c>
      <c r="F2665" t="s">
        <v>10</v>
      </c>
      <c r="G2665" t="s">
        <v>3919</v>
      </c>
      <c r="H2665" t="str">
        <f t="shared" si="43"/>
        <v>4172970502460訪問介護</v>
      </c>
      <c r="I2665" t="s">
        <v>378</v>
      </c>
      <c r="J2665">
        <v>873386</v>
      </c>
    </row>
    <row r="2666" spans="1:10">
      <c r="A2666">
        <v>417</v>
      </c>
      <c r="B2666" t="s">
        <v>3771</v>
      </c>
      <c r="C2666">
        <v>437</v>
      </c>
      <c r="D2666" t="s">
        <v>4923</v>
      </c>
      <c r="E2666">
        <v>2970502460</v>
      </c>
      <c r="F2666" t="s">
        <v>4702</v>
      </c>
      <c r="G2666" t="s">
        <v>3919</v>
      </c>
      <c r="H2666" t="str">
        <f t="shared" si="43"/>
        <v>4172970502460訪問型サービス（独自/定率）</v>
      </c>
      <c r="I2666" t="s">
        <v>378</v>
      </c>
      <c r="J2666">
        <v>0</v>
      </c>
    </row>
    <row r="2667" spans="1:10">
      <c r="H2667" t="str">
        <f t="shared" si="43"/>
        <v/>
      </c>
    </row>
    <row r="2668" spans="1:10">
      <c r="A2668">
        <v>418</v>
      </c>
      <c r="B2668" t="s">
        <v>3772</v>
      </c>
      <c r="C2668">
        <v>438</v>
      </c>
      <c r="D2668" t="s">
        <v>3773</v>
      </c>
      <c r="E2668">
        <v>2970900235</v>
      </c>
      <c r="F2668" t="s">
        <v>10</v>
      </c>
      <c r="G2668" t="s">
        <v>3920</v>
      </c>
      <c r="H2668" t="str">
        <f t="shared" si="43"/>
        <v>4182970900235訪問介護</v>
      </c>
      <c r="I2668" t="s">
        <v>378</v>
      </c>
      <c r="J2668">
        <v>96734</v>
      </c>
    </row>
    <row r="2669" spans="1:10">
      <c r="A2669">
        <v>418</v>
      </c>
      <c r="B2669" t="s">
        <v>3774</v>
      </c>
      <c r="C2669">
        <v>438</v>
      </c>
      <c r="D2669" t="s">
        <v>3773</v>
      </c>
      <c r="E2669">
        <v>2970900235</v>
      </c>
      <c r="F2669" t="s">
        <v>4704</v>
      </c>
      <c r="G2669" t="s">
        <v>3920</v>
      </c>
      <c r="H2669" t="str">
        <f t="shared" si="43"/>
        <v>4182970900235訪問型サービス（独自）</v>
      </c>
      <c r="I2669" t="s">
        <v>378</v>
      </c>
      <c r="J2669">
        <v>8511</v>
      </c>
    </row>
    <row r="2670" spans="1:10">
      <c r="A2670">
        <v>418</v>
      </c>
      <c r="B2670" t="s">
        <v>3775</v>
      </c>
      <c r="C2670">
        <v>438</v>
      </c>
      <c r="D2670" t="s">
        <v>3773</v>
      </c>
      <c r="E2670">
        <v>2970900508</v>
      </c>
      <c r="F2670" t="s">
        <v>201</v>
      </c>
      <c r="G2670" t="s">
        <v>3921</v>
      </c>
      <c r="H2670" t="str">
        <f t="shared" si="43"/>
        <v>4182970900508認知症対応型共同生活介護</v>
      </c>
      <c r="I2670" t="s">
        <v>378</v>
      </c>
      <c r="J2670">
        <v>716874</v>
      </c>
    </row>
    <row r="2671" spans="1:10">
      <c r="A2671">
        <v>418</v>
      </c>
      <c r="B2671" t="s">
        <v>3776</v>
      </c>
      <c r="C2671">
        <v>438</v>
      </c>
      <c r="D2671" t="s">
        <v>3773</v>
      </c>
      <c r="E2671">
        <v>2970900508</v>
      </c>
      <c r="F2671" t="s">
        <v>4716</v>
      </c>
      <c r="G2671" t="s">
        <v>3921</v>
      </c>
      <c r="H2671" t="str">
        <f t="shared" si="43"/>
        <v>4182970900508認知症対応型共同生活介護(短期利用型）</v>
      </c>
      <c r="I2671" t="s">
        <v>378</v>
      </c>
      <c r="J2671">
        <v>3007</v>
      </c>
    </row>
    <row r="2672" spans="1:10">
      <c r="A2672">
        <v>418</v>
      </c>
      <c r="B2672" t="s">
        <v>3777</v>
      </c>
      <c r="C2672">
        <v>438</v>
      </c>
      <c r="D2672" t="s">
        <v>3773</v>
      </c>
      <c r="E2672">
        <v>2970900508</v>
      </c>
      <c r="F2672" t="s">
        <v>203</v>
      </c>
      <c r="G2672" t="s">
        <v>3921</v>
      </c>
      <c r="H2672" t="str">
        <f t="shared" si="43"/>
        <v>4182970900508介護予防認知症対応型共同生活介護</v>
      </c>
      <c r="I2672" t="s">
        <v>378</v>
      </c>
      <c r="J2672">
        <v>0</v>
      </c>
    </row>
    <row r="2673" spans="1:10">
      <c r="A2673">
        <v>418</v>
      </c>
      <c r="B2673" t="s">
        <v>3778</v>
      </c>
      <c r="C2673">
        <v>438</v>
      </c>
      <c r="D2673" t="s">
        <v>3773</v>
      </c>
      <c r="E2673">
        <v>2970900508</v>
      </c>
      <c r="F2673" t="s">
        <v>4718</v>
      </c>
      <c r="G2673" t="s">
        <v>3921</v>
      </c>
      <c r="H2673" t="str">
        <f t="shared" si="43"/>
        <v>4182970900508介護予防認知症対応型共同生活介護(短期利用型）</v>
      </c>
      <c r="I2673" t="s">
        <v>378</v>
      </c>
      <c r="J2673">
        <v>0</v>
      </c>
    </row>
    <row r="2674" spans="1:10">
      <c r="H2674" t="str">
        <f t="shared" si="43"/>
        <v/>
      </c>
    </row>
    <row r="2675" spans="1:10">
      <c r="A2675">
        <v>419</v>
      </c>
      <c r="B2675" t="s">
        <v>3779</v>
      </c>
      <c r="C2675">
        <v>439</v>
      </c>
      <c r="D2675" t="s">
        <v>3780</v>
      </c>
      <c r="E2675">
        <v>2970900698</v>
      </c>
      <c r="F2675" t="s">
        <v>12</v>
      </c>
      <c r="G2675" t="s">
        <v>3922</v>
      </c>
      <c r="H2675" t="str">
        <f t="shared" si="43"/>
        <v>4192970900698通所介護</v>
      </c>
      <c r="I2675" t="s">
        <v>378</v>
      </c>
      <c r="J2675">
        <v>539170</v>
      </c>
    </row>
    <row r="2676" spans="1:10">
      <c r="A2676">
        <v>419</v>
      </c>
      <c r="B2676" t="s">
        <v>3781</v>
      </c>
      <c r="C2676">
        <v>439</v>
      </c>
      <c r="D2676" t="s">
        <v>3780</v>
      </c>
      <c r="E2676">
        <v>2990900090</v>
      </c>
      <c r="F2676" t="s">
        <v>168</v>
      </c>
      <c r="G2676" t="s">
        <v>3923</v>
      </c>
      <c r="H2676" t="str">
        <f t="shared" si="43"/>
        <v>4192990900090定期巡回・随時対応型訪問介護看護</v>
      </c>
      <c r="I2676" t="s">
        <v>378</v>
      </c>
      <c r="J2676">
        <v>978484</v>
      </c>
    </row>
    <row r="2677" spans="1:10">
      <c r="A2677">
        <v>419</v>
      </c>
      <c r="B2677" t="s">
        <v>3782</v>
      </c>
      <c r="C2677">
        <v>439</v>
      </c>
      <c r="D2677" t="s">
        <v>3780</v>
      </c>
      <c r="E2677">
        <v>2990900025</v>
      </c>
      <c r="F2677" t="s">
        <v>307</v>
      </c>
      <c r="G2677" t="s">
        <v>3924</v>
      </c>
      <c r="H2677" t="str">
        <f t="shared" si="43"/>
        <v>4192990900025小規模多機能型居宅介護</v>
      </c>
      <c r="I2677" t="s">
        <v>378</v>
      </c>
      <c r="J2677">
        <v>856376</v>
      </c>
    </row>
    <row r="2678" spans="1:10">
      <c r="A2678">
        <v>419</v>
      </c>
      <c r="B2678" t="s">
        <v>3783</v>
      </c>
      <c r="C2678">
        <v>439</v>
      </c>
      <c r="D2678" t="s">
        <v>3780</v>
      </c>
      <c r="E2678">
        <v>2990900025</v>
      </c>
      <c r="F2678" t="s">
        <v>4721</v>
      </c>
      <c r="G2678" t="s">
        <v>3924</v>
      </c>
      <c r="H2678" t="str">
        <f t="shared" si="43"/>
        <v>4192990900025小規模多機能型居宅介護(短期利用型）</v>
      </c>
      <c r="I2678" t="s">
        <v>378</v>
      </c>
      <c r="J2678">
        <v>0</v>
      </c>
    </row>
    <row r="2679" spans="1:10">
      <c r="A2679">
        <v>419</v>
      </c>
      <c r="B2679" t="s">
        <v>3784</v>
      </c>
      <c r="C2679">
        <v>439</v>
      </c>
      <c r="D2679" t="s">
        <v>3780</v>
      </c>
      <c r="E2679">
        <v>2990900025</v>
      </c>
      <c r="F2679" t="s">
        <v>309</v>
      </c>
      <c r="G2679" t="s">
        <v>3924</v>
      </c>
      <c r="H2679" t="str">
        <f t="shared" si="43"/>
        <v>4192990900025介護予防小規模多機能型居宅介護</v>
      </c>
      <c r="I2679" t="s">
        <v>378</v>
      </c>
      <c r="J2679">
        <v>168</v>
      </c>
    </row>
    <row r="2680" spans="1:10">
      <c r="A2680">
        <v>419</v>
      </c>
      <c r="B2680" t="s">
        <v>3785</v>
      </c>
      <c r="C2680">
        <v>439</v>
      </c>
      <c r="D2680" t="s">
        <v>3780</v>
      </c>
      <c r="E2680">
        <v>2990900025</v>
      </c>
      <c r="F2680" t="s">
        <v>4722</v>
      </c>
      <c r="G2680" t="s">
        <v>3924</v>
      </c>
      <c r="H2680" t="str">
        <f t="shared" si="43"/>
        <v>4192990900025介護予防小規模多機能型居宅介護(短期利用型）</v>
      </c>
      <c r="I2680" t="s">
        <v>378</v>
      </c>
      <c r="J2680">
        <v>0</v>
      </c>
    </row>
    <row r="2681" spans="1:10">
      <c r="A2681">
        <v>419</v>
      </c>
      <c r="B2681" t="s">
        <v>3786</v>
      </c>
      <c r="C2681">
        <v>439</v>
      </c>
      <c r="D2681" t="s">
        <v>3780</v>
      </c>
      <c r="E2681">
        <v>2970104713</v>
      </c>
      <c r="F2681" t="s">
        <v>12</v>
      </c>
      <c r="G2681" t="s">
        <v>3925</v>
      </c>
      <c r="H2681" t="str">
        <f t="shared" si="43"/>
        <v>4192970104713通所介護</v>
      </c>
      <c r="I2681" t="s">
        <v>378</v>
      </c>
      <c r="J2681">
        <v>323261</v>
      </c>
    </row>
    <row r="2682" spans="1:10">
      <c r="A2682">
        <v>419</v>
      </c>
      <c r="B2682" t="s">
        <v>3787</v>
      </c>
      <c r="C2682">
        <v>439</v>
      </c>
      <c r="D2682" t="s">
        <v>3780</v>
      </c>
      <c r="E2682">
        <v>2970104713</v>
      </c>
      <c r="F2682" t="s">
        <v>188</v>
      </c>
      <c r="G2682" t="s">
        <v>3925</v>
      </c>
      <c r="H2682" t="str">
        <f t="shared" si="43"/>
        <v>4192970104713短期入所生活介護</v>
      </c>
      <c r="I2682" t="s">
        <v>378</v>
      </c>
      <c r="J2682">
        <v>558097</v>
      </c>
    </row>
    <row r="2683" spans="1:10">
      <c r="A2683">
        <v>419</v>
      </c>
      <c r="B2683" t="s">
        <v>3788</v>
      </c>
      <c r="C2683">
        <v>439</v>
      </c>
      <c r="D2683" t="s">
        <v>3780</v>
      </c>
      <c r="E2683">
        <v>2970104713</v>
      </c>
      <c r="F2683" t="s">
        <v>187</v>
      </c>
      <c r="G2683" t="s">
        <v>3925</v>
      </c>
      <c r="H2683" t="str">
        <f t="shared" si="43"/>
        <v>4192970104713介護予防短期入所生活介護</v>
      </c>
      <c r="I2683" t="s">
        <v>378</v>
      </c>
      <c r="J2683">
        <v>271</v>
      </c>
    </row>
    <row r="2684" spans="1:10">
      <c r="A2684">
        <v>419</v>
      </c>
      <c r="B2684" t="s">
        <v>3789</v>
      </c>
      <c r="C2684">
        <v>439</v>
      </c>
      <c r="D2684" t="s">
        <v>3780</v>
      </c>
      <c r="E2684">
        <v>2970104713</v>
      </c>
      <c r="F2684" t="s">
        <v>10</v>
      </c>
      <c r="G2684" t="s">
        <v>3925</v>
      </c>
      <c r="H2684" t="str">
        <f t="shared" si="43"/>
        <v>4192970104713訪問介護</v>
      </c>
      <c r="I2684" t="s">
        <v>378</v>
      </c>
      <c r="J2684">
        <v>15212</v>
      </c>
    </row>
    <row r="2685" spans="1:10">
      <c r="A2685">
        <v>419</v>
      </c>
      <c r="B2685" t="s">
        <v>3790</v>
      </c>
      <c r="C2685">
        <v>439</v>
      </c>
      <c r="D2685" t="s">
        <v>3780</v>
      </c>
      <c r="E2685">
        <v>2990100162</v>
      </c>
      <c r="F2685" t="s">
        <v>168</v>
      </c>
      <c r="G2685" t="s">
        <v>3926</v>
      </c>
      <c r="H2685" t="str">
        <f t="shared" si="43"/>
        <v>4192990100162定期巡回・随時対応型訪問介護看護</v>
      </c>
      <c r="I2685" t="s">
        <v>378</v>
      </c>
      <c r="J2685">
        <v>1787719</v>
      </c>
    </row>
    <row r="2686" spans="1:10">
      <c r="A2686">
        <v>419</v>
      </c>
      <c r="B2686" t="s">
        <v>3791</v>
      </c>
      <c r="C2686">
        <v>439</v>
      </c>
      <c r="D2686" t="s">
        <v>3780</v>
      </c>
      <c r="E2686">
        <v>2990100592</v>
      </c>
      <c r="F2686" t="s">
        <v>13</v>
      </c>
      <c r="G2686" t="s">
        <v>3927</v>
      </c>
      <c r="H2686" t="str">
        <f t="shared" si="43"/>
        <v>4192990100592地域密着型通所介護</v>
      </c>
      <c r="I2686" t="s">
        <v>378</v>
      </c>
      <c r="J2686">
        <v>219030</v>
      </c>
    </row>
    <row r="2687" spans="1:10">
      <c r="A2687">
        <v>419</v>
      </c>
      <c r="B2687" t="s">
        <v>3792</v>
      </c>
      <c r="C2687">
        <v>439</v>
      </c>
      <c r="D2687" t="s">
        <v>3780</v>
      </c>
      <c r="E2687">
        <v>2970106213</v>
      </c>
      <c r="F2687" t="s">
        <v>188</v>
      </c>
      <c r="G2687" t="s">
        <v>3928</v>
      </c>
      <c r="H2687" t="str">
        <f t="shared" si="43"/>
        <v>4192970106213短期入所生活介護</v>
      </c>
      <c r="I2687" t="s">
        <v>378</v>
      </c>
      <c r="J2687">
        <v>606179</v>
      </c>
    </row>
    <row r="2688" spans="1:10">
      <c r="A2688">
        <v>419</v>
      </c>
      <c r="B2688" t="s">
        <v>3793</v>
      </c>
      <c r="C2688">
        <v>439</v>
      </c>
      <c r="D2688" t="s">
        <v>3780</v>
      </c>
      <c r="E2688">
        <v>2970106213</v>
      </c>
      <c r="F2688" t="s">
        <v>187</v>
      </c>
      <c r="G2688" t="s">
        <v>3928</v>
      </c>
      <c r="H2688" t="str">
        <f t="shared" si="43"/>
        <v>4192970106213介護予防短期入所生活介護</v>
      </c>
      <c r="I2688" t="s">
        <v>378</v>
      </c>
      <c r="J2688">
        <v>274</v>
      </c>
    </row>
    <row r="2689" spans="1:12">
      <c r="A2689">
        <v>419</v>
      </c>
      <c r="B2689" t="s">
        <v>3794</v>
      </c>
      <c r="C2689">
        <v>439</v>
      </c>
      <c r="D2689" t="s">
        <v>3780</v>
      </c>
      <c r="E2689">
        <v>2990100287</v>
      </c>
      <c r="F2689" t="s">
        <v>201</v>
      </c>
      <c r="G2689" t="s">
        <v>3929</v>
      </c>
      <c r="H2689" t="str">
        <f t="shared" si="43"/>
        <v>4192990100287認知症対応型共同生活介護</v>
      </c>
      <c r="I2689" t="s">
        <v>378</v>
      </c>
      <c r="J2689">
        <v>872112</v>
      </c>
    </row>
    <row r="2690" spans="1:12">
      <c r="A2690">
        <v>419</v>
      </c>
      <c r="B2690" t="s">
        <v>3795</v>
      </c>
      <c r="C2690">
        <v>439</v>
      </c>
      <c r="D2690" t="s">
        <v>3780</v>
      </c>
      <c r="E2690">
        <v>2990100287</v>
      </c>
      <c r="F2690" t="s">
        <v>203</v>
      </c>
      <c r="G2690" t="s">
        <v>3929</v>
      </c>
      <c r="H2690" t="str">
        <f t="shared" si="43"/>
        <v>4192990100287介護予防認知症対応型共同生活介護</v>
      </c>
      <c r="I2690" t="s">
        <v>378</v>
      </c>
      <c r="J2690">
        <v>0</v>
      </c>
    </row>
    <row r="2691" spans="1:12">
      <c r="A2691">
        <v>419</v>
      </c>
      <c r="B2691" t="s">
        <v>3796</v>
      </c>
      <c r="C2691">
        <v>439</v>
      </c>
      <c r="D2691" t="s">
        <v>3780</v>
      </c>
      <c r="E2691">
        <v>2990100279</v>
      </c>
      <c r="F2691" t="s">
        <v>168</v>
      </c>
      <c r="G2691" t="s">
        <v>3930</v>
      </c>
      <c r="H2691" t="str">
        <f t="shared" si="43"/>
        <v>4192990100279定期巡回・随時対応型訪問介護看護</v>
      </c>
      <c r="I2691" t="s">
        <v>378</v>
      </c>
      <c r="J2691">
        <v>1366212</v>
      </c>
    </row>
    <row r="2692" spans="1:12">
      <c r="A2692">
        <v>419</v>
      </c>
      <c r="B2692" t="s">
        <v>3797</v>
      </c>
      <c r="C2692">
        <v>439</v>
      </c>
      <c r="D2692" t="s">
        <v>3780</v>
      </c>
      <c r="E2692">
        <v>2970106304</v>
      </c>
      <c r="F2692" t="s">
        <v>10</v>
      </c>
      <c r="G2692" t="s">
        <v>3931</v>
      </c>
      <c r="H2692" t="str">
        <f t="shared" si="43"/>
        <v>4192970106304訪問介護</v>
      </c>
      <c r="I2692" t="s">
        <v>378</v>
      </c>
      <c r="J2692">
        <v>0</v>
      </c>
    </row>
    <row r="2693" spans="1:12">
      <c r="A2693">
        <v>419</v>
      </c>
      <c r="B2693" t="s">
        <v>3798</v>
      </c>
      <c r="C2693">
        <v>439</v>
      </c>
      <c r="D2693" t="s">
        <v>3780</v>
      </c>
      <c r="E2693">
        <v>2990100121</v>
      </c>
      <c r="F2693" t="s">
        <v>307</v>
      </c>
      <c r="G2693" t="s">
        <v>3932</v>
      </c>
      <c r="H2693" t="str">
        <f t="shared" si="43"/>
        <v>4192990100121小規模多機能型居宅介護</v>
      </c>
      <c r="I2693" t="s">
        <v>378</v>
      </c>
      <c r="J2693">
        <v>732021</v>
      </c>
    </row>
    <row r="2694" spans="1:12">
      <c r="A2694">
        <v>419</v>
      </c>
      <c r="B2694" t="s">
        <v>3799</v>
      </c>
      <c r="C2694">
        <v>439</v>
      </c>
      <c r="D2694" t="s">
        <v>3780</v>
      </c>
      <c r="E2694">
        <v>2990100121</v>
      </c>
      <c r="F2694" t="s">
        <v>4721</v>
      </c>
      <c r="G2694" t="s">
        <v>3932</v>
      </c>
      <c r="H2694" t="str">
        <f t="shared" si="43"/>
        <v>4192990100121小規模多機能型居宅介護(短期利用型）</v>
      </c>
      <c r="I2694" t="s">
        <v>378</v>
      </c>
      <c r="J2694">
        <v>237</v>
      </c>
    </row>
    <row r="2695" spans="1:12">
      <c r="A2695">
        <v>419</v>
      </c>
      <c r="B2695" t="s">
        <v>3800</v>
      </c>
      <c r="C2695">
        <v>439</v>
      </c>
      <c r="D2695" t="s">
        <v>3780</v>
      </c>
      <c r="E2695">
        <v>2990100121</v>
      </c>
      <c r="F2695" t="s">
        <v>309</v>
      </c>
      <c r="G2695" t="s">
        <v>3932</v>
      </c>
      <c r="H2695" t="str">
        <f t="shared" si="43"/>
        <v>4192990100121介護予防小規模多機能型居宅介護</v>
      </c>
      <c r="I2695" t="s">
        <v>378</v>
      </c>
      <c r="J2695">
        <v>35810</v>
      </c>
    </row>
    <row r="2696" spans="1:12">
      <c r="A2696">
        <v>419</v>
      </c>
      <c r="B2696" t="s">
        <v>3801</v>
      </c>
      <c r="C2696">
        <v>439</v>
      </c>
      <c r="D2696" t="s">
        <v>3780</v>
      </c>
      <c r="E2696">
        <v>2990100121</v>
      </c>
      <c r="F2696" t="s">
        <v>4722</v>
      </c>
      <c r="G2696" t="s">
        <v>3932</v>
      </c>
      <c r="H2696" t="str">
        <f t="shared" si="43"/>
        <v>4192990100121介護予防小規模多機能型居宅介護(短期利用型）</v>
      </c>
      <c r="I2696" t="s">
        <v>378</v>
      </c>
      <c r="J2696">
        <v>0</v>
      </c>
    </row>
    <row r="2697" spans="1:12">
      <c r="A2697">
        <v>419</v>
      </c>
      <c r="B2697" t="s">
        <v>3802</v>
      </c>
      <c r="C2697">
        <v>439</v>
      </c>
      <c r="D2697" t="s">
        <v>3780</v>
      </c>
      <c r="E2697">
        <v>2990100311</v>
      </c>
      <c r="F2697" t="s">
        <v>168</v>
      </c>
      <c r="G2697" t="s">
        <v>3933</v>
      </c>
      <c r="H2697" t="str">
        <f t="shared" si="43"/>
        <v>4192990100311定期巡回・随時対応型訪問介護看護</v>
      </c>
      <c r="I2697" t="s">
        <v>378</v>
      </c>
      <c r="J2697">
        <v>793759</v>
      </c>
    </row>
    <row r="2698" spans="1:12">
      <c r="A2698">
        <v>419</v>
      </c>
      <c r="B2698" t="s">
        <v>3803</v>
      </c>
      <c r="C2698">
        <v>439</v>
      </c>
      <c r="D2698" t="s">
        <v>3780</v>
      </c>
      <c r="E2698">
        <v>2970105330</v>
      </c>
      <c r="F2698" t="s">
        <v>12</v>
      </c>
      <c r="G2698" t="s">
        <v>3934</v>
      </c>
      <c r="H2698" t="str">
        <f t="shared" si="43"/>
        <v>4192970105330通所介護</v>
      </c>
      <c r="I2698" t="s">
        <v>378</v>
      </c>
      <c r="J2698">
        <v>92223</v>
      </c>
      <c r="L2698">
        <v>1</v>
      </c>
    </row>
    <row r="2699" spans="1:12">
      <c r="A2699">
        <v>419</v>
      </c>
      <c r="B2699" t="s">
        <v>3804</v>
      </c>
      <c r="C2699">
        <v>439</v>
      </c>
      <c r="D2699" t="s">
        <v>3780</v>
      </c>
      <c r="E2699">
        <v>2970301681</v>
      </c>
      <c r="F2699" t="s">
        <v>12</v>
      </c>
      <c r="G2699" t="s">
        <v>3935</v>
      </c>
      <c r="H2699" t="str">
        <f t="shared" si="43"/>
        <v>4192970301681通所介護</v>
      </c>
      <c r="I2699" t="s">
        <v>378</v>
      </c>
      <c r="J2699">
        <v>457629</v>
      </c>
    </row>
    <row r="2700" spans="1:12">
      <c r="A2700">
        <v>419</v>
      </c>
      <c r="B2700" t="s">
        <v>3805</v>
      </c>
      <c r="C2700">
        <v>439</v>
      </c>
      <c r="D2700" t="s">
        <v>3780</v>
      </c>
      <c r="E2700">
        <v>2990300077</v>
      </c>
      <c r="F2700" t="s">
        <v>307</v>
      </c>
      <c r="G2700" t="s">
        <v>3936</v>
      </c>
      <c r="H2700" t="str">
        <f t="shared" si="43"/>
        <v>4192990300077小規模多機能型居宅介護</v>
      </c>
      <c r="I2700" t="s">
        <v>378</v>
      </c>
      <c r="J2700">
        <v>831255</v>
      </c>
    </row>
    <row r="2701" spans="1:12">
      <c r="A2701">
        <v>419</v>
      </c>
      <c r="B2701" t="s">
        <v>3806</v>
      </c>
      <c r="C2701">
        <v>439</v>
      </c>
      <c r="D2701" t="s">
        <v>3780</v>
      </c>
      <c r="E2701">
        <v>2990300077</v>
      </c>
      <c r="F2701" t="s">
        <v>4721</v>
      </c>
      <c r="G2701" t="s">
        <v>3936</v>
      </c>
      <c r="H2701" t="str">
        <f t="shared" si="43"/>
        <v>4192990300077小規模多機能型居宅介護(短期利用型）</v>
      </c>
      <c r="I2701" t="s">
        <v>378</v>
      </c>
      <c r="J2701">
        <v>0</v>
      </c>
    </row>
    <row r="2702" spans="1:12">
      <c r="A2702">
        <v>419</v>
      </c>
      <c r="B2702" t="s">
        <v>3807</v>
      </c>
      <c r="C2702">
        <v>439</v>
      </c>
      <c r="D2702" t="s">
        <v>3780</v>
      </c>
      <c r="E2702">
        <v>2990300077</v>
      </c>
      <c r="F2702" t="s">
        <v>309</v>
      </c>
      <c r="G2702" t="s">
        <v>3936</v>
      </c>
      <c r="H2702" t="str">
        <f t="shared" si="43"/>
        <v>4192990300077介護予防小規模多機能型居宅介護</v>
      </c>
      <c r="I2702" t="s">
        <v>378</v>
      </c>
      <c r="J2702">
        <v>28551</v>
      </c>
    </row>
    <row r="2703" spans="1:12">
      <c r="A2703">
        <v>419</v>
      </c>
      <c r="B2703" t="s">
        <v>3808</v>
      </c>
      <c r="C2703">
        <v>439</v>
      </c>
      <c r="D2703" t="s">
        <v>3780</v>
      </c>
      <c r="E2703">
        <v>2990300077</v>
      </c>
      <c r="F2703" t="s">
        <v>4722</v>
      </c>
      <c r="G2703" t="s">
        <v>3936</v>
      </c>
      <c r="H2703" t="str">
        <f t="shared" si="43"/>
        <v>4192990300077介護予防小規模多機能型居宅介護(短期利用型）</v>
      </c>
      <c r="I2703" t="s">
        <v>378</v>
      </c>
      <c r="J2703">
        <v>0</v>
      </c>
    </row>
    <row r="2704" spans="1:12">
      <c r="A2704">
        <v>419</v>
      </c>
      <c r="B2704" t="s">
        <v>3809</v>
      </c>
      <c r="C2704">
        <v>439</v>
      </c>
      <c r="D2704" t="s">
        <v>3780</v>
      </c>
      <c r="E2704">
        <v>2970301491</v>
      </c>
      <c r="F2704" t="s">
        <v>188</v>
      </c>
      <c r="G2704" t="s">
        <v>3937</v>
      </c>
      <c r="H2704" t="str">
        <f t="shared" si="43"/>
        <v>4192970301491短期入所生活介護</v>
      </c>
      <c r="I2704" t="s">
        <v>378</v>
      </c>
      <c r="J2704">
        <v>635355</v>
      </c>
    </row>
    <row r="2705" spans="1:10">
      <c r="A2705">
        <v>419</v>
      </c>
      <c r="B2705" t="s">
        <v>3810</v>
      </c>
      <c r="C2705">
        <v>439</v>
      </c>
      <c r="D2705" t="s">
        <v>3780</v>
      </c>
      <c r="E2705">
        <v>2970301491</v>
      </c>
      <c r="F2705" t="s">
        <v>187</v>
      </c>
      <c r="G2705" t="s">
        <v>3937</v>
      </c>
      <c r="H2705" t="str">
        <f t="shared" si="43"/>
        <v>4192970301491介護予防短期入所生活介護</v>
      </c>
      <c r="I2705" t="s">
        <v>378</v>
      </c>
      <c r="J2705">
        <v>4007</v>
      </c>
    </row>
    <row r="2706" spans="1:10">
      <c r="A2706">
        <v>419</v>
      </c>
      <c r="B2706" t="s">
        <v>3811</v>
      </c>
      <c r="C2706">
        <v>439</v>
      </c>
      <c r="D2706" t="s">
        <v>3780</v>
      </c>
      <c r="E2706">
        <v>2990300101</v>
      </c>
      <c r="F2706" t="s">
        <v>168</v>
      </c>
      <c r="G2706" t="s">
        <v>3938</v>
      </c>
      <c r="H2706" t="str">
        <f t="shared" si="43"/>
        <v>4192990300101定期巡回・随時対応型訪問介護看護</v>
      </c>
      <c r="I2706" t="s">
        <v>378</v>
      </c>
      <c r="J2706">
        <v>1756670</v>
      </c>
    </row>
    <row r="2707" spans="1:10">
      <c r="A2707">
        <v>419</v>
      </c>
      <c r="B2707" t="s">
        <v>3812</v>
      </c>
      <c r="C2707">
        <v>439</v>
      </c>
      <c r="D2707" t="s">
        <v>3780</v>
      </c>
      <c r="E2707">
        <v>2990300143</v>
      </c>
      <c r="F2707" t="s">
        <v>201</v>
      </c>
      <c r="G2707" t="s">
        <v>3939</v>
      </c>
      <c r="H2707" t="str">
        <f t="shared" si="43"/>
        <v>4192990300143認知症対応型共同生活介護</v>
      </c>
      <c r="I2707" t="s">
        <v>378</v>
      </c>
      <c r="J2707">
        <v>727178</v>
      </c>
    </row>
    <row r="2708" spans="1:10">
      <c r="A2708">
        <v>419</v>
      </c>
      <c r="B2708" t="s">
        <v>3813</v>
      </c>
      <c r="C2708">
        <v>439</v>
      </c>
      <c r="D2708" t="s">
        <v>3780</v>
      </c>
      <c r="E2708">
        <v>2990300143</v>
      </c>
      <c r="F2708" t="s">
        <v>203</v>
      </c>
      <c r="G2708" t="s">
        <v>3939</v>
      </c>
      <c r="H2708" t="str">
        <f t="shared" si="43"/>
        <v>4192990300143介護予防認知症対応型共同生活介護</v>
      </c>
      <c r="I2708" t="s">
        <v>378</v>
      </c>
      <c r="J2708">
        <v>0</v>
      </c>
    </row>
    <row r="2709" spans="1:10">
      <c r="A2709">
        <v>419</v>
      </c>
      <c r="B2709" t="s">
        <v>3814</v>
      </c>
      <c r="C2709">
        <v>439</v>
      </c>
      <c r="D2709" t="s">
        <v>3780</v>
      </c>
      <c r="E2709">
        <v>2970301814</v>
      </c>
      <c r="F2709" t="s">
        <v>156</v>
      </c>
      <c r="G2709" t="s">
        <v>3940</v>
      </c>
      <c r="H2709" t="str">
        <f t="shared" si="43"/>
        <v>4192970301814複合型サービス（看護小規模多機能型居宅介護）</v>
      </c>
      <c r="I2709" t="s">
        <v>378</v>
      </c>
      <c r="J2709">
        <v>499965</v>
      </c>
    </row>
    <row r="2710" spans="1:10">
      <c r="A2710">
        <v>419</v>
      </c>
      <c r="B2710" t="s">
        <v>3815</v>
      </c>
      <c r="C2710">
        <v>439</v>
      </c>
      <c r="D2710" t="s">
        <v>3780</v>
      </c>
      <c r="E2710">
        <v>2970301814</v>
      </c>
      <c r="F2710" t="s">
        <v>4713</v>
      </c>
      <c r="G2710" t="s">
        <v>3940</v>
      </c>
      <c r="H2710" t="str">
        <f t="shared" si="43"/>
        <v>4192970301814複合型サービス（看護小規模多機能型居宅介護・短期利用型）</v>
      </c>
      <c r="I2710" t="s">
        <v>378</v>
      </c>
      <c r="J2710">
        <v>0</v>
      </c>
    </row>
    <row r="2711" spans="1:10">
      <c r="A2711">
        <v>419</v>
      </c>
      <c r="B2711" t="s">
        <v>3816</v>
      </c>
      <c r="C2711">
        <v>439</v>
      </c>
      <c r="D2711" t="s">
        <v>3780</v>
      </c>
      <c r="E2711">
        <v>2970300923</v>
      </c>
      <c r="F2711" t="s">
        <v>12</v>
      </c>
      <c r="G2711" t="s">
        <v>3941</v>
      </c>
      <c r="H2711" t="str">
        <f t="shared" si="43"/>
        <v>4192970300923通所介護</v>
      </c>
      <c r="I2711" t="s">
        <v>378</v>
      </c>
      <c r="J2711">
        <v>318643</v>
      </c>
    </row>
    <row r="2712" spans="1:10">
      <c r="A2712">
        <v>419</v>
      </c>
      <c r="B2712" t="s">
        <v>3817</v>
      </c>
      <c r="C2712">
        <v>439</v>
      </c>
      <c r="D2712" t="s">
        <v>3780</v>
      </c>
      <c r="E2712">
        <v>2970300121</v>
      </c>
      <c r="F2712" t="s">
        <v>172</v>
      </c>
      <c r="G2712" t="s">
        <v>3942</v>
      </c>
      <c r="H2712" t="str">
        <f t="shared" si="43"/>
        <v>4192970300121介護老人福祉施設</v>
      </c>
      <c r="I2712" t="s">
        <v>378</v>
      </c>
      <c r="J2712">
        <v>1755608</v>
      </c>
    </row>
    <row r="2713" spans="1:10">
      <c r="A2713">
        <v>419</v>
      </c>
      <c r="B2713" t="s">
        <v>3818</v>
      </c>
      <c r="C2713">
        <v>439</v>
      </c>
      <c r="D2713" t="s">
        <v>3780</v>
      </c>
      <c r="E2713">
        <v>2970300121</v>
      </c>
      <c r="F2713" t="s">
        <v>188</v>
      </c>
      <c r="G2713" t="s">
        <v>3942</v>
      </c>
      <c r="H2713" t="str">
        <f t="shared" si="43"/>
        <v>4192970300121短期入所生活介護</v>
      </c>
      <c r="I2713" t="s">
        <v>378</v>
      </c>
      <c r="J2713">
        <v>453542</v>
      </c>
    </row>
    <row r="2714" spans="1:10">
      <c r="A2714">
        <v>419</v>
      </c>
      <c r="B2714" t="s">
        <v>3819</v>
      </c>
      <c r="C2714">
        <v>439</v>
      </c>
      <c r="D2714" t="s">
        <v>3780</v>
      </c>
      <c r="E2714">
        <v>2970300121</v>
      </c>
      <c r="F2714" t="s">
        <v>187</v>
      </c>
      <c r="G2714" t="s">
        <v>3942</v>
      </c>
      <c r="H2714" t="str">
        <f t="shared" si="43"/>
        <v>4192970300121介護予防短期入所生活介護</v>
      </c>
      <c r="I2714" t="s">
        <v>378</v>
      </c>
      <c r="J2714">
        <v>2480</v>
      </c>
    </row>
    <row r="2715" spans="1:10">
      <c r="A2715">
        <v>419</v>
      </c>
      <c r="B2715" t="s">
        <v>3820</v>
      </c>
      <c r="C2715">
        <v>439</v>
      </c>
      <c r="D2715" t="s">
        <v>3780</v>
      </c>
      <c r="E2715">
        <v>2970300121</v>
      </c>
      <c r="F2715" t="s">
        <v>12</v>
      </c>
      <c r="G2715" t="s">
        <v>3942</v>
      </c>
      <c r="H2715" t="str">
        <f t="shared" si="43"/>
        <v>4192970300121通所介護</v>
      </c>
      <c r="I2715" t="s">
        <v>378</v>
      </c>
      <c r="J2715">
        <v>457406</v>
      </c>
    </row>
    <row r="2716" spans="1:10">
      <c r="A2716">
        <v>419</v>
      </c>
      <c r="B2716" t="s">
        <v>3821</v>
      </c>
      <c r="C2716">
        <v>439</v>
      </c>
      <c r="D2716" t="s">
        <v>3780</v>
      </c>
      <c r="E2716">
        <v>2970300121</v>
      </c>
      <c r="F2716" t="s">
        <v>10</v>
      </c>
      <c r="G2716" t="s">
        <v>3942</v>
      </c>
      <c r="H2716" t="str">
        <f t="shared" si="43"/>
        <v>4192970300121訪問介護</v>
      </c>
      <c r="I2716" t="s">
        <v>378</v>
      </c>
      <c r="J2716">
        <v>25240</v>
      </c>
    </row>
    <row r="2717" spans="1:10">
      <c r="A2717">
        <v>419</v>
      </c>
      <c r="B2717" t="s">
        <v>3822</v>
      </c>
      <c r="C2717">
        <v>439</v>
      </c>
      <c r="D2717" t="s">
        <v>3780</v>
      </c>
      <c r="E2717">
        <v>2990300093</v>
      </c>
      <c r="F2717" t="s">
        <v>168</v>
      </c>
      <c r="G2717" t="s">
        <v>3943</v>
      </c>
      <c r="H2717" t="str">
        <f t="shared" si="43"/>
        <v>4192990300093定期巡回・随時対応型訪問介護看護</v>
      </c>
      <c r="I2717" t="s">
        <v>378</v>
      </c>
      <c r="J2717">
        <v>3088123</v>
      </c>
    </row>
    <row r="2718" spans="1:10">
      <c r="A2718">
        <v>419</v>
      </c>
      <c r="B2718" t="s">
        <v>3823</v>
      </c>
      <c r="C2718">
        <v>439</v>
      </c>
      <c r="D2718" t="s">
        <v>3780</v>
      </c>
      <c r="E2718">
        <v>2970400806</v>
      </c>
      <c r="F2718" t="s">
        <v>12</v>
      </c>
      <c r="G2718" t="s">
        <v>3944</v>
      </c>
      <c r="H2718" t="str">
        <f t="shared" si="43"/>
        <v>4192970400806通所介護</v>
      </c>
      <c r="I2718" t="s">
        <v>378</v>
      </c>
      <c r="J2718">
        <v>256171</v>
      </c>
    </row>
    <row r="2719" spans="1:10">
      <c r="A2719">
        <v>419</v>
      </c>
      <c r="B2719" t="s">
        <v>3824</v>
      </c>
      <c r="C2719">
        <v>439</v>
      </c>
      <c r="D2719" t="s">
        <v>3780</v>
      </c>
      <c r="E2719">
        <v>2990400018</v>
      </c>
      <c r="F2719" t="s">
        <v>307</v>
      </c>
      <c r="G2719" t="s">
        <v>3945</v>
      </c>
      <c r="H2719" t="str">
        <f t="shared" si="43"/>
        <v>4192990400018小規模多機能型居宅介護</v>
      </c>
      <c r="I2719" t="s">
        <v>378</v>
      </c>
      <c r="J2719">
        <v>730618</v>
      </c>
    </row>
    <row r="2720" spans="1:10">
      <c r="A2720">
        <v>419</v>
      </c>
      <c r="B2720" t="s">
        <v>3825</v>
      </c>
      <c r="C2720">
        <v>439</v>
      </c>
      <c r="D2720" t="s">
        <v>3780</v>
      </c>
      <c r="E2720">
        <v>2990400018</v>
      </c>
      <c r="F2720" t="s">
        <v>4721</v>
      </c>
      <c r="G2720" t="s">
        <v>3945</v>
      </c>
      <c r="H2720" t="str">
        <f t="shared" si="43"/>
        <v>4192990400018小規模多機能型居宅介護(短期利用型）</v>
      </c>
      <c r="I2720" t="s">
        <v>378</v>
      </c>
      <c r="J2720">
        <v>0</v>
      </c>
    </row>
    <row r="2721" spans="1:10">
      <c r="A2721">
        <v>419</v>
      </c>
      <c r="B2721" t="s">
        <v>3826</v>
      </c>
      <c r="C2721">
        <v>439</v>
      </c>
      <c r="D2721" t="s">
        <v>3780</v>
      </c>
      <c r="E2721">
        <v>2990400018</v>
      </c>
      <c r="F2721" t="s">
        <v>309</v>
      </c>
      <c r="G2721" t="s">
        <v>3945</v>
      </c>
      <c r="H2721" t="str">
        <f t="shared" si="43"/>
        <v>4192990400018介護予防小規模多機能型居宅介護</v>
      </c>
      <c r="I2721" t="s">
        <v>378</v>
      </c>
      <c r="J2721">
        <v>39863</v>
      </c>
    </row>
    <row r="2722" spans="1:10">
      <c r="A2722">
        <v>419</v>
      </c>
      <c r="B2722" t="s">
        <v>3827</v>
      </c>
      <c r="C2722">
        <v>439</v>
      </c>
      <c r="D2722" t="s">
        <v>3780</v>
      </c>
      <c r="E2722">
        <v>2990400018</v>
      </c>
      <c r="F2722" t="s">
        <v>4722</v>
      </c>
      <c r="G2722" t="s">
        <v>3945</v>
      </c>
      <c r="H2722" t="str">
        <f t="shared" si="43"/>
        <v>4192990400018介護予防小規模多機能型居宅介護(短期利用型）</v>
      </c>
      <c r="I2722" t="s">
        <v>378</v>
      </c>
      <c r="J2722">
        <v>0</v>
      </c>
    </row>
    <row r="2723" spans="1:10">
      <c r="A2723">
        <v>419</v>
      </c>
      <c r="B2723" t="s">
        <v>3828</v>
      </c>
      <c r="C2723">
        <v>439</v>
      </c>
      <c r="D2723" t="s">
        <v>3780</v>
      </c>
      <c r="E2723">
        <v>2990400067</v>
      </c>
      <c r="F2723" t="s">
        <v>201</v>
      </c>
      <c r="G2723" t="s">
        <v>3946</v>
      </c>
      <c r="H2723" t="str">
        <f t="shared" ref="H2723:H2786" si="44">A2723&amp;B2723</f>
        <v>4192990400067認知症対応型共同生活介護</v>
      </c>
      <c r="I2723" t="s">
        <v>378</v>
      </c>
      <c r="J2723">
        <v>850202</v>
      </c>
    </row>
    <row r="2724" spans="1:10">
      <c r="A2724">
        <v>419</v>
      </c>
      <c r="B2724" t="s">
        <v>3829</v>
      </c>
      <c r="C2724">
        <v>439</v>
      </c>
      <c r="D2724" t="s">
        <v>3780</v>
      </c>
      <c r="E2724">
        <v>2990400067</v>
      </c>
      <c r="F2724" t="s">
        <v>203</v>
      </c>
      <c r="G2724" t="s">
        <v>3946</v>
      </c>
      <c r="H2724" t="str">
        <f t="shared" si="44"/>
        <v>4192990400067介護予防認知症対応型共同生活介護</v>
      </c>
      <c r="I2724" t="s">
        <v>378</v>
      </c>
      <c r="J2724">
        <v>0</v>
      </c>
    </row>
    <row r="2725" spans="1:10">
      <c r="A2725">
        <v>419</v>
      </c>
      <c r="B2725" t="s">
        <v>3830</v>
      </c>
      <c r="C2725">
        <v>439</v>
      </c>
      <c r="D2725" t="s">
        <v>3780</v>
      </c>
      <c r="E2725">
        <v>2990400059</v>
      </c>
      <c r="F2725" t="s">
        <v>307</v>
      </c>
      <c r="G2725" t="s">
        <v>3947</v>
      </c>
      <c r="H2725" t="str">
        <f t="shared" si="44"/>
        <v>4192990400059小規模多機能型居宅介護</v>
      </c>
      <c r="I2725" t="s">
        <v>378</v>
      </c>
      <c r="J2725">
        <v>744088</v>
      </c>
    </row>
    <row r="2726" spans="1:10">
      <c r="A2726">
        <v>419</v>
      </c>
      <c r="B2726" t="s">
        <v>3831</v>
      </c>
      <c r="C2726">
        <v>439</v>
      </c>
      <c r="D2726" t="s">
        <v>3780</v>
      </c>
      <c r="E2726">
        <v>2990400059</v>
      </c>
      <c r="F2726" t="s">
        <v>4721</v>
      </c>
      <c r="G2726" t="s">
        <v>3947</v>
      </c>
      <c r="H2726" t="str">
        <f t="shared" si="44"/>
        <v>4192990400059小規模多機能型居宅介護(短期利用型）</v>
      </c>
      <c r="I2726" t="s">
        <v>378</v>
      </c>
      <c r="J2726">
        <v>0</v>
      </c>
    </row>
    <row r="2727" spans="1:10">
      <c r="A2727">
        <v>419</v>
      </c>
      <c r="B2727" t="s">
        <v>3832</v>
      </c>
      <c r="C2727">
        <v>439</v>
      </c>
      <c r="D2727" t="s">
        <v>3780</v>
      </c>
      <c r="E2727">
        <v>2990400059</v>
      </c>
      <c r="F2727" t="s">
        <v>309</v>
      </c>
      <c r="G2727" t="s">
        <v>3947</v>
      </c>
      <c r="H2727" t="str">
        <f t="shared" si="44"/>
        <v>4192990400059介護予防小規模多機能型居宅介護</v>
      </c>
      <c r="I2727" t="s">
        <v>378</v>
      </c>
      <c r="J2727">
        <v>1355</v>
      </c>
    </row>
    <row r="2728" spans="1:10">
      <c r="A2728">
        <v>419</v>
      </c>
      <c r="B2728" t="s">
        <v>3833</v>
      </c>
      <c r="C2728">
        <v>439</v>
      </c>
      <c r="D2728" t="s">
        <v>3780</v>
      </c>
      <c r="E2728">
        <v>2990400059</v>
      </c>
      <c r="F2728" t="s">
        <v>4722</v>
      </c>
      <c r="G2728" t="s">
        <v>3947</v>
      </c>
      <c r="H2728" t="str">
        <f t="shared" si="44"/>
        <v>4192990400059介護予防小規模多機能型居宅介護(短期利用型）</v>
      </c>
      <c r="I2728" t="s">
        <v>378</v>
      </c>
      <c r="J2728">
        <v>0</v>
      </c>
    </row>
    <row r="2729" spans="1:10">
      <c r="A2729">
        <v>419</v>
      </c>
      <c r="B2729" t="s">
        <v>3834</v>
      </c>
      <c r="C2729">
        <v>439</v>
      </c>
      <c r="D2729" t="s">
        <v>3780</v>
      </c>
      <c r="E2729">
        <v>2970401077</v>
      </c>
      <c r="F2729" t="s">
        <v>12</v>
      </c>
      <c r="G2729" t="s">
        <v>3948</v>
      </c>
      <c r="H2729" t="str">
        <f t="shared" si="44"/>
        <v>4192970401077通所介護</v>
      </c>
      <c r="I2729" t="s">
        <v>378</v>
      </c>
      <c r="J2729">
        <v>187070</v>
      </c>
    </row>
    <row r="2730" spans="1:10">
      <c r="A2730">
        <v>419</v>
      </c>
      <c r="B2730" t="s">
        <v>3835</v>
      </c>
      <c r="C2730">
        <v>439</v>
      </c>
      <c r="D2730" t="s">
        <v>3780</v>
      </c>
      <c r="E2730">
        <v>2970401069</v>
      </c>
      <c r="F2730" t="s">
        <v>188</v>
      </c>
      <c r="G2730" t="s">
        <v>3949</v>
      </c>
      <c r="H2730" t="str">
        <f t="shared" si="44"/>
        <v>4192970401069短期入所生活介護</v>
      </c>
      <c r="I2730" t="s">
        <v>378</v>
      </c>
      <c r="J2730">
        <v>601854</v>
      </c>
    </row>
    <row r="2731" spans="1:10">
      <c r="A2731">
        <v>419</v>
      </c>
      <c r="B2731" t="s">
        <v>3836</v>
      </c>
      <c r="C2731">
        <v>439</v>
      </c>
      <c r="D2731" t="s">
        <v>3780</v>
      </c>
      <c r="E2731">
        <v>2970401069</v>
      </c>
      <c r="F2731" t="s">
        <v>187</v>
      </c>
      <c r="G2731" t="s">
        <v>3949</v>
      </c>
      <c r="H2731" t="str">
        <f t="shared" si="44"/>
        <v>4192970401069介護予防短期入所生活介護</v>
      </c>
      <c r="I2731" t="s">
        <v>378</v>
      </c>
      <c r="J2731">
        <v>7367</v>
      </c>
    </row>
    <row r="2732" spans="1:10">
      <c r="A2732">
        <v>419</v>
      </c>
      <c r="B2732" t="s">
        <v>3837</v>
      </c>
      <c r="C2732">
        <v>439</v>
      </c>
      <c r="D2732" t="s">
        <v>3780</v>
      </c>
      <c r="E2732">
        <v>2990400083</v>
      </c>
      <c r="F2732" t="s">
        <v>307</v>
      </c>
      <c r="G2732" t="s">
        <v>3950</v>
      </c>
      <c r="H2732" t="str">
        <f t="shared" si="44"/>
        <v>4192990400083小規模多機能型居宅介護</v>
      </c>
      <c r="I2732" t="s">
        <v>378</v>
      </c>
      <c r="J2732">
        <v>712485</v>
      </c>
    </row>
    <row r="2733" spans="1:10">
      <c r="A2733">
        <v>419</v>
      </c>
      <c r="B2733" t="s">
        <v>3838</v>
      </c>
      <c r="C2733">
        <v>439</v>
      </c>
      <c r="D2733" t="s">
        <v>3780</v>
      </c>
      <c r="E2733">
        <v>2990400083</v>
      </c>
      <c r="F2733" t="s">
        <v>4721</v>
      </c>
      <c r="G2733" t="s">
        <v>3950</v>
      </c>
      <c r="H2733" t="str">
        <f t="shared" si="44"/>
        <v>4192990400083小規模多機能型居宅介護(短期利用型）</v>
      </c>
      <c r="I2733" t="s">
        <v>378</v>
      </c>
      <c r="J2733">
        <v>1997</v>
      </c>
    </row>
    <row r="2734" spans="1:10">
      <c r="A2734">
        <v>419</v>
      </c>
      <c r="B2734" t="s">
        <v>3839</v>
      </c>
      <c r="C2734">
        <v>439</v>
      </c>
      <c r="D2734" t="s">
        <v>3780</v>
      </c>
      <c r="E2734">
        <v>2990400083</v>
      </c>
      <c r="F2734" t="s">
        <v>309</v>
      </c>
      <c r="G2734" t="s">
        <v>3950</v>
      </c>
      <c r="H2734" t="str">
        <f t="shared" si="44"/>
        <v>4192990400083介護予防小規模多機能型居宅介護</v>
      </c>
      <c r="I2734" t="s">
        <v>378</v>
      </c>
      <c r="J2734">
        <v>29961</v>
      </c>
    </row>
    <row r="2735" spans="1:10">
      <c r="A2735">
        <v>419</v>
      </c>
      <c r="B2735" t="s">
        <v>3840</v>
      </c>
      <c r="C2735">
        <v>439</v>
      </c>
      <c r="D2735" t="s">
        <v>3780</v>
      </c>
      <c r="E2735">
        <v>2990400083</v>
      </c>
      <c r="F2735" t="s">
        <v>4722</v>
      </c>
      <c r="G2735" t="s">
        <v>3950</v>
      </c>
      <c r="H2735" t="str">
        <f t="shared" si="44"/>
        <v>4192990400083介護予防小規模多機能型居宅介護(短期利用型）</v>
      </c>
      <c r="I2735" t="s">
        <v>378</v>
      </c>
      <c r="J2735">
        <v>153</v>
      </c>
    </row>
    <row r="2736" spans="1:10">
      <c r="A2736">
        <v>419</v>
      </c>
      <c r="B2736" t="s">
        <v>3841</v>
      </c>
      <c r="C2736">
        <v>439</v>
      </c>
      <c r="D2736" t="s">
        <v>3780</v>
      </c>
      <c r="E2736">
        <v>2990100303</v>
      </c>
      <c r="F2736" t="s">
        <v>307</v>
      </c>
      <c r="G2736" t="s">
        <v>3951</v>
      </c>
      <c r="H2736" t="str">
        <f t="shared" si="44"/>
        <v>4192990100303小規模多機能型居宅介護</v>
      </c>
      <c r="I2736" t="s">
        <v>378</v>
      </c>
      <c r="J2736">
        <v>677102</v>
      </c>
    </row>
    <row r="2737" spans="1:10">
      <c r="A2737">
        <v>419</v>
      </c>
      <c r="B2737" t="s">
        <v>3842</v>
      </c>
      <c r="C2737">
        <v>439</v>
      </c>
      <c r="D2737" t="s">
        <v>3780</v>
      </c>
      <c r="E2737">
        <v>2990100303</v>
      </c>
      <c r="F2737" t="s">
        <v>4721</v>
      </c>
      <c r="G2737" t="s">
        <v>3951</v>
      </c>
      <c r="H2737" t="str">
        <f t="shared" si="44"/>
        <v>4192990100303小規模多機能型居宅介護(短期利用型）</v>
      </c>
      <c r="I2737" t="s">
        <v>378</v>
      </c>
      <c r="J2737">
        <v>0</v>
      </c>
    </row>
    <row r="2738" spans="1:10">
      <c r="A2738">
        <v>419</v>
      </c>
      <c r="B2738" t="s">
        <v>3843</v>
      </c>
      <c r="C2738">
        <v>439</v>
      </c>
      <c r="D2738" t="s">
        <v>3780</v>
      </c>
      <c r="E2738">
        <v>2990100303</v>
      </c>
      <c r="F2738" t="s">
        <v>309</v>
      </c>
      <c r="G2738" t="s">
        <v>3951</v>
      </c>
      <c r="H2738" t="str">
        <f t="shared" si="44"/>
        <v>4192990100303介護予防小規模多機能型居宅介護</v>
      </c>
      <c r="I2738" t="s">
        <v>378</v>
      </c>
      <c r="J2738">
        <v>47357</v>
      </c>
    </row>
    <row r="2739" spans="1:10">
      <c r="A2739">
        <v>419</v>
      </c>
      <c r="B2739" t="s">
        <v>3844</v>
      </c>
      <c r="C2739">
        <v>439</v>
      </c>
      <c r="D2739" t="s">
        <v>3780</v>
      </c>
      <c r="E2739">
        <v>2990100303</v>
      </c>
      <c r="F2739" t="s">
        <v>4722</v>
      </c>
      <c r="G2739" t="s">
        <v>3951</v>
      </c>
      <c r="H2739" t="str">
        <f t="shared" si="44"/>
        <v>4192990100303介護予防小規模多機能型居宅介護(短期利用型）</v>
      </c>
      <c r="I2739" t="s">
        <v>378</v>
      </c>
      <c r="J2739">
        <v>0</v>
      </c>
    </row>
    <row r="2740" spans="1:10">
      <c r="A2740">
        <v>419</v>
      </c>
      <c r="B2740" t="s">
        <v>3845</v>
      </c>
      <c r="C2740">
        <v>439</v>
      </c>
      <c r="D2740" t="s">
        <v>3780</v>
      </c>
      <c r="E2740">
        <v>2990100634</v>
      </c>
      <c r="F2740" t="s">
        <v>201</v>
      </c>
      <c r="G2740" t="s">
        <v>3952</v>
      </c>
      <c r="H2740" t="str">
        <f t="shared" si="44"/>
        <v>4192990100634認知症対応型共同生活介護</v>
      </c>
      <c r="I2740" t="s">
        <v>378</v>
      </c>
      <c r="J2740">
        <v>833464</v>
      </c>
    </row>
    <row r="2741" spans="1:10">
      <c r="A2741">
        <v>419</v>
      </c>
      <c r="B2741" t="s">
        <v>3846</v>
      </c>
      <c r="C2741">
        <v>439</v>
      </c>
      <c r="D2741" t="s">
        <v>3780</v>
      </c>
      <c r="E2741">
        <v>2990100634</v>
      </c>
      <c r="F2741" t="s">
        <v>4716</v>
      </c>
      <c r="G2741" t="s">
        <v>3952</v>
      </c>
      <c r="H2741" t="str">
        <f t="shared" si="44"/>
        <v>4192990100634認知症対応型共同生活介護(短期利用型）</v>
      </c>
      <c r="I2741" t="s">
        <v>378</v>
      </c>
      <c r="J2741">
        <v>0</v>
      </c>
    </row>
    <row r="2742" spans="1:10">
      <c r="A2742">
        <v>419</v>
      </c>
      <c r="B2742" t="s">
        <v>3847</v>
      </c>
      <c r="C2742">
        <v>439</v>
      </c>
      <c r="D2742" t="s">
        <v>3780</v>
      </c>
      <c r="E2742">
        <v>2990100634</v>
      </c>
      <c r="F2742" t="s">
        <v>203</v>
      </c>
      <c r="G2742" t="s">
        <v>3952</v>
      </c>
      <c r="H2742" t="str">
        <f t="shared" si="44"/>
        <v>4192990100634介護予防認知症対応型共同生活介護</v>
      </c>
      <c r="I2742" t="s">
        <v>378</v>
      </c>
      <c r="J2742">
        <v>0</v>
      </c>
    </row>
    <row r="2743" spans="1:10">
      <c r="A2743">
        <v>419</v>
      </c>
      <c r="B2743" t="s">
        <v>3848</v>
      </c>
      <c r="C2743">
        <v>439</v>
      </c>
      <c r="D2743" t="s">
        <v>3780</v>
      </c>
      <c r="E2743">
        <v>2990100634</v>
      </c>
      <c r="F2743" t="s">
        <v>4718</v>
      </c>
      <c r="G2743" t="s">
        <v>3952</v>
      </c>
      <c r="H2743" t="str">
        <f t="shared" si="44"/>
        <v>4192990100634介護予防認知症対応型共同生活介護(短期利用型）</v>
      </c>
      <c r="I2743" t="s">
        <v>378</v>
      </c>
      <c r="J2743">
        <v>0</v>
      </c>
    </row>
    <row r="2744" spans="1:10">
      <c r="A2744">
        <v>419</v>
      </c>
      <c r="B2744" t="s">
        <v>3849</v>
      </c>
      <c r="C2744">
        <v>439</v>
      </c>
      <c r="D2744" t="s">
        <v>3780</v>
      </c>
      <c r="E2744">
        <v>2990400109</v>
      </c>
      <c r="F2744" t="s">
        <v>307</v>
      </c>
      <c r="G2744" t="s">
        <v>3953</v>
      </c>
      <c r="H2744" t="str">
        <f t="shared" si="44"/>
        <v>4192990400109小規模多機能型居宅介護</v>
      </c>
      <c r="I2744" t="s">
        <v>378</v>
      </c>
      <c r="J2744">
        <v>632587</v>
      </c>
    </row>
    <row r="2745" spans="1:10">
      <c r="A2745">
        <v>419</v>
      </c>
      <c r="B2745" t="s">
        <v>3850</v>
      </c>
      <c r="C2745">
        <v>439</v>
      </c>
      <c r="D2745" t="s">
        <v>3780</v>
      </c>
      <c r="E2745">
        <v>2990400109</v>
      </c>
      <c r="F2745" t="s">
        <v>4721</v>
      </c>
      <c r="G2745" t="s">
        <v>3953</v>
      </c>
      <c r="H2745" t="str">
        <f t="shared" si="44"/>
        <v>4192990400109小規模多機能型居宅介護(短期利用型）</v>
      </c>
      <c r="I2745" t="s">
        <v>378</v>
      </c>
      <c r="J2745">
        <v>311</v>
      </c>
    </row>
    <row r="2746" spans="1:10">
      <c r="A2746">
        <v>419</v>
      </c>
      <c r="B2746" t="s">
        <v>3851</v>
      </c>
      <c r="C2746">
        <v>439</v>
      </c>
      <c r="D2746" t="s">
        <v>3780</v>
      </c>
      <c r="E2746">
        <v>2990400109</v>
      </c>
      <c r="F2746" t="s">
        <v>309</v>
      </c>
      <c r="G2746" t="s">
        <v>3953</v>
      </c>
      <c r="H2746" t="str">
        <f t="shared" si="44"/>
        <v>4192990400109介護予防小規模多機能型居宅介護</v>
      </c>
      <c r="I2746" t="s">
        <v>378</v>
      </c>
      <c r="J2746">
        <v>56109</v>
      </c>
    </row>
    <row r="2747" spans="1:10">
      <c r="A2747">
        <v>419</v>
      </c>
      <c r="B2747" t="s">
        <v>3852</v>
      </c>
      <c r="C2747">
        <v>439</v>
      </c>
      <c r="D2747" t="s">
        <v>3780</v>
      </c>
      <c r="E2747">
        <v>2990400109</v>
      </c>
      <c r="F2747" t="s">
        <v>4722</v>
      </c>
      <c r="G2747" t="s">
        <v>3953</v>
      </c>
      <c r="H2747" t="str">
        <f t="shared" si="44"/>
        <v>4192990400109介護予防小規模多機能型居宅介護(短期利用型）</v>
      </c>
      <c r="I2747" t="s">
        <v>378</v>
      </c>
      <c r="J2747">
        <v>0</v>
      </c>
    </row>
    <row r="2748" spans="1:10">
      <c r="A2748">
        <v>419</v>
      </c>
      <c r="B2748" t="s">
        <v>3853</v>
      </c>
      <c r="C2748">
        <v>439</v>
      </c>
      <c r="D2748" t="s">
        <v>3780</v>
      </c>
      <c r="E2748">
        <v>2990400091</v>
      </c>
      <c r="F2748" t="s">
        <v>201</v>
      </c>
      <c r="G2748" t="s">
        <v>3954</v>
      </c>
      <c r="H2748" t="str">
        <f t="shared" si="44"/>
        <v>4192990400091認知症対応型共同生活介護</v>
      </c>
      <c r="I2748" t="s">
        <v>378</v>
      </c>
      <c r="J2748">
        <v>842746</v>
      </c>
    </row>
    <row r="2749" spans="1:10">
      <c r="A2749">
        <v>419</v>
      </c>
      <c r="B2749" t="s">
        <v>3854</v>
      </c>
      <c r="C2749">
        <v>439</v>
      </c>
      <c r="D2749" t="s">
        <v>3780</v>
      </c>
      <c r="E2749">
        <v>2990400091</v>
      </c>
      <c r="F2749" t="s">
        <v>203</v>
      </c>
      <c r="G2749" t="s">
        <v>3954</v>
      </c>
      <c r="H2749" t="str">
        <f t="shared" si="44"/>
        <v>4192990400091介護予防認知症対応型共同生活介護</v>
      </c>
      <c r="I2749" t="s">
        <v>378</v>
      </c>
      <c r="J2749">
        <v>0</v>
      </c>
    </row>
    <row r="2750" spans="1:10">
      <c r="A2750">
        <v>419</v>
      </c>
      <c r="B2750" t="s">
        <v>3855</v>
      </c>
      <c r="C2750">
        <v>439</v>
      </c>
      <c r="D2750" t="s">
        <v>3780</v>
      </c>
      <c r="E2750">
        <v>2990100394</v>
      </c>
      <c r="F2750" t="s">
        <v>168</v>
      </c>
      <c r="G2750" t="s">
        <v>3955</v>
      </c>
      <c r="H2750" t="str">
        <f t="shared" si="44"/>
        <v>4192990100394定期巡回・随時対応型訪問介護看護</v>
      </c>
      <c r="I2750" t="s">
        <v>378</v>
      </c>
      <c r="J2750">
        <v>1710297</v>
      </c>
    </row>
    <row r="2751" spans="1:10">
      <c r="A2751">
        <v>419</v>
      </c>
      <c r="B2751" t="s">
        <v>3856</v>
      </c>
      <c r="C2751">
        <v>439</v>
      </c>
      <c r="D2751" t="s">
        <v>3780</v>
      </c>
      <c r="E2751">
        <v>2970107385</v>
      </c>
      <c r="F2751" t="s">
        <v>188</v>
      </c>
      <c r="G2751" t="s">
        <v>3956</v>
      </c>
      <c r="H2751" t="str">
        <f t="shared" si="44"/>
        <v>4192970107385短期入所生活介護</v>
      </c>
      <c r="I2751" t="s">
        <v>378</v>
      </c>
      <c r="J2751">
        <v>626713</v>
      </c>
    </row>
    <row r="2752" spans="1:10">
      <c r="A2752">
        <v>419</v>
      </c>
      <c r="B2752" t="s">
        <v>3857</v>
      </c>
      <c r="C2752">
        <v>439</v>
      </c>
      <c r="D2752" t="s">
        <v>3780</v>
      </c>
      <c r="E2752">
        <v>2970107385</v>
      </c>
      <c r="F2752" t="s">
        <v>187</v>
      </c>
      <c r="G2752" t="s">
        <v>3956</v>
      </c>
      <c r="H2752" t="str">
        <f t="shared" si="44"/>
        <v>4192970107385介護予防短期入所生活介護</v>
      </c>
      <c r="I2752" t="s">
        <v>378</v>
      </c>
      <c r="J2752">
        <v>2471</v>
      </c>
    </row>
    <row r="2753" spans="1:10">
      <c r="A2753">
        <v>419</v>
      </c>
      <c r="B2753" t="s">
        <v>3858</v>
      </c>
      <c r="C2753">
        <v>439</v>
      </c>
      <c r="D2753" t="s">
        <v>3780</v>
      </c>
      <c r="E2753">
        <v>2990100626</v>
      </c>
      <c r="F2753" t="s">
        <v>13</v>
      </c>
      <c r="G2753" t="s">
        <v>3957</v>
      </c>
      <c r="H2753" t="str">
        <f t="shared" si="44"/>
        <v>4192990100626地域密着型通所介護</v>
      </c>
      <c r="I2753" t="s">
        <v>378</v>
      </c>
      <c r="J2753">
        <v>228698</v>
      </c>
    </row>
    <row r="2754" spans="1:10">
      <c r="A2754">
        <v>419</v>
      </c>
      <c r="B2754" t="s">
        <v>3859</v>
      </c>
      <c r="C2754">
        <v>439</v>
      </c>
      <c r="D2754" t="s">
        <v>3780</v>
      </c>
      <c r="E2754">
        <v>2990500098</v>
      </c>
      <c r="F2754" t="s">
        <v>168</v>
      </c>
      <c r="G2754" t="s">
        <v>3958</v>
      </c>
      <c r="H2754" t="str">
        <f t="shared" si="44"/>
        <v>4192990500098定期巡回・随時対応型訪問介護看護</v>
      </c>
      <c r="I2754" t="s">
        <v>378</v>
      </c>
      <c r="J2754">
        <v>1154032</v>
      </c>
    </row>
    <row r="2755" spans="1:10">
      <c r="A2755">
        <v>419</v>
      </c>
      <c r="B2755" t="s">
        <v>3860</v>
      </c>
      <c r="C2755">
        <v>439</v>
      </c>
      <c r="D2755" t="s">
        <v>3780</v>
      </c>
      <c r="E2755">
        <v>2990500114</v>
      </c>
      <c r="F2755" t="s">
        <v>307</v>
      </c>
      <c r="G2755" t="s">
        <v>3959</v>
      </c>
      <c r="H2755" t="str">
        <f t="shared" si="44"/>
        <v>4192990500114小規模多機能型居宅介護</v>
      </c>
      <c r="I2755" t="s">
        <v>378</v>
      </c>
      <c r="J2755">
        <v>695846</v>
      </c>
    </row>
    <row r="2756" spans="1:10">
      <c r="A2756">
        <v>419</v>
      </c>
      <c r="B2756" t="s">
        <v>3861</v>
      </c>
      <c r="C2756">
        <v>439</v>
      </c>
      <c r="D2756" t="s">
        <v>3780</v>
      </c>
      <c r="E2756">
        <v>2990500114</v>
      </c>
      <c r="F2756" t="s">
        <v>4721</v>
      </c>
      <c r="G2756" t="s">
        <v>3959</v>
      </c>
      <c r="H2756" t="str">
        <f t="shared" si="44"/>
        <v>4192990500114小規模多機能型居宅介護(短期利用型）</v>
      </c>
      <c r="I2756" t="s">
        <v>378</v>
      </c>
      <c r="J2756">
        <v>3394</v>
      </c>
    </row>
    <row r="2757" spans="1:10">
      <c r="A2757">
        <v>419</v>
      </c>
      <c r="B2757" t="s">
        <v>3862</v>
      </c>
      <c r="C2757">
        <v>439</v>
      </c>
      <c r="D2757" t="s">
        <v>3780</v>
      </c>
      <c r="E2757">
        <v>2990500114</v>
      </c>
      <c r="F2757" t="s">
        <v>309</v>
      </c>
      <c r="G2757" t="s">
        <v>3959</v>
      </c>
      <c r="H2757" t="str">
        <f t="shared" si="44"/>
        <v>4192990500114介護予防小規模多機能型居宅介護</v>
      </c>
      <c r="I2757" t="s">
        <v>378</v>
      </c>
      <c r="J2757">
        <v>26051</v>
      </c>
    </row>
    <row r="2758" spans="1:10">
      <c r="A2758">
        <v>419</v>
      </c>
      <c r="B2758" t="s">
        <v>3863</v>
      </c>
      <c r="C2758">
        <v>439</v>
      </c>
      <c r="D2758" t="s">
        <v>3780</v>
      </c>
      <c r="E2758">
        <v>2990500114</v>
      </c>
      <c r="F2758" t="s">
        <v>4722</v>
      </c>
      <c r="G2758" t="s">
        <v>3959</v>
      </c>
      <c r="H2758" t="str">
        <f t="shared" si="44"/>
        <v>4192990500114介護予防小規模多機能型居宅介護(短期利用型）</v>
      </c>
      <c r="I2758" t="s">
        <v>378</v>
      </c>
      <c r="J2758">
        <v>0</v>
      </c>
    </row>
    <row r="2759" spans="1:10">
      <c r="A2759">
        <v>419</v>
      </c>
      <c r="B2759" t="s">
        <v>3864</v>
      </c>
      <c r="C2759">
        <v>439</v>
      </c>
      <c r="D2759" t="s">
        <v>3780</v>
      </c>
      <c r="E2759">
        <v>2990500106</v>
      </c>
      <c r="F2759" t="s">
        <v>201</v>
      </c>
      <c r="G2759" t="s">
        <v>3960</v>
      </c>
      <c r="H2759" t="str">
        <f t="shared" si="44"/>
        <v>4192990500106認知症対応型共同生活介護</v>
      </c>
      <c r="I2759" t="s">
        <v>378</v>
      </c>
      <c r="J2759">
        <v>817886</v>
      </c>
    </row>
    <row r="2760" spans="1:10">
      <c r="A2760">
        <v>419</v>
      </c>
      <c r="B2760" t="s">
        <v>3865</v>
      </c>
      <c r="C2760">
        <v>439</v>
      </c>
      <c r="D2760" t="s">
        <v>3780</v>
      </c>
      <c r="E2760">
        <v>2990500106</v>
      </c>
      <c r="F2760" t="s">
        <v>203</v>
      </c>
      <c r="G2760" t="s">
        <v>3960</v>
      </c>
      <c r="H2760" t="str">
        <f t="shared" si="44"/>
        <v>4192990500106介護予防認知症対応型共同生活介護</v>
      </c>
      <c r="I2760" t="s">
        <v>378</v>
      </c>
      <c r="J2760">
        <v>0</v>
      </c>
    </row>
    <row r="2761" spans="1:10">
      <c r="A2761">
        <v>419</v>
      </c>
      <c r="B2761" t="s">
        <v>3866</v>
      </c>
      <c r="C2761">
        <v>439</v>
      </c>
      <c r="D2761" t="s">
        <v>3780</v>
      </c>
      <c r="E2761">
        <v>2990100501</v>
      </c>
      <c r="F2761" t="s">
        <v>156</v>
      </c>
      <c r="G2761" t="s">
        <v>3961</v>
      </c>
      <c r="H2761" t="str">
        <f t="shared" si="44"/>
        <v>4192990100501複合型サービス（看護小規模多機能型居宅介護）</v>
      </c>
      <c r="I2761" t="s">
        <v>378</v>
      </c>
      <c r="J2761">
        <v>815159</v>
      </c>
    </row>
    <row r="2762" spans="1:10">
      <c r="A2762">
        <v>419</v>
      </c>
      <c r="B2762" t="s">
        <v>3867</v>
      </c>
      <c r="C2762">
        <v>439</v>
      </c>
      <c r="D2762" t="s">
        <v>3780</v>
      </c>
      <c r="E2762">
        <v>2990100519</v>
      </c>
      <c r="F2762" t="s">
        <v>201</v>
      </c>
      <c r="G2762" t="s">
        <v>3962</v>
      </c>
      <c r="H2762" t="str">
        <f t="shared" si="44"/>
        <v>4192990100519認知症対応型共同生活介護</v>
      </c>
      <c r="I2762" t="s">
        <v>378</v>
      </c>
      <c r="J2762">
        <v>773696</v>
      </c>
    </row>
    <row r="2763" spans="1:10">
      <c r="A2763">
        <v>419</v>
      </c>
      <c r="B2763" t="s">
        <v>3868</v>
      </c>
      <c r="C2763">
        <v>439</v>
      </c>
      <c r="D2763" t="s">
        <v>3780</v>
      </c>
      <c r="E2763">
        <v>2990100519</v>
      </c>
      <c r="F2763" t="s">
        <v>203</v>
      </c>
      <c r="G2763" t="s">
        <v>3962</v>
      </c>
      <c r="H2763" t="str">
        <f t="shared" si="44"/>
        <v>4192990100519介護予防認知症対応型共同生活介護</v>
      </c>
      <c r="I2763" t="s">
        <v>378</v>
      </c>
      <c r="J2763">
        <v>0</v>
      </c>
    </row>
    <row r="2764" spans="1:10">
      <c r="A2764">
        <v>419</v>
      </c>
      <c r="B2764" t="s">
        <v>3869</v>
      </c>
      <c r="C2764">
        <v>439</v>
      </c>
      <c r="D2764" t="s">
        <v>3780</v>
      </c>
      <c r="E2764">
        <v>2990600161</v>
      </c>
      <c r="F2764" t="s">
        <v>201</v>
      </c>
      <c r="G2764" t="s">
        <v>3963</v>
      </c>
      <c r="H2764" t="str">
        <f t="shared" si="44"/>
        <v>4192990600161認知症対応型共同生活介護</v>
      </c>
      <c r="I2764" t="s">
        <v>378</v>
      </c>
      <c r="J2764">
        <v>860611</v>
      </c>
    </row>
    <row r="2765" spans="1:10">
      <c r="A2765">
        <v>419</v>
      </c>
      <c r="B2765" t="s">
        <v>3870</v>
      </c>
      <c r="C2765">
        <v>439</v>
      </c>
      <c r="D2765" t="s">
        <v>3780</v>
      </c>
      <c r="E2765">
        <v>2990600161</v>
      </c>
      <c r="F2765" t="s">
        <v>203</v>
      </c>
      <c r="G2765" t="s">
        <v>3963</v>
      </c>
      <c r="H2765" t="str">
        <f t="shared" si="44"/>
        <v>4192990600161介護予防認知症対応型共同生活介護</v>
      </c>
      <c r="I2765" t="s">
        <v>378</v>
      </c>
      <c r="J2765">
        <v>0</v>
      </c>
    </row>
    <row r="2766" spans="1:10">
      <c r="A2766">
        <v>419</v>
      </c>
      <c r="B2766" t="s">
        <v>3871</v>
      </c>
      <c r="C2766">
        <v>439</v>
      </c>
      <c r="D2766" t="s">
        <v>3780</v>
      </c>
      <c r="E2766">
        <v>2990600245</v>
      </c>
      <c r="F2766" t="s">
        <v>201</v>
      </c>
      <c r="G2766" t="s">
        <v>3964</v>
      </c>
      <c r="H2766" t="str">
        <f t="shared" si="44"/>
        <v>4192990600245認知症対応型共同生活介護</v>
      </c>
      <c r="I2766" t="s">
        <v>378</v>
      </c>
      <c r="J2766">
        <v>784462</v>
      </c>
    </row>
    <row r="2767" spans="1:10">
      <c r="A2767">
        <v>419</v>
      </c>
      <c r="B2767" t="s">
        <v>3872</v>
      </c>
      <c r="C2767">
        <v>439</v>
      </c>
      <c r="D2767" t="s">
        <v>3780</v>
      </c>
      <c r="E2767">
        <v>2990600245</v>
      </c>
      <c r="F2767" t="s">
        <v>203</v>
      </c>
      <c r="G2767" t="s">
        <v>3964</v>
      </c>
      <c r="H2767" t="str">
        <f t="shared" si="44"/>
        <v>4192990600245介護予防認知症対応型共同生活介護</v>
      </c>
      <c r="I2767" t="s">
        <v>378</v>
      </c>
      <c r="J2767">
        <v>15308</v>
      </c>
    </row>
    <row r="2768" spans="1:10">
      <c r="A2768">
        <v>419</v>
      </c>
      <c r="B2768" t="s">
        <v>3873</v>
      </c>
      <c r="C2768">
        <v>439</v>
      </c>
      <c r="D2768" t="s">
        <v>3780</v>
      </c>
      <c r="E2768">
        <v>2990600252</v>
      </c>
      <c r="F2768" t="s">
        <v>307</v>
      </c>
      <c r="G2768" t="s">
        <v>3965</v>
      </c>
      <c r="H2768" t="str">
        <f t="shared" si="44"/>
        <v>4192990600252小規模多機能型居宅介護</v>
      </c>
      <c r="I2768" t="s">
        <v>378</v>
      </c>
      <c r="J2768">
        <v>576190</v>
      </c>
    </row>
    <row r="2769" spans="1:10">
      <c r="A2769">
        <v>419</v>
      </c>
      <c r="B2769" t="s">
        <v>3874</v>
      </c>
      <c r="C2769">
        <v>439</v>
      </c>
      <c r="D2769" t="s">
        <v>3780</v>
      </c>
      <c r="E2769">
        <v>2990600252</v>
      </c>
      <c r="F2769" t="s">
        <v>4721</v>
      </c>
      <c r="G2769" t="s">
        <v>3965</v>
      </c>
      <c r="H2769" t="str">
        <f t="shared" si="44"/>
        <v>4192990600252小規模多機能型居宅介護(短期利用型）</v>
      </c>
      <c r="I2769" t="s">
        <v>378</v>
      </c>
      <c r="J2769">
        <v>370</v>
      </c>
    </row>
    <row r="2770" spans="1:10">
      <c r="A2770">
        <v>419</v>
      </c>
      <c r="B2770" t="s">
        <v>3875</v>
      </c>
      <c r="C2770">
        <v>439</v>
      </c>
      <c r="D2770" t="s">
        <v>3780</v>
      </c>
      <c r="E2770">
        <v>2990600252</v>
      </c>
      <c r="F2770" t="s">
        <v>309</v>
      </c>
      <c r="G2770" t="s">
        <v>3965</v>
      </c>
      <c r="H2770" t="str">
        <f t="shared" si="44"/>
        <v>4192990600252介護予防小規模多機能型居宅介護</v>
      </c>
      <c r="I2770" t="s">
        <v>378</v>
      </c>
      <c r="J2770">
        <v>54305</v>
      </c>
    </row>
    <row r="2771" spans="1:10">
      <c r="A2771">
        <v>419</v>
      </c>
      <c r="B2771" t="s">
        <v>3876</v>
      </c>
      <c r="C2771">
        <v>439</v>
      </c>
      <c r="D2771" t="s">
        <v>3780</v>
      </c>
      <c r="E2771">
        <v>2990600252</v>
      </c>
      <c r="F2771" t="s">
        <v>4722</v>
      </c>
      <c r="G2771" t="s">
        <v>3965</v>
      </c>
      <c r="H2771" t="str">
        <f t="shared" si="44"/>
        <v>4192990600252介護予防小規模多機能型居宅介護(短期利用型）</v>
      </c>
      <c r="I2771" t="s">
        <v>378</v>
      </c>
      <c r="J2771">
        <v>0</v>
      </c>
    </row>
    <row r="2772" spans="1:10">
      <c r="A2772">
        <v>419</v>
      </c>
      <c r="B2772" t="s">
        <v>3877</v>
      </c>
      <c r="C2772">
        <v>439</v>
      </c>
      <c r="D2772" t="s">
        <v>3780</v>
      </c>
      <c r="E2772">
        <v>2990600278</v>
      </c>
      <c r="F2772" t="s">
        <v>156</v>
      </c>
      <c r="G2772" t="s">
        <v>3966</v>
      </c>
      <c r="H2772" t="str">
        <f t="shared" si="44"/>
        <v>4192990600278複合型サービス（看護小規模多機能型居宅介護）</v>
      </c>
      <c r="I2772" t="s">
        <v>378</v>
      </c>
      <c r="J2772">
        <v>368687</v>
      </c>
    </row>
    <row r="2773" spans="1:10">
      <c r="A2773">
        <v>419</v>
      </c>
      <c r="B2773" t="s">
        <v>3878</v>
      </c>
      <c r="C2773">
        <v>439</v>
      </c>
      <c r="D2773" t="s">
        <v>3780</v>
      </c>
      <c r="E2773">
        <v>2990600278</v>
      </c>
      <c r="F2773" t="s">
        <v>4713</v>
      </c>
      <c r="G2773" t="s">
        <v>3966</v>
      </c>
      <c r="H2773" t="str">
        <f t="shared" si="44"/>
        <v>4192990600278複合型サービス（看護小規模多機能型居宅介護・短期利用型）</v>
      </c>
      <c r="I2773" t="s">
        <v>378</v>
      </c>
      <c r="J2773">
        <v>0</v>
      </c>
    </row>
    <row r="2774" spans="1:10">
      <c r="A2774">
        <v>419</v>
      </c>
      <c r="B2774" t="s">
        <v>3879</v>
      </c>
      <c r="C2774">
        <v>439</v>
      </c>
      <c r="D2774" t="s">
        <v>3780</v>
      </c>
      <c r="E2774">
        <v>2990600260</v>
      </c>
      <c r="F2774" t="s">
        <v>168</v>
      </c>
      <c r="G2774" t="s">
        <v>3967</v>
      </c>
      <c r="H2774" t="str">
        <f t="shared" si="44"/>
        <v>4192990600260定期巡回・随時対応型訪問介護看護</v>
      </c>
      <c r="I2774" t="s">
        <v>378</v>
      </c>
      <c r="J2774">
        <v>37976</v>
      </c>
    </row>
    <row r="2775" spans="1:10">
      <c r="A2775">
        <v>419</v>
      </c>
      <c r="B2775" t="s">
        <v>3880</v>
      </c>
      <c r="C2775">
        <v>439</v>
      </c>
      <c r="D2775" t="s">
        <v>3780</v>
      </c>
      <c r="E2775">
        <v>2990200087</v>
      </c>
      <c r="F2775" t="s">
        <v>201</v>
      </c>
      <c r="G2775" t="s">
        <v>3968</v>
      </c>
      <c r="H2775" t="str">
        <f t="shared" si="44"/>
        <v>4192990200087認知症対応型共同生活介護</v>
      </c>
      <c r="I2775" t="s">
        <v>378</v>
      </c>
      <c r="J2775">
        <v>810694</v>
      </c>
    </row>
    <row r="2776" spans="1:10">
      <c r="A2776">
        <v>419</v>
      </c>
      <c r="B2776" t="s">
        <v>3881</v>
      </c>
      <c r="C2776">
        <v>439</v>
      </c>
      <c r="D2776" t="s">
        <v>3780</v>
      </c>
      <c r="E2776">
        <v>2990200087</v>
      </c>
      <c r="F2776" t="s">
        <v>203</v>
      </c>
      <c r="G2776" t="s">
        <v>3968</v>
      </c>
      <c r="H2776" t="str">
        <f t="shared" si="44"/>
        <v>4192990200087介護予防認知症対応型共同生活介護</v>
      </c>
      <c r="I2776" t="s">
        <v>378</v>
      </c>
      <c r="J2776">
        <v>0</v>
      </c>
    </row>
    <row r="2777" spans="1:10">
      <c r="A2777">
        <v>419</v>
      </c>
      <c r="B2777" t="s">
        <v>3882</v>
      </c>
      <c r="C2777">
        <v>439</v>
      </c>
      <c r="D2777" t="s">
        <v>3780</v>
      </c>
      <c r="E2777">
        <v>2990200095</v>
      </c>
      <c r="F2777" t="s">
        <v>307</v>
      </c>
      <c r="G2777" t="s">
        <v>3969</v>
      </c>
      <c r="H2777" t="str">
        <f t="shared" si="44"/>
        <v>4192990200095小規模多機能型居宅介護</v>
      </c>
      <c r="I2777" t="s">
        <v>378</v>
      </c>
      <c r="J2777">
        <v>603660</v>
      </c>
    </row>
    <row r="2778" spans="1:10">
      <c r="A2778">
        <v>419</v>
      </c>
      <c r="B2778" t="s">
        <v>3883</v>
      </c>
      <c r="C2778">
        <v>439</v>
      </c>
      <c r="D2778" t="s">
        <v>3780</v>
      </c>
      <c r="E2778">
        <v>2990200095</v>
      </c>
      <c r="F2778" t="s">
        <v>4721</v>
      </c>
      <c r="G2778" t="s">
        <v>3969</v>
      </c>
      <c r="H2778" t="str">
        <f t="shared" si="44"/>
        <v>4192990200095小規模多機能型居宅介護(短期利用型）</v>
      </c>
      <c r="I2778" t="s">
        <v>378</v>
      </c>
      <c r="J2778">
        <v>1318</v>
      </c>
    </row>
    <row r="2779" spans="1:10">
      <c r="A2779">
        <v>419</v>
      </c>
      <c r="B2779" t="s">
        <v>3884</v>
      </c>
      <c r="C2779">
        <v>439</v>
      </c>
      <c r="D2779" t="s">
        <v>3780</v>
      </c>
      <c r="E2779">
        <v>2990200095</v>
      </c>
      <c r="F2779" t="s">
        <v>309</v>
      </c>
      <c r="G2779" t="s">
        <v>3969</v>
      </c>
      <c r="H2779" t="str">
        <f t="shared" si="44"/>
        <v>4192990200095介護予防小規模多機能型居宅介護</v>
      </c>
      <c r="I2779" t="s">
        <v>378</v>
      </c>
      <c r="J2779">
        <v>66148</v>
      </c>
    </row>
    <row r="2780" spans="1:10">
      <c r="A2780">
        <v>419</v>
      </c>
      <c r="B2780" t="s">
        <v>3885</v>
      </c>
      <c r="C2780">
        <v>439</v>
      </c>
      <c r="D2780" t="s">
        <v>3780</v>
      </c>
      <c r="E2780">
        <v>2990200095</v>
      </c>
      <c r="F2780" t="s">
        <v>4722</v>
      </c>
      <c r="G2780" t="s">
        <v>3969</v>
      </c>
      <c r="H2780" t="str">
        <f t="shared" si="44"/>
        <v>4192990200095介護予防小規模多機能型居宅介護(短期利用型）</v>
      </c>
      <c r="I2780" t="s">
        <v>378</v>
      </c>
      <c r="J2780">
        <v>437</v>
      </c>
    </row>
    <row r="2781" spans="1:10">
      <c r="A2781">
        <v>419</v>
      </c>
      <c r="B2781" t="s">
        <v>3886</v>
      </c>
      <c r="C2781">
        <v>439</v>
      </c>
      <c r="D2781" t="s">
        <v>3780</v>
      </c>
      <c r="E2781">
        <v>2990200103</v>
      </c>
      <c r="F2781" t="s">
        <v>156</v>
      </c>
      <c r="G2781" t="s">
        <v>3970</v>
      </c>
      <c r="H2781" t="str">
        <f t="shared" si="44"/>
        <v>4192990200103複合型サービス（看護小規模多機能型居宅介護）</v>
      </c>
      <c r="I2781" t="s">
        <v>378</v>
      </c>
      <c r="J2781">
        <v>654391</v>
      </c>
    </row>
    <row r="2782" spans="1:10">
      <c r="A2782">
        <v>419</v>
      </c>
      <c r="B2782" t="s">
        <v>3887</v>
      </c>
      <c r="C2782">
        <v>439</v>
      </c>
      <c r="D2782" t="s">
        <v>3780</v>
      </c>
      <c r="E2782">
        <v>2990200103</v>
      </c>
      <c r="F2782" t="s">
        <v>4713</v>
      </c>
      <c r="G2782" t="s">
        <v>3970</v>
      </c>
      <c r="H2782" t="str">
        <f t="shared" si="44"/>
        <v>4192990200103複合型サービス（看護小規模多機能型居宅介護・短期利用型）</v>
      </c>
      <c r="I2782" t="s">
        <v>378</v>
      </c>
      <c r="J2782">
        <v>11851</v>
      </c>
    </row>
    <row r="2783" spans="1:10">
      <c r="A2783">
        <v>419</v>
      </c>
      <c r="B2783" t="s">
        <v>3888</v>
      </c>
      <c r="C2783">
        <v>439</v>
      </c>
      <c r="D2783" t="s">
        <v>3780</v>
      </c>
      <c r="E2783">
        <v>2990200111</v>
      </c>
      <c r="F2783" t="s">
        <v>168</v>
      </c>
      <c r="G2783" t="s">
        <v>3971</v>
      </c>
      <c r="H2783" t="str">
        <f t="shared" si="44"/>
        <v>4192990200111定期巡回・随時対応型訪問介護看護</v>
      </c>
      <c r="I2783" t="s">
        <v>378</v>
      </c>
      <c r="J2783">
        <v>567327</v>
      </c>
    </row>
    <row r="2784" spans="1:10">
      <c r="A2784">
        <v>419</v>
      </c>
      <c r="B2784" t="s">
        <v>3889</v>
      </c>
      <c r="C2784">
        <v>439</v>
      </c>
      <c r="D2784" t="s">
        <v>3780</v>
      </c>
      <c r="E2784">
        <v>2990400158</v>
      </c>
      <c r="F2784" t="s">
        <v>307</v>
      </c>
      <c r="G2784" t="s">
        <v>3972</v>
      </c>
      <c r="H2784" t="str">
        <f t="shared" si="44"/>
        <v>4192990400158小規模多機能型居宅介護</v>
      </c>
      <c r="I2784" t="s">
        <v>378</v>
      </c>
      <c r="J2784">
        <v>685468</v>
      </c>
    </row>
    <row r="2785" spans="1:12">
      <c r="A2785">
        <v>419</v>
      </c>
      <c r="B2785" t="s">
        <v>3890</v>
      </c>
      <c r="C2785">
        <v>439</v>
      </c>
      <c r="D2785" t="s">
        <v>3780</v>
      </c>
      <c r="E2785">
        <v>2990400158</v>
      </c>
      <c r="F2785" t="s">
        <v>4721</v>
      </c>
      <c r="G2785" t="s">
        <v>3972</v>
      </c>
      <c r="H2785" t="str">
        <f t="shared" si="44"/>
        <v>4192990400158小規模多機能型居宅介護(短期利用型）</v>
      </c>
      <c r="I2785" t="s">
        <v>378</v>
      </c>
      <c r="J2785">
        <v>154</v>
      </c>
    </row>
    <row r="2786" spans="1:12">
      <c r="A2786">
        <v>419</v>
      </c>
      <c r="B2786" t="s">
        <v>3891</v>
      </c>
      <c r="C2786">
        <v>439</v>
      </c>
      <c r="D2786" t="s">
        <v>3780</v>
      </c>
      <c r="E2786">
        <v>2990400158</v>
      </c>
      <c r="F2786" t="s">
        <v>309</v>
      </c>
      <c r="G2786" t="s">
        <v>3972</v>
      </c>
      <c r="H2786" t="str">
        <f t="shared" si="44"/>
        <v>4192990400158介護予防小規模多機能型居宅介護</v>
      </c>
      <c r="I2786" t="s">
        <v>378</v>
      </c>
      <c r="J2786">
        <v>38345</v>
      </c>
    </row>
    <row r="2787" spans="1:12">
      <c r="A2787">
        <v>419</v>
      </c>
      <c r="B2787" t="s">
        <v>3892</v>
      </c>
      <c r="C2787">
        <v>439</v>
      </c>
      <c r="D2787" t="s">
        <v>3780</v>
      </c>
      <c r="E2787">
        <v>2990400158</v>
      </c>
      <c r="F2787" t="s">
        <v>4722</v>
      </c>
      <c r="G2787" t="s">
        <v>3972</v>
      </c>
      <c r="H2787" t="str">
        <f t="shared" ref="H2787:H2847" si="45">A2787&amp;B2787</f>
        <v>4192990400158介護予防小規模多機能型居宅介護(短期利用型）</v>
      </c>
      <c r="I2787" t="s">
        <v>378</v>
      </c>
      <c r="J2787">
        <v>1724</v>
      </c>
    </row>
    <row r="2788" spans="1:12">
      <c r="A2788">
        <v>419</v>
      </c>
      <c r="B2788" t="s">
        <v>3893</v>
      </c>
      <c r="C2788">
        <v>439</v>
      </c>
      <c r="D2788" t="s">
        <v>3780</v>
      </c>
      <c r="E2788">
        <v>2990400166</v>
      </c>
      <c r="F2788" t="s">
        <v>168</v>
      </c>
      <c r="G2788" t="s">
        <v>3973</v>
      </c>
      <c r="H2788" t="str">
        <f t="shared" si="45"/>
        <v>4192990400166定期巡回・随時対応型訪問介護看護</v>
      </c>
      <c r="I2788" t="s">
        <v>378</v>
      </c>
      <c r="J2788">
        <v>545689</v>
      </c>
    </row>
    <row r="2789" spans="1:12">
      <c r="A2789">
        <v>419</v>
      </c>
      <c r="B2789" t="s">
        <v>3894</v>
      </c>
      <c r="C2789">
        <v>439</v>
      </c>
      <c r="D2789" t="s">
        <v>3780</v>
      </c>
      <c r="E2789">
        <v>2970900698</v>
      </c>
      <c r="F2789" t="s">
        <v>4705</v>
      </c>
      <c r="G2789" t="s">
        <v>3922</v>
      </c>
      <c r="H2789" t="str">
        <f t="shared" si="45"/>
        <v>4192970900698通所型サービス（独自）</v>
      </c>
      <c r="I2789" t="s">
        <v>378</v>
      </c>
      <c r="J2789">
        <v>3117</v>
      </c>
    </row>
    <row r="2790" spans="1:12">
      <c r="A2790">
        <v>419</v>
      </c>
      <c r="B2790" t="s">
        <v>3895</v>
      </c>
      <c r="C2790">
        <v>439</v>
      </c>
      <c r="D2790" t="s">
        <v>3780</v>
      </c>
      <c r="E2790">
        <v>2970104713</v>
      </c>
      <c r="F2790" t="s">
        <v>4705</v>
      </c>
      <c r="G2790" t="s">
        <v>3925</v>
      </c>
      <c r="H2790" t="str">
        <f t="shared" si="45"/>
        <v>4192970104713通所型サービス（独自）</v>
      </c>
      <c r="I2790" t="s">
        <v>378</v>
      </c>
      <c r="J2790">
        <v>4388</v>
      </c>
    </row>
    <row r="2791" spans="1:12">
      <c r="A2791">
        <v>419</v>
      </c>
      <c r="B2791" t="s">
        <v>3896</v>
      </c>
      <c r="C2791">
        <v>439</v>
      </c>
      <c r="D2791" t="s">
        <v>3780</v>
      </c>
      <c r="E2791">
        <v>2970104713</v>
      </c>
      <c r="F2791" t="s">
        <v>4704</v>
      </c>
      <c r="G2791" t="s">
        <v>3925</v>
      </c>
      <c r="H2791" t="str">
        <f t="shared" si="45"/>
        <v>4192970104713訪問型サービス（独自）</v>
      </c>
      <c r="I2791" t="s">
        <v>378</v>
      </c>
      <c r="J2791">
        <v>21328</v>
      </c>
    </row>
    <row r="2792" spans="1:12">
      <c r="A2792">
        <v>419</v>
      </c>
      <c r="B2792" t="s">
        <v>3897</v>
      </c>
      <c r="C2792">
        <v>439</v>
      </c>
      <c r="D2792" t="s">
        <v>3780</v>
      </c>
      <c r="E2792">
        <v>2990100592</v>
      </c>
      <c r="F2792" t="s">
        <v>4705</v>
      </c>
      <c r="G2792" t="s">
        <v>3927</v>
      </c>
      <c r="H2792" t="str">
        <f t="shared" si="45"/>
        <v>4192990100592通所型サービス（独自）</v>
      </c>
      <c r="I2792" t="s">
        <v>378</v>
      </c>
      <c r="J2792">
        <v>13996</v>
      </c>
    </row>
    <row r="2793" spans="1:12">
      <c r="A2793">
        <v>419</v>
      </c>
      <c r="B2793" t="s">
        <v>3898</v>
      </c>
      <c r="C2793">
        <v>439</v>
      </c>
      <c r="D2793" t="s">
        <v>3780</v>
      </c>
      <c r="E2793">
        <v>2970106304</v>
      </c>
      <c r="F2793" t="s">
        <v>4704</v>
      </c>
      <c r="G2793" t="s">
        <v>3931</v>
      </c>
      <c r="H2793" t="str">
        <f t="shared" si="45"/>
        <v>4192970106304訪問型サービス（独自）</v>
      </c>
      <c r="I2793" t="s">
        <v>378</v>
      </c>
      <c r="J2793">
        <v>13395</v>
      </c>
    </row>
    <row r="2794" spans="1:12">
      <c r="A2794">
        <v>419</v>
      </c>
      <c r="B2794" t="s">
        <v>3899</v>
      </c>
      <c r="C2794">
        <v>439</v>
      </c>
      <c r="D2794" t="s">
        <v>3780</v>
      </c>
      <c r="E2794">
        <v>2970105330</v>
      </c>
      <c r="F2794" t="s">
        <v>4705</v>
      </c>
      <c r="G2794" t="s">
        <v>3934</v>
      </c>
      <c r="H2794" t="str">
        <f t="shared" si="45"/>
        <v>4192970105330通所型サービス（独自）</v>
      </c>
      <c r="I2794" t="s">
        <v>378</v>
      </c>
      <c r="J2794">
        <v>7354</v>
      </c>
      <c r="L2794">
        <v>1</v>
      </c>
    </row>
    <row r="2795" spans="1:12">
      <c r="A2795">
        <v>419</v>
      </c>
      <c r="B2795" t="s">
        <v>3900</v>
      </c>
      <c r="C2795">
        <v>439</v>
      </c>
      <c r="D2795" t="s">
        <v>3780</v>
      </c>
      <c r="E2795">
        <v>2990100626</v>
      </c>
      <c r="F2795" t="s">
        <v>4705</v>
      </c>
      <c r="G2795" t="s">
        <v>3957</v>
      </c>
      <c r="H2795" t="str">
        <f t="shared" si="45"/>
        <v>4192990100626通所型サービス（独自）</v>
      </c>
      <c r="I2795" t="s">
        <v>378</v>
      </c>
      <c r="J2795">
        <v>2467</v>
      </c>
    </row>
    <row r="2796" spans="1:12">
      <c r="A2796">
        <v>419</v>
      </c>
      <c r="B2796" t="s">
        <v>3901</v>
      </c>
      <c r="C2796">
        <v>439</v>
      </c>
      <c r="D2796" t="s">
        <v>3780</v>
      </c>
      <c r="E2796">
        <v>2970300121</v>
      </c>
      <c r="F2796" t="s">
        <v>4703</v>
      </c>
      <c r="G2796" t="s">
        <v>3942</v>
      </c>
      <c r="H2796" t="str">
        <f t="shared" si="45"/>
        <v>4192970300121通所型サービス（独自/定率）</v>
      </c>
      <c r="I2796" t="b">
        <v>0</v>
      </c>
      <c r="J2796">
        <v>38157</v>
      </c>
    </row>
    <row r="2797" spans="1:12">
      <c r="A2797">
        <v>419</v>
      </c>
      <c r="B2797" t="s">
        <v>3902</v>
      </c>
      <c r="C2797">
        <v>439</v>
      </c>
      <c r="D2797" t="s">
        <v>3780</v>
      </c>
      <c r="E2797">
        <v>2970300121</v>
      </c>
      <c r="F2797" t="s">
        <v>4702</v>
      </c>
      <c r="G2797" t="s">
        <v>3942</v>
      </c>
      <c r="H2797" t="str">
        <f t="shared" si="45"/>
        <v>4192970300121訪問型サービス（独自/定率）</v>
      </c>
      <c r="I2797" t="b">
        <v>0</v>
      </c>
      <c r="J2797">
        <v>40368</v>
      </c>
    </row>
    <row r="2798" spans="1:12">
      <c r="A2798">
        <v>419</v>
      </c>
      <c r="B2798" t="s">
        <v>3903</v>
      </c>
      <c r="C2798">
        <v>439</v>
      </c>
      <c r="D2798" t="s">
        <v>3780</v>
      </c>
      <c r="E2798">
        <v>2970301681</v>
      </c>
      <c r="F2798" t="s">
        <v>4705</v>
      </c>
      <c r="G2798" t="s">
        <v>3935</v>
      </c>
      <c r="H2798" t="str">
        <f t="shared" si="45"/>
        <v>4192970301681通所型サービス（独自）</v>
      </c>
      <c r="I2798" t="b">
        <v>0</v>
      </c>
      <c r="J2798">
        <v>2597</v>
      </c>
    </row>
    <row r="2799" spans="1:12">
      <c r="A2799">
        <v>419</v>
      </c>
      <c r="B2799" t="s">
        <v>3974</v>
      </c>
      <c r="C2799">
        <v>439</v>
      </c>
      <c r="D2799" t="s">
        <v>3780</v>
      </c>
      <c r="E2799">
        <v>2970300923</v>
      </c>
      <c r="F2799" t="s">
        <v>4703</v>
      </c>
      <c r="G2799" t="s">
        <v>3976</v>
      </c>
      <c r="H2799" t="str">
        <f t="shared" si="45"/>
        <v>4192970300923通所型サービス（独自/定率）</v>
      </c>
      <c r="I2799" t="b">
        <v>0</v>
      </c>
      <c r="J2799">
        <v>9246</v>
      </c>
    </row>
    <row r="2800" spans="1:12">
      <c r="A2800">
        <v>419</v>
      </c>
      <c r="B2800" t="s">
        <v>3975</v>
      </c>
      <c r="C2800">
        <v>439</v>
      </c>
      <c r="D2800" t="s">
        <v>3780</v>
      </c>
      <c r="E2800">
        <v>2970400806</v>
      </c>
      <c r="F2800" t="s">
        <v>4705</v>
      </c>
      <c r="G2800" t="s">
        <v>3944</v>
      </c>
      <c r="H2800" t="str">
        <f t="shared" si="45"/>
        <v>4192970400806通所型サービス（独自）</v>
      </c>
      <c r="I2800" t="s">
        <v>378</v>
      </c>
      <c r="J2800">
        <v>14371</v>
      </c>
    </row>
    <row r="2801" spans="1:10">
      <c r="A2801">
        <v>419</v>
      </c>
      <c r="B2801" t="s">
        <v>3977</v>
      </c>
      <c r="C2801">
        <v>439</v>
      </c>
      <c r="D2801" t="s">
        <v>3780</v>
      </c>
      <c r="E2801">
        <v>2970401077</v>
      </c>
      <c r="F2801" t="s">
        <v>4705</v>
      </c>
      <c r="G2801" t="s">
        <v>3948</v>
      </c>
      <c r="H2801" t="str">
        <f t="shared" si="45"/>
        <v>4192970401077通所型サービス（独自）</v>
      </c>
      <c r="I2801" t="s">
        <v>378</v>
      </c>
      <c r="J2801">
        <v>38301</v>
      </c>
    </row>
    <row r="2802" spans="1:10">
      <c r="H2802" t="str">
        <f t="shared" si="45"/>
        <v/>
      </c>
    </row>
    <row r="2803" spans="1:10">
      <c r="A2803">
        <v>420</v>
      </c>
      <c r="B2803" t="s">
        <v>3978</v>
      </c>
      <c r="C2803">
        <v>440</v>
      </c>
      <c r="D2803" t="s">
        <v>3979</v>
      </c>
      <c r="E2803">
        <v>2970101263</v>
      </c>
      <c r="F2803" t="s">
        <v>10</v>
      </c>
      <c r="G2803" t="s">
        <v>4018</v>
      </c>
      <c r="H2803" t="str">
        <f t="shared" si="45"/>
        <v>4202970101263訪問介護</v>
      </c>
      <c r="I2803" t="s">
        <v>378</v>
      </c>
      <c r="J2803">
        <v>1299529</v>
      </c>
    </row>
    <row r="2804" spans="1:10">
      <c r="A2804">
        <v>420</v>
      </c>
      <c r="B2804" t="s">
        <v>3980</v>
      </c>
      <c r="C2804">
        <v>440</v>
      </c>
      <c r="D2804" t="s">
        <v>3979</v>
      </c>
      <c r="E2804">
        <v>2970101263</v>
      </c>
      <c r="F2804" t="s">
        <v>4704</v>
      </c>
      <c r="G2804" t="s">
        <v>4018</v>
      </c>
      <c r="H2804" t="str">
        <f t="shared" si="45"/>
        <v>4202970101263訪問型サービス（独自）</v>
      </c>
      <c r="I2804" t="s">
        <v>378</v>
      </c>
      <c r="J2804">
        <v>167086</v>
      </c>
    </row>
    <row r="2805" spans="1:10">
      <c r="A2805">
        <v>420</v>
      </c>
      <c r="B2805" t="s">
        <v>3981</v>
      </c>
      <c r="C2805">
        <v>440</v>
      </c>
      <c r="D2805" t="s">
        <v>3979</v>
      </c>
      <c r="E2805">
        <v>2970105041</v>
      </c>
      <c r="F2805" t="s">
        <v>10</v>
      </c>
      <c r="G2805" t="s">
        <v>4019</v>
      </c>
      <c r="H2805" t="str">
        <f t="shared" si="45"/>
        <v>4202970105041訪問介護</v>
      </c>
      <c r="I2805" t="s">
        <v>378</v>
      </c>
      <c r="J2805">
        <v>1139970</v>
      </c>
    </row>
    <row r="2806" spans="1:10">
      <c r="A2806">
        <v>420</v>
      </c>
      <c r="B2806" t="s">
        <v>3982</v>
      </c>
      <c r="C2806">
        <v>440</v>
      </c>
      <c r="D2806" t="s">
        <v>3979</v>
      </c>
      <c r="E2806">
        <v>2970105041</v>
      </c>
      <c r="F2806" t="s">
        <v>4704</v>
      </c>
      <c r="G2806" t="s">
        <v>4019</v>
      </c>
      <c r="H2806" t="str">
        <f t="shared" si="45"/>
        <v>4202970105041訪問型サービス（独自）</v>
      </c>
      <c r="I2806" t="s">
        <v>378</v>
      </c>
      <c r="J2806">
        <v>7299</v>
      </c>
    </row>
    <row r="2807" spans="1:10">
      <c r="A2807">
        <v>420</v>
      </c>
      <c r="B2807" t="s">
        <v>3983</v>
      </c>
      <c r="C2807">
        <v>440</v>
      </c>
      <c r="D2807" t="s">
        <v>3979</v>
      </c>
      <c r="E2807">
        <v>2970107740</v>
      </c>
      <c r="F2807" t="s">
        <v>10</v>
      </c>
      <c r="G2807" t="s">
        <v>4020</v>
      </c>
      <c r="H2807" t="str">
        <f t="shared" si="45"/>
        <v>4202970107740訪問介護</v>
      </c>
      <c r="I2807" t="s">
        <v>378</v>
      </c>
      <c r="J2807">
        <v>707425</v>
      </c>
    </row>
    <row r="2808" spans="1:10">
      <c r="A2808">
        <v>420</v>
      </c>
      <c r="B2808" t="s">
        <v>3984</v>
      </c>
      <c r="C2808">
        <v>440</v>
      </c>
      <c r="D2808" t="s">
        <v>3979</v>
      </c>
      <c r="E2808">
        <v>2970107740</v>
      </c>
      <c r="F2808" t="s">
        <v>4704</v>
      </c>
      <c r="G2808" t="s">
        <v>4020</v>
      </c>
      <c r="H2808" t="str">
        <f t="shared" si="45"/>
        <v>4202970107740訪問型サービス（独自）</v>
      </c>
      <c r="I2808" t="s">
        <v>378</v>
      </c>
      <c r="J2808">
        <v>0</v>
      </c>
    </row>
    <row r="2809" spans="1:10">
      <c r="A2809">
        <v>420</v>
      </c>
      <c r="B2809" t="s">
        <v>3985</v>
      </c>
      <c r="C2809">
        <v>440</v>
      </c>
      <c r="D2809" t="s">
        <v>3979</v>
      </c>
      <c r="E2809">
        <v>2970107732</v>
      </c>
      <c r="F2809" t="s">
        <v>10</v>
      </c>
      <c r="G2809" t="s">
        <v>4021</v>
      </c>
      <c r="H2809" t="str">
        <f t="shared" si="45"/>
        <v>4202970107732訪問介護</v>
      </c>
      <c r="I2809" t="s">
        <v>378</v>
      </c>
      <c r="J2809">
        <v>837577</v>
      </c>
    </row>
    <row r="2810" spans="1:10">
      <c r="A2810">
        <v>420</v>
      </c>
      <c r="B2810" t="s">
        <v>3986</v>
      </c>
      <c r="C2810">
        <v>440</v>
      </c>
      <c r="D2810" t="s">
        <v>3979</v>
      </c>
      <c r="E2810">
        <v>2970107732</v>
      </c>
      <c r="F2810" t="s">
        <v>4704</v>
      </c>
      <c r="G2810" t="s">
        <v>4021</v>
      </c>
      <c r="H2810" t="str">
        <f t="shared" si="45"/>
        <v>4202970107732訪問型サービス（独自）</v>
      </c>
      <c r="I2810" t="s">
        <v>378</v>
      </c>
      <c r="J2810">
        <v>7669</v>
      </c>
    </row>
    <row r="2811" spans="1:10">
      <c r="A2811">
        <v>420</v>
      </c>
      <c r="B2811" t="s">
        <v>3987</v>
      </c>
      <c r="C2811">
        <v>440</v>
      </c>
      <c r="D2811" t="s">
        <v>3979</v>
      </c>
      <c r="E2811">
        <v>2970901787</v>
      </c>
      <c r="F2811" t="s">
        <v>10</v>
      </c>
      <c r="G2811" t="s">
        <v>4022</v>
      </c>
      <c r="H2811" t="str">
        <f t="shared" si="45"/>
        <v>4202970901787訪問介護</v>
      </c>
      <c r="I2811" t="s">
        <v>378</v>
      </c>
      <c r="J2811">
        <v>565106</v>
      </c>
    </row>
    <row r="2812" spans="1:10">
      <c r="A2812">
        <v>420</v>
      </c>
      <c r="B2812" t="s">
        <v>3988</v>
      </c>
      <c r="C2812">
        <v>440</v>
      </c>
      <c r="D2812" t="s">
        <v>3979</v>
      </c>
      <c r="E2812">
        <v>2970901787</v>
      </c>
      <c r="F2812" t="s">
        <v>4704</v>
      </c>
      <c r="G2812" t="s">
        <v>4022</v>
      </c>
      <c r="H2812" t="str">
        <f t="shared" si="45"/>
        <v>4202970901787訪問型サービス（独自）</v>
      </c>
      <c r="I2812" t="s">
        <v>378</v>
      </c>
      <c r="J2812">
        <v>8413</v>
      </c>
    </row>
    <row r="2813" spans="1:10">
      <c r="A2813">
        <v>420</v>
      </c>
      <c r="B2813" t="s">
        <v>3989</v>
      </c>
      <c r="C2813">
        <v>440</v>
      </c>
      <c r="D2813" t="s">
        <v>3979</v>
      </c>
      <c r="E2813">
        <v>2970102071</v>
      </c>
      <c r="F2813" t="s">
        <v>12</v>
      </c>
      <c r="G2813" t="s">
        <v>4023</v>
      </c>
      <c r="H2813" t="str">
        <f t="shared" si="45"/>
        <v>4202970102071通所介護</v>
      </c>
      <c r="I2813" t="s">
        <v>378</v>
      </c>
      <c r="J2813">
        <v>514651</v>
      </c>
    </row>
    <row r="2814" spans="1:10">
      <c r="A2814">
        <v>420</v>
      </c>
      <c r="B2814" t="s">
        <v>3990</v>
      </c>
      <c r="C2814">
        <v>440</v>
      </c>
      <c r="D2814" t="s">
        <v>3979</v>
      </c>
      <c r="E2814">
        <v>2970102071</v>
      </c>
      <c r="F2814" t="s">
        <v>4705</v>
      </c>
      <c r="G2814" t="s">
        <v>4023</v>
      </c>
      <c r="H2814" t="str">
        <f t="shared" si="45"/>
        <v>4202970102071通所型サービス（独自）</v>
      </c>
      <c r="I2814" t="s">
        <v>378</v>
      </c>
      <c r="J2814">
        <v>9580</v>
      </c>
    </row>
    <row r="2815" spans="1:10">
      <c r="A2815">
        <v>420</v>
      </c>
      <c r="B2815" t="s">
        <v>3991</v>
      </c>
      <c r="C2815">
        <v>440</v>
      </c>
      <c r="D2815" t="s">
        <v>3979</v>
      </c>
      <c r="E2815">
        <v>2970107757</v>
      </c>
      <c r="F2815" t="s">
        <v>12</v>
      </c>
      <c r="G2815" t="s">
        <v>4024</v>
      </c>
      <c r="H2815" t="str">
        <f t="shared" si="45"/>
        <v>4202970107757通所介護</v>
      </c>
      <c r="I2815" t="s">
        <v>378</v>
      </c>
      <c r="J2815">
        <v>274473</v>
      </c>
    </row>
    <row r="2816" spans="1:10">
      <c r="A2816">
        <v>420</v>
      </c>
      <c r="B2816" t="s">
        <v>3992</v>
      </c>
      <c r="C2816">
        <v>440</v>
      </c>
      <c r="D2816" t="s">
        <v>3979</v>
      </c>
      <c r="E2816">
        <v>2970107757</v>
      </c>
      <c r="F2816" t="s">
        <v>4705</v>
      </c>
      <c r="G2816" t="s">
        <v>4024</v>
      </c>
      <c r="H2816" t="str">
        <f t="shared" si="45"/>
        <v>4202970107757通所型サービス（独自）</v>
      </c>
      <c r="I2816" t="s">
        <v>378</v>
      </c>
      <c r="J2816">
        <v>1840</v>
      </c>
    </row>
    <row r="2817" spans="1:12">
      <c r="A2817">
        <v>420</v>
      </c>
      <c r="B2817" t="s">
        <v>3993</v>
      </c>
      <c r="C2817">
        <v>440</v>
      </c>
      <c r="D2817" t="s">
        <v>3979</v>
      </c>
      <c r="E2817">
        <v>2970108334</v>
      </c>
      <c r="F2817" t="s">
        <v>12</v>
      </c>
      <c r="G2817" t="s">
        <v>4025</v>
      </c>
      <c r="H2817" t="str">
        <f t="shared" si="45"/>
        <v>4202970108334通所介護</v>
      </c>
      <c r="I2817" t="s">
        <v>378</v>
      </c>
      <c r="J2817">
        <v>236535</v>
      </c>
    </row>
    <row r="2818" spans="1:12">
      <c r="A2818">
        <v>420</v>
      </c>
      <c r="B2818" t="s">
        <v>3994</v>
      </c>
      <c r="C2818">
        <v>440</v>
      </c>
      <c r="D2818" t="s">
        <v>3979</v>
      </c>
      <c r="E2818">
        <v>2970108334</v>
      </c>
      <c r="F2818" t="s">
        <v>4705</v>
      </c>
      <c r="G2818" t="s">
        <v>4025</v>
      </c>
      <c r="H2818" t="str">
        <f t="shared" si="45"/>
        <v>4202970108334通所型サービス（独自）</v>
      </c>
      <c r="I2818" t="s">
        <v>378</v>
      </c>
      <c r="J2818">
        <v>7008</v>
      </c>
    </row>
    <row r="2819" spans="1:12">
      <c r="A2819">
        <v>420</v>
      </c>
      <c r="B2819" t="s">
        <v>3995</v>
      </c>
      <c r="C2819">
        <v>440</v>
      </c>
      <c r="D2819" t="s">
        <v>3979</v>
      </c>
      <c r="E2819">
        <v>2970108342</v>
      </c>
      <c r="F2819" t="s">
        <v>12</v>
      </c>
      <c r="G2819" t="s">
        <v>4026</v>
      </c>
      <c r="H2819" t="str">
        <f t="shared" si="45"/>
        <v>4202970108342通所介護</v>
      </c>
      <c r="I2819" t="s">
        <v>378</v>
      </c>
      <c r="J2819">
        <v>263628</v>
      </c>
    </row>
    <row r="2820" spans="1:12">
      <c r="A2820">
        <v>420</v>
      </c>
      <c r="B2820" t="s">
        <v>3996</v>
      </c>
      <c r="C2820">
        <v>440</v>
      </c>
      <c r="D2820" t="s">
        <v>3979</v>
      </c>
      <c r="E2820">
        <v>2970108342</v>
      </c>
      <c r="F2820" t="s">
        <v>4705</v>
      </c>
      <c r="G2820" t="s">
        <v>4026</v>
      </c>
      <c r="H2820" t="str">
        <f t="shared" si="45"/>
        <v>4202970108342通所型サービス（独自）</v>
      </c>
      <c r="I2820" t="s">
        <v>378</v>
      </c>
      <c r="J2820">
        <v>3925</v>
      </c>
    </row>
    <row r="2821" spans="1:12">
      <c r="A2821">
        <v>420</v>
      </c>
      <c r="B2821" t="s">
        <v>3997</v>
      </c>
      <c r="C2821">
        <v>440</v>
      </c>
      <c r="D2821" t="s">
        <v>3979</v>
      </c>
      <c r="E2821">
        <v>2971001595</v>
      </c>
      <c r="F2821" t="s">
        <v>10</v>
      </c>
      <c r="G2821" t="s">
        <v>4924</v>
      </c>
      <c r="H2821" t="str">
        <f t="shared" si="45"/>
        <v>4202971001595訪問介護</v>
      </c>
      <c r="I2821" t="s">
        <v>378</v>
      </c>
      <c r="J2821">
        <v>113600</v>
      </c>
      <c r="L2821">
        <v>1</v>
      </c>
    </row>
    <row r="2822" spans="1:12">
      <c r="A2822">
        <v>420</v>
      </c>
      <c r="B2822" t="s">
        <v>3998</v>
      </c>
      <c r="C2822">
        <v>440</v>
      </c>
      <c r="D2822" t="s">
        <v>3979</v>
      </c>
      <c r="E2822">
        <v>2971001595</v>
      </c>
      <c r="F2822" t="s">
        <v>4702</v>
      </c>
      <c r="G2822" t="s">
        <v>4924</v>
      </c>
      <c r="H2822" t="str">
        <f t="shared" si="45"/>
        <v>4202971001595訪問型サービス（独自/定率）</v>
      </c>
      <c r="I2822" t="s">
        <v>378</v>
      </c>
      <c r="J2822">
        <v>535</v>
      </c>
      <c r="L2822">
        <v>1</v>
      </c>
    </row>
    <row r="2823" spans="1:12">
      <c r="A2823">
        <v>420</v>
      </c>
      <c r="B2823" t="s">
        <v>4925</v>
      </c>
      <c r="C2823">
        <v>440</v>
      </c>
      <c r="D2823" t="s">
        <v>3979</v>
      </c>
      <c r="E2823">
        <v>2971001603</v>
      </c>
      <c r="F2823" t="s">
        <v>12</v>
      </c>
      <c r="G2823" t="s">
        <v>4556</v>
      </c>
      <c r="H2823" t="str">
        <f t="shared" si="45"/>
        <v>4202971001603通所介護</v>
      </c>
      <c r="I2823" t="s">
        <v>378</v>
      </c>
      <c r="L2823">
        <v>1</v>
      </c>
    </row>
    <row r="2824" spans="1:12">
      <c r="A2824">
        <v>420</v>
      </c>
      <c r="B2824" t="s">
        <v>4926</v>
      </c>
      <c r="C2824">
        <v>440</v>
      </c>
      <c r="D2824" t="s">
        <v>3979</v>
      </c>
      <c r="E2824">
        <v>2971001603</v>
      </c>
      <c r="F2824" t="s">
        <v>4703</v>
      </c>
      <c r="G2824" t="s">
        <v>4556</v>
      </c>
      <c r="H2824" t="str">
        <f t="shared" si="45"/>
        <v>4202971001603通所型サービス（独自/定率）</v>
      </c>
      <c r="I2824" t="s">
        <v>378</v>
      </c>
      <c r="L2824">
        <v>1</v>
      </c>
    </row>
    <row r="2825" spans="1:12">
      <c r="H2825" t="str">
        <f t="shared" si="45"/>
        <v/>
      </c>
    </row>
    <row r="2826" spans="1:12">
      <c r="A2826">
        <v>421</v>
      </c>
      <c r="B2826" t="s">
        <v>3999</v>
      </c>
      <c r="C2826">
        <v>441</v>
      </c>
      <c r="D2826" t="s">
        <v>4000</v>
      </c>
      <c r="E2826">
        <v>2950480091</v>
      </c>
      <c r="F2826" t="s">
        <v>171</v>
      </c>
      <c r="G2826" t="s">
        <v>4027</v>
      </c>
      <c r="H2826" t="str">
        <f t="shared" si="45"/>
        <v>4212950480091介護老人保健施設</v>
      </c>
      <c r="I2826" t="s">
        <v>378</v>
      </c>
      <c r="J2826">
        <v>2066511</v>
      </c>
    </row>
    <row r="2827" spans="1:12">
      <c r="A2827">
        <v>421</v>
      </c>
      <c r="B2827" t="s">
        <v>4001</v>
      </c>
      <c r="C2827">
        <v>441</v>
      </c>
      <c r="D2827" t="s">
        <v>4000</v>
      </c>
      <c r="E2827">
        <v>2950480091</v>
      </c>
      <c r="F2827" t="s">
        <v>263</v>
      </c>
      <c r="G2827" t="s">
        <v>4027</v>
      </c>
      <c r="H2827" t="str">
        <f t="shared" si="45"/>
        <v>4212950480091短期入所療養介護</v>
      </c>
      <c r="I2827" t="s">
        <v>378</v>
      </c>
      <c r="J2827">
        <v>7772</v>
      </c>
    </row>
    <row r="2828" spans="1:12">
      <c r="A2828">
        <v>421</v>
      </c>
      <c r="B2828" t="s">
        <v>4002</v>
      </c>
      <c r="C2828">
        <v>441</v>
      </c>
      <c r="D2828" t="s">
        <v>4000</v>
      </c>
      <c r="E2828">
        <v>2950480091</v>
      </c>
      <c r="F2828" t="s">
        <v>265</v>
      </c>
      <c r="G2828" t="s">
        <v>4927</v>
      </c>
      <c r="H2828" t="str">
        <f t="shared" si="45"/>
        <v>4212950480091介護予防短期入所療養介護</v>
      </c>
      <c r="I2828" t="s">
        <v>378</v>
      </c>
      <c r="J2828">
        <v>0</v>
      </c>
    </row>
    <row r="2829" spans="1:12">
      <c r="A2829">
        <v>421</v>
      </c>
      <c r="B2829" t="s">
        <v>4003</v>
      </c>
      <c r="C2829">
        <v>441</v>
      </c>
      <c r="D2829" t="s">
        <v>4000</v>
      </c>
      <c r="E2829">
        <v>2950480091</v>
      </c>
      <c r="F2829" t="s">
        <v>190</v>
      </c>
      <c r="G2829" t="s">
        <v>4027</v>
      </c>
      <c r="H2829" t="str">
        <f t="shared" si="45"/>
        <v>4212950480091通所リハビリテーション</v>
      </c>
      <c r="I2829" t="s">
        <v>378</v>
      </c>
      <c r="J2829">
        <v>513827</v>
      </c>
    </row>
    <row r="2830" spans="1:12">
      <c r="A2830">
        <v>421</v>
      </c>
      <c r="B2830" t="s">
        <v>4004</v>
      </c>
      <c r="C2830">
        <v>441</v>
      </c>
      <c r="D2830" t="s">
        <v>4000</v>
      </c>
      <c r="E2830">
        <v>2950480091</v>
      </c>
      <c r="F2830" t="s">
        <v>189</v>
      </c>
      <c r="G2830" t="s">
        <v>4927</v>
      </c>
      <c r="H2830" t="str">
        <f t="shared" si="45"/>
        <v>4212950480091介護予防通所リハビリテーション</v>
      </c>
      <c r="I2830" t="s">
        <v>378</v>
      </c>
      <c r="J2830">
        <v>57492</v>
      </c>
    </row>
    <row r="2831" spans="1:12">
      <c r="A2831">
        <v>421</v>
      </c>
      <c r="B2831" t="s">
        <v>4005</v>
      </c>
      <c r="C2831">
        <v>441</v>
      </c>
      <c r="D2831" t="s">
        <v>4000</v>
      </c>
      <c r="E2831">
        <v>2950680013</v>
      </c>
      <c r="F2831" t="s">
        <v>171</v>
      </c>
      <c r="G2831" t="s">
        <v>4028</v>
      </c>
      <c r="H2831" t="str">
        <f t="shared" si="45"/>
        <v>4212950680013介護老人保健施設</v>
      </c>
      <c r="I2831" t="s">
        <v>378</v>
      </c>
      <c r="J2831">
        <v>1508206</v>
      </c>
    </row>
    <row r="2832" spans="1:12">
      <c r="A2832">
        <v>421</v>
      </c>
      <c r="B2832" t="s">
        <v>4006</v>
      </c>
      <c r="C2832">
        <v>441</v>
      </c>
      <c r="D2832" t="s">
        <v>4000</v>
      </c>
      <c r="E2832">
        <v>2950680013</v>
      </c>
      <c r="F2832" t="s">
        <v>263</v>
      </c>
      <c r="G2832" t="s">
        <v>4028</v>
      </c>
      <c r="H2832" t="str">
        <f t="shared" si="45"/>
        <v>4212950680013短期入所療養介護</v>
      </c>
      <c r="I2832" t="s">
        <v>378</v>
      </c>
      <c r="J2832">
        <v>32771</v>
      </c>
    </row>
    <row r="2833" spans="1:10">
      <c r="A2833">
        <v>421</v>
      </c>
      <c r="B2833" t="s">
        <v>4007</v>
      </c>
      <c r="C2833">
        <v>441</v>
      </c>
      <c r="D2833" t="s">
        <v>4000</v>
      </c>
      <c r="E2833">
        <v>2950680013</v>
      </c>
      <c r="F2833" t="s">
        <v>265</v>
      </c>
      <c r="G2833" t="s">
        <v>4028</v>
      </c>
      <c r="H2833" t="str">
        <f t="shared" si="45"/>
        <v>4212950680013介護予防短期入所療養介護</v>
      </c>
      <c r="I2833" t="s">
        <v>378</v>
      </c>
      <c r="J2833">
        <v>664</v>
      </c>
    </row>
    <row r="2834" spans="1:10">
      <c r="A2834">
        <v>421</v>
      </c>
      <c r="B2834" t="s">
        <v>4008</v>
      </c>
      <c r="C2834">
        <v>441</v>
      </c>
      <c r="D2834" t="s">
        <v>4000</v>
      </c>
      <c r="E2834">
        <v>2950680013</v>
      </c>
      <c r="F2834" t="s">
        <v>190</v>
      </c>
      <c r="G2834" t="s">
        <v>4028</v>
      </c>
      <c r="H2834" t="str">
        <f t="shared" si="45"/>
        <v>4212950680013通所リハビリテーション</v>
      </c>
      <c r="I2834" t="s">
        <v>378</v>
      </c>
      <c r="J2834">
        <v>187198</v>
      </c>
    </row>
    <row r="2835" spans="1:10">
      <c r="A2835">
        <v>421</v>
      </c>
      <c r="B2835" t="s">
        <v>4009</v>
      </c>
      <c r="C2835">
        <v>441</v>
      </c>
      <c r="D2835" t="s">
        <v>4000</v>
      </c>
      <c r="E2835">
        <v>2950680013</v>
      </c>
      <c r="F2835" t="s">
        <v>189</v>
      </c>
      <c r="G2835" t="s">
        <v>4028</v>
      </c>
      <c r="H2835" t="str">
        <f t="shared" si="45"/>
        <v>4212950680013介護予防通所リハビリテーション</v>
      </c>
      <c r="I2835" t="s">
        <v>378</v>
      </c>
      <c r="J2835">
        <v>211261</v>
      </c>
    </row>
    <row r="2836" spans="1:10">
      <c r="A2836">
        <v>421</v>
      </c>
      <c r="B2836" t="s">
        <v>4010</v>
      </c>
      <c r="C2836">
        <v>441</v>
      </c>
      <c r="D2836" t="s">
        <v>4000</v>
      </c>
      <c r="E2836">
        <v>2970600694</v>
      </c>
      <c r="F2836" t="s">
        <v>188</v>
      </c>
      <c r="G2836" t="s">
        <v>4029</v>
      </c>
      <c r="H2836" t="str">
        <f t="shared" si="45"/>
        <v>4212970600694短期入所生活介護</v>
      </c>
      <c r="I2836" t="s">
        <v>378</v>
      </c>
      <c r="J2836">
        <v>537959</v>
      </c>
    </row>
    <row r="2837" spans="1:10">
      <c r="A2837">
        <v>421</v>
      </c>
      <c r="B2837" t="s">
        <v>4011</v>
      </c>
      <c r="C2837">
        <v>441</v>
      </c>
      <c r="D2837" t="s">
        <v>4000</v>
      </c>
      <c r="E2837">
        <v>2970600694</v>
      </c>
      <c r="F2837" t="s">
        <v>187</v>
      </c>
      <c r="G2837" t="s">
        <v>4029</v>
      </c>
      <c r="H2837" t="str">
        <f t="shared" si="45"/>
        <v>4212970600694介護予防短期入所生活介護</v>
      </c>
      <c r="I2837" t="s">
        <v>378</v>
      </c>
      <c r="J2837">
        <v>3928</v>
      </c>
    </row>
    <row r="2838" spans="1:10">
      <c r="A2838">
        <v>421</v>
      </c>
      <c r="B2838" t="s">
        <v>4012</v>
      </c>
      <c r="C2838">
        <v>441</v>
      </c>
      <c r="D2838" t="s">
        <v>4000</v>
      </c>
      <c r="E2838">
        <v>2970600165</v>
      </c>
      <c r="F2838" t="s">
        <v>10</v>
      </c>
      <c r="G2838" t="s">
        <v>4030</v>
      </c>
      <c r="H2838" t="str">
        <f t="shared" si="45"/>
        <v>4212970600165訪問介護</v>
      </c>
      <c r="I2838" t="s">
        <v>378</v>
      </c>
      <c r="J2838">
        <v>138410</v>
      </c>
    </row>
    <row r="2839" spans="1:10">
      <c r="A2839">
        <v>421</v>
      </c>
      <c r="B2839" t="s">
        <v>4013</v>
      </c>
      <c r="C2839">
        <v>441</v>
      </c>
      <c r="D2839" t="s">
        <v>4000</v>
      </c>
      <c r="E2839">
        <v>2970600165</v>
      </c>
      <c r="F2839" t="s">
        <v>4704</v>
      </c>
      <c r="G2839" t="s">
        <v>4030</v>
      </c>
      <c r="H2839" t="str">
        <f t="shared" si="45"/>
        <v>4212970600165訪問型サービス（独自）</v>
      </c>
      <c r="I2839" t="s">
        <v>378</v>
      </c>
      <c r="J2839">
        <v>0</v>
      </c>
    </row>
    <row r="2840" spans="1:10">
      <c r="A2840">
        <v>421</v>
      </c>
      <c r="B2840" t="s">
        <v>4014</v>
      </c>
      <c r="C2840">
        <v>441</v>
      </c>
      <c r="D2840" t="s">
        <v>4000</v>
      </c>
      <c r="E2840">
        <v>2970600165</v>
      </c>
      <c r="F2840" t="s">
        <v>4702</v>
      </c>
      <c r="G2840" t="s">
        <v>4030</v>
      </c>
      <c r="H2840" t="str">
        <f t="shared" si="45"/>
        <v>4212970600165訪問型サービス（独自/定率）</v>
      </c>
      <c r="I2840" t="s">
        <v>378</v>
      </c>
      <c r="J2840">
        <v>19694</v>
      </c>
    </row>
    <row r="2841" spans="1:10">
      <c r="A2841">
        <v>421</v>
      </c>
      <c r="B2841" t="s">
        <v>4015</v>
      </c>
      <c r="C2841">
        <v>441</v>
      </c>
      <c r="D2841" t="s">
        <v>4000</v>
      </c>
      <c r="E2841">
        <v>2970600348</v>
      </c>
      <c r="F2841" t="s">
        <v>12</v>
      </c>
      <c r="G2841" t="s">
        <v>4031</v>
      </c>
      <c r="H2841" t="str">
        <f t="shared" si="45"/>
        <v>4212970600348通所介護</v>
      </c>
      <c r="I2841" t="s">
        <v>378</v>
      </c>
      <c r="J2841">
        <v>531912</v>
      </c>
    </row>
    <row r="2842" spans="1:10">
      <c r="A2842">
        <v>421</v>
      </c>
      <c r="B2842" t="s">
        <v>4016</v>
      </c>
      <c r="C2842">
        <v>441</v>
      </c>
      <c r="D2842" t="s">
        <v>4000</v>
      </c>
      <c r="E2842">
        <v>2970600348</v>
      </c>
      <c r="F2842" t="s">
        <v>4705</v>
      </c>
      <c r="G2842" t="s">
        <v>4031</v>
      </c>
      <c r="H2842" t="str">
        <f t="shared" si="45"/>
        <v>4212970600348通所型サービス（独自）</v>
      </c>
      <c r="I2842" t="s">
        <v>378</v>
      </c>
      <c r="J2842">
        <v>6648</v>
      </c>
    </row>
    <row r="2843" spans="1:10">
      <c r="A2843">
        <v>421</v>
      </c>
      <c r="B2843" t="s">
        <v>4017</v>
      </c>
      <c r="C2843">
        <v>441</v>
      </c>
      <c r="D2843" t="s">
        <v>4000</v>
      </c>
      <c r="E2843">
        <v>2970600348</v>
      </c>
      <c r="F2843" t="s">
        <v>4703</v>
      </c>
      <c r="G2843" t="s">
        <v>4031</v>
      </c>
      <c r="H2843" t="str">
        <f t="shared" si="45"/>
        <v>4212970600348通所型サービス（独自/定率）</v>
      </c>
      <c r="I2843" t="s">
        <v>378</v>
      </c>
      <c r="J2843">
        <v>77205</v>
      </c>
    </row>
    <row r="2844" spans="1:10">
      <c r="H2844" t="str">
        <f t="shared" si="45"/>
        <v/>
      </c>
    </row>
    <row r="2845" spans="1:10">
      <c r="A2845">
        <v>422</v>
      </c>
      <c r="B2845" t="s">
        <v>4032</v>
      </c>
      <c r="C2845">
        <v>442</v>
      </c>
      <c r="D2845" t="s">
        <v>4033</v>
      </c>
      <c r="E2845">
        <v>2971700188</v>
      </c>
      <c r="F2845" t="s">
        <v>12</v>
      </c>
      <c r="G2845" t="s">
        <v>4094</v>
      </c>
      <c r="H2845" t="str">
        <f t="shared" si="45"/>
        <v>4222971700188通所介護</v>
      </c>
      <c r="I2845" t="s">
        <v>378</v>
      </c>
      <c r="J2845">
        <v>150332</v>
      </c>
    </row>
    <row r="2846" spans="1:10">
      <c r="A2846">
        <v>422</v>
      </c>
      <c r="B2846" t="s">
        <v>4034</v>
      </c>
      <c r="C2846">
        <v>442</v>
      </c>
      <c r="D2846" t="s">
        <v>4033</v>
      </c>
      <c r="E2846">
        <v>2971700188</v>
      </c>
      <c r="F2846" t="s">
        <v>4705</v>
      </c>
      <c r="G2846" t="s">
        <v>4094</v>
      </c>
      <c r="H2846" t="str">
        <f t="shared" si="45"/>
        <v>4222971700188通所型サービス（独自）</v>
      </c>
      <c r="I2846" t="s">
        <v>378</v>
      </c>
      <c r="J2846">
        <v>4630</v>
      </c>
    </row>
    <row r="2847" spans="1:10">
      <c r="H2847" t="str">
        <f t="shared" si="45"/>
        <v/>
      </c>
    </row>
    <row r="2848" spans="1:10">
      <c r="A2848">
        <v>423</v>
      </c>
      <c r="B2848" t="s">
        <v>4035</v>
      </c>
      <c r="C2848">
        <v>443</v>
      </c>
      <c r="D2848" t="s">
        <v>4036</v>
      </c>
      <c r="E2848">
        <v>2970200362</v>
      </c>
      <c r="F2848" t="s">
        <v>10</v>
      </c>
      <c r="G2848" t="s">
        <v>4095</v>
      </c>
      <c r="H2848" t="str">
        <f t="shared" ref="H2848:H2906" si="46">A2848&amp;B2848</f>
        <v>4232970200362訪問介護</v>
      </c>
      <c r="I2848" t="s">
        <v>378</v>
      </c>
      <c r="J2848">
        <v>119630</v>
      </c>
    </row>
    <row r="2849" spans="1:12">
      <c r="A2849">
        <v>423</v>
      </c>
      <c r="B2849" t="s">
        <v>4037</v>
      </c>
      <c r="C2849">
        <v>443</v>
      </c>
      <c r="D2849" t="s">
        <v>4036</v>
      </c>
      <c r="E2849">
        <v>2970200362</v>
      </c>
      <c r="F2849" t="s">
        <v>4702</v>
      </c>
      <c r="G2849" t="s">
        <v>4095</v>
      </c>
      <c r="H2849" t="str">
        <f t="shared" si="46"/>
        <v>4232970200362訪問型サービス（独自/定率）</v>
      </c>
      <c r="I2849" t="s">
        <v>378</v>
      </c>
      <c r="J2849">
        <v>45476</v>
      </c>
    </row>
    <row r="2850" spans="1:12">
      <c r="H2850" t="str">
        <f t="shared" si="46"/>
        <v/>
      </c>
    </row>
    <row r="2851" spans="1:12">
      <c r="A2851">
        <v>424</v>
      </c>
      <c r="B2851" t="s">
        <v>4038</v>
      </c>
      <c r="C2851">
        <v>444</v>
      </c>
      <c r="D2851" t="s">
        <v>4039</v>
      </c>
      <c r="E2851">
        <v>2970107641</v>
      </c>
      <c r="F2851" t="s">
        <v>12</v>
      </c>
      <c r="G2851" t="s">
        <v>4096</v>
      </c>
      <c r="H2851" t="str">
        <f t="shared" si="46"/>
        <v>4242970107641通所介護</v>
      </c>
      <c r="I2851" t="s">
        <v>378</v>
      </c>
      <c r="J2851">
        <v>449750</v>
      </c>
    </row>
    <row r="2852" spans="1:12">
      <c r="H2852" t="str">
        <f t="shared" si="46"/>
        <v/>
      </c>
    </row>
    <row r="2853" spans="1:12">
      <c r="A2853">
        <v>425</v>
      </c>
      <c r="B2853" t="s">
        <v>4040</v>
      </c>
      <c r="C2853">
        <v>445</v>
      </c>
      <c r="D2853" t="s">
        <v>4041</v>
      </c>
      <c r="E2853">
        <v>2970301350</v>
      </c>
      <c r="F2853" t="s">
        <v>13</v>
      </c>
      <c r="G2853" t="s">
        <v>4097</v>
      </c>
      <c r="H2853" t="str">
        <f t="shared" si="46"/>
        <v>4252970301350地域密着型通所介護</v>
      </c>
      <c r="I2853" t="s">
        <v>378</v>
      </c>
      <c r="J2853">
        <v>146701</v>
      </c>
    </row>
    <row r="2854" spans="1:12">
      <c r="A2854">
        <v>425</v>
      </c>
      <c r="B2854" t="s">
        <v>4042</v>
      </c>
      <c r="C2854">
        <v>445</v>
      </c>
      <c r="D2854" t="s">
        <v>4041</v>
      </c>
      <c r="E2854">
        <v>2970301350</v>
      </c>
      <c r="F2854" t="s">
        <v>4703</v>
      </c>
      <c r="G2854" t="s">
        <v>4097</v>
      </c>
      <c r="H2854" t="str">
        <f t="shared" si="46"/>
        <v>4252970301350通所型サービス（独自/定率）</v>
      </c>
      <c r="I2854" t="s">
        <v>378</v>
      </c>
      <c r="J2854">
        <v>34169</v>
      </c>
    </row>
    <row r="2855" spans="1:12">
      <c r="H2855" t="str">
        <f t="shared" si="46"/>
        <v/>
      </c>
    </row>
    <row r="2856" spans="1:12">
      <c r="A2856">
        <v>426</v>
      </c>
      <c r="B2856" t="s">
        <v>4043</v>
      </c>
      <c r="C2856">
        <v>446</v>
      </c>
      <c r="D2856" t="s">
        <v>4044</v>
      </c>
      <c r="E2856">
        <v>2970401473</v>
      </c>
      <c r="F2856" t="s">
        <v>12</v>
      </c>
      <c r="G2856" t="s">
        <v>4098</v>
      </c>
      <c r="H2856" t="str">
        <f t="shared" si="46"/>
        <v>4262970401473通所介護</v>
      </c>
      <c r="I2856" t="s">
        <v>378</v>
      </c>
      <c r="J2856">
        <v>9610</v>
      </c>
      <c r="L2856">
        <v>1</v>
      </c>
    </row>
    <row r="2857" spans="1:12">
      <c r="A2857">
        <v>426</v>
      </c>
      <c r="B2857" t="s">
        <v>4045</v>
      </c>
      <c r="C2857">
        <v>446</v>
      </c>
      <c r="D2857" t="s">
        <v>4044</v>
      </c>
      <c r="E2857">
        <v>2990400190</v>
      </c>
      <c r="F2857" t="s">
        <v>13</v>
      </c>
      <c r="G2857" t="s">
        <v>4098</v>
      </c>
      <c r="H2857" t="str">
        <f t="shared" si="46"/>
        <v>4262990400190地域密着型通所介護</v>
      </c>
      <c r="I2857" t="s">
        <v>378</v>
      </c>
      <c r="J2857">
        <v>31070</v>
      </c>
      <c r="L2857">
        <v>1</v>
      </c>
    </row>
    <row r="2858" spans="1:12">
      <c r="A2858">
        <v>426</v>
      </c>
      <c r="B2858" t="s">
        <v>4046</v>
      </c>
      <c r="C2858">
        <v>446</v>
      </c>
      <c r="D2858" t="s">
        <v>4044</v>
      </c>
      <c r="E2858">
        <v>2970401101</v>
      </c>
      <c r="F2858" t="s">
        <v>4705</v>
      </c>
      <c r="G2858" t="s">
        <v>4928</v>
      </c>
      <c r="H2858" t="str">
        <f t="shared" si="46"/>
        <v>4262970401101通所型サービス（独自）</v>
      </c>
      <c r="I2858" t="s">
        <v>378</v>
      </c>
      <c r="J2858">
        <v>92644</v>
      </c>
    </row>
    <row r="2859" spans="1:12">
      <c r="A2859">
        <v>426</v>
      </c>
      <c r="B2859" t="s">
        <v>4047</v>
      </c>
      <c r="C2859">
        <v>446</v>
      </c>
      <c r="D2859" t="s">
        <v>4044</v>
      </c>
      <c r="E2859">
        <v>2970301301</v>
      </c>
      <c r="F2859" t="s">
        <v>13</v>
      </c>
      <c r="G2859" t="s">
        <v>4099</v>
      </c>
      <c r="H2859" t="str">
        <f t="shared" si="46"/>
        <v>4262970301301地域密着型通所介護</v>
      </c>
      <c r="I2859" t="s">
        <v>378</v>
      </c>
      <c r="J2859">
        <v>57709</v>
      </c>
    </row>
    <row r="2860" spans="1:12">
      <c r="A2860">
        <v>426</v>
      </c>
      <c r="B2860" t="s">
        <v>4048</v>
      </c>
      <c r="C2860">
        <v>446</v>
      </c>
      <c r="D2860" t="s">
        <v>4044</v>
      </c>
      <c r="E2860">
        <v>2970301301</v>
      </c>
      <c r="F2860" t="s">
        <v>4703</v>
      </c>
      <c r="G2860" t="s">
        <v>4929</v>
      </c>
      <c r="H2860" t="str">
        <f t="shared" si="46"/>
        <v>4262970301301通所型サービス（独自/定率）</v>
      </c>
      <c r="I2860" t="s">
        <v>378</v>
      </c>
      <c r="J2860">
        <v>78747</v>
      </c>
    </row>
    <row r="2861" spans="1:12">
      <c r="A2861">
        <v>426</v>
      </c>
      <c r="B2861" t="s">
        <v>4049</v>
      </c>
      <c r="C2861">
        <v>446</v>
      </c>
      <c r="D2861" t="s">
        <v>4044</v>
      </c>
      <c r="E2861">
        <v>2970401481</v>
      </c>
      <c r="F2861" t="s">
        <v>12</v>
      </c>
      <c r="G2861" t="s">
        <v>4100</v>
      </c>
      <c r="H2861" t="str">
        <f t="shared" si="46"/>
        <v>4262970401481通所介護</v>
      </c>
      <c r="I2861" t="s">
        <v>378</v>
      </c>
      <c r="J2861">
        <v>116594</v>
      </c>
    </row>
    <row r="2862" spans="1:12">
      <c r="A2862">
        <v>426</v>
      </c>
      <c r="B2862" t="s">
        <v>4050</v>
      </c>
      <c r="C2862">
        <v>446</v>
      </c>
      <c r="D2862" t="s">
        <v>4044</v>
      </c>
      <c r="E2862">
        <v>2970401481</v>
      </c>
      <c r="F2862" t="s">
        <v>4705</v>
      </c>
      <c r="G2862" t="s">
        <v>4930</v>
      </c>
      <c r="H2862" t="str">
        <f t="shared" si="46"/>
        <v>4262970401481通所型サービス（独自）</v>
      </c>
      <c r="I2862" t="s">
        <v>378</v>
      </c>
      <c r="J2862">
        <v>64487</v>
      </c>
    </row>
    <row r="2863" spans="1:12">
      <c r="H2863" t="str">
        <f t="shared" si="46"/>
        <v/>
      </c>
    </row>
    <row r="2864" spans="1:12">
      <c r="A2864">
        <v>427</v>
      </c>
      <c r="B2864" t="s">
        <v>4051</v>
      </c>
      <c r="C2864">
        <v>447</v>
      </c>
      <c r="D2864" t="s">
        <v>4052</v>
      </c>
      <c r="E2864">
        <v>2974900116</v>
      </c>
      <c r="F2864" t="s">
        <v>13</v>
      </c>
      <c r="G2864" t="s">
        <v>4101</v>
      </c>
      <c r="H2864" t="str">
        <f t="shared" si="46"/>
        <v>4272974900116地域密着型通所介護</v>
      </c>
      <c r="I2864" t="s">
        <v>423</v>
      </c>
      <c r="J2864">
        <v>10385</v>
      </c>
    </row>
    <row r="2865" spans="1:10">
      <c r="A2865">
        <v>427</v>
      </c>
      <c r="B2865" t="s">
        <v>4053</v>
      </c>
      <c r="C2865">
        <v>447</v>
      </c>
      <c r="D2865" t="s">
        <v>4052</v>
      </c>
      <c r="E2865">
        <v>2972200097</v>
      </c>
      <c r="F2865" t="s">
        <v>10</v>
      </c>
      <c r="G2865" t="s">
        <v>4102</v>
      </c>
      <c r="H2865" t="str">
        <f t="shared" si="46"/>
        <v>4272972200097訪問介護</v>
      </c>
      <c r="I2865" t="s">
        <v>423</v>
      </c>
      <c r="J2865">
        <v>2815</v>
      </c>
    </row>
    <row r="2866" spans="1:10">
      <c r="H2866" t="str">
        <f t="shared" si="46"/>
        <v/>
      </c>
    </row>
    <row r="2867" spans="1:10">
      <c r="A2867">
        <v>428</v>
      </c>
      <c r="B2867" t="s">
        <v>4054</v>
      </c>
      <c r="C2867">
        <v>448</v>
      </c>
      <c r="D2867" t="s">
        <v>4055</v>
      </c>
      <c r="E2867">
        <v>2973100049</v>
      </c>
      <c r="F2867" t="s">
        <v>172</v>
      </c>
      <c r="G2867" t="s">
        <v>4103</v>
      </c>
      <c r="H2867" t="str">
        <f t="shared" si="46"/>
        <v>4282973100049介護老人福祉施設</v>
      </c>
      <c r="I2867" t="s">
        <v>378</v>
      </c>
      <c r="J2867">
        <v>2597452</v>
      </c>
    </row>
    <row r="2868" spans="1:10">
      <c r="A2868">
        <v>428</v>
      </c>
      <c r="B2868" t="s">
        <v>4056</v>
      </c>
      <c r="C2868">
        <v>448</v>
      </c>
      <c r="D2868" t="s">
        <v>4055</v>
      </c>
      <c r="E2868">
        <v>2973100049</v>
      </c>
      <c r="F2868" t="s">
        <v>188</v>
      </c>
      <c r="G2868" t="s">
        <v>4931</v>
      </c>
      <c r="H2868" t="str">
        <f t="shared" si="46"/>
        <v>4282973100049短期入所生活介護</v>
      </c>
      <c r="I2868" t="s">
        <v>378</v>
      </c>
      <c r="J2868">
        <v>160503</v>
      </c>
    </row>
    <row r="2869" spans="1:10">
      <c r="A2869">
        <v>428</v>
      </c>
      <c r="B2869" t="s">
        <v>4057</v>
      </c>
      <c r="C2869">
        <v>448</v>
      </c>
      <c r="D2869" t="s">
        <v>4055</v>
      </c>
      <c r="E2869">
        <v>2973100049</v>
      </c>
      <c r="F2869" t="s">
        <v>187</v>
      </c>
      <c r="G2869" t="s">
        <v>4931</v>
      </c>
      <c r="H2869" t="str">
        <f t="shared" si="46"/>
        <v>4282973100049介護予防短期入所生活介護</v>
      </c>
      <c r="I2869" t="s">
        <v>378</v>
      </c>
      <c r="J2869">
        <v>886</v>
      </c>
    </row>
    <row r="2870" spans="1:10">
      <c r="A2870">
        <v>428</v>
      </c>
      <c r="B2870" t="s">
        <v>4058</v>
      </c>
      <c r="C2870">
        <v>448</v>
      </c>
      <c r="D2870" t="s">
        <v>4055</v>
      </c>
      <c r="E2870">
        <v>2973100031</v>
      </c>
      <c r="F2870" t="s">
        <v>172</v>
      </c>
      <c r="G2870" t="s">
        <v>4104</v>
      </c>
      <c r="H2870" t="str">
        <f t="shared" si="46"/>
        <v>4282973100031介護老人福祉施設</v>
      </c>
      <c r="I2870" t="s">
        <v>378</v>
      </c>
      <c r="J2870">
        <v>4173498</v>
      </c>
    </row>
    <row r="2871" spans="1:10">
      <c r="A2871">
        <v>428</v>
      </c>
      <c r="B2871" t="s">
        <v>4059</v>
      </c>
      <c r="C2871">
        <v>448</v>
      </c>
      <c r="D2871" t="s">
        <v>4055</v>
      </c>
      <c r="E2871">
        <v>2973100031</v>
      </c>
      <c r="F2871" t="s">
        <v>188</v>
      </c>
      <c r="G2871" t="s">
        <v>4932</v>
      </c>
      <c r="H2871" t="str">
        <f t="shared" si="46"/>
        <v>4282973100031短期入所生活介護</v>
      </c>
      <c r="I2871" t="s">
        <v>378</v>
      </c>
      <c r="J2871">
        <v>262110</v>
      </c>
    </row>
    <row r="2872" spans="1:10">
      <c r="A2872">
        <v>428</v>
      </c>
      <c r="B2872" t="s">
        <v>4060</v>
      </c>
      <c r="C2872">
        <v>448</v>
      </c>
      <c r="D2872" t="s">
        <v>4055</v>
      </c>
      <c r="E2872">
        <v>2973100031</v>
      </c>
      <c r="F2872" t="s">
        <v>187</v>
      </c>
      <c r="G2872" t="s">
        <v>4932</v>
      </c>
      <c r="H2872" t="str">
        <f t="shared" si="46"/>
        <v>4282973100031介護予防短期入所生活介護</v>
      </c>
      <c r="I2872" t="s">
        <v>378</v>
      </c>
      <c r="J2872">
        <v>0</v>
      </c>
    </row>
    <row r="2873" spans="1:10">
      <c r="A2873">
        <v>428</v>
      </c>
      <c r="B2873" t="s">
        <v>4061</v>
      </c>
      <c r="C2873">
        <v>448</v>
      </c>
      <c r="D2873" t="s">
        <v>4055</v>
      </c>
      <c r="E2873">
        <v>2973100064</v>
      </c>
      <c r="F2873" t="s">
        <v>172</v>
      </c>
      <c r="G2873" t="s">
        <v>4105</v>
      </c>
      <c r="H2873" t="str">
        <f t="shared" si="46"/>
        <v>4282973100064介護老人福祉施設</v>
      </c>
      <c r="I2873" t="s">
        <v>378</v>
      </c>
      <c r="J2873">
        <v>1514899</v>
      </c>
    </row>
    <row r="2874" spans="1:10">
      <c r="A2874">
        <v>428</v>
      </c>
      <c r="B2874" t="s">
        <v>4062</v>
      </c>
      <c r="C2874">
        <v>448</v>
      </c>
      <c r="D2874" t="s">
        <v>4055</v>
      </c>
      <c r="E2874">
        <v>2973100064</v>
      </c>
      <c r="F2874" t="s">
        <v>188</v>
      </c>
      <c r="G2874" t="s">
        <v>4933</v>
      </c>
      <c r="H2874" t="str">
        <f t="shared" si="46"/>
        <v>4282973100064短期入所生活介護</v>
      </c>
      <c r="I2874" t="s">
        <v>378</v>
      </c>
      <c r="J2874">
        <v>306554</v>
      </c>
    </row>
    <row r="2875" spans="1:10">
      <c r="A2875">
        <v>428</v>
      </c>
      <c r="B2875" t="s">
        <v>4063</v>
      </c>
      <c r="C2875">
        <v>448</v>
      </c>
      <c r="D2875" t="s">
        <v>4055</v>
      </c>
      <c r="E2875">
        <v>2973100064</v>
      </c>
      <c r="F2875" t="s">
        <v>187</v>
      </c>
      <c r="G2875" t="s">
        <v>4933</v>
      </c>
      <c r="H2875" t="str">
        <f t="shared" si="46"/>
        <v>4282973100064介護予防短期入所生活介護</v>
      </c>
      <c r="I2875" t="s">
        <v>378</v>
      </c>
      <c r="J2875">
        <v>0</v>
      </c>
    </row>
    <row r="2876" spans="1:10">
      <c r="A2876">
        <v>428</v>
      </c>
      <c r="B2876" t="s">
        <v>4064</v>
      </c>
      <c r="C2876">
        <v>448</v>
      </c>
      <c r="D2876" t="s">
        <v>4055</v>
      </c>
      <c r="E2876">
        <v>2973100056</v>
      </c>
      <c r="F2876" t="s">
        <v>172</v>
      </c>
      <c r="G2876" t="s">
        <v>4106</v>
      </c>
      <c r="H2876" t="str">
        <f t="shared" si="46"/>
        <v>4282973100056介護老人福祉施設</v>
      </c>
      <c r="I2876" t="s">
        <v>378</v>
      </c>
      <c r="J2876">
        <v>3991334</v>
      </c>
    </row>
    <row r="2877" spans="1:10">
      <c r="A2877">
        <v>428</v>
      </c>
      <c r="B2877" t="s">
        <v>4065</v>
      </c>
      <c r="C2877">
        <v>448</v>
      </c>
      <c r="D2877" t="s">
        <v>4055</v>
      </c>
      <c r="E2877">
        <v>2973100056</v>
      </c>
      <c r="F2877" t="s">
        <v>188</v>
      </c>
      <c r="G2877" t="s">
        <v>4934</v>
      </c>
      <c r="H2877" t="str">
        <f t="shared" si="46"/>
        <v>4282973100056短期入所生活介護</v>
      </c>
      <c r="I2877" t="s">
        <v>378</v>
      </c>
      <c r="J2877">
        <v>176563</v>
      </c>
    </row>
    <row r="2878" spans="1:10">
      <c r="A2878">
        <v>428</v>
      </c>
      <c r="B2878" t="s">
        <v>4066</v>
      </c>
      <c r="C2878">
        <v>448</v>
      </c>
      <c r="D2878" t="s">
        <v>4055</v>
      </c>
      <c r="E2878">
        <v>2973100056</v>
      </c>
      <c r="F2878" t="s">
        <v>187</v>
      </c>
      <c r="G2878" t="s">
        <v>4934</v>
      </c>
      <c r="H2878" t="str">
        <f t="shared" si="46"/>
        <v>4282973100056介護予防短期入所生活介護</v>
      </c>
      <c r="I2878" t="s">
        <v>378</v>
      </c>
      <c r="J2878">
        <v>0</v>
      </c>
    </row>
    <row r="2879" spans="1:10">
      <c r="A2879">
        <v>428</v>
      </c>
      <c r="B2879" t="s">
        <v>4067</v>
      </c>
      <c r="C2879">
        <v>448</v>
      </c>
      <c r="D2879" t="s">
        <v>4055</v>
      </c>
      <c r="E2879">
        <v>2951580014</v>
      </c>
      <c r="F2879" t="s">
        <v>171</v>
      </c>
      <c r="G2879" t="s">
        <v>4107</v>
      </c>
      <c r="H2879" t="str">
        <f t="shared" si="46"/>
        <v>4282951580014介護老人保健施設</v>
      </c>
      <c r="I2879" t="s">
        <v>378</v>
      </c>
      <c r="J2879">
        <v>1147113</v>
      </c>
    </row>
    <row r="2880" spans="1:10">
      <c r="A2880">
        <v>428</v>
      </c>
      <c r="B2880" t="s">
        <v>4068</v>
      </c>
      <c r="C2880">
        <v>448</v>
      </c>
      <c r="D2880" t="s">
        <v>4055</v>
      </c>
      <c r="E2880">
        <v>2951580014</v>
      </c>
      <c r="F2880" t="s">
        <v>263</v>
      </c>
      <c r="G2880" t="s">
        <v>4107</v>
      </c>
      <c r="H2880" t="str">
        <f t="shared" si="46"/>
        <v>4282951580014短期入所療養介護</v>
      </c>
      <c r="I2880" t="s">
        <v>378</v>
      </c>
      <c r="J2880">
        <v>32477</v>
      </c>
    </row>
    <row r="2881" spans="1:10">
      <c r="A2881">
        <v>428</v>
      </c>
      <c r="B2881" t="s">
        <v>4069</v>
      </c>
      <c r="C2881">
        <v>448</v>
      </c>
      <c r="D2881" t="s">
        <v>4055</v>
      </c>
      <c r="E2881">
        <v>2951580014</v>
      </c>
      <c r="F2881" t="s">
        <v>265</v>
      </c>
      <c r="G2881" t="s">
        <v>4107</v>
      </c>
      <c r="H2881" t="str">
        <f t="shared" si="46"/>
        <v>4282951580014介護予防短期入所療養介護</v>
      </c>
      <c r="I2881" t="s">
        <v>378</v>
      </c>
      <c r="J2881">
        <v>0</v>
      </c>
    </row>
    <row r="2882" spans="1:10">
      <c r="A2882">
        <v>428</v>
      </c>
      <c r="B2882" t="s">
        <v>4070</v>
      </c>
      <c r="C2882">
        <v>448</v>
      </c>
      <c r="D2882" t="s">
        <v>4055</v>
      </c>
      <c r="E2882">
        <v>2951580014</v>
      </c>
      <c r="F2882" t="s">
        <v>190</v>
      </c>
      <c r="G2882" t="s">
        <v>4107</v>
      </c>
      <c r="H2882" t="str">
        <f t="shared" si="46"/>
        <v>4282951580014通所リハビリテーション</v>
      </c>
      <c r="I2882" t="s">
        <v>378</v>
      </c>
      <c r="J2882">
        <v>485797</v>
      </c>
    </row>
    <row r="2883" spans="1:10">
      <c r="A2883">
        <v>428</v>
      </c>
      <c r="B2883" t="s">
        <v>4071</v>
      </c>
      <c r="C2883">
        <v>448</v>
      </c>
      <c r="D2883" t="s">
        <v>4055</v>
      </c>
      <c r="E2883">
        <v>2951580014</v>
      </c>
      <c r="F2883" t="s">
        <v>189</v>
      </c>
      <c r="G2883" t="s">
        <v>4107</v>
      </c>
      <c r="H2883" t="str">
        <f t="shared" si="46"/>
        <v>4282951580014介護予防通所リハビリテーション</v>
      </c>
      <c r="I2883" t="s">
        <v>378</v>
      </c>
      <c r="J2883">
        <v>50645</v>
      </c>
    </row>
    <row r="2884" spans="1:10">
      <c r="H2884" t="str">
        <f t="shared" si="46"/>
        <v/>
      </c>
    </row>
    <row r="2885" spans="1:10">
      <c r="A2885">
        <v>429</v>
      </c>
      <c r="B2885" t="s">
        <v>4072</v>
      </c>
      <c r="C2885">
        <v>449</v>
      </c>
      <c r="D2885" t="s">
        <v>4073</v>
      </c>
      <c r="E2885">
        <v>2970900037</v>
      </c>
      <c r="F2885" t="s">
        <v>10</v>
      </c>
      <c r="G2885" t="s">
        <v>4073</v>
      </c>
      <c r="H2885" t="str">
        <f t="shared" si="46"/>
        <v>4292970900037訪問介護</v>
      </c>
      <c r="I2885" t="s">
        <v>378</v>
      </c>
      <c r="J2885">
        <v>104372</v>
      </c>
    </row>
    <row r="2886" spans="1:10">
      <c r="A2886">
        <v>429</v>
      </c>
      <c r="B2886" t="s">
        <v>4074</v>
      </c>
      <c r="C2886">
        <v>449</v>
      </c>
      <c r="D2886" t="s">
        <v>4073</v>
      </c>
      <c r="E2886">
        <v>2970900037</v>
      </c>
      <c r="F2886" t="s">
        <v>12</v>
      </c>
      <c r="G2886" t="s">
        <v>4073</v>
      </c>
      <c r="H2886" t="str">
        <f t="shared" si="46"/>
        <v>4292970900037通所介護</v>
      </c>
      <c r="I2886" t="s">
        <v>378</v>
      </c>
      <c r="J2886">
        <v>271006</v>
      </c>
    </row>
    <row r="2887" spans="1:10">
      <c r="H2887" t="str">
        <f t="shared" si="46"/>
        <v/>
      </c>
    </row>
    <row r="2888" spans="1:10">
      <c r="A2888">
        <v>430</v>
      </c>
      <c r="B2888" t="s">
        <v>4075</v>
      </c>
      <c r="C2888">
        <v>450</v>
      </c>
      <c r="D2888" t="s">
        <v>4076</v>
      </c>
      <c r="E2888">
        <v>2950180014</v>
      </c>
      <c r="F2888" t="s">
        <v>171</v>
      </c>
      <c r="G2888" t="s">
        <v>4108</v>
      </c>
      <c r="H2888" t="str">
        <f t="shared" si="46"/>
        <v>4302950180014介護老人保健施設</v>
      </c>
      <c r="I2888" t="s">
        <v>378</v>
      </c>
      <c r="J2888">
        <v>1319847</v>
      </c>
    </row>
    <row r="2889" spans="1:10">
      <c r="A2889">
        <v>430</v>
      </c>
      <c r="B2889" t="s">
        <v>4077</v>
      </c>
      <c r="C2889">
        <v>450</v>
      </c>
      <c r="D2889" t="s">
        <v>4076</v>
      </c>
      <c r="E2889">
        <v>2950180014</v>
      </c>
      <c r="F2889" t="s">
        <v>263</v>
      </c>
      <c r="G2889" t="s">
        <v>4935</v>
      </c>
      <c r="H2889" t="str">
        <f t="shared" si="46"/>
        <v>4302950180014短期入所療養介護</v>
      </c>
      <c r="I2889" t="s">
        <v>378</v>
      </c>
      <c r="J2889">
        <v>7050</v>
      </c>
    </row>
    <row r="2890" spans="1:10">
      <c r="A2890">
        <v>430</v>
      </c>
      <c r="B2890" t="s">
        <v>4078</v>
      </c>
      <c r="C2890">
        <v>450</v>
      </c>
      <c r="D2890" t="s">
        <v>4076</v>
      </c>
      <c r="E2890">
        <v>2950180014</v>
      </c>
      <c r="F2890" t="s">
        <v>265</v>
      </c>
      <c r="G2890" t="s">
        <v>4935</v>
      </c>
      <c r="H2890" t="str">
        <f t="shared" si="46"/>
        <v>4302950180014介護予防短期入所療養介護</v>
      </c>
      <c r="I2890" t="s">
        <v>378</v>
      </c>
      <c r="J2890">
        <v>0</v>
      </c>
    </row>
    <row r="2891" spans="1:10">
      <c r="A2891">
        <v>430</v>
      </c>
      <c r="B2891" t="s">
        <v>4079</v>
      </c>
      <c r="C2891">
        <v>450</v>
      </c>
      <c r="D2891" t="s">
        <v>4076</v>
      </c>
      <c r="E2891">
        <v>2950180055</v>
      </c>
      <c r="F2891" t="s">
        <v>171</v>
      </c>
      <c r="G2891" t="s">
        <v>4109</v>
      </c>
      <c r="H2891" t="str">
        <f t="shared" si="46"/>
        <v>4302950180055介護老人保健施設</v>
      </c>
      <c r="I2891" t="s">
        <v>378</v>
      </c>
      <c r="J2891">
        <v>1437263</v>
      </c>
    </row>
    <row r="2892" spans="1:10">
      <c r="A2892">
        <v>430</v>
      </c>
      <c r="B2892" t="s">
        <v>4080</v>
      </c>
      <c r="C2892">
        <v>450</v>
      </c>
      <c r="D2892" t="s">
        <v>4076</v>
      </c>
      <c r="E2892">
        <v>2950180055</v>
      </c>
      <c r="F2892" t="s">
        <v>263</v>
      </c>
      <c r="G2892" t="s">
        <v>4936</v>
      </c>
      <c r="H2892" t="str">
        <f t="shared" si="46"/>
        <v>4302950180055短期入所療養介護</v>
      </c>
      <c r="I2892" t="s">
        <v>378</v>
      </c>
      <c r="J2892">
        <v>0</v>
      </c>
    </row>
    <row r="2893" spans="1:10">
      <c r="A2893">
        <v>430</v>
      </c>
      <c r="B2893" t="s">
        <v>4081</v>
      </c>
      <c r="C2893">
        <v>450</v>
      </c>
      <c r="D2893" t="s">
        <v>4076</v>
      </c>
      <c r="E2893">
        <v>2950180055</v>
      </c>
      <c r="F2893" t="s">
        <v>265</v>
      </c>
      <c r="G2893" t="s">
        <v>4936</v>
      </c>
      <c r="H2893" t="str">
        <f t="shared" si="46"/>
        <v>4302950180055介護予防短期入所療養介護</v>
      </c>
      <c r="I2893" t="s">
        <v>378</v>
      </c>
      <c r="J2893">
        <v>0</v>
      </c>
    </row>
    <row r="2894" spans="1:10">
      <c r="A2894">
        <v>430</v>
      </c>
      <c r="B2894" t="s">
        <v>4082</v>
      </c>
      <c r="C2894">
        <v>450</v>
      </c>
      <c r="D2894" t="s">
        <v>4076</v>
      </c>
      <c r="E2894">
        <v>2950180055</v>
      </c>
      <c r="F2894" t="s">
        <v>190</v>
      </c>
      <c r="G2894" t="s">
        <v>4936</v>
      </c>
      <c r="H2894" t="str">
        <f t="shared" si="46"/>
        <v>4302950180055通所リハビリテーション</v>
      </c>
      <c r="I2894" t="s">
        <v>378</v>
      </c>
      <c r="J2894">
        <v>121002</v>
      </c>
    </row>
    <row r="2895" spans="1:10">
      <c r="A2895">
        <v>430</v>
      </c>
      <c r="B2895" t="s">
        <v>4083</v>
      </c>
      <c r="C2895">
        <v>450</v>
      </c>
      <c r="D2895" t="s">
        <v>4076</v>
      </c>
      <c r="E2895">
        <v>2950180055</v>
      </c>
      <c r="F2895" t="s">
        <v>189</v>
      </c>
      <c r="G2895" t="s">
        <v>4936</v>
      </c>
      <c r="H2895" t="str">
        <f t="shared" si="46"/>
        <v>4302950180055介護予防通所リハビリテーション</v>
      </c>
      <c r="I2895" t="s">
        <v>378</v>
      </c>
      <c r="J2895">
        <v>21789</v>
      </c>
    </row>
    <row r="2896" spans="1:10">
      <c r="A2896">
        <v>430</v>
      </c>
      <c r="B2896" t="s">
        <v>4084</v>
      </c>
      <c r="C2896">
        <v>450</v>
      </c>
      <c r="D2896" t="s">
        <v>4076</v>
      </c>
      <c r="E2896">
        <v>2970104879</v>
      </c>
      <c r="F2896" t="s">
        <v>10</v>
      </c>
      <c r="G2896" t="s">
        <v>4110</v>
      </c>
      <c r="H2896" t="str">
        <f t="shared" si="46"/>
        <v>4302970104879訪問介護</v>
      </c>
      <c r="I2896" t="s">
        <v>378</v>
      </c>
      <c r="J2896">
        <v>822093</v>
      </c>
    </row>
    <row r="2897" spans="1:10">
      <c r="A2897">
        <v>430</v>
      </c>
      <c r="B2897" t="s">
        <v>4085</v>
      </c>
      <c r="C2897">
        <v>450</v>
      </c>
      <c r="D2897" t="s">
        <v>4076</v>
      </c>
      <c r="E2897">
        <v>2970104879</v>
      </c>
      <c r="F2897" t="s">
        <v>4704</v>
      </c>
      <c r="G2897" t="s">
        <v>4110</v>
      </c>
      <c r="H2897" t="str">
        <f t="shared" si="46"/>
        <v>4302970104879訪問型サービス（独自）</v>
      </c>
      <c r="I2897" t="s">
        <v>378</v>
      </c>
      <c r="J2897">
        <v>13883</v>
      </c>
    </row>
    <row r="2898" spans="1:10">
      <c r="A2898">
        <v>430</v>
      </c>
      <c r="B2898" t="s">
        <v>4086</v>
      </c>
      <c r="C2898">
        <v>450</v>
      </c>
      <c r="D2898" t="s">
        <v>4076</v>
      </c>
      <c r="E2898">
        <v>2970105108</v>
      </c>
      <c r="F2898" t="s">
        <v>241</v>
      </c>
      <c r="G2898" t="s">
        <v>4111</v>
      </c>
      <c r="H2898" t="str">
        <f t="shared" si="46"/>
        <v>4302970105108特定施設入居者生活介護</v>
      </c>
      <c r="I2898" t="s">
        <v>378</v>
      </c>
      <c r="J2898">
        <v>763802</v>
      </c>
    </row>
    <row r="2899" spans="1:10">
      <c r="A2899">
        <v>430</v>
      </c>
      <c r="B2899" t="s">
        <v>4087</v>
      </c>
      <c r="C2899">
        <v>450</v>
      </c>
      <c r="D2899" t="s">
        <v>4076</v>
      </c>
      <c r="E2899">
        <v>2970105108</v>
      </c>
      <c r="F2899" t="s">
        <v>4728</v>
      </c>
      <c r="G2899" t="s">
        <v>4111</v>
      </c>
      <c r="H2899" t="str">
        <f t="shared" si="46"/>
        <v>4302970105108特定施設入居者生活介護(短期利用型）</v>
      </c>
      <c r="I2899" t="s">
        <v>378</v>
      </c>
      <c r="J2899">
        <v>0</v>
      </c>
    </row>
    <row r="2900" spans="1:10">
      <c r="A2900">
        <v>430</v>
      </c>
      <c r="B2900" t="s">
        <v>4088</v>
      </c>
      <c r="C2900">
        <v>450</v>
      </c>
      <c r="D2900" t="s">
        <v>4076</v>
      </c>
      <c r="E2900">
        <v>2970105108</v>
      </c>
      <c r="F2900" t="s">
        <v>175</v>
      </c>
      <c r="G2900" t="s">
        <v>4111</v>
      </c>
      <c r="H2900" t="str">
        <f t="shared" si="46"/>
        <v>4302970105108介護予防特定施設入居者生活介護</v>
      </c>
      <c r="I2900" t="s">
        <v>378</v>
      </c>
      <c r="J2900">
        <v>37785</v>
      </c>
    </row>
    <row r="2901" spans="1:10">
      <c r="H2901" t="str">
        <f t="shared" si="46"/>
        <v/>
      </c>
    </row>
    <row r="2902" spans="1:10">
      <c r="A2902">
        <v>431</v>
      </c>
      <c r="B2902" t="s">
        <v>4089</v>
      </c>
      <c r="C2902">
        <v>451</v>
      </c>
      <c r="D2902" t="s">
        <v>4090</v>
      </c>
      <c r="E2902">
        <v>2970600132</v>
      </c>
      <c r="F2902" t="s">
        <v>10</v>
      </c>
      <c r="G2902" t="s">
        <v>4112</v>
      </c>
      <c r="H2902" t="str">
        <f t="shared" si="46"/>
        <v>4312970600132訪問介護</v>
      </c>
      <c r="I2902" t="s">
        <v>378</v>
      </c>
      <c r="J2902">
        <v>285865</v>
      </c>
    </row>
    <row r="2903" spans="1:10">
      <c r="A2903">
        <v>431</v>
      </c>
      <c r="B2903" t="s">
        <v>4091</v>
      </c>
      <c r="C2903">
        <v>451</v>
      </c>
      <c r="D2903" t="s">
        <v>4090</v>
      </c>
      <c r="E2903">
        <v>2970600132</v>
      </c>
      <c r="F2903" t="s">
        <v>4702</v>
      </c>
      <c r="G2903" t="s">
        <v>4113</v>
      </c>
      <c r="H2903" t="str">
        <f t="shared" si="46"/>
        <v>4312970600132訪問型サービス（独自/定率）</v>
      </c>
      <c r="I2903" t="s">
        <v>378</v>
      </c>
      <c r="J2903">
        <v>73806</v>
      </c>
    </row>
    <row r="2904" spans="1:10">
      <c r="A2904">
        <v>431</v>
      </c>
      <c r="B2904" t="s">
        <v>4092</v>
      </c>
      <c r="C2904">
        <v>451</v>
      </c>
      <c r="D2904" t="s">
        <v>4090</v>
      </c>
      <c r="E2904">
        <v>2970600140</v>
      </c>
      <c r="F2904" t="s">
        <v>13</v>
      </c>
      <c r="G2904" t="s">
        <v>4113</v>
      </c>
      <c r="H2904" t="str">
        <f t="shared" si="46"/>
        <v>4312970600140地域密着型通所介護</v>
      </c>
      <c r="I2904" t="s">
        <v>378</v>
      </c>
      <c r="J2904">
        <v>105643</v>
      </c>
    </row>
    <row r="2905" spans="1:10">
      <c r="A2905">
        <v>431</v>
      </c>
      <c r="B2905" t="s">
        <v>4093</v>
      </c>
      <c r="C2905">
        <v>451</v>
      </c>
      <c r="D2905" t="s">
        <v>4090</v>
      </c>
      <c r="E2905">
        <v>2970600140</v>
      </c>
      <c r="F2905" t="s">
        <v>4703</v>
      </c>
      <c r="G2905" t="s">
        <v>4113</v>
      </c>
      <c r="H2905" t="str">
        <f t="shared" si="46"/>
        <v>4312970600140通所型サービス（独自/定率）</v>
      </c>
      <c r="I2905" t="s">
        <v>378</v>
      </c>
      <c r="J2905">
        <v>18183</v>
      </c>
    </row>
    <row r="2906" spans="1:10">
      <c r="H2906" t="str">
        <f t="shared" si="46"/>
        <v/>
      </c>
    </row>
    <row r="2907" spans="1:10">
      <c r="H2907" t="str">
        <f t="shared" ref="H2907:H2961" si="47">A2907&amp;B2907</f>
        <v/>
      </c>
    </row>
    <row r="2908" spans="1:10">
      <c r="A2908">
        <v>432</v>
      </c>
      <c r="B2908" t="s">
        <v>4114</v>
      </c>
      <c r="C2908">
        <v>453</v>
      </c>
      <c r="D2908" t="s">
        <v>4115</v>
      </c>
      <c r="E2908">
        <v>2970400673</v>
      </c>
      <c r="F2908" t="s">
        <v>12</v>
      </c>
      <c r="G2908" t="s">
        <v>4169</v>
      </c>
      <c r="H2908" t="str">
        <f t="shared" si="47"/>
        <v>4322970400673通所介護</v>
      </c>
      <c r="I2908" t="s">
        <v>378</v>
      </c>
      <c r="J2908">
        <v>193170</v>
      </c>
    </row>
    <row r="2909" spans="1:10">
      <c r="A2909">
        <v>432</v>
      </c>
      <c r="B2909" t="s">
        <v>4116</v>
      </c>
      <c r="C2909">
        <v>453</v>
      </c>
      <c r="D2909" t="s">
        <v>4115</v>
      </c>
      <c r="E2909">
        <v>2970401358</v>
      </c>
      <c r="F2909" t="s">
        <v>12</v>
      </c>
      <c r="G2909" t="s">
        <v>4170</v>
      </c>
      <c r="H2909" t="str">
        <f t="shared" si="47"/>
        <v>4322970401358通所介護</v>
      </c>
      <c r="I2909" t="s">
        <v>378</v>
      </c>
      <c r="J2909">
        <v>499236</v>
      </c>
    </row>
    <row r="2910" spans="1:10">
      <c r="A2910">
        <v>432</v>
      </c>
      <c r="B2910" t="s">
        <v>4117</v>
      </c>
      <c r="C2910">
        <v>453</v>
      </c>
      <c r="D2910" t="s">
        <v>4115</v>
      </c>
      <c r="E2910">
        <v>2970401176</v>
      </c>
      <c r="F2910" t="s">
        <v>13</v>
      </c>
      <c r="G2910" t="s">
        <v>4171</v>
      </c>
      <c r="H2910" t="str">
        <f t="shared" si="47"/>
        <v>4322970401176地域密着型通所介護</v>
      </c>
      <c r="I2910" t="s">
        <v>378</v>
      </c>
      <c r="J2910">
        <v>41658</v>
      </c>
    </row>
    <row r="2911" spans="1:10">
      <c r="A2911">
        <v>432</v>
      </c>
      <c r="B2911" t="s">
        <v>4118</v>
      </c>
      <c r="C2911">
        <v>453</v>
      </c>
      <c r="D2911" t="s">
        <v>4115</v>
      </c>
      <c r="E2911">
        <v>2970401457</v>
      </c>
      <c r="F2911" t="s">
        <v>10</v>
      </c>
      <c r="G2911" t="s">
        <v>4172</v>
      </c>
      <c r="H2911" t="str">
        <f t="shared" si="47"/>
        <v>4322970401457訪問介護</v>
      </c>
      <c r="I2911" t="s">
        <v>378</v>
      </c>
      <c r="J2911">
        <v>215634</v>
      </c>
    </row>
    <row r="2912" spans="1:10">
      <c r="H2912" t="str">
        <f t="shared" si="47"/>
        <v/>
      </c>
    </row>
    <row r="2913" spans="1:10">
      <c r="A2913">
        <v>433</v>
      </c>
      <c r="B2913" t="s">
        <v>4119</v>
      </c>
      <c r="C2913">
        <v>454</v>
      </c>
      <c r="D2913" t="s">
        <v>4120</v>
      </c>
      <c r="E2913">
        <v>2970200388</v>
      </c>
      <c r="F2913" t="s">
        <v>201</v>
      </c>
      <c r="G2913" t="s">
        <v>4173</v>
      </c>
      <c r="H2913" t="str">
        <f t="shared" si="47"/>
        <v>4332970200388認知症対応型共同生活介護</v>
      </c>
      <c r="I2913" t="s">
        <v>378</v>
      </c>
      <c r="J2913">
        <v>743601</v>
      </c>
    </row>
    <row r="2914" spans="1:10">
      <c r="A2914">
        <v>433</v>
      </c>
      <c r="B2914" t="s">
        <v>4121</v>
      </c>
      <c r="C2914">
        <v>454</v>
      </c>
      <c r="D2914" t="s">
        <v>4120</v>
      </c>
      <c r="E2914">
        <v>2970200388</v>
      </c>
      <c r="F2914" t="s">
        <v>4716</v>
      </c>
      <c r="G2914" t="s">
        <v>4173</v>
      </c>
      <c r="H2914" t="str">
        <f t="shared" si="47"/>
        <v>4332970200388認知症対応型共同生活介護(短期利用型）</v>
      </c>
      <c r="I2914" t="s">
        <v>378</v>
      </c>
      <c r="J2914">
        <v>0</v>
      </c>
    </row>
    <row r="2915" spans="1:10">
      <c r="A2915">
        <v>433</v>
      </c>
      <c r="B2915" t="s">
        <v>4122</v>
      </c>
      <c r="C2915">
        <v>454</v>
      </c>
      <c r="D2915" t="s">
        <v>4120</v>
      </c>
      <c r="E2915">
        <v>2970200388</v>
      </c>
      <c r="F2915" t="s">
        <v>203</v>
      </c>
      <c r="G2915" t="s">
        <v>4937</v>
      </c>
      <c r="H2915" t="str">
        <f t="shared" si="47"/>
        <v>4332970200388介護予防認知症対応型共同生活介護</v>
      </c>
      <c r="I2915" t="s">
        <v>378</v>
      </c>
      <c r="J2915">
        <v>0</v>
      </c>
    </row>
    <row r="2916" spans="1:10">
      <c r="A2916">
        <v>433</v>
      </c>
      <c r="B2916" t="s">
        <v>4123</v>
      </c>
      <c r="C2916">
        <v>454</v>
      </c>
      <c r="D2916" t="s">
        <v>4120</v>
      </c>
      <c r="E2916">
        <v>2970200388</v>
      </c>
      <c r="F2916" t="s">
        <v>4718</v>
      </c>
      <c r="G2916" t="s">
        <v>4937</v>
      </c>
      <c r="H2916" t="str">
        <f t="shared" si="47"/>
        <v>4332970200388介護予防認知症対応型共同生活介護(短期利用型）</v>
      </c>
      <c r="I2916" t="s">
        <v>378</v>
      </c>
      <c r="J2916">
        <v>0</v>
      </c>
    </row>
    <row r="2917" spans="1:10">
      <c r="A2917">
        <v>433</v>
      </c>
      <c r="B2917" t="s">
        <v>4124</v>
      </c>
      <c r="C2917">
        <v>454</v>
      </c>
      <c r="D2917" t="s">
        <v>4120</v>
      </c>
      <c r="E2917">
        <v>2990200129</v>
      </c>
      <c r="F2917" t="s">
        <v>201</v>
      </c>
      <c r="G2917" t="s">
        <v>4174</v>
      </c>
      <c r="H2917" t="str">
        <f t="shared" si="47"/>
        <v>4332990200129認知症対応型共同生活介護</v>
      </c>
      <c r="I2917" t="s">
        <v>378</v>
      </c>
      <c r="J2917">
        <v>347922</v>
      </c>
    </row>
    <row r="2918" spans="1:10">
      <c r="A2918">
        <v>433</v>
      </c>
      <c r="B2918" t="s">
        <v>4125</v>
      </c>
      <c r="C2918">
        <v>454</v>
      </c>
      <c r="D2918" t="s">
        <v>4120</v>
      </c>
      <c r="E2918">
        <v>2990200129</v>
      </c>
      <c r="F2918" t="s">
        <v>203</v>
      </c>
      <c r="G2918" t="s">
        <v>4174</v>
      </c>
      <c r="H2918" t="str">
        <f t="shared" si="47"/>
        <v>4332990200129介護予防認知症対応型共同生活介護</v>
      </c>
      <c r="I2918" t="s">
        <v>378</v>
      </c>
      <c r="J2918">
        <v>10626</v>
      </c>
    </row>
    <row r="2919" spans="1:10">
      <c r="H2919" t="str">
        <f t="shared" si="47"/>
        <v/>
      </c>
    </row>
    <row r="2920" spans="1:10">
      <c r="A2920">
        <v>434</v>
      </c>
      <c r="B2920" t="s">
        <v>4126</v>
      </c>
      <c r="C2920">
        <v>455</v>
      </c>
      <c r="D2920" t="s">
        <v>4127</v>
      </c>
      <c r="E2920">
        <v>2970103731</v>
      </c>
      <c r="F2920" t="s">
        <v>12</v>
      </c>
      <c r="G2920" t="s">
        <v>4175</v>
      </c>
      <c r="H2920" t="str">
        <f t="shared" si="47"/>
        <v>4342970103731通所介護</v>
      </c>
      <c r="I2920" t="s">
        <v>423</v>
      </c>
      <c r="J2920">
        <v>191880</v>
      </c>
    </row>
    <row r="2921" spans="1:10">
      <c r="A2921">
        <v>434</v>
      </c>
      <c r="B2921" t="s">
        <v>4128</v>
      </c>
      <c r="C2921">
        <v>455</v>
      </c>
      <c r="D2921" t="s">
        <v>4127</v>
      </c>
      <c r="E2921">
        <v>2970103731</v>
      </c>
      <c r="F2921" t="s">
        <v>4705</v>
      </c>
      <c r="G2921" t="s">
        <v>4175</v>
      </c>
      <c r="H2921" t="str">
        <f t="shared" si="47"/>
        <v>4342970103731通所型サービス（独自）</v>
      </c>
      <c r="I2921" t="s">
        <v>423</v>
      </c>
      <c r="J2921">
        <v>10865</v>
      </c>
    </row>
    <row r="2922" spans="1:10">
      <c r="A2922">
        <v>434</v>
      </c>
      <c r="B2922" t="s">
        <v>4129</v>
      </c>
      <c r="C2922">
        <v>455</v>
      </c>
      <c r="D2922" t="s">
        <v>4127</v>
      </c>
      <c r="E2922">
        <v>2970103608</v>
      </c>
      <c r="F2922" t="s">
        <v>172</v>
      </c>
      <c r="G2922" t="s">
        <v>4176</v>
      </c>
      <c r="H2922" t="str">
        <f t="shared" si="47"/>
        <v>4342970103608介護老人福祉施設</v>
      </c>
      <c r="I2922" t="s">
        <v>378</v>
      </c>
      <c r="J2922">
        <v>547680</v>
      </c>
    </row>
    <row r="2923" spans="1:10">
      <c r="A2923">
        <v>434</v>
      </c>
      <c r="B2923" t="s">
        <v>4130</v>
      </c>
      <c r="C2923">
        <v>455</v>
      </c>
      <c r="D2923" t="s">
        <v>4127</v>
      </c>
      <c r="E2923">
        <v>2970103608</v>
      </c>
      <c r="F2923" t="s">
        <v>188</v>
      </c>
      <c r="G2923" t="s">
        <v>4176</v>
      </c>
      <c r="H2923" t="str">
        <f t="shared" si="47"/>
        <v>4342970103608短期入所生活介護</v>
      </c>
      <c r="I2923" t="s">
        <v>378</v>
      </c>
      <c r="J2923">
        <v>66588</v>
      </c>
    </row>
    <row r="2924" spans="1:10">
      <c r="A2924">
        <v>434</v>
      </c>
      <c r="B2924" t="s">
        <v>4131</v>
      </c>
      <c r="C2924">
        <v>455</v>
      </c>
      <c r="D2924" t="s">
        <v>4127</v>
      </c>
      <c r="E2924">
        <v>2970103608</v>
      </c>
      <c r="F2924" t="s">
        <v>187</v>
      </c>
      <c r="G2924" t="s">
        <v>4176</v>
      </c>
      <c r="H2924" t="str">
        <f t="shared" si="47"/>
        <v>4342970103608介護予防短期入所生活介護</v>
      </c>
      <c r="I2924" t="s">
        <v>378</v>
      </c>
      <c r="J2924">
        <v>1444</v>
      </c>
    </row>
    <row r="2925" spans="1:10">
      <c r="H2925" t="str">
        <f t="shared" si="47"/>
        <v/>
      </c>
    </row>
    <row r="2926" spans="1:10">
      <c r="A2926">
        <v>435</v>
      </c>
      <c r="B2926" t="s">
        <v>4132</v>
      </c>
      <c r="C2926">
        <v>456</v>
      </c>
      <c r="D2926" t="s">
        <v>4133</v>
      </c>
      <c r="E2926">
        <v>2950280004</v>
      </c>
      <c r="F2926" t="s">
        <v>171</v>
      </c>
      <c r="G2926" t="s">
        <v>4177</v>
      </c>
      <c r="H2926" t="str">
        <f t="shared" si="47"/>
        <v>4352950280004介護老人保健施設</v>
      </c>
      <c r="I2926" t="s">
        <v>378</v>
      </c>
      <c r="J2926">
        <v>1805803</v>
      </c>
    </row>
    <row r="2927" spans="1:10">
      <c r="A2927">
        <v>435</v>
      </c>
      <c r="B2927" t="s">
        <v>4134</v>
      </c>
      <c r="C2927">
        <v>456</v>
      </c>
      <c r="D2927" t="s">
        <v>4133</v>
      </c>
      <c r="E2927">
        <v>2950280004</v>
      </c>
      <c r="F2927" t="s">
        <v>263</v>
      </c>
      <c r="G2927" t="s">
        <v>4177</v>
      </c>
      <c r="H2927" t="str">
        <f t="shared" si="47"/>
        <v>4352950280004短期入所療養介護</v>
      </c>
      <c r="I2927" t="s">
        <v>378</v>
      </c>
      <c r="J2927">
        <v>120385</v>
      </c>
    </row>
    <row r="2928" spans="1:10">
      <c r="A2928">
        <v>435</v>
      </c>
      <c r="B2928" t="s">
        <v>4135</v>
      </c>
      <c r="C2928">
        <v>456</v>
      </c>
      <c r="D2928" t="s">
        <v>4133</v>
      </c>
      <c r="E2928">
        <v>2950280004</v>
      </c>
      <c r="F2928" t="s">
        <v>265</v>
      </c>
      <c r="G2928" t="s">
        <v>4177</v>
      </c>
      <c r="H2928" t="str">
        <f t="shared" si="47"/>
        <v>4352950280004介護予防短期入所療養介護</v>
      </c>
      <c r="I2928" t="s">
        <v>378</v>
      </c>
      <c r="J2928">
        <v>3733</v>
      </c>
    </row>
    <row r="2929" spans="1:10">
      <c r="A2929">
        <v>435</v>
      </c>
      <c r="B2929" t="s">
        <v>4136</v>
      </c>
      <c r="C2929">
        <v>456</v>
      </c>
      <c r="D2929" t="s">
        <v>4133</v>
      </c>
      <c r="E2929">
        <v>2950280004</v>
      </c>
      <c r="F2929" t="s">
        <v>190</v>
      </c>
      <c r="G2929" t="s">
        <v>4177</v>
      </c>
      <c r="H2929" t="str">
        <f t="shared" si="47"/>
        <v>4352950280004通所リハビリテーション</v>
      </c>
      <c r="I2929" t="s">
        <v>378</v>
      </c>
      <c r="J2929">
        <v>434181</v>
      </c>
    </row>
    <row r="2930" spans="1:10">
      <c r="A2930">
        <v>435</v>
      </c>
      <c r="B2930" t="s">
        <v>4137</v>
      </c>
      <c r="C2930">
        <v>456</v>
      </c>
      <c r="D2930" t="s">
        <v>4133</v>
      </c>
      <c r="E2930">
        <v>2950280004</v>
      </c>
      <c r="F2930" t="s">
        <v>189</v>
      </c>
      <c r="G2930" t="s">
        <v>4177</v>
      </c>
      <c r="H2930" t="str">
        <f t="shared" si="47"/>
        <v>4352950280004介護予防通所リハビリテーション</v>
      </c>
      <c r="I2930" t="s">
        <v>378</v>
      </c>
      <c r="J2930">
        <v>118764</v>
      </c>
    </row>
    <row r="2931" spans="1:10">
      <c r="A2931">
        <v>435</v>
      </c>
      <c r="B2931" t="s">
        <v>4138</v>
      </c>
      <c r="C2931">
        <v>456</v>
      </c>
      <c r="D2931" t="s">
        <v>4133</v>
      </c>
      <c r="E2931">
        <v>2970502197</v>
      </c>
      <c r="F2931" t="s">
        <v>10</v>
      </c>
      <c r="G2931" t="s">
        <v>4178</v>
      </c>
      <c r="H2931" t="str">
        <f t="shared" si="47"/>
        <v>4352970502197訪問介護</v>
      </c>
      <c r="I2931" t="s">
        <v>378</v>
      </c>
      <c r="J2931">
        <v>221723</v>
      </c>
    </row>
    <row r="2932" spans="1:10">
      <c r="H2932" t="str">
        <f t="shared" si="47"/>
        <v/>
      </c>
    </row>
    <row r="2933" spans="1:10">
      <c r="A2933">
        <v>436</v>
      </c>
      <c r="B2933" t="s">
        <v>4139</v>
      </c>
      <c r="C2933">
        <v>457</v>
      </c>
      <c r="D2933" t="s">
        <v>4140</v>
      </c>
      <c r="E2933">
        <v>2970500050</v>
      </c>
      <c r="F2933" t="s">
        <v>10</v>
      </c>
      <c r="G2933" t="s">
        <v>4140</v>
      </c>
      <c r="H2933" t="str">
        <f t="shared" si="47"/>
        <v>4362970500050訪問介護</v>
      </c>
      <c r="I2933" t="s">
        <v>667</v>
      </c>
      <c r="J2933">
        <v>345096</v>
      </c>
    </row>
    <row r="2934" spans="1:10">
      <c r="A2934">
        <v>436</v>
      </c>
      <c r="B2934" t="s">
        <v>4141</v>
      </c>
      <c r="C2934">
        <v>457</v>
      </c>
      <c r="D2934" t="s">
        <v>4140</v>
      </c>
      <c r="E2934">
        <v>2970500050</v>
      </c>
      <c r="F2934" t="s">
        <v>4702</v>
      </c>
      <c r="G2934" t="s">
        <v>4140</v>
      </c>
      <c r="H2934" t="str">
        <f t="shared" si="47"/>
        <v>4362970500050訪問型サービス（独自/定率）</v>
      </c>
      <c r="I2934" t="s">
        <v>667</v>
      </c>
      <c r="J2934">
        <v>140943</v>
      </c>
    </row>
    <row r="2935" spans="1:10">
      <c r="H2935" t="str">
        <f t="shared" si="47"/>
        <v/>
      </c>
    </row>
    <row r="2936" spans="1:10">
      <c r="A2936">
        <v>437</v>
      </c>
      <c r="B2936" t="s">
        <v>4142</v>
      </c>
      <c r="C2936">
        <v>458</v>
      </c>
      <c r="D2936" t="s">
        <v>4143</v>
      </c>
      <c r="E2936">
        <v>2991500063</v>
      </c>
      <c r="F2936" t="s">
        <v>201</v>
      </c>
      <c r="G2936" t="s">
        <v>4179</v>
      </c>
      <c r="H2936" t="str">
        <f t="shared" si="47"/>
        <v>4372991500063認知症対応型共同生活介護</v>
      </c>
      <c r="I2936" t="s">
        <v>378</v>
      </c>
      <c r="J2936">
        <v>763468</v>
      </c>
    </row>
    <row r="2937" spans="1:10">
      <c r="A2937">
        <v>437</v>
      </c>
      <c r="B2937" t="s">
        <v>4144</v>
      </c>
      <c r="C2937">
        <v>458</v>
      </c>
      <c r="D2937" t="s">
        <v>4143</v>
      </c>
      <c r="E2937">
        <v>2991500063</v>
      </c>
      <c r="F2937" t="s">
        <v>4716</v>
      </c>
      <c r="G2937" t="s">
        <v>4179</v>
      </c>
      <c r="H2937" t="str">
        <f t="shared" si="47"/>
        <v>4372991500063認知症対応型共同生活介護(短期利用型）</v>
      </c>
      <c r="I2937" t="s">
        <v>378</v>
      </c>
      <c r="J2937">
        <v>21342</v>
      </c>
    </row>
    <row r="2938" spans="1:10">
      <c r="A2938">
        <v>437</v>
      </c>
      <c r="B2938" t="s">
        <v>4145</v>
      </c>
      <c r="C2938">
        <v>458</v>
      </c>
      <c r="D2938" t="s">
        <v>4143</v>
      </c>
      <c r="E2938">
        <v>2991500063</v>
      </c>
      <c r="F2938" t="s">
        <v>203</v>
      </c>
      <c r="G2938" t="s">
        <v>4179</v>
      </c>
      <c r="H2938" t="str">
        <f t="shared" si="47"/>
        <v>4372991500063介護予防認知症対応型共同生活介護</v>
      </c>
      <c r="I2938" t="s">
        <v>378</v>
      </c>
      <c r="J2938">
        <v>0</v>
      </c>
    </row>
    <row r="2939" spans="1:10">
      <c r="A2939">
        <v>437</v>
      </c>
      <c r="B2939" t="s">
        <v>4146</v>
      </c>
      <c r="C2939">
        <v>458</v>
      </c>
      <c r="D2939" t="s">
        <v>4143</v>
      </c>
      <c r="E2939">
        <v>2991500063</v>
      </c>
      <c r="F2939" t="s">
        <v>4718</v>
      </c>
      <c r="G2939" t="s">
        <v>4179</v>
      </c>
      <c r="H2939" t="str">
        <f t="shared" si="47"/>
        <v>4372991500063介護予防認知症対応型共同生活介護(短期利用型）</v>
      </c>
      <c r="I2939" t="s">
        <v>378</v>
      </c>
      <c r="J2939">
        <v>0</v>
      </c>
    </row>
    <row r="2940" spans="1:10">
      <c r="A2940">
        <v>437</v>
      </c>
      <c r="B2940" t="s">
        <v>4147</v>
      </c>
      <c r="C2940">
        <v>458</v>
      </c>
      <c r="D2940" t="s">
        <v>4143</v>
      </c>
      <c r="E2940">
        <v>2971500422</v>
      </c>
      <c r="F2940" t="s">
        <v>13</v>
      </c>
      <c r="G2940" t="s">
        <v>4180</v>
      </c>
      <c r="H2940" t="str">
        <f t="shared" si="47"/>
        <v>4372971500422地域密着型通所介護</v>
      </c>
      <c r="I2940" t="s">
        <v>378</v>
      </c>
      <c r="J2940">
        <v>113191</v>
      </c>
    </row>
    <row r="2941" spans="1:10">
      <c r="A2941">
        <v>437</v>
      </c>
      <c r="B2941" t="s">
        <v>4148</v>
      </c>
      <c r="C2941">
        <v>458</v>
      </c>
      <c r="D2941" t="s">
        <v>4143</v>
      </c>
      <c r="E2941">
        <v>2971500448</v>
      </c>
      <c r="F2941" t="s">
        <v>10</v>
      </c>
      <c r="G2941" t="s">
        <v>4938</v>
      </c>
      <c r="H2941" t="str">
        <f t="shared" si="47"/>
        <v>4372971500448訪問介護</v>
      </c>
      <c r="I2941" t="s">
        <v>378</v>
      </c>
      <c r="J2941">
        <v>0</v>
      </c>
    </row>
    <row r="2942" spans="1:10">
      <c r="H2942" t="str">
        <f t="shared" si="47"/>
        <v/>
      </c>
    </row>
    <row r="2943" spans="1:10">
      <c r="A2943">
        <v>438</v>
      </c>
      <c r="B2943" t="s">
        <v>4149</v>
      </c>
      <c r="C2943">
        <v>459</v>
      </c>
      <c r="D2943" t="s">
        <v>4150</v>
      </c>
      <c r="E2943">
        <v>2970901522</v>
      </c>
      <c r="F2943" t="s">
        <v>13</v>
      </c>
      <c r="G2943" t="s">
        <v>4181</v>
      </c>
      <c r="H2943" t="str">
        <f t="shared" si="47"/>
        <v>4382970901522地域密着型通所介護</v>
      </c>
      <c r="I2943" t="s">
        <v>378</v>
      </c>
      <c r="J2943">
        <v>132375</v>
      </c>
    </row>
    <row r="2944" spans="1:10">
      <c r="H2944" t="str">
        <f t="shared" si="47"/>
        <v/>
      </c>
    </row>
    <row r="2945" spans="1:10">
      <c r="A2945">
        <v>439</v>
      </c>
      <c r="B2945" t="s">
        <v>4151</v>
      </c>
      <c r="C2945">
        <v>460</v>
      </c>
      <c r="D2945" t="s">
        <v>4152</v>
      </c>
      <c r="E2945">
        <v>2973100015</v>
      </c>
      <c r="F2945" t="s">
        <v>10</v>
      </c>
      <c r="G2945" t="s">
        <v>4152</v>
      </c>
      <c r="H2945" t="str">
        <f t="shared" si="47"/>
        <v>4392973100015訪問介護</v>
      </c>
      <c r="I2945" t="s">
        <v>378</v>
      </c>
      <c r="J2945">
        <v>267201</v>
      </c>
    </row>
    <row r="2946" spans="1:10">
      <c r="A2946">
        <v>439</v>
      </c>
      <c r="B2946" t="s">
        <v>4153</v>
      </c>
      <c r="C2946">
        <v>460</v>
      </c>
      <c r="D2946" t="s">
        <v>4152</v>
      </c>
      <c r="E2946">
        <v>2973100015</v>
      </c>
      <c r="F2946" t="s">
        <v>4704</v>
      </c>
      <c r="G2946" t="s">
        <v>4152</v>
      </c>
      <c r="H2946" t="str">
        <f t="shared" si="47"/>
        <v>4392973100015訪問型サービス（独自）</v>
      </c>
      <c r="I2946" t="s">
        <v>378</v>
      </c>
      <c r="J2946">
        <v>47601</v>
      </c>
    </row>
    <row r="2947" spans="1:10">
      <c r="A2947">
        <v>439</v>
      </c>
      <c r="B2947" t="s">
        <v>4154</v>
      </c>
      <c r="C2947">
        <v>460</v>
      </c>
      <c r="D2947" t="s">
        <v>4152</v>
      </c>
      <c r="E2947">
        <v>2973100015</v>
      </c>
      <c r="F2947" t="s">
        <v>4702</v>
      </c>
      <c r="G2947" t="s">
        <v>4152</v>
      </c>
      <c r="H2947" t="str">
        <f t="shared" si="47"/>
        <v>4392973100015訪問型サービス（独自/定率）</v>
      </c>
      <c r="I2947" t="s">
        <v>378</v>
      </c>
      <c r="J2947">
        <v>2708</v>
      </c>
    </row>
    <row r="2948" spans="1:10">
      <c r="A2948">
        <v>439</v>
      </c>
      <c r="B2948" t="s">
        <v>4155</v>
      </c>
      <c r="C2948">
        <v>460</v>
      </c>
      <c r="D2948" t="s">
        <v>4152</v>
      </c>
      <c r="E2948">
        <v>2973100171</v>
      </c>
      <c r="F2948" t="s">
        <v>12</v>
      </c>
      <c r="G2948" t="s">
        <v>4182</v>
      </c>
      <c r="H2948" t="str">
        <f t="shared" si="47"/>
        <v>4392973100171通所介護</v>
      </c>
      <c r="I2948" t="s">
        <v>378</v>
      </c>
      <c r="J2948">
        <v>288399</v>
      </c>
    </row>
    <row r="2949" spans="1:10">
      <c r="A2949">
        <v>439</v>
      </c>
      <c r="B2949" t="s">
        <v>4156</v>
      </c>
      <c r="C2949">
        <v>460</v>
      </c>
      <c r="D2949" t="s">
        <v>4152</v>
      </c>
      <c r="E2949">
        <v>2973100171</v>
      </c>
      <c r="F2949" t="s">
        <v>4705</v>
      </c>
      <c r="G2949" t="s">
        <v>4182</v>
      </c>
      <c r="H2949" t="str">
        <f t="shared" si="47"/>
        <v>4392973100171通所型サービス（独自）</v>
      </c>
      <c r="I2949" t="s">
        <v>378</v>
      </c>
      <c r="J2949">
        <v>25354</v>
      </c>
    </row>
    <row r="2950" spans="1:10">
      <c r="A2950">
        <v>439</v>
      </c>
      <c r="B2950" t="s">
        <v>4157</v>
      </c>
      <c r="C2950">
        <v>460</v>
      </c>
      <c r="D2950" t="s">
        <v>4152</v>
      </c>
      <c r="E2950">
        <v>2973100171</v>
      </c>
      <c r="F2950" t="s">
        <v>4703</v>
      </c>
      <c r="G2950" t="s">
        <v>4182</v>
      </c>
      <c r="H2950" t="str">
        <f t="shared" si="47"/>
        <v>4392973100171通所型サービス（独自/定率）</v>
      </c>
      <c r="I2950" t="s">
        <v>378</v>
      </c>
      <c r="J2950">
        <v>1881</v>
      </c>
    </row>
    <row r="2951" spans="1:10">
      <c r="A2951">
        <v>439</v>
      </c>
      <c r="B2951" t="s">
        <v>4158</v>
      </c>
      <c r="C2951">
        <v>460</v>
      </c>
      <c r="D2951" t="s">
        <v>4152</v>
      </c>
      <c r="E2951">
        <v>2993100029</v>
      </c>
      <c r="F2951" t="s">
        <v>201</v>
      </c>
      <c r="G2951" t="s">
        <v>4183</v>
      </c>
      <c r="H2951" t="str">
        <f t="shared" si="47"/>
        <v>4392993100029認知症対応型共同生活介護</v>
      </c>
      <c r="I2951" t="s">
        <v>378</v>
      </c>
      <c r="J2951">
        <v>849861</v>
      </c>
    </row>
    <row r="2952" spans="1:10">
      <c r="A2952">
        <v>439</v>
      </c>
      <c r="B2952" t="s">
        <v>4159</v>
      </c>
      <c r="C2952">
        <v>460</v>
      </c>
      <c r="D2952" t="s">
        <v>4152</v>
      </c>
      <c r="E2952">
        <v>2993100029</v>
      </c>
      <c r="F2952" t="s">
        <v>4716</v>
      </c>
      <c r="G2952" t="s">
        <v>4183</v>
      </c>
      <c r="H2952" t="str">
        <f t="shared" si="47"/>
        <v>4392993100029認知症対応型共同生活介護(短期利用型）</v>
      </c>
      <c r="I2952" t="s">
        <v>378</v>
      </c>
      <c r="J2952">
        <v>1207</v>
      </c>
    </row>
    <row r="2953" spans="1:10">
      <c r="A2953">
        <v>439</v>
      </c>
      <c r="B2953" t="s">
        <v>4160</v>
      </c>
      <c r="C2953">
        <v>460</v>
      </c>
      <c r="D2953" t="s">
        <v>4152</v>
      </c>
      <c r="E2953">
        <v>2993100029</v>
      </c>
      <c r="F2953" t="s">
        <v>203</v>
      </c>
      <c r="G2953" t="s">
        <v>4183</v>
      </c>
      <c r="H2953" t="str">
        <f t="shared" si="47"/>
        <v>4392993100029介護予防認知症対応型共同生活介護</v>
      </c>
      <c r="I2953" t="s">
        <v>378</v>
      </c>
      <c r="J2953">
        <v>0</v>
      </c>
    </row>
    <row r="2954" spans="1:10">
      <c r="A2954">
        <v>439</v>
      </c>
      <c r="B2954" t="s">
        <v>4161</v>
      </c>
      <c r="C2954">
        <v>460</v>
      </c>
      <c r="D2954" t="s">
        <v>4152</v>
      </c>
      <c r="E2954">
        <v>2993100029</v>
      </c>
      <c r="F2954" t="s">
        <v>4718</v>
      </c>
      <c r="G2954" t="s">
        <v>4183</v>
      </c>
      <c r="H2954" t="str">
        <f t="shared" si="47"/>
        <v>4392993100029介護予防認知症対応型共同生活介護(短期利用型）</v>
      </c>
      <c r="I2954" t="s">
        <v>378</v>
      </c>
      <c r="J2954">
        <v>0</v>
      </c>
    </row>
    <row r="2955" spans="1:10">
      <c r="H2955" t="str">
        <f t="shared" si="47"/>
        <v/>
      </c>
    </row>
    <row r="2956" spans="1:10">
      <c r="A2956">
        <v>440</v>
      </c>
      <c r="B2956" t="s">
        <v>4162</v>
      </c>
      <c r="C2956">
        <v>461</v>
      </c>
      <c r="D2956" t="s">
        <v>4163</v>
      </c>
      <c r="E2956">
        <v>2970901456</v>
      </c>
      <c r="F2956" t="s">
        <v>10</v>
      </c>
      <c r="G2956" t="s">
        <v>4184</v>
      </c>
      <c r="H2956" t="str">
        <f t="shared" si="47"/>
        <v>4402970901456訪問介護</v>
      </c>
      <c r="I2956" t="s">
        <v>378</v>
      </c>
      <c r="J2956">
        <v>637890</v>
      </c>
    </row>
    <row r="2957" spans="1:10">
      <c r="A2957">
        <v>440</v>
      </c>
      <c r="B2957" t="s">
        <v>4164</v>
      </c>
      <c r="C2957">
        <v>461</v>
      </c>
      <c r="D2957" t="s">
        <v>4939</v>
      </c>
      <c r="E2957">
        <v>2970901456</v>
      </c>
      <c r="F2957" t="s">
        <v>4704</v>
      </c>
      <c r="G2957" t="s">
        <v>4940</v>
      </c>
      <c r="H2957" t="str">
        <f t="shared" si="47"/>
        <v>4402970901456訪問型サービス（独自）</v>
      </c>
      <c r="I2957" t="s">
        <v>378</v>
      </c>
      <c r="J2957">
        <v>0</v>
      </c>
    </row>
    <row r="2958" spans="1:10">
      <c r="H2958" t="str">
        <f t="shared" si="47"/>
        <v/>
      </c>
    </row>
    <row r="2959" spans="1:10">
      <c r="A2959">
        <v>441</v>
      </c>
      <c r="B2959" t="s">
        <v>4165</v>
      </c>
      <c r="C2959">
        <v>462</v>
      </c>
      <c r="D2959" t="s">
        <v>4166</v>
      </c>
      <c r="E2959">
        <v>2970900425</v>
      </c>
      <c r="F2959" t="s">
        <v>241</v>
      </c>
      <c r="G2959" t="s">
        <v>4185</v>
      </c>
      <c r="H2959" t="str">
        <f t="shared" si="47"/>
        <v>4412970900425特定施設入居者生活介護</v>
      </c>
      <c r="I2959" t="s">
        <v>378</v>
      </c>
      <c r="J2959">
        <v>409103</v>
      </c>
    </row>
    <row r="2960" spans="1:10">
      <c r="A2960">
        <v>441</v>
      </c>
      <c r="B2960" t="s">
        <v>4167</v>
      </c>
      <c r="C2960">
        <v>462</v>
      </c>
      <c r="D2960" t="s">
        <v>4166</v>
      </c>
      <c r="E2960">
        <v>2970900425</v>
      </c>
      <c r="F2960" t="s">
        <v>4728</v>
      </c>
      <c r="G2960" t="s">
        <v>4185</v>
      </c>
      <c r="H2960" t="str">
        <f t="shared" si="47"/>
        <v>4412970900425特定施設入居者生活介護(短期利用型）</v>
      </c>
      <c r="I2960" t="s">
        <v>378</v>
      </c>
      <c r="J2960">
        <v>0</v>
      </c>
    </row>
    <row r="2961" spans="1:10">
      <c r="A2961">
        <v>441</v>
      </c>
      <c r="B2961" t="s">
        <v>4168</v>
      </c>
      <c r="C2961">
        <v>462</v>
      </c>
      <c r="D2961" t="s">
        <v>4166</v>
      </c>
      <c r="E2961">
        <v>2970900425</v>
      </c>
      <c r="F2961" t="s">
        <v>175</v>
      </c>
      <c r="G2961" t="s">
        <v>4185</v>
      </c>
      <c r="H2961" t="str">
        <f t="shared" si="47"/>
        <v>4412970900425介護予防特定施設入居者生活介護</v>
      </c>
      <c r="I2961" t="s">
        <v>378</v>
      </c>
      <c r="J2961">
        <v>52582</v>
      </c>
    </row>
    <row r="2962" spans="1:10">
      <c r="H2962" t="str">
        <f t="shared" ref="H2962:H3023" si="48">A2962&amp;B2962</f>
        <v/>
      </c>
    </row>
    <row r="2963" spans="1:10">
      <c r="H2963" t="str">
        <f t="shared" si="48"/>
        <v/>
      </c>
    </row>
    <row r="2964" spans="1:10">
      <c r="H2964" t="str">
        <f t="shared" si="48"/>
        <v/>
      </c>
    </row>
    <row r="2965" spans="1:10">
      <c r="A2965">
        <v>442</v>
      </c>
      <c r="B2965" t="s">
        <v>4186</v>
      </c>
      <c r="C2965">
        <v>465</v>
      </c>
      <c r="D2965" t="s">
        <v>4187</v>
      </c>
      <c r="E2965">
        <v>2951080015</v>
      </c>
      <c r="F2965" t="s">
        <v>171</v>
      </c>
      <c r="G2965" t="s">
        <v>4453</v>
      </c>
      <c r="H2965" t="str">
        <f t="shared" si="48"/>
        <v>4422951080015介護老人保健施設</v>
      </c>
      <c r="I2965" t="s">
        <v>378</v>
      </c>
      <c r="J2965">
        <v>1360822</v>
      </c>
    </row>
    <row r="2966" spans="1:10">
      <c r="A2966">
        <v>442</v>
      </c>
      <c r="B2966" t="s">
        <v>4188</v>
      </c>
      <c r="C2966">
        <v>465</v>
      </c>
      <c r="D2966" t="s">
        <v>4187</v>
      </c>
      <c r="E2966">
        <v>2951080015</v>
      </c>
      <c r="F2966" t="s">
        <v>263</v>
      </c>
      <c r="G2966" t="s">
        <v>4453</v>
      </c>
      <c r="H2966" t="str">
        <f t="shared" si="48"/>
        <v>4422951080015短期入所療養介護</v>
      </c>
      <c r="I2966" t="s">
        <v>378</v>
      </c>
      <c r="J2966">
        <v>69649</v>
      </c>
    </row>
    <row r="2967" spans="1:10">
      <c r="A2967">
        <v>442</v>
      </c>
      <c r="B2967" t="s">
        <v>4189</v>
      </c>
      <c r="C2967">
        <v>465</v>
      </c>
      <c r="D2967" t="s">
        <v>4187</v>
      </c>
      <c r="E2967">
        <v>2951080015</v>
      </c>
      <c r="F2967" t="s">
        <v>265</v>
      </c>
      <c r="G2967" t="s">
        <v>4453</v>
      </c>
      <c r="H2967" t="str">
        <f t="shared" si="48"/>
        <v>4422951080015介護予防短期入所療養介護</v>
      </c>
      <c r="I2967" t="s">
        <v>378</v>
      </c>
      <c r="J2967">
        <v>3575</v>
      </c>
    </row>
    <row r="2968" spans="1:10">
      <c r="A2968">
        <v>442</v>
      </c>
      <c r="B2968" t="s">
        <v>4190</v>
      </c>
      <c r="C2968">
        <v>465</v>
      </c>
      <c r="D2968" t="s">
        <v>4187</v>
      </c>
      <c r="E2968">
        <v>2951080015</v>
      </c>
      <c r="F2968" t="s">
        <v>190</v>
      </c>
      <c r="G2968" t="s">
        <v>4453</v>
      </c>
      <c r="H2968" t="str">
        <f t="shared" si="48"/>
        <v>4422951080015通所リハビリテーション</v>
      </c>
      <c r="I2968" t="s">
        <v>378</v>
      </c>
      <c r="J2968">
        <v>475638</v>
      </c>
    </row>
    <row r="2969" spans="1:10">
      <c r="A2969">
        <v>442</v>
      </c>
      <c r="B2969" t="s">
        <v>4191</v>
      </c>
      <c r="C2969">
        <v>465</v>
      </c>
      <c r="D2969" t="s">
        <v>4187</v>
      </c>
      <c r="E2969">
        <v>2951080015</v>
      </c>
      <c r="F2969" t="s">
        <v>189</v>
      </c>
      <c r="G2969" t="s">
        <v>4453</v>
      </c>
      <c r="H2969" t="str">
        <f t="shared" si="48"/>
        <v>4422951080015介護予防通所リハビリテーション</v>
      </c>
      <c r="I2969" t="s">
        <v>378</v>
      </c>
      <c r="J2969">
        <v>49350</v>
      </c>
    </row>
    <row r="2970" spans="1:10">
      <c r="A2970">
        <v>442</v>
      </c>
      <c r="B2970" t="s">
        <v>4192</v>
      </c>
      <c r="C2970">
        <v>465</v>
      </c>
      <c r="D2970" t="s">
        <v>4187</v>
      </c>
      <c r="E2970">
        <v>2973200476</v>
      </c>
      <c r="F2970" t="s">
        <v>172</v>
      </c>
      <c r="G2970" t="s">
        <v>4454</v>
      </c>
      <c r="H2970" t="str">
        <f t="shared" si="48"/>
        <v>4422973200476介護老人福祉施設</v>
      </c>
      <c r="I2970" t="s">
        <v>378</v>
      </c>
      <c r="J2970">
        <v>1711034</v>
      </c>
    </row>
    <row r="2971" spans="1:10">
      <c r="A2971">
        <v>442</v>
      </c>
      <c r="B2971" t="s">
        <v>4193</v>
      </c>
      <c r="C2971">
        <v>465</v>
      </c>
      <c r="D2971" t="s">
        <v>4187</v>
      </c>
      <c r="E2971">
        <v>2973200484</v>
      </c>
      <c r="F2971" t="s">
        <v>188</v>
      </c>
      <c r="G2971" t="s">
        <v>4455</v>
      </c>
      <c r="H2971" t="str">
        <f t="shared" si="48"/>
        <v>4422973200484短期入所生活介護</v>
      </c>
      <c r="I2971" t="s">
        <v>378</v>
      </c>
      <c r="J2971">
        <v>263641</v>
      </c>
    </row>
    <row r="2972" spans="1:10">
      <c r="A2972">
        <v>442</v>
      </c>
      <c r="B2972" t="s">
        <v>4194</v>
      </c>
      <c r="C2972">
        <v>465</v>
      </c>
      <c r="D2972" t="s">
        <v>4187</v>
      </c>
      <c r="E2972">
        <v>2973200484</v>
      </c>
      <c r="F2972" t="s">
        <v>187</v>
      </c>
      <c r="G2972" t="s">
        <v>4455</v>
      </c>
      <c r="H2972" t="str">
        <f t="shared" si="48"/>
        <v>4422973200484介護予防短期入所生活介護</v>
      </c>
      <c r="I2972" t="s">
        <v>378</v>
      </c>
      <c r="J2972">
        <v>417</v>
      </c>
    </row>
    <row r="2973" spans="1:10">
      <c r="A2973">
        <v>442</v>
      </c>
      <c r="B2973" t="s">
        <v>4195</v>
      </c>
      <c r="C2973">
        <v>465</v>
      </c>
      <c r="D2973" t="s">
        <v>4187</v>
      </c>
      <c r="E2973">
        <v>2973200492</v>
      </c>
      <c r="F2973" t="s">
        <v>12</v>
      </c>
      <c r="G2973" t="s">
        <v>4456</v>
      </c>
      <c r="H2973" t="str">
        <f t="shared" si="48"/>
        <v>4422973200492通所介護</v>
      </c>
      <c r="I2973" t="s">
        <v>378</v>
      </c>
      <c r="J2973">
        <v>167904</v>
      </c>
    </row>
    <row r="2974" spans="1:10">
      <c r="H2974" t="str">
        <f t="shared" si="48"/>
        <v/>
      </c>
    </row>
    <row r="2975" spans="1:10">
      <c r="A2975">
        <v>443</v>
      </c>
      <c r="B2975" t="s">
        <v>4196</v>
      </c>
      <c r="C2975">
        <v>466</v>
      </c>
      <c r="D2975" t="s">
        <v>4197</v>
      </c>
      <c r="E2975">
        <v>2973700160</v>
      </c>
      <c r="F2975" t="s">
        <v>172</v>
      </c>
      <c r="G2975" t="s">
        <v>4457</v>
      </c>
      <c r="H2975" t="str">
        <f t="shared" si="48"/>
        <v>4432973700160介護老人福祉施設</v>
      </c>
      <c r="I2975" t="s">
        <v>378</v>
      </c>
      <c r="J2975">
        <v>2841148</v>
      </c>
    </row>
    <row r="2976" spans="1:10">
      <c r="A2976">
        <v>443</v>
      </c>
      <c r="B2976" t="s">
        <v>4198</v>
      </c>
      <c r="C2976">
        <v>466</v>
      </c>
      <c r="D2976" t="s">
        <v>4197</v>
      </c>
      <c r="E2976">
        <v>2973700152</v>
      </c>
      <c r="F2976" t="s">
        <v>188</v>
      </c>
      <c r="G2976" t="s">
        <v>4458</v>
      </c>
      <c r="H2976" t="str">
        <f t="shared" si="48"/>
        <v>4432973700152短期入所生活介護</v>
      </c>
      <c r="I2976" t="s">
        <v>378</v>
      </c>
      <c r="J2976">
        <v>204745</v>
      </c>
    </row>
    <row r="2977" spans="1:12">
      <c r="A2977">
        <v>443</v>
      </c>
      <c r="B2977" t="s">
        <v>4199</v>
      </c>
      <c r="C2977">
        <v>466</v>
      </c>
      <c r="D2977" t="s">
        <v>4197</v>
      </c>
      <c r="E2977">
        <v>2973700152</v>
      </c>
      <c r="F2977" t="s">
        <v>187</v>
      </c>
      <c r="G2977" t="s">
        <v>4458</v>
      </c>
      <c r="H2977" t="str">
        <f t="shared" si="48"/>
        <v>4432973700152介護予防短期入所生活介護</v>
      </c>
      <c r="I2977" t="s">
        <v>378</v>
      </c>
      <c r="J2977">
        <v>2062</v>
      </c>
    </row>
    <row r="2978" spans="1:12">
      <c r="A2978">
        <v>443</v>
      </c>
      <c r="B2978" t="s">
        <v>4200</v>
      </c>
      <c r="C2978">
        <v>466</v>
      </c>
      <c r="D2978" t="s">
        <v>4197</v>
      </c>
      <c r="E2978">
        <v>2973700178</v>
      </c>
      <c r="F2978" t="s">
        <v>12</v>
      </c>
      <c r="G2978" t="s">
        <v>4459</v>
      </c>
      <c r="H2978" t="str">
        <f t="shared" si="48"/>
        <v>4432973700178通所介護</v>
      </c>
      <c r="I2978" t="s">
        <v>378</v>
      </c>
      <c r="J2978">
        <v>253680</v>
      </c>
    </row>
    <row r="2979" spans="1:12">
      <c r="A2979">
        <v>443</v>
      </c>
      <c r="B2979" t="s">
        <v>4201</v>
      </c>
      <c r="C2979">
        <v>466</v>
      </c>
      <c r="D2979" t="s">
        <v>4197</v>
      </c>
      <c r="E2979">
        <v>2973700178</v>
      </c>
      <c r="F2979" t="s">
        <v>4705</v>
      </c>
      <c r="G2979" t="s">
        <v>4459</v>
      </c>
      <c r="H2979" t="str">
        <f t="shared" si="48"/>
        <v>4432973700178通所型サービス（独自）</v>
      </c>
      <c r="I2979" t="s">
        <v>378</v>
      </c>
      <c r="J2979">
        <v>37790</v>
      </c>
    </row>
    <row r="2980" spans="1:12">
      <c r="H2980" t="str">
        <f t="shared" si="48"/>
        <v/>
      </c>
    </row>
    <row r="2981" spans="1:12">
      <c r="A2981">
        <v>444</v>
      </c>
      <c r="B2981" t="s">
        <v>4202</v>
      </c>
      <c r="C2981">
        <v>467</v>
      </c>
      <c r="D2981" t="s">
        <v>4203</v>
      </c>
      <c r="E2981">
        <v>2991900016</v>
      </c>
      <c r="F2981" t="s">
        <v>307</v>
      </c>
      <c r="G2981" t="s">
        <v>4460</v>
      </c>
      <c r="H2981" t="str">
        <f t="shared" si="48"/>
        <v>4442991900016小規模多機能型居宅介護</v>
      </c>
      <c r="I2981" t="s">
        <v>378</v>
      </c>
      <c r="J2981">
        <v>286887</v>
      </c>
    </row>
    <row r="2982" spans="1:12">
      <c r="A2982">
        <v>444</v>
      </c>
      <c r="B2982" t="s">
        <v>4204</v>
      </c>
      <c r="C2982">
        <v>467</v>
      </c>
      <c r="D2982" t="s">
        <v>4203</v>
      </c>
      <c r="E2982">
        <v>2991900016</v>
      </c>
      <c r="F2982" t="s">
        <v>309</v>
      </c>
      <c r="G2982" t="s">
        <v>4460</v>
      </c>
      <c r="H2982" t="str">
        <f t="shared" si="48"/>
        <v>4442991900016介護予防小規模多機能型居宅介護</v>
      </c>
      <c r="I2982" t="s">
        <v>378</v>
      </c>
      <c r="J2982">
        <v>9133</v>
      </c>
    </row>
    <row r="2983" spans="1:12">
      <c r="H2983" t="str">
        <f t="shared" si="48"/>
        <v/>
      </c>
    </row>
    <row r="2984" spans="1:12">
      <c r="A2984">
        <v>445</v>
      </c>
      <c r="B2984" t="s">
        <v>4205</v>
      </c>
      <c r="C2984">
        <v>468</v>
      </c>
      <c r="D2984" t="s">
        <v>4206</v>
      </c>
      <c r="E2984">
        <v>2970300410</v>
      </c>
      <c r="F2984" t="s">
        <v>10</v>
      </c>
      <c r="G2984" t="s">
        <v>4461</v>
      </c>
      <c r="H2984" t="str">
        <f t="shared" si="48"/>
        <v>4452970300410訪問介護</v>
      </c>
      <c r="I2984" t="s">
        <v>378</v>
      </c>
      <c r="J2984">
        <v>16799</v>
      </c>
      <c r="L2984">
        <v>1</v>
      </c>
    </row>
    <row r="2985" spans="1:12">
      <c r="H2985" t="str">
        <f t="shared" si="48"/>
        <v/>
      </c>
    </row>
    <row r="2986" spans="1:12">
      <c r="A2986">
        <v>446</v>
      </c>
      <c r="B2986" t="s">
        <v>4207</v>
      </c>
      <c r="C2986">
        <v>469</v>
      </c>
      <c r="D2986" t="s">
        <v>4208</v>
      </c>
      <c r="E2986">
        <v>2970100943</v>
      </c>
      <c r="F2986" t="s">
        <v>12</v>
      </c>
      <c r="G2986" t="s">
        <v>4462</v>
      </c>
      <c r="H2986" t="str">
        <f t="shared" si="48"/>
        <v>4462970100943通所介護</v>
      </c>
      <c r="I2986" t="s">
        <v>378</v>
      </c>
      <c r="J2986">
        <v>288053</v>
      </c>
    </row>
    <row r="2987" spans="1:12">
      <c r="A2987">
        <v>446</v>
      </c>
      <c r="B2987" t="s">
        <v>4209</v>
      </c>
      <c r="C2987">
        <v>469</v>
      </c>
      <c r="D2987" t="s">
        <v>4208</v>
      </c>
      <c r="E2987">
        <v>2970100943</v>
      </c>
      <c r="F2987" t="s">
        <v>188</v>
      </c>
      <c r="G2987" t="s">
        <v>4462</v>
      </c>
      <c r="H2987" t="str">
        <f t="shared" si="48"/>
        <v>4462970100943短期入所生活介護</v>
      </c>
      <c r="I2987" t="s">
        <v>378</v>
      </c>
      <c r="J2987">
        <v>162911</v>
      </c>
    </row>
    <row r="2988" spans="1:12">
      <c r="A2988">
        <v>446</v>
      </c>
      <c r="B2988" t="s">
        <v>4210</v>
      </c>
      <c r="C2988">
        <v>469</v>
      </c>
      <c r="D2988" t="s">
        <v>4208</v>
      </c>
      <c r="E2988">
        <v>2970100943</v>
      </c>
      <c r="F2988" t="s">
        <v>187</v>
      </c>
      <c r="G2988" t="s">
        <v>4462</v>
      </c>
      <c r="H2988" t="str">
        <f t="shared" si="48"/>
        <v>4462970100943介護予防短期入所生活介護</v>
      </c>
      <c r="I2988" t="s">
        <v>378</v>
      </c>
      <c r="J2988">
        <v>0</v>
      </c>
    </row>
    <row r="2989" spans="1:12">
      <c r="A2989">
        <v>446</v>
      </c>
      <c r="B2989" t="s">
        <v>4211</v>
      </c>
      <c r="C2989">
        <v>469</v>
      </c>
      <c r="D2989" t="s">
        <v>4208</v>
      </c>
      <c r="E2989">
        <v>2970100943</v>
      </c>
      <c r="F2989" t="s">
        <v>172</v>
      </c>
      <c r="G2989" t="s">
        <v>4462</v>
      </c>
      <c r="H2989" t="str">
        <f t="shared" si="48"/>
        <v>4462970100943介護老人福祉施設</v>
      </c>
      <c r="I2989" t="s">
        <v>378</v>
      </c>
      <c r="J2989">
        <v>3052365</v>
      </c>
    </row>
    <row r="2990" spans="1:12">
      <c r="A2990">
        <v>446</v>
      </c>
      <c r="B2990" t="s">
        <v>4212</v>
      </c>
      <c r="C2990">
        <v>469</v>
      </c>
      <c r="D2990" t="s">
        <v>4208</v>
      </c>
      <c r="E2990">
        <v>2970100943</v>
      </c>
      <c r="F2990" t="s">
        <v>4705</v>
      </c>
      <c r="G2990" t="s">
        <v>4462</v>
      </c>
      <c r="H2990" t="str">
        <f t="shared" si="48"/>
        <v>4462970100943通所型サービス（独自）</v>
      </c>
      <c r="I2990" t="s">
        <v>378</v>
      </c>
      <c r="J2990">
        <v>28811</v>
      </c>
    </row>
    <row r="2991" spans="1:12">
      <c r="H2991" t="str">
        <f t="shared" si="48"/>
        <v/>
      </c>
    </row>
    <row r="2992" spans="1:12">
      <c r="A2992">
        <v>447</v>
      </c>
      <c r="B2992" t="s">
        <v>4213</v>
      </c>
      <c r="C2992">
        <v>470</v>
      </c>
      <c r="D2992" t="s">
        <v>4214</v>
      </c>
      <c r="E2992">
        <v>2994900021</v>
      </c>
      <c r="F2992" t="s">
        <v>1275</v>
      </c>
      <c r="G2992" t="s">
        <v>4463</v>
      </c>
      <c r="H2992" t="str">
        <f t="shared" si="48"/>
        <v>4472994900021地域密着型介護老人福祉施設入所者生活介護</v>
      </c>
      <c r="I2992" t="s">
        <v>667</v>
      </c>
      <c r="J2992">
        <v>724844</v>
      </c>
    </row>
    <row r="2993" spans="1:10">
      <c r="H2993" t="str">
        <f t="shared" si="48"/>
        <v/>
      </c>
    </row>
    <row r="2994" spans="1:10">
      <c r="A2994">
        <v>448</v>
      </c>
      <c r="B2994" t="s">
        <v>4215</v>
      </c>
      <c r="C2994">
        <v>471</v>
      </c>
      <c r="D2994" t="s">
        <v>4216</v>
      </c>
      <c r="E2994">
        <v>2970107161</v>
      </c>
      <c r="F2994" t="s">
        <v>10</v>
      </c>
      <c r="G2994" t="s">
        <v>4464</v>
      </c>
      <c r="H2994" t="str">
        <f t="shared" si="48"/>
        <v>4482970107161訪問介護</v>
      </c>
      <c r="I2994" t="s">
        <v>378</v>
      </c>
      <c r="J2994">
        <v>39608</v>
      </c>
    </row>
    <row r="2995" spans="1:10">
      <c r="A2995">
        <v>448</v>
      </c>
      <c r="B2995" t="s">
        <v>4217</v>
      </c>
      <c r="C2995">
        <v>471</v>
      </c>
      <c r="D2995" t="s">
        <v>4216</v>
      </c>
      <c r="E2995">
        <v>2970107161</v>
      </c>
      <c r="F2995" t="s">
        <v>4704</v>
      </c>
      <c r="G2995" t="s">
        <v>4464</v>
      </c>
      <c r="H2995" t="str">
        <f t="shared" si="48"/>
        <v>4482970107161訪問型サービス（独自）</v>
      </c>
      <c r="I2995" t="s">
        <v>378</v>
      </c>
      <c r="J2995">
        <v>2046</v>
      </c>
    </row>
    <row r="2996" spans="1:10">
      <c r="H2996" t="str">
        <f t="shared" si="48"/>
        <v/>
      </c>
    </row>
    <row r="2997" spans="1:10">
      <c r="A2997">
        <v>449</v>
      </c>
      <c r="B2997" t="s">
        <v>4218</v>
      </c>
      <c r="C2997">
        <v>472</v>
      </c>
      <c r="D2997" t="s">
        <v>4219</v>
      </c>
      <c r="E2997">
        <v>2970800229</v>
      </c>
      <c r="F2997" t="s">
        <v>10</v>
      </c>
      <c r="G2997" t="s">
        <v>4465</v>
      </c>
      <c r="H2997" t="str">
        <f t="shared" si="48"/>
        <v>4492970800229訪問介護</v>
      </c>
      <c r="I2997" t="s">
        <v>378</v>
      </c>
      <c r="J2997">
        <v>175363</v>
      </c>
    </row>
    <row r="2998" spans="1:10">
      <c r="A2998">
        <v>449</v>
      </c>
      <c r="B2998" t="s">
        <v>4220</v>
      </c>
      <c r="C2998">
        <v>472</v>
      </c>
      <c r="D2998" t="s">
        <v>4219</v>
      </c>
      <c r="E2998">
        <v>2970800591</v>
      </c>
      <c r="F2998" t="s">
        <v>12</v>
      </c>
      <c r="G2998" t="s">
        <v>4466</v>
      </c>
      <c r="H2998" t="str">
        <f t="shared" si="48"/>
        <v>4492970800591通所介護</v>
      </c>
      <c r="I2998" t="s">
        <v>378</v>
      </c>
      <c r="J2998">
        <v>174429</v>
      </c>
    </row>
    <row r="2999" spans="1:10">
      <c r="H2999" t="str">
        <f t="shared" si="48"/>
        <v/>
      </c>
    </row>
    <row r="3000" spans="1:10">
      <c r="A3000">
        <v>450</v>
      </c>
      <c r="B3000" t="s">
        <v>4221</v>
      </c>
      <c r="C3000">
        <v>473</v>
      </c>
      <c r="D3000" t="s">
        <v>4222</v>
      </c>
      <c r="E3000">
        <v>2972800029</v>
      </c>
      <c r="F3000" t="s">
        <v>10</v>
      </c>
      <c r="G3000" t="s">
        <v>4222</v>
      </c>
      <c r="H3000" t="str">
        <f t="shared" si="48"/>
        <v>4502972800029訪問介護</v>
      </c>
      <c r="I3000" t="s">
        <v>378</v>
      </c>
      <c r="J3000">
        <v>202204</v>
      </c>
    </row>
    <row r="3001" spans="1:10">
      <c r="A3001">
        <v>450</v>
      </c>
      <c r="B3001" t="s">
        <v>4223</v>
      </c>
      <c r="C3001">
        <v>473</v>
      </c>
      <c r="D3001" t="s">
        <v>4222</v>
      </c>
      <c r="E3001">
        <v>2972800029</v>
      </c>
      <c r="F3001" t="s">
        <v>13</v>
      </c>
      <c r="G3001" t="s">
        <v>4222</v>
      </c>
      <c r="H3001" t="str">
        <f t="shared" si="48"/>
        <v>4502972800029地域密着型通所介護</v>
      </c>
      <c r="I3001" t="s">
        <v>378</v>
      </c>
      <c r="J3001">
        <v>28526</v>
      </c>
    </row>
    <row r="3002" spans="1:10">
      <c r="A3002">
        <v>450</v>
      </c>
      <c r="B3002" t="s">
        <v>4224</v>
      </c>
      <c r="C3002">
        <v>473</v>
      </c>
      <c r="D3002" t="s">
        <v>4222</v>
      </c>
      <c r="E3002">
        <v>2972800029</v>
      </c>
      <c r="F3002" t="s">
        <v>4702</v>
      </c>
      <c r="G3002" t="s">
        <v>4222</v>
      </c>
      <c r="H3002" t="str">
        <f t="shared" si="48"/>
        <v>4502972800029訪問型サービス（独自/定率）</v>
      </c>
      <c r="I3002" t="s">
        <v>378</v>
      </c>
      <c r="J3002">
        <v>28932</v>
      </c>
    </row>
    <row r="3003" spans="1:10">
      <c r="A3003">
        <v>450</v>
      </c>
      <c r="B3003" t="s">
        <v>4225</v>
      </c>
      <c r="C3003">
        <v>473</v>
      </c>
      <c r="D3003" t="s">
        <v>4222</v>
      </c>
      <c r="E3003">
        <v>2972800029</v>
      </c>
      <c r="F3003" t="s">
        <v>4703</v>
      </c>
      <c r="G3003" t="s">
        <v>4222</v>
      </c>
      <c r="H3003" t="str">
        <f t="shared" si="48"/>
        <v>4502972800029通所型サービス（独自/定率）</v>
      </c>
      <c r="I3003" t="s">
        <v>378</v>
      </c>
      <c r="J3003">
        <v>11619</v>
      </c>
    </row>
    <row r="3004" spans="1:10">
      <c r="H3004" t="str">
        <f t="shared" si="48"/>
        <v/>
      </c>
    </row>
    <row r="3005" spans="1:10">
      <c r="A3005">
        <v>451</v>
      </c>
      <c r="B3005" t="s">
        <v>4226</v>
      </c>
      <c r="C3005">
        <v>474</v>
      </c>
      <c r="D3005" t="s">
        <v>4227</v>
      </c>
      <c r="E3005">
        <v>2970106411</v>
      </c>
      <c r="F3005" t="s">
        <v>172</v>
      </c>
      <c r="G3005" t="s">
        <v>4467</v>
      </c>
      <c r="H3005" t="str">
        <f t="shared" si="48"/>
        <v>4512970106411介護老人福祉施設</v>
      </c>
      <c r="I3005" t="s">
        <v>378</v>
      </c>
      <c r="J3005">
        <v>1607553</v>
      </c>
    </row>
    <row r="3006" spans="1:10">
      <c r="A3006">
        <v>451</v>
      </c>
      <c r="B3006" t="s">
        <v>4228</v>
      </c>
      <c r="C3006">
        <v>474</v>
      </c>
      <c r="D3006" t="s">
        <v>4227</v>
      </c>
      <c r="E3006">
        <v>2970106536</v>
      </c>
      <c r="F3006" t="s">
        <v>188</v>
      </c>
      <c r="G3006" t="s">
        <v>4468</v>
      </c>
      <c r="H3006" t="str">
        <f t="shared" si="48"/>
        <v>4512970106536短期入所生活介護</v>
      </c>
      <c r="I3006" t="s">
        <v>378</v>
      </c>
      <c r="J3006">
        <v>236429</v>
      </c>
    </row>
    <row r="3007" spans="1:10">
      <c r="A3007">
        <v>451</v>
      </c>
      <c r="B3007" t="s">
        <v>4229</v>
      </c>
      <c r="C3007">
        <v>474</v>
      </c>
      <c r="D3007" t="s">
        <v>4227</v>
      </c>
      <c r="E3007">
        <v>2970106536</v>
      </c>
      <c r="F3007" t="s">
        <v>187</v>
      </c>
      <c r="G3007" t="s">
        <v>4468</v>
      </c>
      <c r="H3007" t="str">
        <f t="shared" si="48"/>
        <v>4512970106536介護予防短期入所生活介護</v>
      </c>
      <c r="I3007" t="s">
        <v>378</v>
      </c>
      <c r="J3007">
        <v>0</v>
      </c>
    </row>
    <row r="3008" spans="1:10">
      <c r="H3008" t="str">
        <f t="shared" si="48"/>
        <v/>
      </c>
    </row>
    <row r="3009" spans="1:10">
      <c r="A3009">
        <v>452</v>
      </c>
      <c r="B3009" t="s">
        <v>4230</v>
      </c>
      <c r="C3009">
        <v>475</v>
      </c>
      <c r="D3009" t="s">
        <v>4231</v>
      </c>
      <c r="E3009">
        <v>2970600512</v>
      </c>
      <c r="F3009" t="s">
        <v>12</v>
      </c>
      <c r="G3009" t="s">
        <v>4469</v>
      </c>
      <c r="H3009" t="str">
        <f t="shared" si="48"/>
        <v>4522970600512通所介護</v>
      </c>
      <c r="I3009" t="s">
        <v>378</v>
      </c>
      <c r="J3009">
        <v>343092</v>
      </c>
    </row>
    <row r="3010" spans="1:10">
      <c r="A3010">
        <v>452</v>
      </c>
      <c r="B3010" t="s">
        <v>4232</v>
      </c>
      <c r="C3010">
        <v>475</v>
      </c>
      <c r="D3010" t="s">
        <v>4231</v>
      </c>
      <c r="E3010">
        <v>2970600512</v>
      </c>
      <c r="F3010" t="s">
        <v>4703</v>
      </c>
      <c r="G3010" t="s">
        <v>4469</v>
      </c>
      <c r="H3010" t="str">
        <f t="shared" si="48"/>
        <v>4522970600512通所型サービス（独自/定率）</v>
      </c>
      <c r="I3010" t="s">
        <v>378</v>
      </c>
      <c r="J3010">
        <v>6418</v>
      </c>
    </row>
    <row r="3011" spans="1:10">
      <c r="H3011" t="str">
        <f t="shared" si="48"/>
        <v/>
      </c>
    </row>
    <row r="3012" spans="1:10">
      <c r="A3012">
        <v>453</v>
      </c>
      <c r="B3012" t="s">
        <v>4233</v>
      </c>
      <c r="C3012">
        <v>476</v>
      </c>
      <c r="D3012" t="s">
        <v>4234</v>
      </c>
      <c r="E3012">
        <v>2970901035</v>
      </c>
      <c r="F3012" t="s">
        <v>13</v>
      </c>
      <c r="G3012" t="s">
        <v>4470</v>
      </c>
      <c r="H3012" t="str">
        <f t="shared" si="48"/>
        <v>4532970901035地域密着型通所介護</v>
      </c>
      <c r="I3012" t="s">
        <v>378</v>
      </c>
      <c r="J3012">
        <v>25729</v>
      </c>
    </row>
    <row r="3013" spans="1:10">
      <c r="A3013">
        <v>453</v>
      </c>
      <c r="B3013" t="s">
        <v>4235</v>
      </c>
      <c r="C3013">
        <v>476</v>
      </c>
      <c r="D3013" t="s">
        <v>4234</v>
      </c>
      <c r="E3013">
        <v>2991400033</v>
      </c>
      <c r="F3013" t="s">
        <v>307</v>
      </c>
      <c r="G3013" t="s">
        <v>4471</v>
      </c>
      <c r="H3013" t="str">
        <f t="shared" si="48"/>
        <v>4532991400033小規模多機能型居宅介護</v>
      </c>
      <c r="I3013" t="s">
        <v>378</v>
      </c>
      <c r="J3013">
        <v>294038</v>
      </c>
    </row>
    <row r="3014" spans="1:10">
      <c r="A3014">
        <v>453</v>
      </c>
      <c r="B3014" t="s">
        <v>4236</v>
      </c>
      <c r="C3014">
        <v>476</v>
      </c>
      <c r="D3014" t="s">
        <v>4234</v>
      </c>
      <c r="E3014">
        <v>2991400033</v>
      </c>
      <c r="F3014" t="s">
        <v>4721</v>
      </c>
      <c r="G3014" t="s">
        <v>4471</v>
      </c>
      <c r="H3014" t="str">
        <f t="shared" si="48"/>
        <v>4532991400033小規模多機能型居宅介護(短期利用型）</v>
      </c>
      <c r="I3014" t="s">
        <v>378</v>
      </c>
      <c r="J3014">
        <v>5661</v>
      </c>
    </row>
    <row r="3015" spans="1:10">
      <c r="A3015">
        <v>453</v>
      </c>
      <c r="B3015" t="s">
        <v>4237</v>
      </c>
      <c r="C3015">
        <v>476</v>
      </c>
      <c r="D3015" t="s">
        <v>4234</v>
      </c>
      <c r="E3015">
        <v>2991400033</v>
      </c>
      <c r="F3015" t="s">
        <v>309</v>
      </c>
      <c r="G3015" t="s">
        <v>4472</v>
      </c>
      <c r="H3015" t="str">
        <f t="shared" si="48"/>
        <v>4532991400033介護予防小規模多機能型居宅介護</v>
      </c>
      <c r="I3015" t="s">
        <v>378</v>
      </c>
      <c r="J3015">
        <v>23099</v>
      </c>
    </row>
    <row r="3016" spans="1:10">
      <c r="A3016">
        <v>453</v>
      </c>
      <c r="B3016" t="s">
        <v>4238</v>
      </c>
      <c r="C3016">
        <v>476</v>
      </c>
      <c r="D3016" t="s">
        <v>4234</v>
      </c>
      <c r="E3016">
        <v>2991400033</v>
      </c>
      <c r="F3016" t="s">
        <v>4722</v>
      </c>
      <c r="G3016" t="s">
        <v>4472</v>
      </c>
      <c r="H3016" t="str">
        <f t="shared" si="48"/>
        <v>4532991400033介護予防小規模多機能型居宅介護(短期利用型）</v>
      </c>
      <c r="I3016" t="s">
        <v>378</v>
      </c>
      <c r="J3016">
        <v>0</v>
      </c>
    </row>
    <row r="3017" spans="1:10">
      <c r="A3017">
        <v>453</v>
      </c>
      <c r="B3017" t="s">
        <v>4239</v>
      </c>
      <c r="C3017">
        <v>476</v>
      </c>
      <c r="D3017" t="s">
        <v>4234</v>
      </c>
      <c r="E3017">
        <v>2990900173</v>
      </c>
      <c r="F3017" t="s">
        <v>307</v>
      </c>
      <c r="G3017" t="s">
        <v>4473</v>
      </c>
      <c r="H3017" t="str">
        <f t="shared" si="48"/>
        <v>4532990900173小規模多機能型居宅介護</v>
      </c>
      <c r="I3017" t="s">
        <v>378</v>
      </c>
      <c r="J3017">
        <v>348981</v>
      </c>
    </row>
    <row r="3018" spans="1:10">
      <c r="A3018">
        <v>453</v>
      </c>
      <c r="B3018" t="s">
        <v>4240</v>
      </c>
      <c r="C3018">
        <v>476</v>
      </c>
      <c r="D3018" t="s">
        <v>4234</v>
      </c>
      <c r="E3018">
        <v>2990900173</v>
      </c>
      <c r="F3018" t="s">
        <v>4721</v>
      </c>
      <c r="G3018" t="s">
        <v>4473</v>
      </c>
      <c r="H3018" t="str">
        <f t="shared" si="48"/>
        <v>4532990900173小規模多機能型居宅介護(短期利用型）</v>
      </c>
      <c r="I3018" t="s">
        <v>378</v>
      </c>
      <c r="J3018">
        <v>1151</v>
      </c>
    </row>
    <row r="3019" spans="1:10">
      <c r="A3019">
        <v>453</v>
      </c>
      <c r="B3019" t="s">
        <v>4241</v>
      </c>
      <c r="C3019">
        <v>476</v>
      </c>
      <c r="D3019" t="s">
        <v>4234</v>
      </c>
      <c r="E3019">
        <v>2990900173</v>
      </c>
      <c r="F3019" t="s">
        <v>309</v>
      </c>
      <c r="G3019" t="s">
        <v>4473</v>
      </c>
      <c r="H3019" t="str">
        <f t="shared" si="48"/>
        <v>4532990900173介護予防小規模多機能型居宅介護</v>
      </c>
      <c r="I3019" t="s">
        <v>378</v>
      </c>
      <c r="J3019">
        <v>0</v>
      </c>
    </row>
    <row r="3020" spans="1:10">
      <c r="A3020">
        <v>453</v>
      </c>
      <c r="B3020" t="s">
        <v>4242</v>
      </c>
      <c r="C3020">
        <v>476</v>
      </c>
      <c r="D3020" t="s">
        <v>4234</v>
      </c>
      <c r="E3020">
        <v>2990900173</v>
      </c>
      <c r="F3020" t="s">
        <v>4722</v>
      </c>
      <c r="G3020" t="s">
        <v>4473</v>
      </c>
      <c r="H3020" t="str">
        <f t="shared" si="48"/>
        <v>4532990900173介護予防小規模多機能型居宅介護(短期利用型）</v>
      </c>
      <c r="I3020" t="s">
        <v>378</v>
      </c>
      <c r="J3020">
        <v>0</v>
      </c>
    </row>
    <row r="3021" spans="1:10">
      <c r="H3021" t="str">
        <f t="shared" si="48"/>
        <v/>
      </c>
    </row>
    <row r="3022" spans="1:10">
      <c r="A3022">
        <v>454</v>
      </c>
      <c r="B3022" t="s">
        <v>4243</v>
      </c>
      <c r="C3022">
        <v>477</v>
      </c>
      <c r="D3022" t="s">
        <v>4244</v>
      </c>
      <c r="E3022">
        <v>2974900090</v>
      </c>
      <c r="F3022" t="s">
        <v>12</v>
      </c>
      <c r="G3022" t="s">
        <v>4474</v>
      </c>
      <c r="H3022" t="str">
        <f t="shared" si="48"/>
        <v>4542974900090通所介護</v>
      </c>
      <c r="I3022" t="s">
        <v>378</v>
      </c>
      <c r="J3022">
        <v>318297</v>
      </c>
    </row>
    <row r="3023" spans="1:10">
      <c r="A3023">
        <v>454</v>
      </c>
      <c r="B3023" t="s">
        <v>4245</v>
      </c>
      <c r="C3023">
        <v>477</v>
      </c>
      <c r="D3023" t="s">
        <v>4244</v>
      </c>
      <c r="E3023">
        <v>2974900256</v>
      </c>
      <c r="F3023" t="s">
        <v>241</v>
      </c>
      <c r="G3023" t="s">
        <v>4475</v>
      </c>
      <c r="H3023" t="str">
        <f t="shared" si="48"/>
        <v>4542974900256特定施設入居者生活介護</v>
      </c>
      <c r="I3023" t="s">
        <v>378</v>
      </c>
      <c r="J3023">
        <v>1076361</v>
      </c>
    </row>
    <row r="3024" spans="1:10">
      <c r="A3024">
        <v>454</v>
      </c>
      <c r="B3024" t="s">
        <v>4246</v>
      </c>
      <c r="C3024">
        <v>477</v>
      </c>
      <c r="D3024" t="s">
        <v>4244</v>
      </c>
      <c r="E3024">
        <v>2974900256</v>
      </c>
      <c r="F3024" t="s">
        <v>4728</v>
      </c>
      <c r="G3024" t="s">
        <v>4475</v>
      </c>
      <c r="H3024" t="str">
        <f t="shared" ref="H3024:H3087" si="49">A3024&amp;B3024</f>
        <v>4542974900256特定施設入居者生活介護(短期利用型）</v>
      </c>
      <c r="I3024" t="s">
        <v>378</v>
      </c>
      <c r="J3024">
        <v>0</v>
      </c>
    </row>
    <row r="3025" spans="1:10">
      <c r="A3025">
        <v>454</v>
      </c>
      <c r="B3025" t="s">
        <v>4247</v>
      </c>
      <c r="C3025">
        <v>477</v>
      </c>
      <c r="D3025" t="s">
        <v>4244</v>
      </c>
      <c r="E3025">
        <v>2974900256</v>
      </c>
      <c r="F3025" t="s">
        <v>175</v>
      </c>
      <c r="G3025" t="s">
        <v>4475</v>
      </c>
      <c r="H3025" t="str">
        <f t="shared" si="49"/>
        <v>4542974900256介護予防特定施設入居者生活介護</v>
      </c>
      <c r="I3025" t="s">
        <v>378</v>
      </c>
      <c r="J3025">
        <v>0</v>
      </c>
    </row>
    <row r="3026" spans="1:10">
      <c r="A3026">
        <v>454</v>
      </c>
      <c r="B3026" t="s">
        <v>4248</v>
      </c>
      <c r="C3026">
        <v>477</v>
      </c>
      <c r="D3026" t="s">
        <v>4244</v>
      </c>
      <c r="E3026">
        <v>2974900256</v>
      </c>
      <c r="F3026" t="s">
        <v>188</v>
      </c>
      <c r="G3026" t="s">
        <v>4475</v>
      </c>
      <c r="H3026" t="str">
        <f t="shared" si="49"/>
        <v>4542974900256短期入所生活介護</v>
      </c>
      <c r="I3026" t="s">
        <v>378</v>
      </c>
      <c r="J3026">
        <v>0</v>
      </c>
    </row>
    <row r="3027" spans="1:10">
      <c r="A3027">
        <v>454</v>
      </c>
      <c r="B3027" t="s">
        <v>4249</v>
      </c>
      <c r="C3027">
        <v>477</v>
      </c>
      <c r="D3027" t="s">
        <v>4244</v>
      </c>
      <c r="E3027">
        <v>2974900256</v>
      </c>
      <c r="F3027" t="s">
        <v>187</v>
      </c>
      <c r="G3027" t="s">
        <v>4475</v>
      </c>
      <c r="H3027" t="str">
        <f t="shared" si="49"/>
        <v>4542974900256介護予防短期入所生活介護</v>
      </c>
      <c r="I3027" t="s">
        <v>378</v>
      </c>
      <c r="J3027">
        <v>0</v>
      </c>
    </row>
    <row r="3028" spans="1:10">
      <c r="A3028">
        <v>454</v>
      </c>
      <c r="B3028" t="s">
        <v>4250</v>
      </c>
      <c r="C3028">
        <v>477</v>
      </c>
      <c r="D3028" t="s">
        <v>4244</v>
      </c>
      <c r="E3028">
        <v>2970600942</v>
      </c>
      <c r="F3028" t="s">
        <v>12</v>
      </c>
      <c r="G3028" t="s">
        <v>4476</v>
      </c>
      <c r="H3028" t="str">
        <f t="shared" si="49"/>
        <v>4542970600942通所介護</v>
      </c>
      <c r="I3028" t="s">
        <v>378</v>
      </c>
      <c r="J3028">
        <v>381234</v>
      </c>
    </row>
    <row r="3029" spans="1:10">
      <c r="A3029">
        <v>454</v>
      </c>
      <c r="B3029" t="s">
        <v>4251</v>
      </c>
      <c r="C3029">
        <v>477</v>
      </c>
      <c r="D3029" t="s">
        <v>4244</v>
      </c>
      <c r="E3029">
        <v>2970601064</v>
      </c>
      <c r="F3029" t="s">
        <v>241</v>
      </c>
      <c r="G3029" t="s">
        <v>4477</v>
      </c>
      <c r="H3029" t="str">
        <f t="shared" si="49"/>
        <v>4542970601064特定施設入居者生活介護</v>
      </c>
      <c r="I3029" t="s">
        <v>378</v>
      </c>
      <c r="J3029">
        <v>808243</v>
      </c>
    </row>
    <row r="3030" spans="1:10">
      <c r="A3030">
        <v>454</v>
      </c>
      <c r="B3030" t="s">
        <v>4252</v>
      </c>
      <c r="C3030">
        <v>477</v>
      </c>
      <c r="D3030" t="s">
        <v>4244</v>
      </c>
      <c r="E3030">
        <v>2970601064</v>
      </c>
      <c r="F3030" t="s">
        <v>4728</v>
      </c>
      <c r="G3030" t="s">
        <v>4477</v>
      </c>
      <c r="H3030" t="str">
        <f t="shared" si="49"/>
        <v>4542970601064特定施設入居者生活介護(短期利用型）</v>
      </c>
      <c r="I3030" t="s">
        <v>378</v>
      </c>
      <c r="J3030">
        <v>4450</v>
      </c>
    </row>
    <row r="3031" spans="1:10">
      <c r="A3031">
        <v>454</v>
      </c>
      <c r="B3031" t="s">
        <v>4253</v>
      </c>
      <c r="C3031">
        <v>477</v>
      </c>
      <c r="D3031" t="s">
        <v>4244</v>
      </c>
      <c r="E3031">
        <v>2970601064</v>
      </c>
      <c r="F3031" t="s">
        <v>175</v>
      </c>
      <c r="G3031" t="s">
        <v>4477</v>
      </c>
      <c r="H3031" t="str">
        <f t="shared" si="49"/>
        <v>4542970601064介護予防特定施設入居者生活介護</v>
      </c>
      <c r="I3031" t="s">
        <v>378</v>
      </c>
      <c r="J3031">
        <v>112423</v>
      </c>
    </row>
    <row r="3032" spans="1:10">
      <c r="A3032">
        <v>454</v>
      </c>
      <c r="B3032" t="s">
        <v>4254</v>
      </c>
      <c r="C3032">
        <v>477</v>
      </c>
      <c r="D3032" t="s">
        <v>4244</v>
      </c>
      <c r="E3032">
        <v>2972200089</v>
      </c>
      <c r="F3032" t="s">
        <v>201</v>
      </c>
      <c r="G3032" t="s">
        <v>4478</v>
      </c>
      <c r="H3032" t="str">
        <f t="shared" si="49"/>
        <v>4542972200089認知症対応型共同生活介護</v>
      </c>
      <c r="I3032" t="s">
        <v>378</v>
      </c>
      <c r="J3032">
        <v>680172</v>
      </c>
    </row>
    <row r="3033" spans="1:10">
      <c r="A3033">
        <v>454</v>
      </c>
      <c r="B3033" t="s">
        <v>4255</v>
      </c>
      <c r="C3033">
        <v>477</v>
      </c>
      <c r="D3033" t="s">
        <v>4244</v>
      </c>
      <c r="E3033">
        <v>2972200089</v>
      </c>
      <c r="F3033" t="s">
        <v>4716</v>
      </c>
      <c r="G3033" t="s">
        <v>4478</v>
      </c>
      <c r="H3033" t="str">
        <f t="shared" si="49"/>
        <v>4542972200089認知症対応型共同生活介護(短期利用型）</v>
      </c>
      <c r="I3033" t="s">
        <v>378</v>
      </c>
      <c r="J3033">
        <v>0</v>
      </c>
    </row>
    <row r="3034" spans="1:10">
      <c r="A3034">
        <v>454</v>
      </c>
      <c r="B3034" t="s">
        <v>4256</v>
      </c>
      <c r="C3034">
        <v>477</v>
      </c>
      <c r="D3034" t="s">
        <v>4244</v>
      </c>
      <c r="E3034">
        <v>2972200089</v>
      </c>
      <c r="F3034" t="s">
        <v>203</v>
      </c>
      <c r="G3034" t="s">
        <v>4478</v>
      </c>
      <c r="H3034" t="str">
        <f t="shared" si="49"/>
        <v>4542972200089介護予防認知症対応型共同生活介護</v>
      </c>
      <c r="I3034" t="s">
        <v>378</v>
      </c>
      <c r="J3034">
        <v>0</v>
      </c>
    </row>
    <row r="3035" spans="1:10">
      <c r="A3035">
        <v>454</v>
      </c>
      <c r="B3035" t="s">
        <v>4257</v>
      </c>
      <c r="C3035">
        <v>477</v>
      </c>
      <c r="D3035" t="s">
        <v>4244</v>
      </c>
      <c r="E3035">
        <v>2972200089</v>
      </c>
      <c r="F3035" t="s">
        <v>4718</v>
      </c>
      <c r="G3035" t="s">
        <v>4478</v>
      </c>
      <c r="H3035" t="str">
        <f t="shared" si="49"/>
        <v>4542972200089介護予防認知症対応型共同生活介護(短期利用型）</v>
      </c>
      <c r="I3035" t="s">
        <v>378</v>
      </c>
      <c r="J3035">
        <v>0</v>
      </c>
    </row>
    <row r="3036" spans="1:10">
      <c r="A3036">
        <v>454</v>
      </c>
      <c r="B3036" t="s">
        <v>4258</v>
      </c>
      <c r="C3036">
        <v>477</v>
      </c>
      <c r="D3036" t="s">
        <v>4244</v>
      </c>
      <c r="E3036">
        <v>2994900013</v>
      </c>
      <c r="F3036" t="s">
        <v>222</v>
      </c>
      <c r="G3036" t="s">
        <v>4479</v>
      </c>
      <c r="H3036" t="str">
        <f t="shared" si="49"/>
        <v>4542994900013認知症対応型通所介護</v>
      </c>
      <c r="I3036" t="s">
        <v>378</v>
      </c>
      <c r="J3036">
        <v>218631</v>
      </c>
    </row>
    <row r="3037" spans="1:10">
      <c r="A3037">
        <v>454</v>
      </c>
      <c r="B3037" t="s">
        <v>4259</v>
      </c>
      <c r="C3037">
        <v>477</v>
      </c>
      <c r="D3037" t="s">
        <v>4244</v>
      </c>
      <c r="E3037">
        <v>2994900013</v>
      </c>
      <c r="F3037" t="s">
        <v>224</v>
      </c>
      <c r="G3037" t="s">
        <v>4479</v>
      </c>
      <c r="H3037" t="str">
        <f t="shared" si="49"/>
        <v>4542994900013介護予防認知症対応型通所介護</v>
      </c>
      <c r="I3037" t="s">
        <v>378</v>
      </c>
      <c r="J3037">
        <v>0</v>
      </c>
    </row>
    <row r="3038" spans="1:10">
      <c r="A3038">
        <v>454</v>
      </c>
      <c r="B3038" t="s">
        <v>4260</v>
      </c>
      <c r="C3038">
        <v>477</v>
      </c>
      <c r="D3038" t="s">
        <v>4244</v>
      </c>
      <c r="E3038">
        <v>2974900090</v>
      </c>
      <c r="F3038" t="s">
        <v>4705</v>
      </c>
      <c r="G3038" t="s">
        <v>4474</v>
      </c>
      <c r="H3038" t="str">
        <f t="shared" si="49"/>
        <v>4542974900090通所型サービス（独自）</v>
      </c>
      <c r="I3038" t="s">
        <v>378</v>
      </c>
      <c r="J3038">
        <v>0</v>
      </c>
    </row>
    <row r="3039" spans="1:10">
      <c r="A3039">
        <v>454</v>
      </c>
      <c r="B3039" t="s">
        <v>4261</v>
      </c>
      <c r="C3039">
        <v>477</v>
      </c>
      <c r="D3039" t="s">
        <v>4244</v>
      </c>
      <c r="E3039">
        <v>2974900405</v>
      </c>
      <c r="F3039" t="s">
        <v>13</v>
      </c>
      <c r="G3039" t="s">
        <v>4480</v>
      </c>
      <c r="H3039" t="str">
        <f t="shared" si="49"/>
        <v>4542974900405地域密着型通所介護</v>
      </c>
      <c r="I3039" t="s">
        <v>378</v>
      </c>
      <c r="J3039">
        <v>173083</v>
      </c>
    </row>
    <row r="3040" spans="1:10">
      <c r="A3040">
        <v>454</v>
      </c>
      <c r="B3040" t="s">
        <v>4262</v>
      </c>
      <c r="C3040">
        <v>477</v>
      </c>
      <c r="D3040" t="s">
        <v>4244</v>
      </c>
      <c r="E3040">
        <v>2974900405</v>
      </c>
      <c r="F3040" t="s">
        <v>4705</v>
      </c>
      <c r="G3040" t="s">
        <v>4480</v>
      </c>
      <c r="H3040" t="str">
        <f t="shared" si="49"/>
        <v>4542974900405通所型サービス（独自）</v>
      </c>
      <c r="I3040" t="s">
        <v>378</v>
      </c>
      <c r="J3040">
        <v>1367</v>
      </c>
    </row>
    <row r="3041" spans="1:10">
      <c r="A3041">
        <v>454</v>
      </c>
      <c r="B3041" t="s">
        <v>4263</v>
      </c>
      <c r="C3041">
        <v>477</v>
      </c>
      <c r="D3041" t="s">
        <v>4244</v>
      </c>
      <c r="E3041">
        <v>2990600120</v>
      </c>
      <c r="F3041" t="s">
        <v>201</v>
      </c>
      <c r="G3041" t="s">
        <v>4481</v>
      </c>
      <c r="H3041" t="str">
        <f t="shared" si="49"/>
        <v>4542990600120認知症対応型共同生活介護</v>
      </c>
      <c r="I3041" t="s">
        <v>378</v>
      </c>
      <c r="J3041">
        <v>648132</v>
      </c>
    </row>
    <row r="3042" spans="1:10">
      <c r="A3042">
        <v>454</v>
      </c>
      <c r="B3042" t="s">
        <v>4264</v>
      </c>
      <c r="C3042">
        <v>477</v>
      </c>
      <c r="D3042" t="s">
        <v>4244</v>
      </c>
      <c r="E3042">
        <v>2990600120</v>
      </c>
      <c r="F3042" t="s">
        <v>203</v>
      </c>
      <c r="G3042" t="s">
        <v>4481</v>
      </c>
      <c r="H3042" t="str">
        <f t="shared" si="49"/>
        <v>4542990600120介護予防認知症対応型共同生活介護</v>
      </c>
      <c r="I3042" t="s">
        <v>378</v>
      </c>
      <c r="J3042">
        <v>0</v>
      </c>
    </row>
    <row r="3043" spans="1:10">
      <c r="A3043">
        <v>454</v>
      </c>
      <c r="B3043" t="s">
        <v>4265</v>
      </c>
      <c r="C3043">
        <v>477</v>
      </c>
      <c r="D3043" t="s">
        <v>4244</v>
      </c>
      <c r="E3043">
        <v>2970600942</v>
      </c>
      <c r="F3043" t="s">
        <v>4703</v>
      </c>
      <c r="G3043" t="s">
        <v>4476</v>
      </c>
      <c r="H3043" t="str">
        <f t="shared" si="49"/>
        <v>4542970600942通所型サービス（独自/定率）</v>
      </c>
      <c r="I3043" t="s">
        <v>378</v>
      </c>
      <c r="J3043">
        <v>0</v>
      </c>
    </row>
    <row r="3044" spans="1:10">
      <c r="A3044">
        <v>454</v>
      </c>
      <c r="B3044" t="s">
        <v>4266</v>
      </c>
      <c r="C3044">
        <v>477</v>
      </c>
      <c r="D3044" t="s">
        <v>4244</v>
      </c>
      <c r="E3044">
        <v>2990600211</v>
      </c>
      <c r="F3044" t="s">
        <v>13</v>
      </c>
      <c r="G3044" t="s">
        <v>4482</v>
      </c>
      <c r="H3044" t="str">
        <f t="shared" si="49"/>
        <v>4542990600211地域密着型通所介護</v>
      </c>
      <c r="I3044" t="s">
        <v>378</v>
      </c>
      <c r="J3044">
        <v>27824</v>
      </c>
    </row>
    <row r="3045" spans="1:10">
      <c r="A3045">
        <v>454</v>
      </c>
      <c r="B3045" t="s">
        <v>4267</v>
      </c>
      <c r="C3045">
        <v>477</v>
      </c>
      <c r="D3045" t="s">
        <v>4244</v>
      </c>
      <c r="E3045" t="s">
        <v>4268</v>
      </c>
      <c r="F3045" t="s">
        <v>4703</v>
      </c>
      <c r="G3045" t="s">
        <v>4483</v>
      </c>
      <c r="H3045" t="str">
        <f t="shared" si="49"/>
        <v>45429A0600010通所型サービス（独自/定率）</v>
      </c>
      <c r="I3045" t="s">
        <v>378</v>
      </c>
      <c r="J3045">
        <v>21472</v>
      </c>
    </row>
    <row r="3046" spans="1:10">
      <c r="H3046" t="str">
        <f t="shared" si="49"/>
        <v/>
      </c>
    </row>
    <row r="3047" spans="1:10">
      <c r="A3047">
        <v>455</v>
      </c>
      <c r="B3047" t="s">
        <v>4269</v>
      </c>
      <c r="C3047">
        <v>478</v>
      </c>
      <c r="D3047" t="s">
        <v>4270</v>
      </c>
      <c r="E3047">
        <v>2974800118</v>
      </c>
      <c r="F3047" t="s">
        <v>12</v>
      </c>
      <c r="G3047" t="s">
        <v>4484</v>
      </c>
      <c r="H3047" t="str">
        <f t="shared" si="49"/>
        <v>4552974800118通所介護</v>
      </c>
      <c r="I3047" t="s">
        <v>378</v>
      </c>
      <c r="J3047">
        <v>479060</v>
      </c>
    </row>
    <row r="3048" spans="1:10">
      <c r="H3048" t="str">
        <f t="shared" si="49"/>
        <v/>
      </c>
    </row>
    <row r="3049" spans="1:10">
      <c r="A3049">
        <v>456</v>
      </c>
      <c r="B3049" t="s">
        <v>4271</v>
      </c>
      <c r="C3049">
        <v>479</v>
      </c>
      <c r="D3049" t="s">
        <v>4272</v>
      </c>
      <c r="E3049">
        <v>2911301162</v>
      </c>
      <c r="F3049" t="s">
        <v>190</v>
      </c>
      <c r="G3049" t="s">
        <v>4485</v>
      </c>
      <c r="H3049" t="str">
        <f t="shared" si="49"/>
        <v>4562911301162通所リハビリテーション</v>
      </c>
      <c r="I3049" t="s">
        <v>667</v>
      </c>
      <c r="J3049">
        <v>24555</v>
      </c>
    </row>
    <row r="3050" spans="1:10">
      <c r="A3050">
        <v>456</v>
      </c>
      <c r="B3050" t="s">
        <v>4273</v>
      </c>
      <c r="C3050">
        <v>479</v>
      </c>
      <c r="D3050" t="s">
        <v>4272</v>
      </c>
      <c r="E3050">
        <v>2911301162</v>
      </c>
      <c r="F3050" t="s">
        <v>189</v>
      </c>
      <c r="G3050" t="s">
        <v>4485</v>
      </c>
      <c r="H3050" t="str">
        <f t="shared" si="49"/>
        <v>4562911301162介護予防通所リハビリテーション</v>
      </c>
      <c r="I3050" t="s">
        <v>667</v>
      </c>
      <c r="J3050">
        <v>29822</v>
      </c>
    </row>
    <row r="3051" spans="1:10">
      <c r="A3051">
        <v>456</v>
      </c>
      <c r="B3051" t="s">
        <v>4274</v>
      </c>
      <c r="C3051">
        <v>479</v>
      </c>
      <c r="D3051" t="s">
        <v>4272</v>
      </c>
      <c r="E3051">
        <v>2911901086</v>
      </c>
      <c r="F3051" t="s">
        <v>190</v>
      </c>
      <c r="G3051" t="s">
        <v>4486</v>
      </c>
      <c r="H3051" t="str">
        <f t="shared" si="49"/>
        <v>4562911901086通所リハビリテーション</v>
      </c>
      <c r="I3051" t="s">
        <v>667</v>
      </c>
      <c r="J3051">
        <v>112576</v>
      </c>
    </row>
    <row r="3052" spans="1:10">
      <c r="A3052">
        <v>456</v>
      </c>
      <c r="B3052" t="s">
        <v>4275</v>
      </c>
      <c r="C3052">
        <v>479</v>
      </c>
      <c r="D3052" t="s">
        <v>4272</v>
      </c>
      <c r="E3052">
        <v>2911901086</v>
      </c>
      <c r="F3052" t="s">
        <v>189</v>
      </c>
      <c r="G3052" t="s">
        <v>4486</v>
      </c>
      <c r="H3052" t="str">
        <f t="shared" si="49"/>
        <v>4562911901086介護予防通所リハビリテーション</v>
      </c>
      <c r="I3052" t="s">
        <v>667</v>
      </c>
      <c r="J3052">
        <v>84019</v>
      </c>
    </row>
    <row r="3053" spans="1:10">
      <c r="H3053" t="str">
        <f t="shared" si="49"/>
        <v/>
      </c>
    </row>
    <row r="3054" spans="1:10">
      <c r="A3054">
        <v>457</v>
      </c>
      <c r="B3054" t="s">
        <v>4276</v>
      </c>
      <c r="C3054">
        <v>480</v>
      </c>
      <c r="D3054" t="s">
        <v>4277</v>
      </c>
      <c r="E3054">
        <v>2970502239</v>
      </c>
      <c r="F3054" t="s">
        <v>10</v>
      </c>
      <c r="G3054" t="s">
        <v>4487</v>
      </c>
      <c r="H3054" t="str">
        <f t="shared" si="49"/>
        <v>4572970502239訪問介護</v>
      </c>
      <c r="I3054" t="s">
        <v>378</v>
      </c>
      <c r="J3054">
        <v>249100</v>
      </c>
    </row>
    <row r="3055" spans="1:10">
      <c r="A3055">
        <v>457</v>
      </c>
      <c r="B3055" t="s">
        <v>4278</v>
      </c>
      <c r="C3055">
        <v>480</v>
      </c>
      <c r="D3055" t="s">
        <v>4279</v>
      </c>
      <c r="E3055">
        <v>2970502239</v>
      </c>
      <c r="F3055" t="s">
        <v>4702</v>
      </c>
      <c r="G3055" t="s">
        <v>4488</v>
      </c>
      <c r="H3055" t="str">
        <f t="shared" si="49"/>
        <v>4572970502239訪問型サービス（独自/定率）</v>
      </c>
      <c r="I3055" t="s">
        <v>378</v>
      </c>
      <c r="J3055">
        <v>3436</v>
      </c>
    </row>
    <row r="3056" spans="1:10">
      <c r="H3056" t="str">
        <f t="shared" si="49"/>
        <v/>
      </c>
    </row>
    <row r="3057" spans="1:10">
      <c r="A3057">
        <v>458</v>
      </c>
      <c r="B3057" t="s">
        <v>4280</v>
      </c>
      <c r="C3057">
        <v>481</v>
      </c>
      <c r="D3057" t="s">
        <v>4281</v>
      </c>
      <c r="E3057">
        <v>2970300436</v>
      </c>
      <c r="F3057" t="s">
        <v>13</v>
      </c>
      <c r="G3057" t="s">
        <v>4489</v>
      </c>
      <c r="H3057" t="str">
        <f t="shared" si="49"/>
        <v>4582970300436地域密着型通所介護</v>
      </c>
      <c r="I3057" t="s">
        <v>378</v>
      </c>
      <c r="J3057">
        <v>184873</v>
      </c>
    </row>
    <row r="3058" spans="1:10">
      <c r="A3058">
        <v>458</v>
      </c>
      <c r="B3058" t="s">
        <v>4282</v>
      </c>
      <c r="C3058">
        <v>481</v>
      </c>
      <c r="D3058" t="s">
        <v>4281</v>
      </c>
      <c r="E3058">
        <v>2970300436</v>
      </c>
      <c r="F3058" t="s">
        <v>4703</v>
      </c>
      <c r="G3058" t="s">
        <v>4489</v>
      </c>
      <c r="H3058" t="str">
        <f t="shared" si="49"/>
        <v>4582970300436通所型サービス（独自/定率）</v>
      </c>
      <c r="I3058" t="s">
        <v>378</v>
      </c>
      <c r="J3058">
        <v>11221</v>
      </c>
    </row>
    <row r="3059" spans="1:10">
      <c r="H3059" t="str">
        <f t="shared" si="49"/>
        <v/>
      </c>
    </row>
    <row r="3060" spans="1:10">
      <c r="A3060">
        <v>459</v>
      </c>
      <c r="B3060" t="s">
        <v>4283</v>
      </c>
      <c r="C3060">
        <v>482</v>
      </c>
      <c r="D3060" t="s">
        <v>4284</v>
      </c>
      <c r="E3060">
        <v>2970900920</v>
      </c>
      <c r="F3060" t="s">
        <v>10</v>
      </c>
      <c r="G3060" t="s">
        <v>4490</v>
      </c>
      <c r="H3060" t="str">
        <f t="shared" si="49"/>
        <v>4592970900920訪問介護</v>
      </c>
      <c r="I3060" t="s">
        <v>378</v>
      </c>
      <c r="J3060">
        <v>203513</v>
      </c>
    </row>
    <row r="3061" spans="1:10">
      <c r="H3061" t="str">
        <f t="shared" si="49"/>
        <v/>
      </c>
    </row>
    <row r="3062" spans="1:10">
      <c r="A3062">
        <v>460</v>
      </c>
      <c r="B3062" t="s">
        <v>4285</v>
      </c>
      <c r="C3062">
        <v>483</v>
      </c>
      <c r="D3062" t="s">
        <v>4286</v>
      </c>
      <c r="E3062">
        <v>2970108011</v>
      </c>
      <c r="F3062" t="s">
        <v>10</v>
      </c>
      <c r="G3062" t="s">
        <v>4491</v>
      </c>
      <c r="H3062" t="str">
        <f t="shared" si="49"/>
        <v>4602970108011訪問介護</v>
      </c>
      <c r="I3062" t="s">
        <v>378</v>
      </c>
      <c r="J3062">
        <v>646142</v>
      </c>
    </row>
    <row r="3063" spans="1:10">
      <c r="A3063">
        <v>460</v>
      </c>
      <c r="B3063" t="s">
        <v>4287</v>
      </c>
      <c r="C3063">
        <v>483</v>
      </c>
      <c r="D3063" t="s">
        <v>4286</v>
      </c>
      <c r="E3063">
        <v>2970108011</v>
      </c>
      <c r="F3063" t="s">
        <v>4704</v>
      </c>
      <c r="G3063" t="s">
        <v>4491</v>
      </c>
      <c r="H3063" t="str">
        <f t="shared" si="49"/>
        <v>4602970108011訪問型サービス（独自）</v>
      </c>
      <c r="I3063" t="s">
        <v>378</v>
      </c>
      <c r="J3063">
        <v>0</v>
      </c>
    </row>
    <row r="3064" spans="1:10">
      <c r="H3064" t="str">
        <f t="shared" si="49"/>
        <v/>
      </c>
    </row>
    <row r="3065" spans="1:10">
      <c r="A3065">
        <v>461</v>
      </c>
      <c r="B3065" t="s">
        <v>4288</v>
      </c>
      <c r="C3065">
        <v>484</v>
      </c>
      <c r="D3065" t="s">
        <v>4289</v>
      </c>
      <c r="E3065">
        <v>2972000711</v>
      </c>
      <c r="F3065" t="s">
        <v>10</v>
      </c>
      <c r="G3065" t="s">
        <v>4492</v>
      </c>
      <c r="H3065" t="str">
        <f t="shared" si="49"/>
        <v>4612972000711訪問介護</v>
      </c>
      <c r="I3065" t="s">
        <v>423</v>
      </c>
      <c r="J3065">
        <v>35326</v>
      </c>
    </row>
    <row r="3066" spans="1:10">
      <c r="H3066" t="str">
        <f t="shared" si="49"/>
        <v/>
      </c>
    </row>
    <row r="3067" spans="1:10">
      <c r="A3067">
        <v>462</v>
      </c>
      <c r="B3067" t="s">
        <v>4290</v>
      </c>
      <c r="C3067">
        <v>485</v>
      </c>
      <c r="D3067" t="s">
        <v>4291</v>
      </c>
      <c r="E3067">
        <v>2970901415</v>
      </c>
      <c r="F3067" t="s">
        <v>10</v>
      </c>
      <c r="G3067" t="s">
        <v>4493</v>
      </c>
      <c r="H3067" t="str">
        <f t="shared" si="49"/>
        <v>4622970901415訪問介護</v>
      </c>
      <c r="I3067" t="s">
        <v>378</v>
      </c>
      <c r="J3067">
        <v>355143</v>
      </c>
    </row>
    <row r="3068" spans="1:10">
      <c r="H3068" t="str">
        <f t="shared" si="49"/>
        <v/>
      </c>
    </row>
    <row r="3069" spans="1:10">
      <c r="A3069">
        <v>463</v>
      </c>
      <c r="B3069" t="s">
        <v>4292</v>
      </c>
      <c r="C3069">
        <v>486</v>
      </c>
      <c r="D3069" t="s">
        <v>4293</v>
      </c>
      <c r="E3069">
        <v>2971001066</v>
      </c>
      <c r="F3069" t="s">
        <v>10</v>
      </c>
      <c r="G3069" t="s">
        <v>4494</v>
      </c>
      <c r="H3069" t="str">
        <f t="shared" si="49"/>
        <v>4632971001066訪問介護</v>
      </c>
      <c r="I3069" t="s">
        <v>667</v>
      </c>
      <c r="J3069">
        <v>479738</v>
      </c>
    </row>
    <row r="3070" spans="1:10">
      <c r="H3070" t="str">
        <f t="shared" si="49"/>
        <v/>
      </c>
    </row>
    <row r="3071" spans="1:10">
      <c r="A3071">
        <v>464</v>
      </c>
      <c r="B3071" t="s">
        <v>4294</v>
      </c>
      <c r="C3071">
        <v>487</v>
      </c>
      <c r="D3071" t="s">
        <v>4295</v>
      </c>
      <c r="E3071">
        <v>2970103137</v>
      </c>
      <c r="F3071" t="s">
        <v>12</v>
      </c>
      <c r="G3071" t="s">
        <v>4495</v>
      </c>
      <c r="H3071" t="str">
        <f t="shared" si="49"/>
        <v>4642970103137通所介護</v>
      </c>
      <c r="I3071" t="s">
        <v>423</v>
      </c>
      <c r="J3071">
        <v>227282</v>
      </c>
    </row>
    <row r="3072" spans="1:10">
      <c r="H3072" t="str">
        <f t="shared" si="49"/>
        <v/>
      </c>
    </row>
    <row r="3073" spans="1:12">
      <c r="A3073">
        <v>465</v>
      </c>
      <c r="B3073" t="s">
        <v>4296</v>
      </c>
      <c r="C3073">
        <v>488</v>
      </c>
      <c r="D3073" t="s">
        <v>4297</v>
      </c>
      <c r="E3073">
        <v>2970102980</v>
      </c>
      <c r="F3073" t="s">
        <v>12</v>
      </c>
      <c r="G3073" t="s">
        <v>4496</v>
      </c>
      <c r="H3073" t="str">
        <f t="shared" si="49"/>
        <v>4652970102980通所介護</v>
      </c>
      <c r="I3073" t="s">
        <v>378</v>
      </c>
      <c r="J3073">
        <v>711183</v>
      </c>
    </row>
    <row r="3074" spans="1:12">
      <c r="A3074">
        <v>465</v>
      </c>
      <c r="B3074" t="s">
        <v>4298</v>
      </c>
      <c r="C3074">
        <v>488</v>
      </c>
      <c r="D3074" t="s">
        <v>4297</v>
      </c>
      <c r="E3074">
        <v>2970104440</v>
      </c>
      <c r="F3074" t="s">
        <v>12</v>
      </c>
      <c r="G3074" t="s">
        <v>4497</v>
      </c>
      <c r="H3074" t="str">
        <f t="shared" si="49"/>
        <v>4652970104440通所介護</v>
      </c>
      <c r="I3074" t="s">
        <v>378</v>
      </c>
      <c r="J3074">
        <v>345639</v>
      </c>
    </row>
    <row r="3075" spans="1:12">
      <c r="A3075">
        <v>465</v>
      </c>
      <c r="B3075" t="s">
        <v>4299</v>
      </c>
      <c r="C3075">
        <v>488</v>
      </c>
      <c r="D3075" t="s">
        <v>4297</v>
      </c>
      <c r="E3075">
        <v>2970105942</v>
      </c>
      <c r="F3075" t="s">
        <v>12</v>
      </c>
      <c r="G3075" t="s">
        <v>4498</v>
      </c>
      <c r="H3075" t="str">
        <f t="shared" si="49"/>
        <v>4652970105942通所介護</v>
      </c>
      <c r="I3075" t="s">
        <v>378</v>
      </c>
      <c r="J3075">
        <v>495026</v>
      </c>
    </row>
    <row r="3076" spans="1:12">
      <c r="A3076">
        <v>465</v>
      </c>
      <c r="B3076" t="s">
        <v>4300</v>
      </c>
      <c r="C3076">
        <v>488</v>
      </c>
      <c r="D3076" t="s">
        <v>4297</v>
      </c>
      <c r="E3076">
        <v>2970106197</v>
      </c>
      <c r="F3076" t="s">
        <v>12</v>
      </c>
      <c r="G3076" t="s">
        <v>4499</v>
      </c>
      <c r="H3076" t="str">
        <f t="shared" si="49"/>
        <v>4652970106197通所介護</v>
      </c>
      <c r="I3076" t="s">
        <v>378</v>
      </c>
      <c r="J3076">
        <v>461855</v>
      </c>
    </row>
    <row r="3077" spans="1:12">
      <c r="A3077">
        <v>465</v>
      </c>
      <c r="B3077" t="s">
        <v>4301</v>
      </c>
      <c r="C3077">
        <v>488</v>
      </c>
      <c r="D3077" t="s">
        <v>4297</v>
      </c>
      <c r="E3077">
        <v>2970107971</v>
      </c>
      <c r="F3077" t="s">
        <v>10</v>
      </c>
      <c r="G3077" t="s">
        <v>4500</v>
      </c>
      <c r="H3077" t="str">
        <f t="shared" si="49"/>
        <v>4652970107971訪問介護</v>
      </c>
      <c r="I3077" t="s">
        <v>378</v>
      </c>
      <c r="J3077">
        <v>15794</v>
      </c>
      <c r="L3077">
        <v>1</v>
      </c>
    </row>
    <row r="3078" spans="1:12">
      <c r="H3078" t="str">
        <f t="shared" si="49"/>
        <v/>
      </c>
    </row>
    <row r="3079" spans="1:12">
      <c r="A3079">
        <v>52</v>
      </c>
      <c r="B3079" t="s">
        <v>4302</v>
      </c>
      <c r="C3079">
        <v>489</v>
      </c>
      <c r="D3079" t="s">
        <v>631</v>
      </c>
      <c r="E3079">
        <v>2970700395</v>
      </c>
      <c r="F3079" t="s">
        <v>13</v>
      </c>
      <c r="G3079" t="s">
        <v>4501</v>
      </c>
      <c r="H3079" t="str">
        <f t="shared" si="49"/>
        <v>522970700395地域密着型通所介護</v>
      </c>
      <c r="I3079" t="s">
        <v>378</v>
      </c>
      <c r="J3079">
        <v>111363</v>
      </c>
      <c r="K3079">
        <v>3</v>
      </c>
    </row>
    <row r="3080" spans="1:12">
      <c r="A3080">
        <v>52</v>
      </c>
      <c r="B3080" t="s">
        <v>4303</v>
      </c>
      <c r="C3080">
        <v>489</v>
      </c>
      <c r="D3080" t="s">
        <v>631</v>
      </c>
      <c r="E3080">
        <v>2970700395</v>
      </c>
      <c r="F3080" t="s">
        <v>1031</v>
      </c>
      <c r="G3080" t="s">
        <v>4501</v>
      </c>
      <c r="H3080" t="str">
        <f t="shared" si="49"/>
        <v>522970700395通所型サービス（独自）</v>
      </c>
      <c r="I3080" t="s">
        <v>378</v>
      </c>
      <c r="J3080">
        <v>0</v>
      </c>
      <c r="K3080">
        <v>3</v>
      </c>
    </row>
    <row r="3081" spans="1:12">
      <c r="H3081" t="str">
        <f t="shared" si="49"/>
        <v/>
      </c>
    </row>
    <row r="3082" spans="1:12">
      <c r="A3082">
        <v>466</v>
      </c>
      <c r="B3082" t="s">
        <v>4304</v>
      </c>
      <c r="C3082">
        <v>490</v>
      </c>
      <c r="D3082" t="s">
        <v>4305</v>
      </c>
      <c r="E3082">
        <v>2970106726</v>
      </c>
      <c r="F3082" t="s">
        <v>12</v>
      </c>
      <c r="G3082" t="s">
        <v>4502</v>
      </c>
      <c r="H3082" t="str">
        <f t="shared" si="49"/>
        <v>4662970106726通所介護</v>
      </c>
      <c r="I3082" t="s">
        <v>378</v>
      </c>
      <c r="J3082">
        <v>437841</v>
      </c>
    </row>
    <row r="3083" spans="1:12">
      <c r="A3083">
        <v>466</v>
      </c>
      <c r="B3083" t="s">
        <v>4306</v>
      </c>
      <c r="C3083">
        <v>490</v>
      </c>
      <c r="D3083" t="s">
        <v>4941</v>
      </c>
      <c r="E3083">
        <v>2970106726</v>
      </c>
      <c r="F3083" t="s">
        <v>4705</v>
      </c>
      <c r="G3083" t="s">
        <v>4502</v>
      </c>
      <c r="H3083" t="str">
        <f t="shared" si="49"/>
        <v>4662970106726通所型サービス（独自）</v>
      </c>
      <c r="I3083" t="s">
        <v>378</v>
      </c>
      <c r="J3083">
        <v>292385</v>
      </c>
    </row>
    <row r="3084" spans="1:12">
      <c r="H3084" t="str">
        <f t="shared" si="49"/>
        <v/>
      </c>
    </row>
    <row r="3085" spans="1:12">
      <c r="A3085">
        <v>467</v>
      </c>
      <c r="B3085" t="s">
        <v>4307</v>
      </c>
      <c r="C3085">
        <v>491</v>
      </c>
      <c r="D3085" t="s">
        <v>4308</v>
      </c>
      <c r="E3085">
        <v>2970201485</v>
      </c>
      <c r="F3085" t="s">
        <v>12</v>
      </c>
      <c r="G3085" t="s">
        <v>4503</v>
      </c>
      <c r="H3085" t="str">
        <f t="shared" si="49"/>
        <v>4672970201485通所介護</v>
      </c>
      <c r="I3085" t="s">
        <v>378</v>
      </c>
      <c r="J3085">
        <v>409522</v>
      </c>
    </row>
    <row r="3086" spans="1:12">
      <c r="A3086">
        <v>467</v>
      </c>
      <c r="B3086" t="s">
        <v>4309</v>
      </c>
      <c r="C3086">
        <v>491</v>
      </c>
      <c r="D3086" t="s">
        <v>4308</v>
      </c>
      <c r="E3086">
        <v>2970201493</v>
      </c>
      <c r="F3086" t="s">
        <v>10</v>
      </c>
      <c r="G3086" t="s">
        <v>4504</v>
      </c>
      <c r="H3086" t="str">
        <f t="shared" si="49"/>
        <v>4672970201493訪問介護</v>
      </c>
      <c r="I3086" t="s">
        <v>378</v>
      </c>
      <c r="J3086">
        <v>4047</v>
      </c>
    </row>
    <row r="3087" spans="1:12">
      <c r="H3087" t="str">
        <f t="shared" si="49"/>
        <v/>
      </c>
    </row>
    <row r="3088" spans="1:12">
      <c r="A3088">
        <v>468</v>
      </c>
      <c r="B3088" t="s">
        <v>4310</v>
      </c>
      <c r="C3088">
        <v>492</v>
      </c>
      <c r="D3088" t="s">
        <v>4311</v>
      </c>
      <c r="E3088">
        <v>2970107153</v>
      </c>
      <c r="F3088" t="s">
        <v>10</v>
      </c>
      <c r="G3088" t="s">
        <v>4505</v>
      </c>
      <c r="H3088" t="str">
        <f t="shared" ref="H3088:H3151" si="50">A3088&amp;B3088</f>
        <v>4682970107153訪問介護</v>
      </c>
      <c r="I3088" t="s">
        <v>423</v>
      </c>
      <c r="J3088">
        <v>379624</v>
      </c>
    </row>
    <row r="3089" spans="1:10">
      <c r="A3089">
        <v>468</v>
      </c>
      <c r="B3089" t="s">
        <v>4312</v>
      </c>
      <c r="C3089">
        <v>492</v>
      </c>
      <c r="D3089" t="s">
        <v>4311</v>
      </c>
      <c r="E3089">
        <v>2970107153</v>
      </c>
      <c r="F3089" t="s">
        <v>4704</v>
      </c>
      <c r="G3089" t="s">
        <v>4505</v>
      </c>
      <c r="H3089" t="str">
        <f t="shared" si="50"/>
        <v>4682970107153訪問型サービス（独自）</v>
      </c>
      <c r="I3089" t="s">
        <v>423</v>
      </c>
      <c r="J3089">
        <v>128821</v>
      </c>
    </row>
    <row r="3090" spans="1:10">
      <c r="H3090" t="str">
        <f t="shared" si="50"/>
        <v/>
      </c>
    </row>
    <row r="3091" spans="1:10">
      <c r="A3091">
        <v>469</v>
      </c>
      <c r="B3091" t="s">
        <v>4313</v>
      </c>
      <c r="C3091">
        <v>493</v>
      </c>
      <c r="D3091" t="s">
        <v>4314</v>
      </c>
      <c r="E3091">
        <v>2953180003</v>
      </c>
      <c r="F3091" t="s">
        <v>171</v>
      </c>
      <c r="G3091" t="s">
        <v>4506</v>
      </c>
      <c r="H3091" t="str">
        <f t="shared" si="50"/>
        <v>4692953180003介護老人保健施設</v>
      </c>
      <c r="I3091" t="s">
        <v>378</v>
      </c>
      <c r="J3091">
        <v>1467289</v>
      </c>
    </row>
    <row r="3092" spans="1:10">
      <c r="A3092">
        <v>469</v>
      </c>
      <c r="B3092" t="s">
        <v>4315</v>
      </c>
      <c r="C3092">
        <v>493</v>
      </c>
      <c r="D3092" t="s">
        <v>4314</v>
      </c>
      <c r="E3092">
        <v>2953180003</v>
      </c>
      <c r="F3092" t="s">
        <v>263</v>
      </c>
      <c r="G3092" t="s">
        <v>4506</v>
      </c>
      <c r="H3092" t="str">
        <f t="shared" si="50"/>
        <v>4692953180003短期入所療養介護</v>
      </c>
      <c r="I3092" t="s">
        <v>378</v>
      </c>
      <c r="J3092">
        <v>118415</v>
      </c>
    </row>
    <row r="3093" spans="1:10">
      <c r="A3093">
        <v>469</v>
      </c>
      <c r="B3093" t="s">
        <v>4316</v>
      </c>
      <c r="C3093">
        <v>493</v>
      </c>
      <c r="D3093" t="s">
        <v>4314</v>
      </c>
      <c r="E3093">
        <v>2953180003</v>
      </c>
      <c r="F3093" t="s">
        <v>265</v>
      </c>
      <c r="G3093" t="s">
        <v>4506</v>
      </c>
      <c r="H3093" t="str">
        <f t="shared" si="50"/>
        <v>4692953180003介護予防短期入所療養介護</v>
      </c>
      <c r="I3093" t="s">
        <v>378</v>
      </c>
      <c r="J3093">
        <v>312</v>
      </c>
    </row>
    <row r="3094" spans="1:10">
      <c r="A3094">
        <v>469</v>
      </c>
      <c r="B3094" t="s">
        <v>4317</v>
      </c>
      <c r="C3094">
        <v>493</v>
      </c>
      <c r="D3094" t="s">
        <v>4314</v>
      </c>
      <c r="E3094">
        <v>2953180003</v>
      </c>
      <c r="F3094" t="s">
        <v>190</v>
      </c>
      <c r="G3094" t="s">
        <v>4506</v>
      </c>
      <c r="H3094" t="str">
        <f t="shared" si="50"/>
        <v>4692953180003通所リハビリテーション</v>
      </c>
      <c r="I3094" t="s">
        <v>378</v>
      </c>
      <c r="J3094">
        <v>424734</v>
      </c>
    </row>
    <row r="3095" spans="1:10">
      <c r="A3095">
        <v>469</v>
      </c>
      <c r="B3095" t="s">
        <v>4318</v>
      </c>
      <c r="C3095">
        <v>493</v>
      </c>
      <c r="D3095" t="s">
        <v>4314</v>
      </c>
      <c r="E3095">
        <v>2953180003</v>
      </c>
      <c r="F3095" t="s">
        <v>189</v>
      </c>
      <c r="G3095" t="s">
        <v>4506</v>
      </c>
      <c r="H3095" t="str">
        <f t="shared" si="50"/>
        <v>4692953180003介護予防通所リハビリテーション</v>
      </c>
      <c r="I3095" t="s">
        <v>378</v>
      </c>
      <c r="J3095">
        <v>40470</v>
      </c>
    </row>
    <row r="3096" spans="1:10">
      <c r="H3096" t="str">
        <f t="shared" si="50"/>
        <v/>
      </c>
    </row>
    <row r="3097" spans="1:10">
      <c r="A3097">
        <v>470</v>
      </c>
      <c r="B3097" t="s">
        <v>4319</v>
      </c>
      <c r="C3097">
        <v>494</v>
      </c>
      <c r="D3097" t="s">
        <v>4320</v>
      </c>
      <c r="E3097">
        <v>2970900748</v>
      </c>
      <c r="F3097" t="s">
        <v>10</v>
      </c>
      <c r="G3097" t="s">
        <v>4507</v>
      </c>
      <c r="H3097" t="str">
        <f t="shared" si="50"/>
        <v>4702970900748訪問介護</v>
      </c>
      <c r="I3097" t="s">
        <v>378</v>
      </c>
      <c r="J3097">
        <v>638118</v>
      </c>
    </row>
    <row r="3098" spans="1:10">
      <c r="A3098">
        <v>470</v>
      </c>
      <c r="B3098" t="s">
        <v>4321</v>
      </c>
      <c r="C3098">
        <v>494</v>
      </c>
      <c r="D3098" t="s">
        <v>4320</v>
      </c>
      <c r="E3098">
        <v>2970900748</v>
      </c>
      <c r="F3098" t="s">
        <v>4704</v>
      </c>
      <c r="G3098" t="s">
        <v>4507</v>
      </c>
      <c r="H3098" t="str">
        <f t="shared" si="50"/>
        <v>4702970900748訪問型サービス（独自）</v>
      </c>
      <c r="I3098" t="s">
        <v>378</v>
      </c>
      <c r="J3098">
        <v>54690</v>
      </c>
    </row>
    <row r="3099" spans="1:10">
      <c r="A3099">
        <v>470</v>
      </c>
      <c r="B3099" t="s">
        <v>4322</v>
      </c>
      <c r="C3099">
        <v>494</v>
      </c>
      <c r="D3099" t="s">
        <v>4320</v>
      </c>
      <c r="E3099">
        <v>2970900748</v>
      </c>
      <c r="F3099" t="s">
        <v>4702</v>
      </c>
      <c r="G3099" t="s">
        <v>4507</v>
      </c>
      <c r="H3099" t="str">
        <f t="shared" si="50"/>
        <v>4702970900748訪問型サービス（独自/定率）</v>
      </c>
      <c r="I3099" t="s">
        <v>378</v>
      </c>
      <c r="J3099">
        <v>0</v>
      </c>
    </row>
    <row r="3100" spans="1:10">
      <c r="A3100">
        <v>470</v>
      </c>
      <c r="B3100" t="s">
        <v>4323</v>
      </c>
      <c r="C3100">
        <v>494</v>
      </c>
      <c r="D3100" t="s">
        <v>4320</v>
      </c>
      <c r="E3100">
        <v>2970901282</v>
      </c>
      <c r="F3100" t="s">
        <v>13</v>
      </c>
      <c r="G3100" t="s">
        <v>4508</v>
      </c>
      <c r="H3100" t="str">
        <f t="shared" si="50"/>
        <v>4702970901282地域密着型通所介護</v>
      </c>
      <c r="I3100" t="s">
        <v>378</v>
      </c>
      <c r="J3100">
        <v>94273</v>
      </c>
    </row>
    <row r="3101" spans="1:10">
      <c r="A3101">
        <v>470</v>
      </c>
      <c r="B3101" t="s">
        <v>4324</v>
      </c>
      <c r="C3101">
        <v>494</v>
      </c>
      <c r="D3101" t="s">
        <v>4320</v>
      </c>
      <c r="E3101">
        <v>2970901282</v>
      </c>
      <c r="F3101" t="s">
        <v>4705</v>
      </c>
      <c r="G3101" t="s">
        <v>4508</v>
      </c>
      <c r="H3101" t="str">
        <f t="shared" si="50"/>
        <v>4702970901282通所型サービス（独自）</v>
      </c>
      <c r="I3101" t="s">
        <v>378</v>
      </c>
      <c r="J3101">
        <v>21222</v>
      </c>
    </row>
    <row r="3102" spans="1:10">
      <c r="H3102" t="str">
        <f t="shared" si="50"/>
        <v/>
      </c>
    </row>
    <row r="3103" spans="1:10">
      <c r="A3103">
        <v>471</v>
      </c>
      <c r="B3103" t="s">
        <v>4325</v>
      </c>
      <c r="C3103">
        <v>495</v>
      </c>
      <c r="D3103" t="s">
        <v>4326</v>
      </c>
      <c r="E3103">
        <v>2970107518</v>
      </c>
      <c r="F3103" t="s">
        <v>10</v>
      </c>
      <c r="G3103" t="s">
        <v>4509</v>
      </c>
      <c r="H3103" t="str">
        <f t="shared" si="50"/>
        <v>4712970107518訪問介護</v>
      </c>
      <c r="I3103" t="s">
        <v>378</v>
      </c>
      <c r="J3103">
        <v>254476</v>
      </c>
    </row>
    <row r="3104" spans="1:10">
      <c r="H3104" t="str">
        <f t="shared" si="50"/>
        <v/>
      </c>
    </row>
    <row r="3105" spans="1:10">
      <c r="A3105">
        <v>472</v>
      </c>
      <c r="B3105" t="s">
        <v>4327</v>
      </c>
      <c r="C3105">
        <v>496</v>
      </c>
      <c r="D3105" t="s">
        <v>4328</v>
      </c>
      <c r="E3105">
        <v>2970108615</v>
      </c>
      <c r="F3105" t="s">
        <v>10</v>
      </c>
      <c r="G3105" t="s">
        <v>4510</v>
      </c>
      <c r="H3105" t="str">
        <f t="shared" si="50"/>
        <v>4722970108615訪問介護</v>
      </c>
      <c r="I3105" t="s">
        <v>378</v>
      </c>
      <c r="J3105">
        <v>861266</v>
      </c>
    </row>
    <row r="3106" spans="1:10">
      <c r="H3106" t="str">
        <f t="shared" si="50"/>
        <v/>
      </c>
    </row>
    <row r="3107" spans="1:10">
      <c r="A3107">
        <v>473</v>
      </c>
      <c r="B3107" t="s">
        <v>4329</v>
      </c>
      <c r="C3107">
        <v>497</v>
      </c>
      <c r="D3107" t="s">
        <v>4330</v>
      </c>
      <c r="E3107">
        <v>2974900363</v>
      </c>
      <c r="F3107" t="s">
        <v>13</v>
      </c>
      <c r="G3107" t="s">
        <v>4511</v>
      </c>
      <c r="H3107" t="str">
        <f t="shared" si="50"/>
        <v>4732974900363地域密着型通所介護</v>
      </c>
      <c r="I3107" t="s">
        <v>423</v>
      </c>
      <c r="J3107">
        <v>98718</v>
      </c>
    </row>
    <row r="3108" spans="1:10">
      <c r="A3108">
        <v>473</v>
      </c>
      <c r="B3108" t="s">
        <v>4331</v>
      </c>
      <c r="C3108">
        <v>497</v>
      </c>
      <c r="D3108" t="s">
        <v>4330</v>
      </c>
      <c r="E3108">
        <v>2974900363</v>
      </c>
      <c r="F3108" t="s">
        <v>4703</v>
      </c>
      <c r="G3108" t="s">
        <v>4511</v>
      </c>
      <c r="H3108" t="str">
        <f t="shared" si="50"/>
        <v>4732974900363通所型サービス（独自/定率）</v>
      </c>
      <c r="I3108" t="s">
        <v>423</v>
      </c>
      <c r="J3108">
        <v>18243</v>
      </c>
    </row>
    <row r="3109" spans="1:10">
      <c r="H3109" t="str">
        <f t="shared" si="50"/>
        <v/>
      </c>
    </row>
    <row r="3110" spans="1:10">
      <c r="A3110">
        <v>474</v>
      </c>
      <c r="B3110" t="s">
        <v>4332</v>
      </c>
      <c r="C3110">
        <v>498</v>
      </c>
      <c r="D3110" t="s">
        <v>4333</v>
      </c>
      <c r="E3110">
        <v>2971800087</v>
      </c>
      <c r="F3110" t="s">
        <v>13</v>
      </c>
      <c r="G3110" t="s">
        <v>4512</v>
      </c>
      <c r="H3110" t="str">
        <f t="shared" si="50"/>
        <v>4742971800087地域密着型通所介護</v>
      </c>
      <c r="I3110" t="s">
        <v>378</v>
      </c>
      <c r="J3110">
        <v>57546</v>
      </c>
    </row>
    <row r="3111" spans="1:10">
      <c r="A3111">
        <v>474</v>
      </c>
      <c r="B3111" t="s">
        <v>4334</v>
      </c>
      <c r="C3111">
        <v>498</v>
      </c>
      <c r="D3111" t="s">
        <v>4942</v>
      </c>
      <c r="E3111">
        <v>2971800087</v>
      </c>
      <c r="F3111" t="s">
        <v>4705</v>
      </c>
      <c r="G3111" t="s">
        <v>4943</v>
      </c>
      <c r="H3111" t="str">
        <f t="shared" si="50"/>
        <v>4742971800087通所型サービス（独自）</v>
      </c>
      <c r="I3111" t="s">
        <v>378</v>
      </c>
      <c r="J3111">
        <v>65082</v>
      </c>
    </row>
    <row r="3112" spans="1:10">
      <c r="A3112">
        <v>474</v>
      </c>
      <c r="B3112" t="s">
        <v>4335</v>
      </c>
      <c r="C3112">
        <v>498</v>
      </c>
      <c r="D3112" t="s">
        <v>4942</v>
      </c>
      <c r="E3112">
        <v>2971800087</v>
      </c>
      <c r="F3112" t="s">
        <v>4703</v>
      </c>
      <c r="G3112" t="s">
        <v>4943</v>
      </c>
      <c r="H3112" t="str">
        <f t="shared" si="50"/>
        <v>4742971800087通所型サービス（独自/定率）</v>
      </c>
      <c r="I3112" t="s">
        <v>378</v>
      </c>
      <c r="J3112">
        <v>1299</v>
      </c>
    </row>
    <row r="3113" spans="1:10">
      <c r="H3113" t="str">
        <f t="shared" si="50"/>
        <v/>
      </c>
    </row>
    <row r="3114" spans="1:10">
      <c r="A3114">
        <v>475</v>
      </c>
      <c r="B3114" t="s">
        <v>4336</v>
      </c>
      <c r="C3114">
        <v>499</v>
      </c>
      <c r="D3114" t="s">
        <v>4337</v>
      </c>
      <c r="E3114">
        <v>2970107625</v>
      </c>
      <c r="F3114" t="s">
        <v>12</v>
      </c>
      <c r="G3114" t="s">
        <v>4513</v>
      </c>
      <c r="H3114" t="str">
        <f t="shared" si="50"/>
        <v>4752970107625通所介護</v>
      </c>
      <c r="I3114" t="s">
        <v>378</v>
      </c>
      <c r="J3114">
        <v>427210</v>
      </c>
    </row>
    <row r="3115" spans="1:10">
      <c r="A3115">
        <v>475</v>
      </c>
      <c r="B3115" t="s">
        <v>4338</v>
      </c>
      <c r="C3115">
        <v>499</v>
      </c>
      <c r="D3115" t="s">
        <v>4337</v>
      </c>
      <c r="E3115">
        <v>2970107625</v>
      </c>
      <c r="F3115" t="s">
        <v>4705</v>
      </c>
      <c r="G3115" t="s">
        <v>4513</v>
      </c>
      <c r="H3115" t="str">
        <f t="shared" si="50"/>
        <v>4752970107625通所型サービス（独自）</v>
      </c>
      <c r="I3115" t="s">
        <v>378</v>
      </c>
      <c r="J3115">
        <v>0</v>
      </c>
    </row>
    <row r="3116" spans="1:10">
      <c r="H3116" t="str">
        <f t="shared" si="50"/>
        <v/>
      </c>
    </row>
    <row r="3117" spans="1:10">
      <c r="A3117">
        <v>476</v>
      </c>
      <c r="B3117" t="s">
        <v>4339</v>
      </c>
      <c r="C3117">
        <v>500</v>
      </c>
      <c r="D3117" t="s">
        <v>4340</v>
      </c>
      <c r="E3117">
        <v>2970500506</v>
      </c>
      <c r="F3117" t="s">
        <v>10</v>
      </c>
      <c r="G3117" t="s">
        <v>4514</v>
      </c>
      <c r="H3117" t="str">
        <f t="shared" si="50"/>
        <v>4762970500506訪問介護</v>
      </c>
      <c r="I3117" t="s">
        <v>378</v>
      </c>
      <c r="J3117">
        <v>253444</v>
      </c>
    </row>
    <row r="3118" spans="1:10">
      <c r="A3118">
        <v>476</v>
      </c>
      <c r="B3118" t="s">
        <v>4341</v>
      </c>
      <c r="C3118">
        <v>500</v>
      </c>
      <c r="D3118" t="s">
        <v>4340</v>
      </c>
      <c r="E3118">
        <v>2970500506</v>
      </c>
      <c r="F3118" t="s">
        <v>13</v>
      </c>
      <c r="G3118" t="s">
        <v>4514</v>
      </c>
      <c r="H3118" t="str">
        <f t="shared" si="50"/>
        <v>4762970500506地域密着型通所介護</v>
      </c>
      <c r="I3118" t="s">
        <v>378</v>
      </c>
      <c r="J3118">
        <v>199897</v>
      </c>
    </row>
    <row r="3119" spans="1:10">
      <c r="A3119">
        <v>476</v>
      </c>
      <c r="B3119" t="s">
        <v>4342</v>
      </c>
      <c r="C3119">
        <v>500</v>
      </c>
      <c r="D3119" t="s">
        <v>4340</v>
      </c>
      <c r="E3119">
        <v>2970500506</v>
      </c>
      <c r="F3119" t="s">
        <v>4702</v>
      </c>
      <c r="G3119" t="s">
        <v>4514</v>
      </c>
      <c r="H3119" t="str">
        <f t="shared" si="50"/>
        <v>4762970500506訪問型サービス（独自/定率）</v>
      </c>
      <c r="I3119" t="s">
        <v>378</v>
      </c>
      <c r="J3119">
        <v>34831</v>
      </c>
    </row>
    <row r="3120" spans="1:10">
      <c r="A3120">
        <v>476</v>
      </c>
      <c r="B3120" t="s">
        <v>4343</v>
      </c>
      <c r="C3120">
        <v>500</v>
      </c>
      <c r="D3120" t="s">
        <v>4340</v>
      </c>
      <c r="E3120">
        <v>2970500506</v>
      </c>
      <c r="F3120" t="s">
        <v>4703</v>
      </c>
      <c r="G3120" t="s">
        <v>4514</v>
      </c>
      <c r="H3120" t="str">
        <f t="shared" si="50"/>
        <v>4762970500506通所型サービス（独自/定率）</v>
      </c>
      <c r="I3120" t="s">
        <v>378</v>
      </c>
      <c r="J3120">
        <v>16504</v>
      </c>
    </row>
    <row r="3121" spans="1:10">
      <c r="A3121">
        <v>476</v>
      </c>
      <c r="B3121" t="s">
        <v>4344</v>
      </c>
      <c r="C3121">
        <v>500</v>
      </c>
      <c r="D3121" t="s">
        <v>4340</v>
      </c>
      <c r="E3121">
        <v>2970501108</v>
      </c>
      <c r="F3121" t="s">
        <v>13</v>
      </c>
      <c r="G3121" t="s">
        <v>4515</v>
      </c>
      <c r="H3121" t="str">
        <f t="shared" si="50"/>
        <v>4762970501108地域密着型通所介護</v>
      </c>
      <c r="I3121" t="s">
        <v>378</v>
      </c>
      <c r="J3121">
        <v>66375</v>
      </c>
    </row>
    <row r="3122" spans="1:10">
      <c r="A3122">
        <v>476</v>
      </c>
      <c r="B3122" t="s">
        <v>4345</v>
      </c>
      <c r="C3122">
        <v>500</v>
      </c>
      <c r="D3122" t="s">
        <v>4340</v>
      </c>
      <c r="E3122">
        <v>2970501108</v>
      </c>
      <c r="F3122" t="s">
        <v>4703</v>
      </c>
      <c r="G3122" t="s">
        <v>4515</v>
      </c>
      <c r="H3122" t="str">
        <f t="shared" si="50"/>
        <v>4762970501108通所型サービス（独自/定率）</v>
      </c>
      <c r="I3122" t="s">
        <v>378</v>
      </c>
      <c r="J3122">
        <v>8999</v>
      </c>
    </row>
    <row r="3123" spans="1:10">
      <c r="H3123" t="str">
        <f t="shared" si="50"/>
        <v/>
      </c>
    </row>
    <row r="3124" spans="1:10">
      <c r="A3124">
        <v>477</v>
      </c>
      <c r="B3124" t="s">
        <v>4346</v>
      </c>
      <c r="C3124">
        <v>501</v>
      </c>
      <c r="D3124" t="s">
        <v>4944</v>
      </c>
      <c r="E3124">
        <v>2974800712</v>
      </c>
      <c r="F3124" t="s">
        <v>10</v>
      </c>
      <c r="G3124" t="s">
        <v>4516</v>
      </c>
      <c r="H3124" t="str">
        <f t="shared" si="50"/>
        <v>4772974800712訪問介護</v>
      </c>
      <c r="I3124" t="s">
        <v>378</v>
      </c>
      <c r="J3124">
        <v>22743</v>
      </c>
    </row>
    <row r="3125" spans="1:10">
      <c r="H3125" t="str">
        <f t="shared" si="50"/>
        <v/>
      </c>
    </row>
    <row r="3126" spans="1:10">
      <c r="A3126">
        <v>478</v>
      </c>
      <c r="B3126" t="s">
        <v>4347</v>
      </c>
      <c r="C3126">
        <v>502</v>
      </c>
      <c r="D3126" t="s">
        <v>4348</v>
      </c>
      <c r="E3126">
        <v>2971500117</v>
      </c>
      <c r="F3126" t="s">
        <v>10</v>
      </c>
      <c r="G3126" t="s">
        <v>4348</v>
      </c>
      <c r="H3126" t="str">
        <f t="shared" si="50"/>
        <v>4782971500117訪問介護</v>
      </c>
      <c r="I3126" t="s">
        <v>378</v>
      </c>
      <c r="J3126">
        <v>820885</v>
      </c>
    </row>
    <row r="3127" spans="1:10">
      <c r="A3127">
        <v>478</v>
      </c>
      <c r="B3127" t="s">
        <v>4349</v>
      </c>
      <c r="C3127">
        <v>502</v>
      </c>
      <c r="D3127" t="s">
        <v>4348</v>
      </c>
      <c r="E3127">
        <v>2971500414</v>
      </c>
      <c r="F3127" t="s">
        <v>13</v>
      </c>
      <c r="G3127" t="s">
        <v>4517</v>
      </c>
      <c r="H3127" t="str">
        <f t="shared" si="50"/>
        <v>4782971500414地域密着型通所介護</v>
      </c>
      <c r="I3127" t="s">
        <v>378</v>
      </c>
      <c r="J3127">
        <v>160558</v>
      </c>
    </row>
    <row r="3128" spans="1:10">
      <c r="H3128" t="str">
        <f t="shared" si="50"/>
        <v/>
      </c>
    </row>
    <row r="3129" spans="1:10">
      <c r="A3129">
        <v>479</v>
      </c>
      <c r="B3129" t="s">
        <v>4350</v>
      </c>
      <c r="C3129">
        <v>503</v>
      </c>
      <c r="D3129" t="s">
        <v>4351</v>
      </c>
      <c r="E3129">
        <v>2970102899</v>
      </c>
      <c r="F3129" t="s">
        <v>10</v>
      </c>
      <c r="G3129" t="s">
        <v>4518</v>
      </c>
      <c r="H3129" t="str">
        <f t="shared" si="50"/>
        <v>4792970102899訪問介護</v>
      </c>
      <c r="I3129" t="s">
        <v>378</v>
      </c>
      <c r="J3129">
        <v>391090</v>
      </c>
    </row>
    <row r="3130" spans="1:10">
      <c r="A3130">
        <v>479</v>
      </c>
      <c r="B3130" t="s">
        <v>4352</v>
      </c>
      <c r="C3130">
        <v>503</v>
      </c>
      <c r="D3130" t="s">
        <v>4351</v>
      </c>
      <c r="E3130">
        <v>2970102899</v>
      </c>
      <c r="F3130" t="s">
        <v>4704</v>
      </c>
      <c r="G3130" t="s">
        <v>4518</v>
      </c>
      <c r="H3130" t="str">
        <f t="shared" si="50"/>
        <v>4792970102899訪問型サービス（独自）</v>
      </c>
      <c r="I3130" t="s">
        <v>378</v>
      </c>
      <c r="J3130">
        <v>50040</v>
      </c>
    </row>
    <row r="3131" spans="1:10">
      <c r="A3131">
        <v>479</v>
      </c>
      <c r="B3131" t="s">
        <v>4353</v>
      </c>
      <c r="C3131">
        <v>503</v>
      </c>
      <c r="D3131" t="s">
        <v>4351</v>
      </c>
      <c r="E3131">
        <v>2970103426</v>
      </c>
      <c r="F3131" t="s">
        <v>13</v>
      </c>
      <c r="G3131" t="s">
        <v>4519</v>
      </c>
      <c r="H3131" t="str">
        <f t="shared" si="50"/>
        <v>4792970103426地域密着型通所介護</v>
      </c>
      <c r="I3131" t="s">
        <v>378</v>
      </c>
      <c r="J3131">
        <v>124042</v>
      </c>
    </row>
    <row r="3132" spans="1:10">
      <c r="A3132">
        <v>479</v>
      </c>
      <c r="B3132" t="s">
        <v>4354</v>
      </c>
      <c r="C3132">
        <v>503</v>
      </c>
      <c r="D3132" t="s">
        <v>4351</v>
      </c>
      <c r="E3132">
        <v>2970103426</v>
      </c>
      <c r="F3132" t="s">
        <v>4705</v>
      </c>
      <c r="G3132" t="s">
        <v>4519</v>
      </c>
      <c r="H3132" t="str">
        <f t="shared" si="50"/>
        <v>4792970103426通所型サービス（独自）</v>
      </c>
      <c r="I3132" t="s">
        <v>378</v>
      </c>
      <c r="J3132">
        <v>738</v>
      </c>
    </row>
    <row r="3133" spans="1:10">
      <c r="H3133" t="str">
        <f t="shared" si="50"/>
        <v/>
      </c>
    </row>
    <row r="3134" spans="1:10">
      <c r="A3134">
        <v>480</v>
      </c>
      <c r="B3134" t="s">
        <v>4355</v>
      </c>
      <c r="C3134">
        <v>504</v>
      </c>
      <c r="D3134" t="s">
        <v>4356</v>
      </c>
      <c r="E3134">
        <v>2970201097</v>
      </c>
      <c r="F3134" t="s">
        <v>10</v>
      </c>
      <c r="G3134" t="s">
        <v>4520</v>
      </c>
      <c r="H3134" t="str">
        <f t="shared" si="50"/>
        <v>4802970201097訪問介護</v>
      </c>
      <c r="I3134" t="s">
        <v>667</v>
      </c>
      <c r="J3134">
        <v>149970</v>
      </c>
    </row>
    <row r="3135" spans="1:10">
      <c r="H3135" t="str">
        <f t="shared" si="50"/>
        <v/>
      </c>
    </row>
    <row r="3136" spans="1:10">
      <c r="A3136">
        <v>481</v>
      </c>
      <c r="B3136" t="s">
        <v>4357</v>
      </c>
      <c r="C3136">
        <v>505</v>
      </c>
      <c r="D3136" t="s">
        <v>4358</v>
      </c>
      <c r="E3136">
        <v>2970102840</v>
      </c>
      <c r="F3136" t="s">
        <v>12</v>
      </c>
      <c r="G3136" t="s">
        <v>4521</v>
      </c>
      <c r="H3136" t="str">
        <f t="shared" si="50"/>
        <v>4812970102840通所介護</v>
      </c>
      <c r="I3136" t="s">
        <v>378</v>
      </c>
      <c r="J3136">
        <v>196702</v>
      </c>
    </row>
    <row r="3137" spans="1:10">
      <c r="A3137">
        <v>481</v>
      </c>
      <c r="B3137" t="s">
        <v>4359</v>
      </c>
      <c r="C3137">
        <v>505</v>
      </c>
      <c r="D3137" t="s">
        <v>4358</v>
      </c>
      <c r="E3137">
        <v>2970102857</v>
      </c>
      <c r="F3137" t="s">
        <v>201</v>
      </c>
      <c r="G3137" t="s">
        <v>4522</v>
      </c>
      <c r="H3137" t="str">
        <f t="shared" si="50"/>
        <v>4812970102857認知症対応型共同生活介護</v>
      </c>
      <c r="I3137" t="s">
        <v>378</v>
      </c>
      <c r="J3137">
        <v>841477</v>
      </c>
    </row>
    <row r="3138" spans="1:10">
      <c r="A3138">
        <v>481</v>
      </c>
      <c r="B3138" t="s">
        <v>4360</v>
      </c>
      <c r="C3138">
        <v>505</v>
      </c>
      <c r="D3138" t="s">
        <v>4358</v>
      </c>
      <c r="E3138">
        <v>2970102857</v>
      </c>
      <c r="F3138" t="s">
        <v>4716</v>
      </c>
      <c r="G3138" t="s">
        <v>4522</v>
      </c>
      <c r="H3138" t="str">
        <f t="shared" si="50"/>
        <v>4812970102857認知症対応型共同生活介護(短期利用型）</v>
      </c>
      <c r="I3138" t="s">
        <v>378</v>
      </c>
      <c r="J3138">
        <v>0</v>
      </c>
    </row>
    <row r="3139" spans="1:10">
      <c r="A3139">
        <v>481</v>
      </c>
      <c r="B3139" t="s">
        <v>4361</v>
      </c>
      <c r="C3139">
        <v>505</v>
      </c>
      <c r="D3139" t="s">
        <v>4358</v>
      </c>
      <c r="E3139">
        <v>2970102857</v>
      </c>
      <c r="F3139" t="s">
        <v>203</v>
      </c>
      <c r="G3139" t="s">
        <v>4522</v>
      </c>
      <c r="H3139" t="str">
        <f t="shared" si="50"/>
        <v>4812970102857介護予防認知症対応型共同生活介護</v>
      </c>
      <c r="I3139" t="s">
        <v>378</v>
      </c>
      <c r="J3139">
        <v>0</v>
      </c>
    </row>
    <row r="3140" spans="1:10">
      <c r="A3140">
        <v>481</v>
      </c>
      <c r="B3140" t="s">
        <v>4362</v>
      </c>
      <c r="C3140">
        <v>505</v>
      </c>
      <c r="D3140" t="s">
        <v>4358</v>
      </c>
      <c r="E3140">
        <v>2970102857</v>
      </c>
      <c r="F3140" t="s">
        <v>4718</v>
      </c>
      <c r="G3140" t="s">
        <v>4522</v>
      </c>
      <c r="H3140" t="str">
        <f t="shared" si="50"/>
        <v>4812970102857介護予防認知症対応型共同生活介護(短期利用型）</v>
      </c>
      <c r="I3140" t="s">
        <v>378</v>
      </c>
      <c r="J3140">
        <v>0</v>
      </c>
    </row>
    <row r="3141" spans="1:10">
      <c r="H3141" t="str">
        <f t="shared" si="50"/>
        <v/>
      </c>
    </row>
    <row r="3142" spans="1:10">
      <c r="A3142">
        <v>482</v>
      </c>
      <c r="B3142" t="s">
        <v>4363</v>
      </c>
      <c r="C3142">
        <v>506</v>
      </c>
      <c r="D3142" t="s">
        <v>4364</v>
      </c>
      <c r="E3142">
        <v>2974800274</v>
      </c>
      <c r="F3142" t="s">
        <v>10</v>
      </c>
      <c r="G3142" t="s">
        <v>4523</v>
      </c>
      <c r="H3142" t="str">
        <f t="shared" si="50"/>
        <v>4822974800274訪問介護</v>
      </c>
      <c r="I3142" t="s">
        <v>378</v>
      </c>
      <c r="J3142">
        <v>486126</v>
      </c>
    </row>
    <row r="3143" spans="1:10">
      <c r="A3143">
        <v>482</v>
      </c>
      <c r="B3143" t="s">
        <v>4365</v>
      </c>
      <c r="C3143">
        <v>506</v>
      </c>
      <c r="D3143" t="s">
        <v>4945</v>
      </c>
      <c r="E3143">
        <v>2974800274</v>
      </c>
      <c r="F3143" t="s">
        <v>4704</v>
      </c>
      <c r="G3143" t="s">
        <v>4946</v>
      </c>
      <c r="H3143" t="str">
        <f t="shared" si="50"/>
        <v>4822974800274訪問型サービス（独自）</v>
      </c>
      <c r="I3143" t="s">
        <v>378</v>
      </c>
      <c r="J3143">
        <v>36880</v>
      </c>
    </row>
    <row r="3144" spans="1:10">
      <c r="A3144">
        <v>482</v>
      </c>
      <c r="B3144" t="s">
        <v>4366</v>
      </c>
      <c r="C3144">
        <v>506</v>
      </c>
      <c r="D3144" t="s">
        <v>4364</v>
      </c>
      <c r="E3144">
        <v>2974800258</v>
      </c>
      <c r="F3144" t="s">
        <v>13</v>
      </c>
      <c r="G3144" t="s">
        <v>4524</v>
      </c>
      <c r="H3144" t="str">
        <f t="shared" si="50"/>
        <v>4822974800258地域密着型通所介護</v>
      </c>
      <c r="I3144" t="s">
        <v>378</v>
      </c>
      <c r="J3144">
        <v>40991</v>
      </c>
    </row>
    <row r="3145" spans="1:10">
      <c r="A3145">
        <v>482</v>
      </c>
      <c r="B3145" t="s">
        <v>4367</v>
      </c>
      <c r="C3145">
        <v>506</v>
      </c>
      <c r="D3145" t="s">
        <v>4945</v>
      </c>
      <c r="E3145">
        <v>2974800258</v>
      </c>
      <c r="F3145" t="s">
        <v>4703</v>
      </c>
      <c r="G3145" t="s">
        <v>4947</v>
      </c>
      <c r="H3145" t="str">
        <f t="shared" si="50"/>
        <v>4822974800258通所型サービス（独自/定率）</v>
      </c>
      <c r="I3145" t="s">
        <v>378</v>
      </c>
      <c r="J3145">
        <v>1038</v>
      </c>
    </row>
    <row r="3146" spans="1:10">
      <c r="H3146" t="str">
        <f t="shared" si="50"/>
        <v/>
      </c>
    </row>
    <row r="3147" spans="1:10">
      <c r="A3147">
        <v>483</v>
      </c>
      <c r="B3147" t="s">
        <v>4368</v>
      </c>
      <c r="C3147">
        <v>507</v>
      </c>
      <c r="D3147" t="s">
        <v>4369</v>
      </c>
      <c r="E3147">
        <v>2970501710</v>
      </c>
      <c r="F3147" t="s">
        <v>10</v>
      </c>
      <c r="G3147" t="s">
        <v>4525</v>
      </c>
      <c r="H3147" t="str">
        <f t="shared" si="50"/>
        <v>4832970501710訪問介護</v>
      </c>
      <c r="I3147" t="s">
        <v>378</v>
      </c>
      <c r="J3147">
        <v>1378294</v>
      </c>
    </row>
    <row r="3148" spans="1:10">
      <c r="A3148">
        <v>483</v>
      </c>
      <c r="B3148" t="s">
        <v>4370</v>
      </c>
      <c r="C3148">
        <v>507</v>
      </c>
      <c r="D3148" t="s">
        <v>4369</v>
      </c>
      <c r="E3148">
        <v>2970301236</v>
      </c>
      <c r="F3148" t="s">
        <v>10</v>
      </c>
      <c r="G3148" t="s">
        <v>4526</v>
      </c>
      <c r="H3148" t="str">
        <f t="shared" si="50"/>
        <v>4832970301236訪問介護</v>
      </c>
      <c r="I3148" t="s">
        <v>378</v>
      </c>
      <c r="J3148">
        <v>1476621</v>
      </c>
    </row>
    <row r="3149" spans="1:10">
      <c r="A3149">
        <v>483</v>
      </c>
      <c r="B3149" t="s">
        <v>4371</v>
      </c>
      <c r="C3149">
        <v>507</v>
      </c>
      <c r="D3149" t="s">
        <v>4369</v>
      </c>
      <c r="E3149">
        <v>2970301236</v>
      </c>
      <c r="F3149" t="s">
        <v>4702</v>
      </c>
      <c r="G3149" t="s">
        <v>4526</v>
      </c>
      <c r="H3149" t="str">
        <f t="shared" si="50"/>
        <v>4832970301236訪問型サービス（独自/定率）</v>
      </c>
      <c r="I3149" t="s">
        <v>378</v>
      </c>
      <c r="J3149">
        <v>4955</v>
      </c>
    </row>
    <row r="3150" spans="1:10">
      <c r="H3150" t="str">
        <f t="shared" si="50"/>
        <v/>
      </c>
    </row>
    <row r="3151" spans="1:10">
      <c r="A3151">
        <v>484</v>
      </c>
      <c r="B3151" t="s">
        <v>4372</v>
      </c>
      <c r="C3151">
        <v>508</v>
      </c>
      <c r="D3151" t="s">
        <v>4373</v>
      </c>
      <c r="E3151">
        <v>2970200768</v>
      </c>
      <c r="F3151" t="s">
        <v>10</v>
      </c>
      <c r="G3151" t="s">
        <v>4527</v>
      </c>
      <c r="H3151" t="str">
        <f t="shared" si="50"/>
        <v>4842970200768訪問介護</v>
      </c>
      <c r="I3151" t="s">
        <v>378</v>
      </c>
      <c r="J3151">
        <v>236324</v>
      </c>
    </row>
    <row r="3152" spans="1:10">
      <c r="A3152">
        <v>484</v>
      </c>
      <c r="B3152" t="s">
        <v>4374</v>
      </c>
      <c r="C3152">
        <v>508</v>
      </c>
      <c r="D3152" t="s">
        <v>4375</v>
      </c>
      <c r="E3152">
        <v>2970200768</v>
      </c>
      <c r="F3152" t="s">
        <v>1202</v>
      </c>
      <c r="G3152" t="s">
        <v>4528</v>
      </c>
      <c r="H3152" t="str">
        <f t="shared" ref="H3152:H3215" si="51">A3152&amp;B3152</f>
        <v>4842970200768訪問型サービス（独自/定率）</v>
      </c>
      <c r="I3152" t="s">
        <v>378</v>
      </c>
      <c r="J3152">
        <v>8601</v>
      </c>
    </row>
    <row r="3153" spans="1:10">
      <c r="H3153" t="str">
        <f t="shared" si="51"/>
        <v/>
      </c>
    </row>
    <row r="3154" spans="1:10">
      <c r="A3154">
        <v>485</v>
      </c>
      <c r="B3154" t="s">
        <v>4376</v>
      </c>
      <c r="C3154">
        <v>509</v>
      </c>
      <c r="D3154" t="s">
        <v>4377</v>
      </c>
      <c r="E3154">
        <v>2972800011</v>
      </c>
      <c r="F3154" t="s">
        <v>172</v>
      </c>
      <c r="G3154" t="s">
        <v>4529</v>
      </c>
      <c r="H3154" t="str">
        <f t="shared" si="51"/>
        <v>4852972800011介護老人福祉施設</v>
      </c>
      <c r="I3154" t="s">
        <v>423</v>
      </c>
      <c r="J3154">
        <v>1436363</v>
      </c>
    </row>
    <row r="3155" spans="1:10">
      <c r="A3155">
        <v>485</v>
      </c>
      <c r="B3155" t="s">
        <v>4378</v>
      </c>
      <c r="C3155">
        <v>509</v>
      </c>
      <c r="D3155" t="s">
        <v>4377</v>
      </c>
      <c r="E3155">
        <v>2972800011</v>
      </c>
      <c r="F3155" t="s">
        <v>188</v>
      </c>
      <c r="G3155" t="s">
        <v>4529</v>
      </c>
      <c r="H3155" t="str">
        <f t="shared" si="51"/>
        <v>4852972800011短期入所生活介護</v>
      </c>
      <c r="I3155" t="s">
        <v>423</v>
      </c>
      <c r="J3155">
        <v>407675</v>
      </c>
    </row>
    <row r="3156" spans="1:10">
      <c r="A3156">
        <v>485</v>
      </c>
      <c r="B3156" t="s">
        <v>4379</v>
      </c>
      <c r="C3156">
        <v>509</v>
      </c>
      <c r="D3156" t="s">
        <v>4377</v>
      </c>
      <c r="E3156">
        <v>2972800011</v>
      </c>
      <c r="F3156" t="s">
        <v>4380</v>
      </c>
      <c r="G3156" t="s">
        <v>4529</v>
      </c>
      <c r="H3156" t="str">
        <f t="shared" si="51"/>
        <v>4852972800011介護予防短期入所生活介護</v>
      </c>
      <c r="I3156" t="s">
        <v>423</v>
      </c>
      <c r="J3156">
        <v>6293</v>
      </c>
    </row>
    <row r="3157" spans="1:10">
      <c r="A3157">
        <v>485</v>
      </c>
      <c r="B3157" t="s">
        <v>4381</v>
      </c>
      <c r="C3157">
        <v>509</v>
      </c>
      <c r="D3157" t="s">
        <v>4377</v>
      </c>
      <c r="E3157">
        <v>2972800011</v>
      </c>
      <c r="F3157" t="s">
        <v>12</v>
      </c>
      <c r="G3157" t="s">
        <v>4529</v>
      </c>
      <c r="H3157" t="str">
        <f t="shared" si="51"/>
        <v>4852972800011通所介護</v>
      </c>
      <c r="I3157" t="s">
        <v>423</v>
      </c>
      <c r="J3157">
        <v>180938</v>
      </c>
    </row>
    <row r="3158" spans="1:10">
      <c r="A3158">
        <v>485</v>
      </c>
      <c r="B3158" t="s">
        <v>4382</v>
      </c>
      <c r="C3158">
        <v>509</v>
      </c>
      <c r="D3158" t="s">
        <v>4377</v>
      </c>
      <c r="E3158">
        <v>2972800011</v>
      </c>
      <c r="F3158" t="s">
        <v>10</v>
      </c>
      <c r="G3158" t="s">
        <v>4529</v>
      </c>
      <c r="H3158" t="str">
        <f t="shared" si="51"/>
        <v>4852972800011訪問介護</v>
      </c>
      <c r="I3158" t="s">
        <v>423</v>
      </c>
      <c r="J3158">
        <v>54812</v>
      </c>
    </row>
    <row r="3159" spans="1:10">
      <c r="A3159">
        <v>485</v>
      </c>
      <c r="B3159" t="s">
        <v>4383</v>
      </c>
      <c r="C3159">
        <v>509</v>
      </c>
      <c r="D3159" t="s">
        <v>4377</v>
      </c>
      <c r="E3159">
        <v>2972800011</v>
      </c>
      <c r="F3159" t="s">
        <v>4702</v>
      </c>
      <c r="G3159" t="s">
        <v>4529</v>
      </c>
      <c r="H3159" t="str">
        <f t="shared" si="51"/>
        <v>4852972800011訪問型サービス（独自/定率）</v>
      </c>
      <c r="I3159" t="s">
        <v>423</v>
      </c>
      <c r="J3159">
        <v>20610</v>
      </c>
    </row>
    <row r="3160" spans="1:10">
      <c r="A3160">
        <v>485</v>
      </c>
      <c r="B3160" t="s">
        <v>4384</v>
      </c>
      <c r="C3160">
        <v>509</v>
      </c>
      <c r="D3160" t="s">
        <v>4377</v>
      </c>
      <c r="E3160">
        <v>2972800011</v>
      </c>
      <c r="F3160" t="s">
        <v>4703</v>
      </c>
      <c r="G3160" t="s">
        <v>4529</v>
      </c>
      <c r="H3160" t="str">
        <f t="shared" si="51"/>
        <v>4852972800011通所型サービス（独自/定率）</v>
      </c>
      <c r="I3160" t="s">
        <v>423</v>
      </c>
      <c r="J3160">
        <v>25876</v>
      </c>
    </row>
    <row r="3161" spans="1:10">
      <c r="A3161">
        <v>485</v>
      </c>
      <c r="B3161" t="s">
        <v>4385</v>
      </c>
      <c r="C3161">
        <v>509</v>
      </c>
      <c r="D3161" t="s">
        <v>4377</v>
      </c>
      <c r="E3161">
        <v>2972800011</v>
      </c>
      <c r="F3161" t="s">
        <v>4704</v>
      </c>
      <c r="G3161" t="s">
        <v>4529</v>
      </c>
      <c r="H3161" t="str">
        <f t="shared" si="51"/>
        <v>4852972800011訪問型サービス（独自）</v>
      </c>
      <c r="I3161" t="s">
        <v>423</v>
      </c>
      <c r="J3161">
        <v>755</v>
      </c>
    </row>
    <row r="3162" spans="1:10">
      <c r="A3162">
        <v>485</v>
      </c>
      <c r="B3162" t="s">
        <v>4386</v>
      </c>
      <c r="C3162">
        <v>509</v>
      </c>
      <c r="D3162" t="s">
        <v>4377</v>
      </c>
      <c r="E3162">
        <v>2972800011</v>
      </c>
      <c r="F3162" t="s">
        <v>4705</v>
      </c>
      <c r="G3162" t="s">
        <v>4529</v>
      </c>
      <c r="H3162" t="str">
        <f t="shared" si="51"/>
        <v>4852972800011通所型サービス（独自）</v>
      </c>
      <c r="I3162" t="s">
        <v>423</v>
      </c>
      <c r="J3162">
        <v>498</v>
      </c>
    </row>
    <row r="3163" spans="1:10">
      <c r="H3163" t="str">
        <f t="shared" si="51"/>
        <v/>
      </c>
    </row>
    <row r="3164" spans="1:10">
      <c r="A3164">
        <v>486</v>
      </c>
      <c r="B3164" t="s">
        <v>4387</v>
      </c>
      <c r="C3164">
        <v>510</v>
      </c>
      <c r="D3164" t="s">
        <v>4388</v>
      </c>
      <c r="E3164">
        <v>2970108516</v>
      </c>
      <c r="F3164" t="s">
        <v>10</v>
      </c>
      <c r="G3164" t="s">
        <v>4530</v>
      </c>
      <c r="H3164" t="str">
        <f t="shared" si="51"/>
        <v>4862970108516訪問介護</v>
      </c>
      <c r="I3164" t="s">
        <v>378</v>
      </c>
      <c r="J3164">
        <v>197764</v>
      </c>
    </row>
    <row r="3165" spans="1:10">
      <c r="A3165">
        <v>486</v>
      </c>
      <c r="B3165" t="s">
        <v>4389</v>
      </c>
      <c r="C3165">
        <v>510</v>
      </c>
      <c r="D3165" t="s">
        <v>4388</v>
      </c>
      <c r="E3165">
        <v>2970108516</v>
      </c>
      <c r="F3165" t="s">
        <v>1036</v>
      </c>
      <c r="G3165" t="s">
        <v>4530</v>
      </c>
      <c r="H3165" t="str">
        <f t="shared" si="51"/>
        <v>4862970108516訪問型サービス（独自）</v>
      </c>
      <c r="I3165" t="s">
        <v>378</v>
      </c>
      <c r="J3165">
        <v>14873</v>
      </c>
    </row>
    <row r="3166" spans="1:10">
      <c r="A3166">
        <v>486</v>
      </c>
      <c r="B3166" t="s">
        <v>4390</v>
      </c>
      <c r="C3166">
        <v>510</v>
      </c>
      <c r="D3166" t="s">
        <v>4388</v>
      </c>
      <c r="E3166">
        <v>2970108516</v>
      </c>
      <c r="F3166" t="s">
        <v>1202</v>
      </c>
      <c r="G3166" t="s">
        <v>4530</v>
      </c>
      <c r="H3166" t="str">
        <f t="shared" si="51"/>
        <v>4862970108516訪問型サービス（独自/定率）</v>
      </c>
      <c r="I3166" t="s">
        <v>378</v>
      </c>
      <c r="J3166">
        <v>5376</v>
      </c>
    </row>
    <row r="3167" spans="1:10">
      <c r="H3167" t="str">
        <f t="shared" si="51"/>
        <v/>
      </c>
    </row>
    <row r="3168" spans="1:10">
      <c r="A3168">
        <v>487</v>
      </c>
      <c r="B3168" t="s">
        <v>4391</v>
      </c>
      <c r="C3168">
        <v>511</v>
      </c>
      <c r="D3168" t="s">
        <v>4392</v>
      </c>
      <c r="E3168">
        <v>2970900367</v>
      </c>
      <c r="F3168" t="s">
        <v>12</v>
      </c>
      <c r="G3168" t="s">
        <v>4531</v>
      </c>
      <c r="H3168" t="str">
        <f t="shared" si="51"/>
        <v>4872970900367通所介護</v>
      </c>
      <c r="I3168" t="s">
        <v>378</v>
      </c>
      <c r="J3168">
        <v>310102</v>
      </c>
    </row>
    <row r="3169" spans="1:10">
      <c r="A3169">
        <v>487</v>
      </c>
      <c r="B3169" t="s">
        <v>4393</v>
      </c>
      <c r="C3169">
        <v>511</v>
      </c>
      <c r="D3169" t="s">
        <v>4392</v>
      </c>
      <c r="E3169">
        <v>2970900367</v>
      </c>
      <c r="F3169" t="s">
        <v>4948</v>
      </c>
      <c r="G3169" t="s">
        <v>4531</v>
      </c>
      <c r="H3169" t="str">
        <f t="shared" si="51"/>
        <v>4872970900367通所型サービス（独自）</v>
      </c>
      <c r="I3169" t="s">
        <v>378</v>
      </c>
      <c r="J3169">
        <v>10153</v>
      </c>
    </row>
    <row r="3170" spans="1:10">
      <c r="A3170">
        <v>487</v>
      </c>
      <c r="B3170" t="s">
        <v>4394</v>
      </c>
      <c r="C3170">
        <v>511</v>
      </c>
      <c r="D3170" t="s">
        <v>4392</v>
      </c>
      <c r="E3170">
        <v>2990900017</v>
      </c>
      <c r="F3170" t="s">
        <v>222</v>
      </c>
      <c r="G3170" t="s">
        <v>4532</v>
      </c>
      <c r="H3170" t="str">
        <f t="shared" si="51"/>
        <v>4872990900017認知症対応型通所介護</v>
      </c>
      <c r="I3170" t="s">
        <v>378</v>
      </c>
      <c r="J3170">
        <v>461947</v>
      </c>
    </row>
    <row r="3171" spans="1:10">
      <c r="A3171">
        <v>487</v>
      </c>
      <c r="B3171" t="s">
        <v>4395</v>
      </c>
      <c r="C3171">
        <v>511</v>
      </c>
      <c r="D3171" t="s">
        <v>4392</v>
      </c>
      <c r="E3171">
        <v>2990900017</v>
      </c>
      <c r="F3171" t="s">
        <v>224</v>
      </c>
      <c r="G3171" t="s">
        <v>4532</v>
      </c>
      <c r="H3171" t="str">
        <f t="shared" si="51"/>
        <v>4872990900017介護予防認知症対応型通所介護</v>
      </c>
      <c r="I3171" t="s">
        <v>378</v>
      </c>
      <c r="J3171">
        <v>0</v>
      </c>
    </row>
    <row r="3172" spans="1:10">
      <c r="H3172" t="str">
        <f t="shared" si="51"/>
        <v/>
      </c>
    </row>
    <row r="3173" spans="1:10">
      <c r="A3173">
        <v>488</v>
      </c>
      <c r="B3173" t="s">
        <v>4396</v>
      </c>
      <c r="C3173">
        <v>512</v>
      </c>
      <c r="D3173" t="s">
        <v>4397</v>
      </c>
      <c r="E3173">
        <v>2970400590</v>
      </c>
      <c r="F3173" t="s">
        <v>10</v>
      </c>
      <c r="G3173" t="s">
        <v>4533</v>
      </c>
      <c r="H3173" t="str">
        <f t="shared" si="51"/>
        <v>4882970400590訪問介護</v>
      </c>
      <c r="I3173" t="s">
        <v>378</v>
      </c>
      <c r="J3173">
        <v>57384</v>
      </c>
    </row>
    <row r="3174" spans="1:10">
      <c r="H3174" t="str">
        <f t="shared" si="51"/>
        <v/>
      </c>
    </row>
    <row r="3175" spans="1:10">
      <c r="A3175">
        <v>489</v>
      </c>
      <c r="B3175" t="s">
        <v>4398</v>
      </c>
      <c r="C3175">
        <v>513</v>
      </c>
      <c r="D3175" t="s">
        <v>4399</v>
      </c>
      <c r="E3175">
        <v>2970800385</v>
      </c>
      <c r="F3175" t="s">
        <v>12</v>
      </c>
      <c r="G3175" t="s">
        <v>4534</v>
      </c>
      <c r="H3175" t="str">
        <f t="shared" si="51"/>
        <v>4892970800385通所介護</v>
      </c>
      <c r="I3175" t="s">
        <v>378</v>
      </c>
      <c r="J3175">
        <v>207575</v>
      </c>
    </row>
    <row r="3176" spans="1:10">
      <c r="A3176">
        <v>489</v>
      </c>
      <c r="B3176" t="s">
        <v>4400</v>
      </c>
      <c r="C3176">
        <v>513</v>
      </c>
      <c r="D3176" t="s">
        <v>4399</v>
      </c>
      <c r="E3176">
        <v>2970800534</v>
      </c>
      <c r="F3176" t="s">
        <v>10</v>
      </c>
      <c r="G3176" t="s">
        <v>4535</v>
      </c>
      <c r="H3176" t="str">
        <f t="shared" si="51"/>
        <v>4892970800534訪問介護</v>
      </c>
      <c r="I3176" t="s">
        <v>378</v>
      </c>
      <c r="J3176">
        <v>0</v>
      </c>
    </row>
    <row r="3177" spans="1:10">
      <c r="H3177" t="str">
        <f t="shared" si="51"/>
        <v/>
      </c>
    </row>
    <row r="3178" spans="1:10">
      <c r="A3178">
        <v>490</v>
      </c>
      <c r="B3178" t="s">
        <v>4401</v>
      </c>
      <c r="C3178">
        <v>514</v>
      </c>
      <c r="D3178" t="s">
        <v>4402</v>
      </c>
      <c r="E3178">
        <v>2970400830</v>
      </c>
      <c r="F3178" t="s">
        <v>10</v>
      </c>
      <c r="G3178" t="s">
        <v>4536</v>
      </c>
      <c r="H3178" t="str">
        <f t="shared" si="51"/>
        <v>4902970400830訪問介護</v>
      </c>
      <c r="I3178" t="s">
        <v>378</v>
      </c>
      <c r="J3178">
        <v>759905</v>
      </c>
    </row>
    <row r="3179" spans="1:10">
      <c r="A3179">
        <v>490</v>
      </c>
      <c r="B3179" t="s">
        <v>4403</v>
      </c>
      <c r="C3179">
        <v>514</v>
      </c>
      <c r="D3179" t="s">
        <v>4402</v>
      </c>
      <c r="E3179">
        <v>2970400830</v>
      </c>
      <c r="F3179" t="s">
        <v>4949</v>
      </c>
      <c r="G3179" t="s">
        <v>4536</v>
      </c>
      <c r="H3179" t="str">
        <f t="shared" si="51"/>
        <v>4902970400830訪問型サービス（独自）</v>
      </c>
      <c r="I3179" t="s">
        <v>378</v>
      </c>
      <c r="J3179">
        <v>0</v>
      </c>
    </row>
    <row r="3180" spans="1:10">
      <c r="A3180">
        <v>490</v>
      </c>
      <c r="B3180" t="s">
        <v>4404</v>
      </c>
      <c r="C3180">
        <v>514</v>
      </c>
      <c r="D3180" t="s">
        <v>4402</v>
      </c>
      <c r="E3180">
        <v>2970401424</v>
      </c>
      <c r="F3180" t="s">
        <v>12</v>
      </c>
      <c r="G3180" t="s">
        <v>4537</v>
      </c>
      <c r="H3180" t="str">
        <f t="shared" si="51"/>
        <v>4902970401424通所介護</v>
      </c>
      <c r="I3180" t="s">
        <v>378</v>
      </c>
      <c r="J3180">
        <v>131900</v>
      </c>
    </row>
    <row r="3181" spans="1:10">
      <c r="A3181">
        <v>490</v>
      </c>
      <c r="B3181" t="s">
        <v>4405</v>
      </c>
      <c r="C3181">
        <v>514</v>
      </c>
      <c r="D3181" t="s">
        <v>4402</v>
      </c>
      <c r="E3181">
        <v>2970401424</v>
      </c>
      <c r="F3181" t="s">
        <v>4948</v>
      </c>
      <c r="G3181" t="s">
        <v>4537</v>
      </c>
      <c r="H3181" t="str">
        <f t="shared" si="51"/>
        <v>4902970401424通所型サービス（独自）</v>
      </c>
      <c r="I3181" t="s">
        <v>378</v>
      </c>
      <c r="J3181">
        <v>0</v>
      </c>
    </row>
    <row r="3182" spans="1:10">
      <c r="A3182">
        <v>490</v>
      </c>
      <c r="B3182" t="s">
        <v>4406</v>
      </c>
      <c r="C3182">
        <v>514</v>
      </c>
      <c r="D3182" t="s">
        <v>4402</v>
      </c>
      <c r="E3182">
        <v>2990400026</v>
      </c>
      <c r="F3182" t="s">
        <v>307</v>
      </c>
      <c r="G3182" t="s">
        <v>4538</v>
      </c>
      <c r="H3182" t="str">
        <f t="shared" si="51"/>
        <v>4902990400026小規模多機能型居宅介護</v>
      </c>
      <c r="I3182" t="s">
        <v>378</v>
      </c>
      <c r="J3182">
        <v>433162</v>
      </c>
    </row>
    <row r="3183" spans="1:10">
      <c r="A3183">
        <v>490</v>
      </c>
      <c r="B3183" t="s">
        <v>4407</v>
      </c>
      <c r="C3183">
        <v>514</v>
      </c>
      <c r="D3183" t="s">
        <v>4402</v>
      </c>
      <c r="E3183">
        <v>2990400026</v>
      </c>
      <c r="F3183" t="s">
        <v>4721</v>
      </c>
      <c r="G3183" t="s">
        <v>4538</v>
      </c>
      <c r="H3183" t="str">
        <f t="shared" si="51"/>
        <v>4902990400026小規模多機能型居宅介護(短期利用型）</v>
      </c>
      <c r="I3183" t="s">
        <v>378</v>
      </c>
      <c r="J3183">
        <v>0</v>
      </c>
    </row>
    <row r="3184" spans="1:10">
      <c r="A3184">
        <v>490</v>
      </c>
      <c r="B3184" t="s">
        <v>4408</v>
      </c>
      <c r="C3184">
        <v>514</v>
      </c>
      <c r="D3184" t="s">
        <v>4402</v>
      </c>
      <c r="E3184">
        <v>2990400026</v>
      </c>
      <c r="F3184" t="s">
        <v>309</v>
      </c>
      <c r="G3184" t="s">
        <v>4538</v>
      </c>
      <c r="H3184" t="str">
        <f t="shared" si="51"/>
        <v>4902990400026介護予防小規模多機能型居宅介護</v>
      </c>
      <c r="I3184" t="s">
        <v>378</v>
      </c>
      <c r="J3184">
        <v>0</v>
      </c>
    </row>
    <row r="3185" spans="1:10">
      <c r="A3185">
        <v>490</v>
      </c>
      <c r="B3185" t="s">
        <v>4409</v>
      </c>
      <c r="C3185">
        <v>514</v>
      </c>
      <c r="D3185" t="s">
        <v>4402</v>
      </c>
      <c r="E3185">
        <v>2990400026</v>
      </c>
      <c r="F3185" t="s">
        <v>4722</v>
      </c>
      <c r="G3185" t="s">
        <v>4538</v>
      </c>
      <c r="H3185" t="str">
        <f t="shared" si="51"/>
        <v>4902990400026介護予防小規模多機能型居宅介護(短期利用型）</v>
      </c>
      <c r="I3185" t="s">
        <v>378</v>
      </c>
      <c r="J3185">
        <v>0</v>
      </c>
    </row>
    <row r="3186" spans="1:10">
      <c r="H3186" t="str">
        <f t="shared" si="51"/>
        <v/>
      </c>
    </row>
    <row r="3187" spans="1:10">
      <c r="A3187">
        <v>491</v>
      </c>
      <c r="B3187" t="s">
        <v>4410</v>
      </c>
      <c r="C3187">
        <v>515</v>
      </c>
      <c r="D3187" t="s">
        <v>4411</v>
      </c>
      <c r="E3187">
        <v>2970500027</v>
      </c>
      <c r="F3187" t="s">
        <v>172</v>
      </c>
      <c r="G3187" t="s">
        <v>4539</v>
      </c>
      <c r="H3187" t="str">
        <f t="shared" si="51"/>
        <v>4912970500027介護老人福祉施設</v>
      </c>
      <c r="I3187" t="s">
        <v>378</v>
      </c>
      <c r="J3187">
        <v>2558734</v>
      </c>
    </row>
    <row r="3188" spans="1:10">
      <c r="A3188">
        <v>491</v>
      </c>
      <c r="B3188" t="s">
        <v>4412</v>
      </c>
      <c r="C3188">
        <v>515</v>
      </c>
      <c r="D3188" t="s">
        <v>4411</v>
      </c>
      <c r="E3188">
        <v>2970500027</v>
      </c>
      <c r="F3188" t="s">
        <v>188</v>
      </c>
      <c r="G3188" t="s">
        <v>4539</v>
      </c>
      <c r="H3188" t="str">
        <f t="shared" si="51"/>
        <v>4912970500027短期入所生活介護</v>
      </c>
      <c r="I3188" t="s">
        <v>378</v>
      </c>
      <c r="J3188">
        <v>259400</v>
      </c>
    </row>
    <row r="3189" spans="1:10">
      <c r="A3189">
        <v>491</v>
      </c>
      <c r="B3189" t="s">
        <v>4413</v>
      </c>
      <c r="C3189">
        <v>515</v>
      </c>
      <c r="D3189" t="s">
        <v>4411</v>
      </c>
      <c r="E3189">
        <v>2970500027</v>
      </c>
      <c r="F3189" t="s">
        <v>187</v>
      </c>
      <c r="G3189" t="s">
        <v>4539</v>
      </c>
      <c r="H3189" t="str">
        <f t="shared" si="51"/>
        <v>4912970500027介護予防短期入所生活介護</v>
      </c>
      <c r="I3189" t="s">
        <v>378</v>
      </c>
      <c r="J3189">
        <v>0</v>
      </c>
    </row>
    <row r="3190" spans="1:10">
      <c r="A3190">
        <v>491</v>
      </c>
      <c r="B3190" t="s">
        <v>4414</v>
      </c>
      <c r="C3190">
        <v>515</v>
      </c>
      <c r="D3190" t="s">
        <v>4411</v>
      </c>
      <c r="E3190">
        <v>2970500027</v>
      </c>
      <c r="F3190" t="s">
        <v>12</v>
      </c>
      <c r="G3190" t="s">
        <v>4539</v>
      </c>
      <c r="H3190" t="str">
        <f t="shared" si="51"/>
        <v>4912970500027通所介護</v>
      </c>
      <c r="I3190" t="s">
        <v>378</v>
      </c>
      <c r="J3190">
        <v>327228</v>
      </c>
    </row>
    <row r="3191" spans="1:10">
      <c r="A3191">
        <v>491</v>
      </c>
      <c r="B3191" t="s">
        <v>4415</v>
      </c>
      <c r="C3191">
        <v>515</v>
      </c>
      <c r="D3191" t="s">
        <v>4411</v>
      </c>
      <c r="E3191">
        <v>2950580023</v>
      </c>
      <c r="F3191" t="s">
        <v>171</v>
      </c>
      <c r="G3191" t="s">
        <v>4540</v>
      </c>
      <c r="H3191" t="str">
        <f t="shared" si="51"/>
        <v>4912950580023介護老人保健施設</v>
      </c>
      <c r="I3191" t="s">
        <v>378</v>
      </c>
      <c r="J3191">
        <v>1410882</v>
      </c>
    </row>
    <row r="3192" spans="1:10">
      <c r="A3192">
        <v>491</v>
      </c>
      <c r="B3192" t="s">
        <v>4416</v>
      </c>
      <c r="C3192">
        <v>515</v>
      </c>
      <c r="D3192" t="s">
        <v>4411</v>
      </c>
      <c r="E3192">
        <v>2950580023</v>
      </c>
      <c r="F3192" t="s">
        <v>190</v>
      </c>
      <c r="G3192" t="s">
        <v>4540</v>
      </c>
      <c r="H3192" t="str">
        <f t="shared" si="51"/>
        <v>4912950580023通所リハビリテーション</v>
      </c>
      <c r="I3192" t="s">
        <v>378</v>
      </c>
      <c r="J3192">
        <v>566810</v>
      </c>
    </row>
    <row r="3193" spans="1:10">
      <c r="A3193">
        <v>491</v>
      </c>
      <c r="B3193" t="s">
        <v>4417</v>
      </c>
      <c r="C3193">
        <v>515</v>
      </c>
      <c r="D3193" t="s">
        <v>4411</v>
      </c>
      <c r="E3193">
        <v>2950580023</v>
      </c>
      <c r="F3193" t="s">
        <v>189</v>
      </c>
      <c r="G3193" t="s">
        <v>4540</v>
      </c>
      <c r="H3193" t="str">
        <f t="shared" si="51"/>
        <v>4912950580023介護予防通所リハビリテーション</v>
      </c>
      <c r="I3193" t="s">
        <v>378</v>
      </c>
      <c r="J3193">
        <v>115363</v>
      </c>
    </row>
    <row r="3194" spans="1:10">
      <c r="A3194">
        <v>491</v>
      </c>
      <c r="B3194" t="s">
        <v>4418</v>
      </c>
      <c r="C3194">
        <v>515</v>
      </c>
      <c r="D3194" t="s">
        <v>4411</v>
      </c>
      <c r="E3194">
        <v>2950580023</v>
      </c>
      <c r="F3194" t="s">
        <v>263</v>
      </c>
      <c r="G3194" t="s">
        <v>4540</v>
      </c>
      <c r="H3194" t="str">
        <f t="shared" si="51"/>
        <v>4912950580023短期入所療養介護</v>
      </c>
      <c r="I3194" t="s">
        <v>378</v>
      </c>
      <c r="J3194">
        <v>150896</v>
      </c>
    </row>
    <row r="3195" spans="1:10">
      <c r="A3195">
        <v>491</v>
      </c>
      <c r="B3195" t="s">
        <v>4419</v>
      </c>
      <c r="C3195">
        <v>515</v>
      </c>
      <c r="D3195" t="s">
        <v>4411</v>
      </c>
      <c r="E3195">
        <v>2950580023</v>
      </c>
      <c r="F3195" t="s">
        <v>265</v>
      </c>
      <c r="G3195" t="s">
        <v>4540</v>
      </c>
      <c r="H3195" t="str">
        <f t="shared" si="51"/>
        <v>4912950580023介護予防短期入所療養介護</v>
      </c>
      <c r="I3195" t="s">
        <v>378</v>
      </c>
      <c r="J3195">
        <v>1615</v>
      </c>
    </row>
    <row r="3196" spans="1:10">
      <c r="H3196" t="str">
        <f t="shared" si="51"/>
        <v/>
      </c>
    </row>
    <row r="3197" spans="1:10">
      <c r="A3197">
        <v>492</v>
      </c>
      <c r="B3197" t="s">
        <v>4420</v>
      </c>
      <c r="C3197">
        <v>516</v>
      </c>
      <c r="D3197" t="s">
        <v>4421</v>
      </c>
      <c r="E3197">
        <v>2970107906</v>
      </c>
      <c r="F3197" t="s">
        <v>10</v>
      </c>
      <c r="G3197" t="s">
        <v>4541</v>
      </c>
      <c r="H3197" t="str">
        <f t="shared" si="51"/>
        <v>4922970107906訪問介護</v>
      </c>
      <c r="I3197" t="s">
        <v>378</v>
      </c>
      <c r="J3197">
        <v>243955</v>
      </c>
    </row>
    <row r="3198" spans="1:10">
      <c r="A3198">
        <v>492</v>
      </c>
      <c r="B3198" t="s">
        <v>4422</v>
      </c>
      <c r="C3198">
        <v>516</v>
      </c>
      <c r="D3198" t="s">
        <v>4421</v>
      </c>
      <c r="E3198">
        <v>2970107906</v>
      </c>
      <c r="F3198" t="s">
        <v>4704</v>
      </c>
      <c r="G3198" t="s">
        <v>4541</v>
      </c>
      <c r="H3198" t="str">
        <f t="shared" si="51"/>
        <v>4922970107906訪問型サービス（独自）</v>
      </c>
      <c r="I3198" t="s">
        <v>378</v>
      </c>
      <c r="J3198">
        <v>38453</v>
      </c>
    </row>
    <row r="3199" spans="1:10">
      <c r="H3199" t="str">
        <f t="shared" si="51"/>
        <v/>
      </c>
    </row>
    <row r="3200" spans="1:10">
      <c r="A3200">
        <v>493</v>
      </c>
      <c r="B3200" t="s">
        <v>4423</v>
      </c>
      <c r="C3200">
        <v>517</v>
      </c>
      <c r="D3200" t="s">
        <v>4424</v>
      </c>
      <c r="E3200">
        <v>2971100066</v>
      </c>
      <c r="F3200" t="s">
        <v>172</v>
      </c>
      <c r="G3200" t="s">
        <v>4542</v>
      </c>
      <c r="H3200" t="str">
        <f t="shared" si="51"/>
        <v>4932971100066介護老人福祉施設</v>
      </c>
      <c r="I3200" t="s">
        <v>667</v>
      </c>
      <c r="J3200">
        <v>1285225</v>
      </c>
    </row>
    <row r="3201" spans="1:12">
      <c r="A3201">
        <v>493</v>
      </c>
      <c r="B3201" t="s">
        <v>4425</v>
      </c>
      <c r="C3201">
        <v>517</v>
      </c>
      <c r="D3201" t="s">
        <v>4424</v>
      </c>
      <c r="E3201">
        <v>2971100058</v>
      </c>
      <c r="F3201" t="s">
        <v>188</v>
      </c>
      <c r="G3201" t="s">
        <v>4543</v>
      </c>
      <c r="H3201" t="str">
        <f t="shared" si="51"/>
        <v>4932971100058短期入所生活介護</v>
      </c>
      <c r="I3201" t="s">
        <v>667</v>
      </c>
      <c r="J3201">
        <v>363227</v>
      </c>
    </row>
    <row r="3202" spans="1:12">
      <c r="A3202">
        <v>493</v>
      </c>
      <c r="B3202" t="s">
        <v>4426</v>
      </c>
      <c r="C3202">
        <v>517</v>
      </c>
      <c r="D3202" t="s">
        <v>4424</v>
      </c>
      <c r="E3202">
        <v>2971100058</v>
      </c>
      <c r="F3202" t="s">
        <v>187</v>
      </c>
      <c r="G3202" t="s">
        <v>4543</v>
      </c>
      <c r="H3202" t="str">
        <f t="shared" si="51"/>
        <v>4932971100058介護予防短期入所生活介護</v>
      </c>
      <c r="I3202" t="s">
        <v>667</v>
      </c>
      <c r="J3202">
        <v>6687</v>
      </c>
    </row>
    <row r="3203" spans="1:12">
      <c r="A3203">
        <v>493</v>
      </c>
      <c r="B3203" t="s">
        <v>4427</v>
      </c>
      <c r="C3203">
        <v>517</v>
      </c>
      <c r="D3203" t="s">
        <v>4424</v>
      </c>
      <c r="E3203">
        <v>2971100041</v>
      </c>
      <c r="F3203" t="s">
        <v>12</v>
      </c>
      <c r="G3203" t="s">
        <v>4544</v>
      </c>
      <c r="H3203" t="str">
        <f t="shared" si="51"/>
        <v>4932971100041通所介護</v>
      </c>
      <c r="I3203" t="s">
        <v>667</v>
      </c>
      <c r="J3203">
        <v>97903</v>
      </c>
      <c r="L3203">
        <v>1</v>
      </c>
    </row>
    <row r="3204" spans="1:12">
      <c r="A3204">
        <v>493</v>
      </c>
      <c r="B3204" t="s">
        <v>4428</v>
      </c>
      <c r="C3204">
        <v>517</v>
      </c>
      <c r="D3204" t="s">
        <v>4424</v>
      </c>
      <c r="E3204">
        <v>2971100041</v>
      </c>
      <c r="F3204" t="s">
        <v>4705</v>
      </c>
      <c r="G3204" t="s">
        <v>4544</v>
      </c>
      <c r="H3204" t="str">
        <f t="shared" si="51"/>
        <v>4932971100041通所型サービス（独自）</v>
      </c>
      <c r="I3204" t="s">
        <v>667</v>
      </c>
      <c r="J3204">
        <v>6479</v>
      </c>
      <c r="L3204">
        <v>1</v>
      </c>
    </row>
    <row r="3205" spans="1:12">
      <c r="H3205" t="str">
        <f t="shared" si="51"/>
        <v/>
      </c>
    </row>
    <row r="3206" spans="1:12">
      <c r="A3206">
        <v>494</v>
      </c>
      <c r="B3206" t="s">
        <v>4429</v>
      </c>
      <c r="C3206">
        <v>518</v>
      </c>
      <c r="D3206" t="s">
        <v>4430</v>
      </c>
      <c r="E3206">
        <v>2970401408</v>
      </c>
      <c r="F3206" t="s">
        <v>12</v>
      </c>
      <c r="G3206" t="s">
        <v>4545</v>
      </c>
      <c r="H3206" t="str">
        <f t="shared" si="51"/>
        <v>4942970401408通所介護</v>
      </c>
      <c r="I3206" t="s">
        <v>378</v>
      </c>
      <c r="J3206">
        <v>162324</v>
      </c>
    </row>
    <row r="3207" spans="1:12">
      <c r="H3207" t="str">
        <f t="shared" si="51"/>
        <v/>
      </c>
    </row>
    <row r="3208" spans="1:12">
      <c r="A3208">
        <v>495</v>
      </c>
      <c r="B3208" t="s">
        <v>4431</v>
      </c>
      <c r="C3208">
        <v>519</v>
      </c>
      <c r="D3208" t="s">
        <v>4432</v>
      </c>
      <c r="E3208">
        <v>2970102030</v>
      </c>
      <c r="F3208" t="s">
        <v>12</v>
      </c>
      <c r="G3208" t="s">
        <v>4546</v>
      </c>
      <c r="H3208" t="str">
        <f t="shared" si="51"/>
        <v>4952970102030通所介護</v>
      </c>
      <c r="I3208" t="s">
        <v>378</v>
      </c>
      <c r="J3208">
        <v>496685</v>
      </c>
    </row>
    <row r="3209" spans="1:12">
      <c r="A3209">
        <v>495</v>
      </c>
      <c r="B3209" t="s">
        <v>4433</v>
      </c>
      <c r="C3209">
        <v>519</v>
      </c>
      <c r="D3209" t="s">
        <v>4432</v>
      </c>
      <c r="E3209">
        <v>2970102030</v>
      </c>
      <c r="F3209" t="s">
        <v>1031</v>
      </c>
      <c r="G3209" t="s">
        <v>4546</v>
      </c>
      <c r="H3209" t="str">
        <f t="shared" si="51"/>
        <v>4952970102030通所型サービス（独自）</v>
      </c>
      <c r="I3209" t="s">
        <v>378</v>
      </c>
      <c r="J3209">
        <v>1514</v>
      </c>
    </row>
    <row r="3210" spans="1:12">
      <c r="A3210">
        <v>495</v>
      </c>
      <c r="B3210" t="s">
        <v>4434</v>
      </c>
      <c r="C3210">
        <v>519</v>
      </c>
      <c r="D3210" t="s">
        <v>4432</v>
      </c>
      <c r="E3210">
        <v>2970102709</v>
      </c>
      <c r="F3210" t="s">
        <v>222</v>
      </c>
      <c r="G3210" t="s">
        <v>4547</v>
      </c>
      <c r="H3210" t="str">
        <f t="shared" si="51"/>
        <v>4952970102709認知症対応型通所介護</v>
      </c>
      <c r="I3210" t="s">
        <v>378</v>
      </c>
      <c r="J3210">
        <v>819005</v>
      </c>
    </row>
    <row r="3211" spans="1:12">
      <c r="A3211">
        <v>495</v>
      </c>
      <c r="B3211" t="s">
        <v>4435</v>
      </c>
      <c r="C3211">
        <v>519</v>
      </c>
      <c r="D3211" t="s">
        <v>4432</v>
      </c>
      <c r="E3211">
        <v>2970102709</v>
      </c>
      <c r="F3211" t="s">
        <v>224</v>
      </c>
      <c r="G3211" t="s">
        <v>4547</v>
      </c>
      <c r="H3211" t="str">
        <f t="shared" si="51"/>
        <v>4952970102709介護予防認知症対応型通所介護</v>
      </c>
      <c r="I3211" t="s">
        <v>378</v>
      </c>
      <c r="J3211">
        <v>3508</v>
      </c>
    </row>
    <row r="3212" spans="1:12">
      <c r="A3212">
        <v>495</v>
      </c>
      <c r="B3212" t="s">
        <v>4436</v>
      </c>
      <c r="C3212">
        <v>519</v>
      </c>
      <c r="D3212" t="s">
        <v>4432</v>
      </c>
      <c r="E3212">
        <v>2970106114</v>
      </c>
      <c r="F3212" t="s">
        <v>13</v>
      </c>
      <c r="G3212" t="s">
        <v>4548</v>
      </c>
      <c r="H3212" t="str">
        <f t="shared" si="51"/>
        <v>4952970106114地域密着型通所介護</v>
      </c>
      <c r="I3212" t="s">
        <v>378</v>
      </c>
      <c r="J3212">
        <v>46716</v>
      </c>
    </row>
    <row r="3213" spans="1:12">
      <c r="A3213">
        <v>495</v>
      </c>
      <c r="B3213" t="s">
        <v>4437</v>
      </c>
      <c r="C3213">
        <v>519</v>
      </c>
      <c r="D3213" t="s">
        <v>4432</v>
      </c>
      <c r="E3213">
        <v>2970106114</v>
      </c>
      <c r="F3213" t="s">
        <v>1031</v>
      </c>
      <c r="G3213" t="s">
        <v>4548</v>
      </c>
      <c r="H3213" t="str">
        <f t="shared" si="51"/>
        <v>4952970106114通所型サービス（独自）</v>
      </c>
      <c r="I3213" t="s">
        <v>378</v>
      </c>
      <c r="J3213">
        <v>32288</v>
      </c>
    </row>
    <row r="3214" spans="1:12">
      <c r="A3214">
        <v>495</v>
      </c>
      <c r="B3214" t="s">
        <v>4438</v>
      </c>
      <c r="C3214">
        <v>519</v>
      </c>
      <c r="D3214" t="s">
        <v>4432</v>
      </c>
      <c r="E3214">
        <v>2990100246</v>
      </c>
      <c r="F3214" t="s">
        <v>168</v>
      </c>
      <c r="G3214" t="s">
        <v>4549</v>
      </c>
      <c r="H3214" t="str">
        <f t="shared" si="51"/>
        <v>4952990100246定期巡回・随時対応型訪問介護看護</v>
      </c>
      <c r="I3214" t="s">
        <v>378</v>
      </c>
      <c r="J3214">
        <v>339506</v>
      </c>
    </row>
    <row r="3215" spans="1:12">
      <c r="H3215" t="str">
        <f t="shared" si="51"/>
        <v/>
      </c>
    </row>
    <row r="3216" spans="1:12">
      <c r="A3216">
        <v>496</v>
      </c>
      <c r="B3216" t="s">
        <v>4439</v>
      </c>
      <c r="C3216">
        <v>520</v>
      </c>
      <c r="D3216" t="s">
        <v>4440</v>
      </c>
      <c r="E3216">
        <v>2951080007</v>
      </c>
      <c r="F3216" t="s">
        <v>171</v>
      </c>
      <c r="G3216" t="s">
        <v>4550</v>
      </c>
      <c r="H3216" t="str">
        <f t="shared" ref="H3216:H3234" si="52">A3216&amp;B3216</f>
        <v>4962951080007介護老人保健施設</v>
      </c>
      <c r="I3216" t="s">
        <v>378</v>
      </c>
      <c r="J3216">
        <v>1017444</v>
      </c>
    </row>
    <row r="3217" spans="1:12">
      <c r="A3217">
        <v>496</v>
      </c>
      <c r="B3217" t="s">
        <v>4441</v>
      </c>
      <c r="C3217">
        <v>520</v>
      </c>
      <c r="D3217" t="s">
        <v>4440</v>
      </c>
      <c r="E3217">
        <v>2951080007</v>
      </c>
      <c r="F3217" t="s">
        <v>263</v>
      </c>
      <c r="G3217" t="s">
        <v>4550</v>
      </c>
      <c r="H3217" t="str">
        <f t="shared" si="52"/>
        <v>4962951080007短期入所療養介護</v>
      </c>
      <c r="I3217" t="s">
        <v>378</v>
      </c>
      <c r="J3217">
        <v>5475</v>
      </c>
    </row>
    <row r="3218" spans="1:12">
      <c r="A3218">
        <v>496</v>
      </c>
      <c r="B3218" t="s">
        <v>4442</v>
      </c>
      <c r="C3218">
        <v>520</v>
      </c>
      <c r="D3218" t="s">
        <v>4440</v>
      </c>
      <c r="E3218">
        <v>2951080007</v>
      </c>
      <c r="F3218" t="s">
        <v>265</v>
      </c>
      <c r="G3218" t="s">
        <v>4550</v>
      </c>
      <c r="H3218" t="str">
        <f t="shared" si="52"/>
        <v>4962951080007介護予防短期入所療養介護</v>
      </c>
      <c r="I3218" t="s">
        <v>378</v>
      </c>
      <c r="J3218">
        <v>0</v>
      </c>
    </row>
    <row r="3219" spans="1:12">
      <c r="A3219">
        <v>496</v>
      </c>
      <c r="B3219" t="s">
        <v>4443</v>
      </c>
      <c r="C3219">
        <v>520</v>
      </c>
      <c r="D3219" t="s">
        <v>4440</v>
      </c>
      <c r="E3219">
        <v>2951080007</v>
      </c>
      <c r="F3219" t="s">
        <v>190</v>
      </c>
      <c r="G3219" t="s">
        <v>4550</v>
      </c>
      <c r="H3219" t="str">
        <f t="shared" si="52"/>
        <v>4962951080007通所リハビリテーション</v>
      </c>
      <c r="I3219" t="s">
        <v>378</v>
      </c>
      <c r="J3219">
        <v>97001</v>
      </c>
    </row>
    <row r="3220" spans="1:12">
      <c r="A3220">
        <v>496</v>
      </c>
      <c r="B3220" t="s">
        <v>4444</v>
      </c>
      <c r="C3220">
        <v>520</v>
      </c>
      <c r="D3220" t="s">
        <v>4440</v>
      </c>
      <c r="E3220">
        <v>2951080007</v>
      </c>
      <c r="F3220" t="s">
        <v>189</v>
      </c>
      <c r="G3220" t="s">
        <v>4550</v>
      </c>
      <c r="H3220" t="str">
        <f t="shared" si="52"/>
        <v>4962951080007介護予防通所リハビリテーション</v>
      </c>
      <c r="I3220" t="s">
        <v>378</v>
      </c>
      <c r="J3220">
        <v>3031</v>
      </c>
    </row>
    <row r="3221" spans="1:12">
      <c r="H3221" t="str">
        <f t="shared" si="52"/>
        <v/>
      </c>
    </row>
    <row r="3222" spans="1:12">
      <c r="A3222">
        <v>497</v>
      </c>
      <c r="B3222" t="s">
        <v>4445</v>
      </c>
      <c r="C3222">
        <v>521</v>
      </c>
      <c r="D3222" t="s">
        <v>4446</v>
      </c>
      <c r="E3222">
        <v>2950180063</v>
      </c>
      <c r="F3222" t="s">
        <v>171</v>
      </c>
      <c r="G3222" t="s">
        <v>4551</v>
      </c>
      <c r="H3222" t="str">
        <f t="shared" si="52"/>
        <v>4972950180063介護老人保健施設</v>
      </c>
      <c r="I3222" t="s">
        <v>378</v>
      </c>
      <c r="J3222">
        <v>1833689</v>
      </c>
    </row>
    <row r="3223" spans="1:12">
      <c r="A3223">
        <v>497</v>
      </c>
      <c r="B3223" t="s">
        <v>4447</v>
      </c>
      <c r="C3223">
        <v>521</v>
      </c>
      <c r="D3223" t="s">
        <v>4446</v>
      </c>
      <c r="E3223">
        <v>2950180063</v>
      </c>
      <c r="F3223" t="s">
        <v>263</v>
      </c>
      <c r="G3223" t="s">
        <v>4551</v>
      </c>
      <c r="H3223" t="str">
        <f t="shared" si="52"/>
        <v>4972950180063短期入所療養介護</v>
      </c>
      <c r="I3223" t="s">
        <v>378</v>
      </c>
      <c r="J3223">
        <v>0</v>
      </c>
    </row>
    <row r="3224" spans="1:12">
      <c r="A3224">
        <v>497</v>
      </c>
      <c r="B3224" t="s">
        <v>4448</v>
      </c>
      <c r="C3224">
        <v>521</v>
      </c>
      <c r="D3224" t="s">
        <v>4446</v>
      </c>
      <c r="E3224">
        <v>2950180063</v>
      </c>
      <c r="F3224" t="s">
        <v>265</v>
      </c>
      <c r="G3224" t="s">
        <v>4551</v>
      </c>
      <c r="H3224" t="str">
        <f t="shared" si="52"/>
        <v>4972950180063介護予防短期入所療養介護</v>
      </c>
      <c r="I3224" t="s">
        <v>378</v>
      </c>
      <c r="J3224">
        <v>0</v>
      </c>
    </row>
    <row r="3225" spans="1:12">
      <c r="A3225">
        <v>497</v>
      </c>
      <c r="B3225" t="s">
        <v>4449</v>
      </c>
      <c r="C3225">
        <v>521</v>
      </c>
      <c r="D3225" t="s">
        <v>4446</v>
      </c>
      <c r="E3225">
        <v>2910111240</v>
      </c>
      <c r="F3225" t="s">
        <v>190</v>
      </c>
      <c r="G3225" t="s">
        <v>4552</v>
      </c>
      <c r="H3225" t="str">
        <f t="shared" si="52"/>
        <v>4972910111240通所リハビリテーション</v>
      </c>
      <c r="I3225" t="s">
        <v>378</v>
      </c>
      <c r="J3225">
        <v>303651</v>
      </c>
    </row>
    <row r="3226" spans="1:12">
      <c r="A3226">
        <v>497</v>
      </c>
      <c r="B3226" t="s">
        <v>4450</v>
      </c>
      <c r="C3226">
        <v>521</v>
      </c>
      <c r="D3226" t="s">
        <v>4446</v>
      </c>
      <c r="E3226">
        <v>2910111240</v>
      </c>
      <c r="F3226" t="s">
        <v>189</v>
      </c>
      <c r="G3226" t="s">
        <v>4552</v>
      </c>
      <c r="H3226" t="str">
        <f t="shared" si="52"/>
        <v>4972910111240介護予防通所リハビリテーション</v>
      </c>
      <c r="I3226" t="s">
        <v>378</v>
      </c>
      <c r="J3226">
        <v>0</v>
      </c>
    </row>
    <row r="3227" spans="1:12">
      <c r="A3227">
        <v>497</v>
      </c>
      <c r="B3227" t="s">
        <v>4451</v>
      </c>
      <c r="C3227">
        <v>521</v>
      </c>
      <c r="D3227" t="s">
        <v>4446</v>
      </c>
      <c r="E3227">
        <v>2970106577</v>
      </c>
      <c r="F3227" t="s">
        <v>10</v>
      </c>
      <c r="G3227" t="s">
        <v>4553</v>
      </c>
      <c r="H3227" t="str">
        <f t="shared" si="52"/>
        <v>4972970106577訪問介護</v>
      </c>
      <c r="I3227" t="s">
        <v>378</v>
      </c>
      <c r="J3227">
        <v>1409770</v>
      </c>
    </row>
    <row r="3228" spans="1:12">
      <c r="A3228">
        <v>497</v>
      </c>
      <c r="B3228" t="s">
        <v>4452</v>
      </c>
      <c r="C3228">
        <v>521</v>
      </c>
      <c r="D3228" t="s">
        <v>4446</v>
      </c>
      <c r="E3228">
        <v>2970106577</v>
      </c>
      <c r="F3228" t="s">
        <v>4704</v>
      </c>
      <c r="G3228" t="s">
        <v>4553</v>
      </c>
      <c r="H3228" t="str">
        <f t="shared" si="52"/>
        <v>4972970106577訪問型サービス（独自）</v>
      </c>
      <c r="I3228" t="s">
        <v>378</v>
      </c>
      <c r="J3228">
        <v>0</v>
      </c>
    </row>
    <row r="3229" spans="1:12">
      <c r="B3229" t="s">
        <v>443</v>
      </c>
      <c r="H3229" t="str">
        <f t="shared" si="52"/>
        <v/>
      </c>
      <c r="J3229">
        <v>0</v>
      </c>
    </row>
    <row r="3230" spans="1:12">
      <c r="A3230">
        <v>498</v>
      </c>
      <c r="B3230" t="s">
        <v>4950</v>
      </c>
      <c r="C3230">
        <v>522</v>
      </c>
      <c r="D3230" t="s">
        <v>4951</v>
      </c>
      <c r="E3230">
        <v>2970502601</v>
      </c>
      <c r="F3230" t="s">
        <v>12</v>
      </c>
      <c r="G3230" t="s">
        <v>4952</v>
      </c>
      <c r="H3230" t="str">
        <f t="shared" si="52"/>
        <v>4982970502601通所介護</v>
      </c>
      <c r="I3230" t="s">
        <v>378</v>
      </c>
      <c r="J3230">
        <v>23441</v>
      </c>
      <c r="L3230">
        <v>1</v>
      </c>
    </row>
    <row r="3231" spans="1:12">
      <c r="A3231">
        <v>498</v>
      </c>
      <c r="B3231" t="s">
        <v>4953</v>
      </c>
      <c r="C3231">
        <v>522</v>
      </c>
      <c r="D3231" t="s">
        <v>4951</v>
      </c>
      <c r="E3231">
        <v>2970502601</v>
      </c>
      <c r="F3231" t="s">
        <v>4703</v>
      </c>
      <c r="G3231" t="s">
        <v>4952</v>
      </c>
      <c r="H3231" t="str">
        <f t="shared" si="52"/>
        <v>4982970502601通所型サービス（独自/定率）</v>
      </c>
      <c r="I3231" t="s">
        <v>378</v>
      </c>
      <c r="J3231">
        <v>4266</v>
      </c>
      <c r="L3231">
        <v>1</v>
      </c>
    </row>
    <row r="3232" spans="1:12">
      <c r="B3232" t="s">
        <v>443</v>
      </c>
      <c r="H3232" t="str">
        <f t="shared" si="52"/>
        <v/>
      </c>
      <c r="J3232">
        <v>0</v>
      </c>
    </row>
    <row r="3233" spans="1:12">
      <c r="A3233">
        <v>499</v>
      </c>
      <c r="B3233" t="s">
        <v>4954</v>
      </c>
      <c r="C3233">
        <v>523</v>
      </c>
      <c r="D3233" t="s">
        <v>4955</v>
      </c>
      <c r="E3233">
        <v>2970601312</v>
      </c>
      <c r="F3233" t="s">
        <v>10</v>
      </c>
      <c r="G3233" t="s">
        <v>4956</v>
      </c>
      <c r="H3233" t="str">
        <f t="shared" si="52"/>
        <v>4992970601312訪問介護</v>
      </c>
      <c r="I3233" t="s">
        <v>378</v>
      </c>
      <c r="J3233">
        <v>0</v>
      </c>
      <c r="L3233">
        <v>1</v>
      </c>
    </row>
    <row r="3234" spans="1:12">
      <c r="B3234" t="s">
        <v>443</v>
      </c>
      <c r="H3234" t="str">
        <f t="shared" si="52"/>
        <v/>
      </c>
    </row>
    <row r="3239" spans="1:12">
      <c r="A3239">
        <v>500</v>
      </c>
      <c r="B3239" t="str">
        <f>E3239&amp;F3239</f>
        <v>2915004325訪問介護</v>
      </c>
      <c r="C3239">
        <v>524</v>
      </c>
      <c r="D3239" t="s">
        <v>4959</v>
      </c>
      <c r="E3239">
        <v>2915004325</v>
      </c>
      <c r="F3239" t="s">
        <v>4969</v>
      </c>
      <c r="G3239" t="s">
        <v>4973</v>
      </c>
      <c r="H3239" t="str">
        <f t="shared" ref="H3239:H3243" si="53">A3239&amp;B3239</f>
        <v>5002915004325訪問介護</v>
      </c>
      <c r="I3239" t="s">
        <v>378</v>
      </c>
      <c r="J3239">
        <v>50000</v>
      </c>
    </row>
    <row r="3240" spans="1:12">
      <c r="A3240">
        <v>500</v>
      </c>
      <c r="B3240" t="str">
        <f t="shared" ref="B3240:B3243" si="54">E3240&amp;F3240</f>
        <v>2900000153訪問型サービス（独自）</v>
      </c>
      <c r="C3240">
        <v>524</v>
      </c>
      <c r="D3240" t="s">
        <v>4959</v>
      </c>
      <c r="E3240">
        <v>2900000153</v>
      </c>
      <c r="F3240" t="s">
        <v>4704</v>
      </c>
      <c r="G3240" t="s">
        <v>4973</v>
      </c>
      <c r="H3240" t="str">
        <f t="shared" si="53"/>
        <v>5002900000153訪問型サービス（独自）</v>
      </c>
      <c r="I3240" t="s">
        <v>378</v>
      </c>
      <c r="J3240">
        <v>10000</v>
      </c>
    </row>
    <row r="3241" spans="1:12">
      <c r="A3241">
        <v>500</v>
      </c>
      <c r="B3241" t="str">
        <f t="shared" si="54"/>
        <v>2975000215介護老人福祉施設</v>
      </c>
      <c r="C3241">
        <v>524</v>
      </c>
      <c r="D3241" t="s">
        <v>4959</v>
      </c>
      <c r="E3241">
        <v>2975000215</v>
      </c>
      <c r="F3241" t="s">
        <v>4970</v>
      </c>
      <c r="G3241" t="s">
        <v>4974</v>
      </c>
      <c r="H3241" t="str">
        <f t="shared" si="53"/>
        <v>5002975000215介護老人福祉施設</v>
      </c>
      <c r="I3241" t="s">
        <v>378</v>
      </c>
      <c r="J3241">
        <v>800000</v>
      </c>
    </row>
    <row r="3242" spans="1:12">
      <c r="A3242">
        <v>500</v>
      </c>
      <c r="B3242" t="str">
        <f t="shared" si="54"/>
        <v>2975000215短期入所生活介護</v>
      </c>
      <c r="C3242">
        <v>524</v>
      </c>
      <c r="D3242" t="s">
        <v>4959</v>
      </c>
      <c r="E3242">
        <v>2975000215</v>
      </c>
      <c r="F3242" t="s">
        <v>4971</v>
      </c>
      <c r="G3242" t="s">
        <v>4974</v>
      </c>
      <c r="H3242" t="str">
        <f t="shared" si="53"/>
        <v>5002975000215短期入所生活介護</v>
      </c>
      <c r="I3242" t="s">
        <v>378</v>
      </c>
      <c r="J3242">
        <v>200000</v>
      </c>
    </row>
    <row r="3243" spans="1:12">
      <c r="A3243">
        <v>500</v>
      </c>
      <c r="B3243" t="str">
        <f t="shared" si="54"/>
        <v>2975000215介護予防短期入所生活介護</v>
      </c>
      <c r="C3243">
        <v>524</v>
      </c>
      <c r="D3243" t="s">
        <v>4959</v>
      </c>
      <c r="E3243">
        <v>2975000215</v>
      </c>
      <c r="F3243" t="s">
        <v>4972</v>
      </c>
      <c r="G3243" t="s">
        <v>4974</v>
      </c>
      <c r="H3243" t="str">
        <f t="shared" si="53"/>
        <v>5002975000215介護予防短期入所生活介護</v>
      </c>
      <c r="I3243" t="s">
        <v>378</v>
      </c>
      <c r="J3243">
        <v>0</v>
      </c>
    </row>
  </sheetData>
  <autoFilter ref="A1:AP3234" xr:uid="{6C91A46D-BE48-4F8D-8C9C-6F8ADC34FF17}"/>
  <phoneticPr fontId="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7FA39-5544-4979-AD8E-481936204CFD}">
  <dimension ref="A1:E45"/>
  <sheetViews>
    <sheetView topLeftCell="A16" workbookViewId="0">
      <selection activeCell="F20" sqref="F20"/>
    </sheetView>
  </sheetViews>
  <sheetFormatPr defaultRowHeight="13.5"/>
  <cols>
    <col min="1" max="1" width="43.375" style="209" customWidth="1"/>
    <col min="2" max="16384" width="9" style="209"/>
  </cols>
  <sheetData>
    <row r="1" spans="1:3">
      <c r="A1" s="210" t="s">
        <v>10</v>
      </c>
      <c r="B1" s="209">
        <v>11</v>
      </c>
    </row>
    <row r="2" spans="1:3">
      <c r="A2" s="210" t="s">
        <v>193</v>
      </c>
      <c r="B2" s="209">
        <v>12</v>
      </c>
    </row>
    <row r="3" spans="1:3">
      <c r="A3" s="210" t="s">
        <v>192</v>
      </c>
      <c r="B3" s="209">
        <v>62</v>
      </c>
    </row>
    <row r="4" spans="1:3">
      <c r="A4" s="210" t="s">
        <v>191</v>
      </c>
      <c r="B4" s="209">
        <v>15</v>
      </c>
    </row>
    <row r="5" spans="1:3">
      <c r="A5" s="210" t="s">
        <v>190</v>
      </c>
      <c r="B5" s="209">
        <v>16</v>
      </c>
    </row>
    <row r="6" spans="1:3">
      <c r="A6" s="210" t="s">
        <v>189</v>
      </c>
      <c r="B6" s="209">
        <v>66</v>
      </c>
    </row>
    <row r="7" spans="1:3">
      <c r="A7" s="210" t="s">
        <v>188</v>
      </c>
      <c r="B7" s="209">
        <v>21</v>
      </c>
    </row>
    <row r="8" spans="1:3">
      <c r="A8" s="210" t="s">
        <v>187</v>
      </c>
      <c r="B8" s="209">
        <v>24</v>
      </c>
    </row>
    <row r="9" spans="1:3">
      <c r="A9" s="210" t="s">
        <v>186</v>
      </c>
      <c r="B9" s="209">
        <v>22</v>
      </c>
      <c r="C9" s="209" t="s">
        <v>181</v>
      </c>
    </row>
    <row r="10" spans="1:3">
      <c r="A10" s="210" t="s">
        <v>185</v>
      </c>
      <c r="B10" s="209">
        <v>23</v>
      </c>
    </row>
    <row r="11" spans="1:3">
      <c r="A11" s="210" t="s">
        <v>184</v>
      </c>
      <c r="B11" s="212" t="s">
        <v>183</v>
      </c>
    </row>
    <row r="12" spans="1:3">
      <c r="A12" s="210" t="s">
        <v>182</v>
      </c>
      <c r="B12" s="209">
        <v>25</v>
      </c>
      <c r="C12" s="209" t="s">
        <v>181</v>
      </c>
    </row>
    <row r="13" spans="1:3">
      <c r="A13" s="210" t="s">
        <v>180</v>
      </c>
      <c r="B13" s="209">
        <v>26</v>
      </c>
    </row>
    <row r="14" spans="1:3">
      <c r="A14" s="210" t="s">
        <v>179</v>
      </c>
      <c r="B14" s="209" t="s">
        <v>178</v>
      </c>
    </row>
    <row r="15" spans="1:3">
      <c r="A15" s="210" t="s">
        <v>177</v>
      </c>
      <c r="B15" s="209">
        <v>33</v>
      </c>
    </row>
    <row r="16" spans="1:3">
      <c r="A16" s="211" t="s">
        <v>176</v>
      </c>
      <c r="B16" s="209">
        <v>27</v>
      </c>
    </row>
    <row r="17" spans="1:5">
      <c r="A17" s="210" t="s">
        <v>175</v>
      </c>
      <c r="B17" s="209">
        <v>35</v>
      </c>
    </row>
    <row r="18" spans="1:5">
      <c r="A18" s="210" t="s">
        <v>174</v>
      </c>
      <c r="B18" s="209">
        <v>36</v>
      </c>
    </row>
    <row r="19" spans="1:5">
      <c r="A19" s="211" t="s">
        <v>173</v>
      </c>
      <c r="B19" s="209">
        <v>28</v>
      </c>
    </row>
    <row r="20" spans="1:5">
      <c r="A20" s="210" t="s">
        <v>172</v>
      </c>
      <c r="B20" s="209">
        <v>51</v>
      </c>
      <c r="E20" s="210"/>
    </row>
    <row r="21" spans="1:5">
      <c r="A21" s="210" t="s">
        <v>171</v>
      </c>
      <c r="B21" s="209">
        <v>52</v>
      </c>
      <c r="E21" s="210"/>
    </row>
    <row r="22" spans="1:5">
      <c r="A22" s="210" t="s">
        <v>170</v>
      </c>
      <c r="B22" s="209">
        <v>53</v>
      </c>
    </row>
    <row r="23" spans="1:5">
      <c r="A23" s="210" t="s">
        <v>169</v>
      </c>
      <c r="B23" s="209">
        <v>55</v>
      </c>
    </row>
    <row r="24" spans="1:5">
      <c r="A24" s="210" t="s">
        <v>168</v>
      </c>
      <c r="B24" s="209">
        <v>76</v>
      </c>
    </row>
    <row r="25" spans="1:5">
      <c r="A25" s="210" t="s">
        <v>11</v>
      </c>
      <c r="B25" s="209">
        <v>71</v>
      </c>
    </row>
    <row r="26" spans="1:5">
      <c r="A26" s="210" t="s">
        <v>167</v>
      </c>
      <c r="B26" s="209">
        <v>72</v>
      </c>
    </row>
    <row r="27" spans="1:5">
      <c r="A27" s="210" t="s">
        <v>166</v>
      </c>
      <c r="B27" s="209">
        <v>74</v>
      </c>
    </row>
    <row r="28" spans="1:5">
      <c r="A28" s="210" t="s">
        <v>165</v>
      </c>
      <c r="B28" s="209">
        <v>73</v>
      </c>
    </row>
    <row r="29" spans="1:5">
      <c r="A29" s="211" t="s">
        <v>164</v>
      </c>
      <c r="B29" s="209">
        <v>68</v>
      </c>
    </row>
    <row r="30" spans="1:5">
      <c r="A30" s="210" t="s">
        <v>163</v>
      </c>
      <c r="B30" s="209">
        <v>75</v>
      </c>
    </row>
    <row r="31" spans="1:5">
      <c r="A31" s="211" t="s">
        <v>162</v>
      </c>
      <c r="B31" s="209">
        <v>69</v>
      </c>
    </row>
    <row r="32" spans="1:5">
      <c r="A32" s="210" t="s">
        <v>161</v>
      </c>
      <c r="B32" s="209">
        <v>32</v>
      </c>
    </row>
    <row r="33" spans="1:2">
      <c r="A33" s="211" t="s">
        <v>160</v>
      </c>
      <c r="B33" s="209">
        <v>38</v>
      </c>
    </row>
    <row r="34" spans="1:2">
      <c r="A34" s="210" t="s">
        <v>159</v>
      </c>
      <c r="B34" s="209">
        <v>37</v>
      </c>
    </row>
    <row r="35" spans="1:2">
      <c r="A35" s="211" t="s">
        <v>158</v>
      </c>
      <c r="B35" s="209">
        <v>39</v>
      </c>
    </row>
    <row r="36" spans="1:2">
      <c r="A36" s="210" t="s">
        <v>13</v>
      </c>
      <c r="B36" s="209">
        <v>78</v>
      </c>
    </row>
    <row r="37" spans="1:2">
      <c r="A37" s="210" t="s">
        <v>157</v>
      </c>
      <c r="B37" s="209">
        <v>54</v>
      </c>
    </row>
    <row r="38" spans="1:2">
      <c r="A38" s="210" t="s">
        <v>156</v>
      </c>
      <c r="B38" s="209">
        <v>77</v>
      </c>
    </row>
    <row r="39" spans="1:2">
      <c r="A39" s="211" t="s">
        <v>155</v>
      </c>
      <c r="B39" s="209">
        <v>79</v>
      </c>
    </row>
    <row r="40" spans="1:2">
      <c r="A40" s="210" t="s">
        <v>154</v>
      </c>
      <c r="B40" s="209" t="s">
        <v>153</v>
      </c>
    </row>
    <row r="41" spans="1:2">
      <c r="A41" s="210" t="s">
        <v>152</v>
      </c>
      <c r="B41" s="209" t="s">
        <v>151</v>
      </c>
    </row>
    <row r="42" spans="1:2">
      <c r="A42" s="210" t="s">
        <v>150</v>
      </c>
      <c r="B42" s="209" t="s">
        <v>149</v>
      </c>
    </row>
    <row r="43" spans="1:2">
      <c r="A43" s="210" t="s">
        <v>148</v>
      </c>
      <c r="B43" s="209" t="s">
        <v>147</v>
      </c>
    </row>
    <row r="44" spans="1:2">
      <c r="A44" s="210" t="s">
        <v>146</v>
      </c>
      <c r="B44" s="209" t="s">
        <v>145</v>
      </c>
    </row>
    <row r="45" spans="1:2">
      <c r="A45" s="210" t="s">
        <v>144</v>
      </c>
      <c r="B45" s="209" t="s">
        <v>143</v>
      </c>
    </row>
  </sheetData>
  <phoneticPr fontId="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C37"/>
  <sheetViews>
    <sheetView topLeftCell="A4" workbookViewId="0">
      <selection activeCell="A35" sqref="A35"/>
    </sheetView>
  </sheetViews>
  <sheetFormatPr defaultRowHeight="13.5"/>
  <cols>
    <col min="1" max="1" width="48" customWidth="1"/>
  </cols>
  <sheetData>
    <row r="1" spans="1:1">
      <c r="A1" s="1"/>
    </row>
    <row r="2" spans="1:1" ht="22.5" customHeight="1" thickBot="1">
      <c r="A2" s="1" t="s">
        <v>9</v>
      </c>
    </row>
    <row r="3" spans="1:1" ht="39.75" customHeight="1" thickBot="1">
      <c r="A3" s="2" t="s">
        <v>7</v>
      </c>
    </row>
    <row r="4" spans="1:1" ht="16.5" customHeight="1">
      <c r="A4" s="3" t="s">
        <v>10</v>
      </c>
    </row>
    <row r="5" spans="1:1" ht="16.5" customHeight="1">
      <c r="A5" s="5" t="s">
        <v>11</v>
      </c>
    </row>
    <row r="6" spans="1:1" ht="16.5" customHeight="1">
      <c r="A6" s="4" t="s">
        <v>69</v>
      </c>
    </row>
    <row r="7" spans="1:1" ht="16.5" customHeight="1">
      <c r="A7" s="4" t="s">
        <v>132</v>
      </c>
    </row>
    <row r="8" spans="1:1" ht="16.5" customHeight="1">
      <c r="A8" s="4" t="s">
        <v>12</v>
      </c>
    </row>
    <row r="9" spans="1:1" ht="16.5" customHeight="1">
      <c r="A9" s="4" t="s">
        <v>13</v>
      </c>
    </row>
    <row r="10" spans="1:1" ht="16.5" customHeight="1">
      <c r="A10" s="4" t="s">
        <v>133</v>
      </c>
    </row>
    <row r="11" spans="1:1" ht="16.5" customHeight="1">
      <c r="A11" s="4" t="s">
        <v>134</v>
      </c>
    </row>
    <row r="12" spans="1:1" ht="16.5" customHeight="1">
      <c r="A12" s="4" t="s">
        <v>14</v>
      </c>
    </row>
    <row r="13" spans="1:1" ht="16.5" customHeight="1">
      <c r="A13" s="4" t="s">
        <v>135</v>
      </c>
    </row>
    <row r="14" spans="1:1" ht="16.5" customHeight="1">
      <c r="A14" s="4" t="s">
        <v>136</v>
      </c>
    </row>
    <row r="15" spans="1:1" ht="16.5" customHeight="1">
      <c r="A15" s="5" t="s">
        <v>15</v>
      </c>
    </row>
    <row r="16" spans="1:1" ht="16.5" customHeight="1">
      <c r="A16" s="4" t="s">
        <v>137</v>
      </c>
    </row>
    <row r="17" spans="1:3" ht="16.5" customHeight="1">
      <c r="A17" s="4" t="s">
        <v>16</v>
      </c>
    </row>
    <row r="18" spans="1:3" ht="16.5" customHeight="1">
      <c r="A18" s="5" t="s">
        <v>17</v>
      </c>
    </row>
    <row r="19" spans="1:3" ht="16.5" customHeight="1">
      <c r="A19" s="4" t="s">
        <v>138</v>
      </c>
    </row>
    <row r="20" spans="1:3" ht="16.5" customHeight="1">
      <c r="A20" s="5" t="s">
        <v>18</v>
      </c>
    </row>
    <row r="21" spans="1:3" ht="16.5" customHeight="1">
      <c r="A21" s="4" t="s">
        <v>139</v>
      </c>
    </row>
    <row r="22" spans="1:3" ht="16.5" customHeight="1">
      <c r="A22" s="5" t="s">
        <v>19</v>
      </c>
    </row>
    <row r="23" spans="1:3" ht="16.5" customHeight="1">
      <c r="A23" s="4" t="s">
        <v>140</v>
      </c>
    </row>
    <row r="24" spans="1:3" ht="16.5" customHeight="1">
      <c r="A24" s="4" t="s">
        <v>20</v>
      </c>
    </row>
    <row r="25" spans="1:3" ht="16.5" customHeight="1" thickBot="1">
      <c r="A25" s="204" t="s">
        <v>141</v>
      </c>
    </row>
    <row r="26" spans="1:3" ht="16.5" customHeight="1">
      <c r="A26" s="3" t="s">
        <v>97</v>
      </c>
    </row>
    <row r="27" spans="1:3" ht="16.5" customHeight="1" thickBot="1">
      <c r="A27" s="206" t="s">
        <v>98</v>
      </c>
    </row>
    <row r="28" spans="1:3">
      <c r="A28" s="205" t="s">
        <v>122</v>
      </c>
    </row>
    <row r="29" spans="1:3">
      <c r="A29" s="202" t="s">
        <v>123</v>
      </c>
      <c r="B29" s="6"/>
      <c r="C29" s="6"/>
    </row>
    <row r="30" spans="1:3">
      <c r="A30" s="202" t="s">
        <v>124</v>
      </c>
      <c r="B30" s="6"/>
      <c r="C30" s="6"/>
    </row>
    <row r="31" spans="1:3">
      <c r="A31" s="202" t="s">
        <v>125</v>
      </c>
      <c r="B31" s="6"/>
      <c r="C31" s="6"/>
    </row>
    <row r="32" spans="1:3">
      <c r="A32" s="202" t="s">
        <v>126</v>
      </c>
      <c r="B32" s="6"/>
      <c r="C32" s="6"/>
    </row>
    <row r="33" spans="1:1">
      <c r="A33" s="202" t="s">
        <v>127</v>
      </c>
    </row>
    <row r="34" spans="1:1">
      <c r="A34" s="202" t="s">
        <v>128</v>
      </c>
    </row>
    <row r="35" spans="1:1">
      <c r="A35" s="202" t="s">
        <v>129</v>
      </c>
    </row>
    <row r="36" spans="1:1">
      <c r="A36" s="202" t="s">
        <v>130</v>
      </c>
    </row>
    <row r="37" spans="1:1" ht="14.25" thickBot="1">
      <c r="A37" s="203" t="s">
        <v>131</v>
      </c>
    </row>
  </sheetData>
  <phoneticPr fontId="7"/>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基本情報入力シート</vt:lpstr>
      <vt:lpstr>第3-2号様式</vt:lpstr>
      <vt:lpstr>第3-1号様式</vt:lpstr>
      <vt:lpstr>基本情報</vt:lpstr>
      <vt:lpstr>交付金額</vt:lpstr>
      <vt:lpstr>サービス種類コード</vt:lpstr>
      <vt:lpstr>【参考】サービス名一覧</vt:lpstr>
      <vt:lpstr>【参考】サービス名一覧!erea</vt:lpstr>
      <vt:lpstr>【参考】サービス名一覧!new</vt:lpstr>
      <vt:lpstr>【参考】サービス名一覧!Print_Area</vt:lpstr>
      <vt:lpstr>基本情報入力シート!Print_Area</vt:lpstr>
      <vt:lpstr>'第3-1号様式'!Print_Area</vt:lpstr>
      <vt:lpstr>'第3-2号様式'!Print_Area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奈良県</cp:lastModifiedBy>
  <cp:lastPrinted>2022-11-10T10:20:30Z</cp:lastPrinted>
  <dcterms:created xsi:type="dcterms:W3CDTF">2018-06-19T01:27:02Z</dcterms:created>
  <dcterms:modified xsi:type="dcterms:W3CDTF">2022-12-09T06:03:22Z</dcterms:modified>
</cp:coreProperties>
</file>