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6B2C0996-301E-41E5-AE7B-45C169D0A1F4}" xr6:coauthVersionLast="47" xr6:coauthVersionMax="47" xr10:uidLastSave="{00000000-0000-0000-0000-000000000000}"/>
  <bookViews>
    <workbookView xWindow="2370" yWindow="285" windowWidth="24585" windowHeight="15225" tabRatio="759"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A32" i="12"/>
  <c r="AA31" i="12"/>
  <c r="AA30" i="12"/>
  <c r="AA28" i="12"/>
  <c r="AA8" i="12"/>
  <c r="AA7" i="12"/>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s="1"/>
  <c r="DG37" i="10"/>
  <c r="CQ37" i="10"/>
  <c r="CO37" i="10"/>
  <c r="BY37" i="10"/>
  <c r="BE37" i="10"/>
  <c r="AM37" i="10"/>
  <c r="U37" i="10"/>
  <c r="E37" i="10"/>
  <c r="C37" i="10"/>
  <c r="DG36" i="10"/>
  <c r="CQ36" i="10"/>
  <c r="CO36" i="10"/>
  <c r="BY36" i="10"/>
  <c r="BE36" i="10"/>
  <c r="AM36" i="10"/>
  <c r="W36" i="10"/>
  <c r="E36" i="10"/>
  <c r="C36" i="10" s="1"/>
  <c r="DG35" i="10"/>
  <c r="CQ35" i="10"/>
  <c r="CO35" i="10" s="1"/>
  <c r="BY35" i="10"/>
  <c r="BE35" i="10"/>
  <c r="AM35" i="10"/>
  <c r="W35" i="10"/>
  <c r="E35" i="10"/>
  <c r="C35" i="10" s="1"/>
  <c r="DG34" i="10"/>
  <c r="CQ34" i="10"/>
  <c r="CO34" i="10"/>
  <c r="BY34" i="10"/>
  <c r="BG34" i="10"/>
  <c r="AO34" i="10"/>
  <c r="W34" i="10"/>
  <c r="E34" i="10"/>
  <c r="C34" i="10" s="1"/>
  <c r="U34" i="10" l="1"/>
  <c r="U35" i="10" s="1"/>
  <c r="U36" i="10" s="1"/>
  <c r="AM34"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<sst xmlns="http://schemas.openxmlformats.org/spreadsheetml/2006/main" count="1165" uniqueCount="562">
  <si>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</si>
  <si>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</si>
  <si>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</si>
  <si>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</si>
  <si>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R01</t>
  </si>
  <si>
    <t>標準財政規模比（％）</t>
  </si>
  <si>
    <t>(Ｂ)</t>
  </si>
  <si>
    <t>第2次</t>
    <rPh sb="0" eb="1">
      <t>ダイ</t>
    </rPh>
    <rPh sb="2" eb="3">
      <t>ジ</t>
    </rPh>
    <phoneticPr fontId="5"/>
  </si>
  <si>
    <t>（参考）</t>
    <rPh sb="1" eb="3">
      <t>サンコウ</t>
    </rPh>
    <phoneticPr fontId="5"/>
  </si>
  <si>
    <t>区分</t>
    <rPh sb="0" eb="2">
      <t>クブン</t>
    </rPh>
    <phoneticPr fontId="5"/>
  </si>
  <si>
    <t>徴収率
(％)</t>
    <rPh sb="0" eb="2">
      <t>チョウシュウ</t>
    </rPh>
    <rPh sb="2" eb="3">
      <t>リツ</t>
    </rPh>
    <phoneticPr fontId="5"/>
  </si>
  <si>
    <t>令和2年度(千円)</t>
    <rPh sb="0" eb="2">
      <t>レイワ</t>
    </rPh>
    <rPh sb="4" eb="5">
      <t>ド</t>
    </rPh>
    <rPh sb="6" eb="8">
      <t>センエン</t>
    </rPh>
    <phoneticPr fontId="5"/>
  </si>
  <si>
    <t>実質収支額</t>
    <rPh sb="0" eb="2">
      <t>ジッシツ</t>
    </rPh>
    <rPh sb="2" eb="4">
      <t>シュウシ</t>
    </rPh>
    <rPh sb="4" eb="5">
      <t>ガク</t>
    </rPh>
    <phoneticPr fontId="5"/>
  </si>
  <si>
    <t>介護保険事業特別会計（保険事業勘定）</t>
  </si>
  <si>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</si>
  <si>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</si>
  <si>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</si>
  <si>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</si>
  <si>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</si>
  <si>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</si>
  <si>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</si>
  <si>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</si>
  <si>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</si>
  <si>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</si>
  <si>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</si>
  <si>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</si>
  <si>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</si>
  <si>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</si>
  <si>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</si>
  <si>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</si>
  <si>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</si>
  <si>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減債基金積立不足算定額※2</t>
  </si>
  <si>
    <t>　補助費等</t>
    <rPh sb="1" eb="3">
      <t>ホジョ</t>
    </rPh>
    <rPh sb="3" eb="4">
      <t>ヒ</t>
    </rPh>
    <rPh sb="4" eb="5">
      <t>トウ</t>
    </rPh>
    <phoneticPr fontId="5"/>
  </si>
  <si>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</si>
  <si>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</si>
  <si>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</si>
  <si>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</si>
  <si>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</si>
  <si>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</si>
  <si>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</si>
  <si>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</si>
  <si>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</si>
  <si>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</si>
  <si>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</si>
  <si>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</si>
  <si>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</si>
  <si>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</si>
  <si>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</si>
  <si>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小中学校ボランティア推進基金</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</si>
  <si>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</si>
  <si>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</si>
  <si>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</si>
  <si>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</si>
  <si>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</si>
  <si>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</si>
  <si>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</si>
  <si>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</si>
  <si>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</si>
  <si>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(注釈)</t>
    <rPh sb="1" eb="2">
      <t>チュウ</t>
    </rPh>
    <rPh sb="2" eb="3">
      <t>シャク</t>
    </rPh>
    <phoneticPr fontId="5"/>
  </si>
  <si>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</si>
  <si>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</si>
  <si>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</si>
  <si>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</si>
  <si>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</si>
  <si>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</si>
  <si>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</si>
  <si>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</si>
  <si>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</si>
  <si>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</si>
  <si>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r>
      <t>減債基金残高</t>
    </r>
    <r>
      <rPr>
        <sz val="11"/>
        <color theme="1"/>
        <rFont val="ＭＳ ゴシック"/>
        <family val="3"/>
        <charset val="128"/>
      </rPr>
      <t>（注）</t>
    </r>
    <rPh sb="4" eb="6">
      <t>ザンダカ</t>
    </rPh>
    <rPh sb="7" eb="8">
      <t>チュウ</t>
    </rPh>
    <phoneticPr fontId="34"/>
  </si>
  <si>
    <t>減債基金積立相当額</t>
    <rPh sb="0" eb="2">
      <t>ゲンサイ</t>
    </rPh>
    <rPh sb="2" eb="4">
      <t>キキン</t>
    </rPh>
    <rPh sb="4" eb="6">
      <t>ツミタテ</t>
    </rPh>
    <rPh sb="6" eb="9">
      <t>ソウトウガク</t>
    </rPh>
    <phoneticPr fontId="34"/>
  </si>
  <si>
    <t>奈良県</t>
  </si>
  <si>
    <t>満期一括償還地方債の一年当たりの元金償還金に相当するもの
（年度割相当額）</t>
  </si>
  <si>
    <t>▲ 1.81</t>
  </si>
  <si>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</si>
  <si>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</si>
  <si>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</si>
  <si>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</si>
  <si>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</si>
  <si>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</si>
  <si>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</si>
  <si>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</si>
  <si>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</si>
  <si>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</si>
  <si>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</si>
  <si>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</si>
  <si>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</si>
  <si>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</si>
  <si>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</si>
  <si>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 0.09</t>
  </si>
  <si>
    <t>うち、健全化法施行規則附則第三条に係る負担見込額</t>
  </si>
  <si>
    <r>
      <t>(※</t>
    </r>
    <r>
      <rPr>
        <sz val="9"/>
        <color indexed="8"/>
        <rFont val="ＭＳ ゴシック"/>
        <family val="3"/>
        <charset val="128"/>
      </rPr>
      <t>3)</t>
    </r>
  </si>
  <si>
    <t>当該団体(円)</t>
  </si>
  <si>
    <t>(一般財源計)</t>
  </si>
  <si>
    <t>(3ヵ年平均)</t>
    <rPh sb="3" eb="4">
      <t>ネン</t>
    </rPh>
    <rPh sb="4" eb="6">
      <t>ヘイキン</t>
    </rPh>
    <phoneticPr fontId="5"/>
  </si>
  <si>
    <t>　　うち人件費</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</si>
  <si>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</si>
  <si>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</si>
  <si>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</si>
  <si>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</si>
  <si>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</si>
  <si>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</si>
  <si>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</si>
  <si>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</si>
  <si>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</si>
  <si>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</si>
  <si>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</si>
  <si>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</si>
  <si>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</si>
  <si>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</si>
  <si>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　法定外普通税</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</si>
  <si>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</si>
  <si>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</si>
  <si>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</si>
  <si>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</si>
  <si>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</si>
  <si>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　法定普通税</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</si>
  <si>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</si>
  <si>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</si>
  <si>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</si>
  <si>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</si>
  <si>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</si>
  <si>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</si>
  <si>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</si>
  <si>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</si>
  <si>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歳入の状況（単位 千円・％）</t>
    <rPh sb="0" eb="2">
      <t>サイニュウ</t>
    </rPh>
    <rPh sb="3" eb="5">
      <t>ジョウキョウ</t>
    </rPh>
    <rPh sb="6" eb="8">
      <t>タンイ</t>
    </rPh>
    <rPh sb="9" eb="11">
      <t>センエン</t>
    </rPh>
    <phoneticPr fontId="5"/>
  </si>
  <si>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</si>
  <si>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</si>
  <si>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</si>
  <si>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</si>
  <si>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　　　個人均等割</t>
  </si>
  <si>
    <t>将来負担額</t>
    <rPh sb="0" eb="2">
      <t>ショウライ</t>
    </rPh>
    <rPh sb="2" eb="4">
      <t>フタン</t>
    </rPh>
    <rPh sb="4" eb="5">
      <t>ガク</t>
    </rPh>
    <phoneticPr fontId="5"/>
  </si>
  <si>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</si>
  <si>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</si>
  <si>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</si>
  <si>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</si>
  <si>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分離課税所得割交付金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</si>
  <si>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</si>
  <si>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</si>
  <si>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</si>
  <si>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</si>
  <si>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</si>
  <si>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</si>
  <si>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</si>
  <si>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</si>
  <si>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</si>
  <si>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</si>
  <si>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Ⅳ－２</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</si>
  <si>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</si>
  <si>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</si>
  <si>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</si>
  <si>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</si>
  <si>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</si>
  <si>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</si>
  <si>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</si>
  <si>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</si>
  <si>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</si>
  <si>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</si>
  <si>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</si>
  <si>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 3.61</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</si>
  <si>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</si>
  <si>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</si>
  <si>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</si>
  <si>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</si>
  <si>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</si>
  <si>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</si>
  <si>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</si>
  <si>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河合町</t>
  </si>
  <si>
    <t>▲地方債に係る元利償還金及び準元利償還金に要する経費として
普通交付税の額の算定に用いる基準財政需要額に算入された額</t>
  </si>
  <si>
    <t>地方交付税種地</t>
    <rPh sb="0" eb="2">
      <t>チホウ</t>
    </rPh>
    <rPh sb="2" eb="5">
      <t>コウフゼイ</t>
    </rPh>
    <rPh sb="5" eb="6">
      <t>シュ</t>
    </rPh>
    <rPh sb="6" eb="7">
      <t>チ</t>
    </rPh>
    <phoneticPr fontId="5"/>
  </si>
  <si>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</si>
  <si>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</si>
  <si>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</si>
  <si>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</si>
  <si>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</si>
  <si>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</si>
  <si>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</si>
  <si>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</si>
  <si>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</si>
  <si>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</si>
  <si>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</si>
  <si>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</si>
  <si>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</si>
  <si>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</si>
  <si>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</si>
  <si>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</si>
  <si>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</si>
  <si>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</si>
  <si>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</si>
  <si>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</si>
  <si>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</si>
  <si>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</si>
  <si>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</si>
  <si>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</si>
  <si>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</si>
  <si>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</si>
  <si>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</si>
  <si>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</si>
  <si>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5"/>
  </si>
  <si>
    <t>歳出合計</t>
  </si>
  <si>
    <t>-5.1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</si>
  <si>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</si>
  <si>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</si>
  <si>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</si>
  <si>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</si>
  <si>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</si>
  <si>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</si>
  <si>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</si>
  <si>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</si>
  <si>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</si>
  <si>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</si>
  <si>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</si>
  <si>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</si>
  <si>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</si>
  <si>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</si>
  <si>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</si>
  <si>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</si>
  <si>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</si>
  <si>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</si>
  <si>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</si>
  <si>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</si>
  <si>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</si>
  <si>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</si>
  <si>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</si>
  <si>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</si>
  <si>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</si>
  <si>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</si>
  <si>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</si>
  <si>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うち、健全化法施行規則附則第三条に係る負担見込額</t>
  </si>
  <si>
    <t>　扶助費</t>
  </si>
  <si>
    <t>　将来負担比率</t>
    <rPh sb="1" eb="3">
      <t>ショウライ</t>
    </rPh>
    <rPh sb="3" eb="5">
      <t>フタン</t>
    </rPh>
    <rPh sb="5" eb="7">
      <t>ヒリツ</t>
    </rPh>
    <phoneticPr fontId="5"/>
  </si>
  <si>
    <t>基準財政収入額</t>
  </si>
  <si>
    <t>-0.9</t>
  </si>
  <si>
    <t>構成比</t>
    <rPh sb="0" eb="3">
      <t>コウセイヒ</t>
    </rPh>
    <phoneticPr fontId="5"/>
  </si>
  <si>
    <t>使用料</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</si>
  <si>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</si>
  <si>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</si>
  <si>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</si>
  <si>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</si>
  <si>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</si>
  <si>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</si>
  <si>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</si>
  <si>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</si>
  <si>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</si>
  <si>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</si>
  <si>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</si>
  <si>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</si>
  <si>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</si>
  <si>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</si>
  <si>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</si>
  <si>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</si>
  <si>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</si>
  <si>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</si>
  <si>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</si>
  <si>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</si>
  <si>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</si>
  <si>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</si>
  <si>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</si>
  <si>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</si>
  <si>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</si>
  <si>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</si>
  <si>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</si>
  <si>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</si>
  <si>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</si>
  <si>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</si>
  <si>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</si>
  <si>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</si>
  <si>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</si>
  <si>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</si>
  <si>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</si>
  <si>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</si>
  <si>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</si>
  <si>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</si>
  <si>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</si>
  <si>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</si>
  <si>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</si>
  <si>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</si>
  <si>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</si>
  <si>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</si>
  <si>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</si>
  <si>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</si>
  <si>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</si>
  <si>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</si>
  <si>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</si>
  <si>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</si>
  <si>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</si>
  <si>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</si>
  <si>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</si>
  <si>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新型コロナウイルス感染症対策基金</t>
  </si>
  <si>
    <t>項番</t>
    <rPh sb="0" eb="2">
      <t>コウバン</t>
    </rPh>
    <phoneticPr fontId="5"/>
  </si>
  <si>
    <t>団体名</t>
    <rPh sb="0" eb="2">
      <t>ダンタイ</t>
    </rPh>
    <phoneticPr fontId="5"/>
  </si>
  <si>
    <t>決算額</t>
  </si>
  <si>
    <t>繰越金</t>
  </si>
  <si>
    <t>市町村民税</t>
    <rPh sb="0" eb="3">
      <t>シチョウソン</t>
    </rPh>
    <rPh sb="3" eb="4">
      <t>ミン</t>
    </rPh>
    <rPh sb="4" eb="5">
      <t>ゼイ</t>
    </rPh>
    <phoneticPr fontId="5"/>
  </si>
  <si>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</si>
  <si>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</si>
  <si>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</si>
  <si>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</si>
  <si>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</si>
  <si>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</si>
  <si>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奈良県広域消防組合</t>
    <rPh sb="3" eb="5">
      <t>コウイキ</t>
    </rPh>
    <rPh sb="5" eb="7">
      <t>ショウボウ</t>
    </rPh>
    <rPh sb="7" eb="9">
      <t>クミアイ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</si>
  <si>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</si>
  <si>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</si>
  <si>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</si>
  <si>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</si>
  <si>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</si>
  <si>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歳出の状況（単位 千円・％）</t>
  </si>
  <si>
    <t>実質赤字比率</t>
    <rPh sb="0" eb="2">
      <t>ジッシツ</t>
    </rPh>
    <rPh sb="2" eb="4">
      <t>アカジ</t>
    </rPh>
    <rPh sb="4" eb="6">
      <t>ヒリツ</t>
    </rPh>
    <phoneticPr fontId="36"/>
  </si>
  <si>
    <t>上水道</t>
  </si>
  <si>
    <t>奈良県河合町</t>
  </si>
  <si>
    <t>地方税</t>
  </si>
  <si>
    <t>決算額</t>
    <rPh sb="0" eb="2">
      <t>ケッサン</t>
    </rPh>
    <rPh sb="2" eb="3">
      <t>ガク</t>
    </rPh>
    <phoneticPr fontId="5"/>
  </si>
  <si>
    <t>▲退職金</t>
    <rPh sb="1" eb="3">
      <t>タイショク</t>
    </rPh>
    <rPh sb="3" eb="4">
      <t>キン</t>
    </rPh>
    <phoneticPr fontId="5"/>
  </si>
  <si>
    <t>　うち利子</t>
  </si>
  <si>
    <t>区分</t>
  </si>
  <si>
    <t xml:space="preserve"> R03</t>
  </si>
  <si>
    <t>普通税</t>
    <rPh sb="0" eb="2">
      <t>フツウ</t>
    </rPh>
    <rPh sb="2" eb="3">
      <t>ゼイ</t>
    </rPh>
    <phoneticPr fontId="12"/>
  </si>
  <si>
    <t>軽油引取税交付金</t>
  </si>
  <si>
    <t>純資産又は
正味財産</t>
  </si>
  <si>
    <t>(A)のうち普通建設事業費</t>
    <rPh sb="6" eb="8">
      <t>フツウ</t>
    </rPh>
    <rPh sb="8" eb="10">
      <t>ケンセツ</t>
    </rPh>
    <rPh sb="10" eb="13">
      <t>ジギョウヒ</t>
    </rPh>
    <phoneticPr fontId="5"/>
  </si>
  <si>
    <t>(Ａ)</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</si>
  <si>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</si>
  <si>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</si>
  <si>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</si>
  <si>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</si>
  <si>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</si>
  <si>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5"/>
  </si>
  <si>
    <t>民生費</t>
  </si>
  <si>
    <t>被保険者数(人)</t>
  </si>
  <si>
    <t>　　　所得割</t>
  </si>
  <si>
    <t>類似団体平均</t>
    <rPh sb="0" eb="2">
      <t>ルイジ</t>
    </rPh>
    <rPh sb="2" eb="4">
      <t>ダンタイ</t>
    </rPh>
    <rPh sb="4" eb="6">
      <t>ヘイキン</t>
    </rPh>
    <phoneticPr fontId="5"/>
  </si>
  <si>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</si>
  <si>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</si>
  <si>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</si>
  <si>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</si>
  <si>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</si>
  <si>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</si>
  <si>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</si>
  <si>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</si>
  <si>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</si>
  <si>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奈良県後期高齢者医療広域連合</t>
    <rPh sb="0" eb="3">
      <t>ナラケン</t>
    </rPh>
    <rPh sb="3" eb="5">
      <t>コウキ</t>
    </rPh>
    <rPh sb="5" eb="8">
      <t>コウレイシャ</t>
    </rPh>
    <rPh sb="8" eb="10">
      <t>イリョウ</t>
    </rPh>
    <rPh sb="10" eb="12">
      <t>コウイキ</t>
    </rPh>
    <rPh sb="12" eb="14">
      <t>レンゴウ</t>
    </rPh>
    <phoneticPr fontId="5"/>
  </si>
  <si>
    <t>土木費</t>
  </si>
  <si>
    <t>自動車取得税交付金</t>
  </si>
  <si>
    <t>公債費に準ずる債務負担行為に係るもの</t>
  </si>
  <si>
    <t>消防費</t>
  </si>
  <si>
    <t>教育費</t>
  </si>
  <si>
    <t>災害復旧費</t>
  </si>
  <si>
    <t>水洗便所改造資金貸付事業特別会計</t>
  </si>
  <si>
    <t>H30</t>
  </si>
  <si>
    <t>　　特別土地保有税</t>
  </si>
  <si>
    <t>企業債
（地方債）
現在高</t>
  </si>
  <si>
    <t>公債費</t>
  </si>
  <si>
    <t>経常損益</t>
  </si>
  <si>
    <t>　法定目的税</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</si>
  <si>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</si>
  <si>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</si>
  <si>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</si>
  <si>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</si>
  <si>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増減率(%)(B)</t>
    <rPh sb="0" eb="3">
      <t>ゾウゲンリツ</t>
    </rPh>
    <phoneticPr fontId="5"/>
  </si>
  <si>
    <t>　公債費</t>
  </si>
  <si>
    <t>義務的経費計</t>
    <rPh sb="0" eb="3">
      <t>ギムテキ</t>
    </rPh>
    <rPh sb="3" eb="5">
      <t>ケイヒ</t>
    </rPh>
    <rPh sb="5" eb="6">
      <t>ケイ</t>
    </rPh>
    <phoneticPr fontId="5"/>
  </si>
  <si>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</si>
  <si>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</si>
  <si>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</si>
  <si>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</si>
  <si>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</si>
  <si>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公共施設整備基金</t>
  </si>
  <si>
    <t>　うち元金</t>
  </si>
  <si>
    <t>一時借入金利子</t>
  </si>
  <si>
    <t>国営土地改良事業に係るもの</t>
    <rPh sb="0" eb="2">
      <t>コクエイ</t>
    </rPh>
    <rPh sb="2" eb="4">
      <t>トチ</t>
    </rPh>
    <rPh sb="4" eb="6">
      <t>カイリョウ</t>
    </rPh>
    <rPh sb="6" eb="8">
      <t>ジギョウ</t>
    </rPh>
    <rPh sb="9" eb="10">
      <t>カカ</t>
    </rPh>
    <phoneticPr fontId="33"/>
  </si>
  <si>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</si>
  <si>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</si>
  <si>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</si>
  <si>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その他の経費</t>
    <rPh sb="2" eb="3">
      <t>タ</t>
    </rPh>
    <rPh sb="4" eb="6">
      <t>ケイヒ</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</si>
  <si>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</si>
  <si>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</si>
  <si>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</si>
  <si>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</si>
  <si>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</si>
  <si>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</si>
  <si>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</si>
  <si>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</si>
  <si>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再差引収支</t>
    <rPh sb="0" eb="1">
      <t>サイ</t>
    </rPh>
    <rPh sb="1" eb="3">
      <t>サシヒキ</t>
    </rPh>
    <rPh sb="3" eb="5">
      <t>シュウシ</t>
    </rPh>
    <phoneticPr fontId="5"/>
  </si>
  <si>
    <t>財政再生基準</t>
  </si>
  <si>
    <t>加入世帯数(世帯)</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</si>
  <si>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</si>
  <si>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</si>
  <si>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</si>
  <si>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</si>
  <si>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</si>
  <si>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</si>
  <si>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</si>
  <si>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</si>
  <si>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</si>
  <si>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</si>
  <si>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</si>
  <si>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</si>
  <si>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</si>
  <si>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</si>
  <si>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</si>
  <si>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</si>
  <si>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</si>
  <si>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</si>
  <si>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</si>
  <si>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</si>
  <si>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</si>
  <si>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</si>
  <si>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</si>
  <si>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</si>
  <si>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静香苑環境施設組合</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</si>
  <si>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</si>
  <si>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</si>
  <si>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</si>
  <si>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</si>
  <si>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</si>
  <si>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</si>
  <si>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</si>
  <si>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</si>
  <si>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</si>
  <si>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</si>
  <si>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</si>
  <si>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後期高齢者医療制度特別会計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</si>
  <si>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</si>
  <si>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</si>
  <si>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</si>
  <si>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</si>
  <si>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</si>
  <si>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</si>
  <si>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</si>
  <si>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</si>
  <si>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</si>
  <si>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</si>
  <si>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</si>
  <si>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</si>
  <si>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</si>
  <si>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</si>
  <si>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</si>
  <si>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</si>
  <si>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</si>
  <si>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</si>
  <si>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</si>
  <si>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</si>
  <si>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</si>
  <si>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</si>
  <si>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</si>
  <si>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</si>
  <si>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</si>
  <si>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</si>
  <si>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</si>
  <si>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</si>
  <si>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</si>
  <si>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</si>
  <si>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</si>
  <si>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</si>
  <si>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</si>
  <si>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</si>
  <si>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</si>
  <si>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</si>
  <si>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</si>
  <si>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</si>
  <si>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</si>
  <si>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</si>
  <si>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</si>
  <si>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</si>
  <si>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</si>
  <si>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</si>
  <si>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</si>
  <si>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</si>
  <si>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</si>
  <si>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</si>
  <si>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</si>
  <si>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</si>
  <si>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</si>
  <si>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</si>
  <si>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</si>
  <si>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</si>
  <si>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</si>
  <si>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</si>
  <si>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</si>
  <si>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</si>
  <si>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</si>
  <si>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</si>
  <si>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</si>
  <si>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</si>
  <si>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</si>
  <si>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</si>
  <si>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</si>
  <si>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</si>
  <si>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</si>
  <si>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</si>
  <si>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その他会計（赤字）</t>
  </si>
  <si>
    <t>▲ 0.10</t>
  </si>
  <si>
    <t>（百万円）</t>
  </si>
  <si>
    <t>H29末</t>
  </si>
  <si>
    <t>H30末</t>
  </si>
  <si>
    <t>R01末</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</si>
  <si>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</si>
  <si>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</si>
  <si>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</si>
  <si>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</si>
  <si>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まほろば環境衛生組合</t>
  </si>
  <si>
    <t>ふるさと創生基金</t>
  </si>
  <si>
    <t>失業対策事業費</t>
  </si>
  <si>
    <t>　うち補助</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</si>
  <si>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</si>
  <si>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</si>
  <si>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</si>
  <si>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</si>
  <si>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</si>
  <si>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</si>
  <si>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1"/>
  </si>
  <si>
    <t>　　事業所税</t>
  </si>
  <si>
    <t>　投資・出資金・貸付金</t>
  </si>
  <si>
    <t>保険税(料)収入額</t>
  </si>
  <si>
    <t>被保険者
1人当り</t>
  </si>
  <si>
    <t>工業用水道</t>
  </si>
  <si>
    <t>　繰出金</t>
  </si>
  <si>
    <t>下水道</t>
  </si>
  <si>
    <t>実質収支</t>
    <rPh sb="0" eb="2">
      <t>ジッシツ</t>
    </rPh>
    <rPh sb="2" eb="4">
      <t>シュウシ</t>
    </rPh>
    <phoneticPr fontId="5"/>
  </si>
  <si>
    <t>公営事業等への繰出</t>
    <rPh sb="0" eb="2">
      <t>コウエイ</t>
    </rPh>
    <rPh sb="2" eb="4">
      <t>ジギョウ</t>
    </rPh>
    <rPh sb="4" eb="5">
      <t>トウ</t>
    </rPh>
    <rPh sb="7" eb="9">
      <t>クリダ</t>
    </rPh>
    <phoneticPr fontId="5"/>
  </si>
  <si>
    <t>現年</t>
    <rPh sb="0" eb="1">
      <t>ゲン</t>
    </rPh>
    <rPh sb="1" eb="2">
      <t>ネン</t>
    </rPh>
    <phoneticPr fontId="5"/>
  </si>
  <si>
    <t>令和2年度</t>
    <rPh sb="0" eb="2">
      <t>レイワ</t>
    </rPh>
    <rPh sb="4" eb="5">
      <t>ド</t>
    </rPh>
    <phoneticPr fontId="5"/>
  </si>
  <si>
    <t>　震災復興特別交付税</t>
  </si>
  <si>
    <t>　　水利地益税等</t>
  </si>
  <si>
    <t>経常収支比率</t>
    <rPh sb="0" eb="2">
      <t>ケイジョウ</t>
    </rPh>
    <rPh sb="2" eb="4">
      <t>シュウシ</t>
    </rPh>
    <rPh sb="4" eb="6">
      <t>ヒリツ</t>
    </rPh>
    <phoneticPr fontId="36"/>
  </si>
  <si>
    <t>性質別歳出の状況（単位 千円・％）</t>
    <rPh sb="0" eb="2">
      <t>セイシツ</t>
    </rPh>
    <phoneticPr fontId="5"/>
  </si>
  <si>
    <t>　　入湯税</t>
  </si>
  <si>
    <t>　軽自動車税減収補塡特例交付金</t>
    <rPh sb="8" eb="10">
      <t>ホテン</t>
    </rPh>
    <phoneticPr fontId="35"/>
  </si>
  <si>
    <t>前年度繰上充用金</t>
  </si>
  <si>
    <t>　個人住民税減収補塡特例交付金</t>
  </si>
  <si>
    <t>諸支出金</t>
    <rPh sb="3" eb="4">
      <t>キン</t>
    </rPh>
    <phoneticPr fontId="37"/>
  </si>
  <si>
    <t>地方特例交付金等</t>
    <rPh sb="7" eb="8">
      <t>トウ</t>
    </rPh>
    <phoneticPr fontId="1"/>
  </si>
  <si>
    <t xml:space="preserve">※8：職員の状況については、令和3年地方公務員給与実態調査に基づいている。 </t>
  </si>
  <si>
    <t>法人事業税交付金</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</si>
  <si>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</si>
  <si>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</si>
  <si>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</si>
  <si>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</si>
  <si>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</si>
  <si>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</si>
  <si>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12"/>
  </si>
  <si>
    <t>地方譲与税</t>
  </si>
  <si>
    <t>(A)のうち充当一般財源等</t>
    <rPh sb="6" eb="8">
      <t>ジュウトウ</t>
    </rPh>
    <rPh sb="8" eb="10">
      <t>イッパン</t>
    </rPh>
    <rPh sb="10" eb="12">
      <t>ザイゲン</t>
    </rPh>
    <rPh sb="12" eb="13">
      <t>ナド</t>
    </rPh>
    <phoneticPr fontId="5"/>
  </si>
  <si>
    <t>決算額 (A)</t>
    <rPh sb="0" eb="2">
      <t>ケッサン</t>
    </rPh>
    <rPh sb="2" eb="3">
      <t>ガク</t>
    </rPh>
    <phoneticPr fontId="5"/>
  </si>
  <si>
    <t>目的別歳出の状況（単位 千円・％）</t>
  </si>
  <si>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</si>
  <si>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</si>
  <si>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</si>
  <si>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地方税の状況（単位 千円・％）</t>
    <rPh sb="0" eb="2">
      <t>チホウ</t>
    </rPh>
    <rPh sb="2" eb="3">
      <t>ゼイ</t>
    </rPh>
    <rPh sb="4" eb="6">
      <t>ジョウキョウ</t>
    </rPh>
    <rPh sb="7" eb="9">
      <t>タンイ</t>
    </rPh>
    <rPh sb="10" eb="12">
      <t>センエン</t>
    </rPh>
    <phoneticPr fontId="5"/>
  </si>
  <si>
    <t>(1) 普通会計の状況（市町村）</t>
    <rPh sb="4" eb="6">
      <t>フツウ</t>
    </rPh>
    <rPh sb="6" eb="8">
      <t>カイケイ</t>
    </rPh>
    <rPh sb="9" eb="11">
      <t>ジョウキョウ</t>
    </rPh>
    <rPh sb="12" eb="15">
      <t>シチョウソン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</si>
  <si>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</si>
  <si>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</si>
  <si>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</si>
  <si>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</si>
  <si>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</si>
  <si>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</si>
  <si>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</si>
  <si>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</si>
  <si>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　類似団体と比較して将来負担比率と有形固定資産減価償却率は高い。
　これは、公営住宅や福祉会館等の公共施設投資に対する地方債の発行が多いためである。令和２年度に保育所・幼稚園を認定こども園として集約するなど、老朽化した施設の除却を進めたが、今後も新規地方債の発行を抑制し、比率の改善に努める必要がある。</t>
    <phoneticPr fontId="43"/>
  </si>
  <si>
    <t>実質公債費比率</t>
    <phoneticPr fontId="43"/>
  </si>
  <si>
    <t xml:space="preserve"> </t>
    <phoneticPr fontId="43"/>
  </si>
  <si>
    <t>　本町の将来負担比率や実質公債費比率は、高い比率で推移している。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</si>
</sst>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Ｐゴシック"/>
      <family val="3"/>
    </font>
    <font>
      <sz val="9"/>
      <color indexed="8"/>
      <name val="ＭＳ Ｐゴシック"/>
      <family val="3"/>
    </font>
    <font>
      <sz val="9"/>
      <name val="ＭＳ 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2" fillId="0" borderId="0"/>
    <xf numFmtId="0" fontId="46" fillId="0" borderId="0">
      <alignment vertical="center"/>
    </xf>
  </cellStyleXfs>
  <cellXfs count="1134">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11" fillId="0" borderId="0" xfId="11" applyFont="1">
      <alignment vertical="center"/>
    </xf>
    <xf numFmtId="0" fontId="2" fillId="0" borderId="23" xfId="11" applyFont="1" applyBorder="1" applyAlignment="1">
      <alignment horizontal="center" vertical="center"/>
    </xf>
    <xf numFmtId="0" fontId="12" fillId="0" borderId="26" xfId="12" applyFont="1" applyBorder="1">
      <alignment vertical="center"/>
    </xf>
    <xf numFmtId="0" fontId="12"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2"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1"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7"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5" fillId="0" borderId="0" xfId="21" applyNumberFormat="1" applyFont="1">
      <alignment vertical="center"/>
    </xf>
    <xf numFmtId="0" fontId="18" fillId="0" borderId="30" xfId="21" applyFont="1" applyBorder="1">
      <alignment vertical="center"/>
    </xf>
    <xf numFmtId="178" fontId="15" fillId="0" borderId="42" xfId="21" applyNumberFormat="1" applyFont="1" applyBorder="1">
      <alignment vertical="center"/>
    </xf>
    <xf numFmtId="178" fontId="15" fillId="0" borderId="31" xfId="21" applyNumberFormat="1" applyFont="1" applyBorder="1">
      <alignment vertical="center"/>
    </xf>
    <xf numFmtId="0" fontId="15"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8" fillId="0" borderId="42" xfId="21" applyFont="1" applyBorder="1">
      <alignment vertical="center"/>
    </xf>
    <xf numFmtId="0" fontId="3" fillId="0" borderId="31" xfId="21" applyFont="1" applyBorder="1">
      <alignment vertical="center"/>
    </xf>
    <xf numFmtId="0" fontId="3" fillId="0" borderId="0" xfId="21" applyFont="1">
      <alignment vertical="center"/>
    </xf>
    <xf numFmtId="178" fontId="15" fillId="0" borderId="34" xfId="21" applyNumberFormat="1" applyFont="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78" fontId="15" fillId="0" borderId="32" xfId="21" applyNumberFormat="1" applyFont="1" applyBorder="1">
      <alignment vertical="center"/>
    </xf>
    <xf numFmtId="0" fontId="15"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78" fontId="15" fillId="0" borderId="35" xfId="21" applyNumberFormat="1" applyFont="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78" fontId="15" fillId="0" borderId="37" xfId="21" applyNumberFormat="1" applyFont="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5"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5" fillId="0" borderId="0" xfId="21" applyNumberFormat="1" applyFont="1">
      <alignment vertical="center"/>
    </xf>
    <xf numFmtId="189" fontId="15" fillId="0" borderId="34" xfId="21" applyNumberFormat="1" applyFont="1" applyBorder="1">
      <alignment vertical="center"/>
    </xf>
    <xf numFmtId="0" fontId="3" fillId="0" borderId="0" xfId="21" applyFont="1" applyAlignment="1"/>
    <xf numFmtId="178" fontId="12"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Border="1" applyAlignment="1">
      <alignment horizontal="center" vertical="center"/>
    </xf>
    <xf numFmtId="188" fontId="15" fillId="0" borderId="174" xfId="21" applyNumberFormat="1" applyFont="1" applyBorder="1" applyAlignment="1">
      <alignment horizontal="right" vertical="center" shrinkToFit="1"/>
    </xf>
    <xf numFmtId="184" fontId="15" fillId="0" borderId="174" xfId="21" applyNumberFormat="1" applyFont="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Border="1" applyAlignment="1">
      <alignment horizontal="right" vertical="center" shrinkToFit="1"/>
    </xf>
    <xf numFmtId="189" fontId="15"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Border="1">
      <alignment vertical="center"/>
    </xf>
    <xf numFmtId="178" fontId="15" fillId="0" borderId="14" xfId="21" applyNumberFormat="1" applyFont="1" applyBorder="1">
      <alignment vertical="center"/>
    </xf>
    <xf numFmtId="178" fontId="15"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185" fontId="23" fillId="0" borderId="79"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185" fontId="23" fillId="0" borderId="182"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185" fontId="23" fillId="0" borderId="62"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Alignment="1"/>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Alignment="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0" fillId="3" borderId="0" xfId="22" applyFont="1" applyFill="1" applyAlignment="1">
      <alignment vertical="center"/>
    </xf>
    <xf numFmtId="0" fontId="42" fillId="3" borderId="0" xfId="22" applyFill="1" applyAlignment="1" applyProtection="1">
      <alignment vertical="center"/>
      <protection hidden="1"/>
    </xf>
    <xf numFmtId="0" fontId="44" fillId="0" borderId="0" xfId="23" applyFont="1">
      <alignment vertical="center"/>
    </xf>
    <xf numFmtId="0" fontId="42" fillId="3" borderId="0" xfId="22" applyFill="1" applyAlignment="1">
      <alignment vertical="center"/>
    </xf>
    <xf numFmtId="0" fontId="42" fillId="3" borderId="0" xfId="22" applyFill="1" applyProtection="1">
      <protection hidden="1"/>
    </xf>
    <xf numFmtId="0" fontId="44" fillId="0" borderId="30" xfId="23" applyFont="1" applyBorder="1">
      <alignment vertical="center"/>
    </xf>
    <xf numFmtId="0" fontId="44" fillId="0" borderId="23" xfId="23" applyFont="1" applyBorder="1">
      <alignment vertical="center"/>
    </xf>
    <xf numFmtId="189" fontId="44" fillId="0" borderId="23" xfId="23" applyNumberFormat="1" applyFont="1" applyBorder="1">
      <alignment vertical="center"/>
    </xf>
    <xf numFmtId="0" fontId="44" fillId="0" borderId="16" xfId="23" applyFont="1" applyBorder="1">
      <alignment vertical="center"/>
    </xf>
    <xf numFmtId="0" fontId="44" fillId="0" borderId="42" xfId="23" applyFont="1" applyBorder="1">
      <alignment vertical="center"/>
    </xf>
    <xf numFmtId="0" fontId="44" fillId="0" borderId="14" xfId="23" applyFont="1" applyBorder="1">
      <alignment vertical="center"/>
    </xf>
    <xf numFmtId="0" fontId="44" fillId="0" borderId="31" xfId="23" applyFont="1" applyBorder="1">
      <alignment vertical="center"/>
    </xf>
    <xf numFmtId="0" fontId="44" fillId="0" borderId="34" xfId="23" applyFont="1" applyBorder="1">
      <alignment vertical="center"/>
    </xf>
    <xf numFmtId="0" fontId="44" fillId="0" borderId="15" xfId="23" applyFont="1" applyBorder="1">
      <alignment vertical="center"/>
    </xf>
    <xf numFmtId="0" fontId="44" fillId="0" borderId="35" xfId="23" applyFont="1" applyBorder="1">
      <alignment vertical="center"/>
    </xf>
    <xf numFmtId="0" fontId="45" fillId="0" borderId="30" xfId="23" applyFont="1" applyBorder="1">
      <alignment vertical="center"/>
    </xf>
    <xf numFmtId="178" fontId="46" fillId="0" borderId="0" xfId="23" applyNumberFormat="1" applyFont="1">
      <alignment vertical="center"/>
    </xf>
    <xf numFmtId="178" fontId="44" fillId="0" borderId="0" xfId="23" applyNumberFormat="1" applyFont="1">
      <alignment vertical="center"/>
    </xf>
    <xf numFmtId="187" fontId="44" fillId="3" borderId="0" xfId="24" applyNumberFormat="1" applyFont="1" applyFill="1" applyAlignment="1">
      <alignment vertical="center" wrapText="1"/>
    </xf>
    <xf numFmtId="49" fontId="44" fillId="3" borderId="0" xfId="24" applyNumberFormat="1" applyFont="1" applyFill="1" applyAlignment="1">
      <alignment horizontal="center" vertical="center" wrapText="1"/>
    </xf>
    <xf numFmtId="49" fontId="44" fillId="3" borderId="0" xfId="24" applyNumberFormat="1" applyFont="1" applyFill="1" applyAlignment="1">
      <alignment horizontal="center" vertical="center"/>
    </xf>
    <xf numFmtId="178" fontId="44" fillId="0" borderId="42" xfId="23" applyNumberFormat="1" applyFont="1" applyBorder="1">
      <alignment vertical="center"/>
    </xf>
    <xf numFmtId="178" fontId="44" fillId="0" borderId="14" xfId="23" applyNumberFormat="1" applyFont="1" applyBorder="1">
      <alignment vertical="center"/>
    </xf>
    <xf numFmtId="191" fontId="44" fillId="0" borderId="0" xfId="23" applyNumberFormat="1" applyFont="1">
      <alignment vertical="center"/>
    </xf>
    <xf numFmtId="178" fontId="44" fillId="0" borderId="31" xfId="23" applyNumberFormat="1" applyFont="1" applyBorder="1">
      <alignment vertical="center"/>
    </xf>
    <xf numFmtId="178" fontId="44" fillId="0" borderId="34" xfId="23" applyNumberFormat="1" applyFont="1" applyBorder="1">
      <alignment vertical="center"/>
    </xf>
    <xf numFmtId="189" fontId="44" fillId="0" borderId="34" xfId="23" applyNumberFormat="1" applyFont="1" applyBorder="1">
      <alignment vertical="center"/>
    </xf>
    <xf numFmtId="178" fontId="44" fillId="0" borderId="15" xfId="23" applyNumberFormat="1" applyFont="1" applyBorder="1">
      <alignment vertical="center"/>
    </xf>
    <xf numFmtId="0" fontId="45" fillId="0" borderId="42" xfId="23" applyFont="1" applyBorder="1">
      <alignment vertical="center"/>
    </xf>
    <xf numFmtId="0" fontId="44" fillId="0" borderId="0" xfId="24" applyFont="1">
      <alignment vertical="center"/>
    </xf>
    <xf numFmtId="189" fontId="44" fillId="0" borderId="0" xfId="24" applyNumberFormat="1" applyFont="1">
      <alignment vertical="center"/>
    </xf>
    <xf numFmtId="178" fontId="42" fillId="0" borderId="0" xfId="25" applyNumberFormat="1" applyAlignment="1">
      <alignment vertical="center"/>
    </xf>
    <xf numFmtId="183" fontId="42" fillId="0" borderId="0" xfId="26" applyNumberFormat="1" applyAlignment="1">
      <alignment horizontal="right" vertical="center"/>
    </xf>
    <xf numFmtId="184" fontId="42" fillId="0" borderId="0" xfId="26" applyNumberFormat="1" applyAlignment="1">
      <alignment horizontal="right" vertical="center"/>
    </xf>
    <xf numFmtId="178" fontId="44" fillId="3" borderId="0" xfId="23" applyNumberFormat="1" applyFont="1" applyFill="1" applyAlignment="1">
      <alignment vertical="center" wrapText="1"/>
    </xf>
    <xf numFmtId="178" fontId="42" fillId="0" borderId="0" xfId="25" applyNumberFormat="1" applyAlignment="1">
      <alignment horizontal="center" vertical="center"/>
    </xf>
    <xf numFmtId="0" fontId="47" fillId="0" borderId="0" xfId="27" applyFont="1">
      <alignment vertical="center"/>
    </xf>
    <xf numFmtId="0" fontId="42" fillId="3" borderId="0" xfId="22" applyFill="1"/>
    <xf numFmtId="0" fontId="9" fillId="0" borderId="0" xfId="11" applyFont="1" applyAlignment="1">
      <alignment horizontal="left" vertical="center" wrapText="1"/>
    </xf>
    <xf numFmtId="0" fontId="9"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0" fontId="10" fillId="0" borderId="0" xfId="0"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3" xfId="12" applyFont="1" applyBorder="1" applyAlignment="1">
      <alignment horizontal="center" vertical="center" shrinkToFit="1"/>
    </xf>
    <xf numFmtId="0" fontId="12" fillId="0" borderId="36" xfId="12" applyFont="1" applyBorder="1" applyAlignment="1">
      <alignment horizontal="center" vertical="center" shrinkToFit="1"/>
    </xf>
    <xf numFmtId="0" fontId="12" fillId="0" borderId="38" xfId="12" applyFont="1" applyBorder="1" applyAlignment="1">
      <alignment horizontal="center" vertical="center" shrinkToFit="1"/>
    </xf>
    <xf numFmtId="179" fontId="12" fillId="0" borderId="30" xfId="11" applyNumberFormat="1" applyFont="1" applyBorder="1" applyAlignment="1">
      <alignment horizontal="right" vertical="center" shrinkToFit="1"/>
    </xf>
    <xf numFmtId="179" fontId="12" fillId="0" borderId="23" xfId="11" applyNumberFormat="1" applyFont="1" applyBorder="1" applyAlignment="1">
      <alignment horizontal="right" vertical="center" shrinkToFit="1"/>
    </xf>
    <xf numFmtId="179" fontId="12" fillId="0" borderId="54" xfId="11" applyNumberFormat="1" applyFont="1" applyBorder="1" applyAlignment="1">
      <alignment horizontal="right" vertical="center" shrinkToFit="1"/>
    </xf>
    <xf numFmtId="0" fontId="12" fillId="0" borderId="30" xfId="11" applyFont="1" applyBorder="1">
      <alignment vertical="center"/>
    </xf>
    <xf numFmtId="0" fontId="12" fillId="0" borderId="23" xfId="11" applyFont="1" applyBorder="1">
      <alignment vertical="center"/>
    </xf>
    <xf numFmtId="0" fontId="12"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2" fillId="0" borderId="30" xfId="12" applyFont="1" applyBorder="1" applyAlignment="1">
      <alignment horizontal="center" vertical="center" shrinkToFit="1"/>
    </xf>
    <xf numFmtId="0" fontId="12" fillId="0" borderId="23" xfId="12" applyFont="1" applyBorder="1" applyAlignment="1">
      <alignment horizontal="center" vertical="center" shrinkToFit="1"/>
    </xf>
    <xf numFmtId="0" fontId="12" fillId="0" borderId="16" xfId="12" applyFont="1" applyBorder="1" applyAlignment="1">
      <alignment horizontal="center" vertical="center" shrinkToFit="1"/>
    </xf>
    <xf numFmtId="178" fontId="12" fillId="0" borderId="32" xfId="11" applyNumberFormat="1" applyFont="1" applyBorder="1" applyAlignment="1">
      <alignment horizontal="right" vertical="center" shrinkToFit="1"/>
    </xf>
    <xf numFmtId="178" fontId="12" fillId="0" borderId="35" xfId="11" applyNumberFormat="1" applyFont="1" applyBorder="1" applyAlignment="1">
      <alignment horizontal="right" vertical="center" shrinkToFit="1"/>
    </xf>
    <xf numFmtId="178" fontId="12"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2" fillId="0" borderId="35" xfId="11" applyFont="1" applyBorder="1">
      <alignment vertical="center"/>
    </xf>
    <xf numFmtId="0" fontId="12"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2" fillId="0" borderId="40" xfId="11" applyFont="1" applyBorder="1">
      <alignment vertical="center"/>
    </xf>
    <xf numFmtId="0" fontId="12" fillId="0" borderId="22" xfId="11" applyFont="1" applyBorder="1">
      <alignment vertical="center"/>
    </xf>
    <xf numFmtId="0" fontId="12" fillId="0" borderId="41" xfId="11" applyFont="1" applyBorder="1">
      <alignment vertical="center"/>
    </xf>
    <xf numFmtId="178" fontId="12" fillId="0" borderId="40" xfId="11" applyNumberFormat="1" applyFont="1" applyBorder="1" applyAlignment="1">
      <alignment horizontal="right" vertical="center" shrinkToFit="1"/>
    </xf>
    <xf numFmtId="178" fontId="12" fillId="0" borderId="19" xfId="11" applyNumberFormat="1" applyFont="1" applyBorder="1" applyAlignment="1">
      <alignment horizontal="right" vertical="center" shrinkToFit="1"/>
    </xf>
    <xf numFmtId="178" fontId="12"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6"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0" fontId="3" fillId="0" borderId="67" xfId="6" applyBorder="1" applyAlignment="1">
      <alignment horizontal="right" vertical="center" shrinkToFit="1"/>
    </xf>
    <xf numFmtId="180" fontId="2" fillId="0" borderId="73" xfId="6" applyNumberFormat="1" applyFont="1"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2" fillId="0" borderId="0" xfId="6" applyFont="1">
      <alignment vertical="center"/>
    </xf>
    <xf numFmtId="0" fontId="2" fillId="0" borderId="42" xfId="6" applyFont="1" applyBorder="1">
      <alignment vertical="center"/>
    </xf>
    <xf numFmtId="0" fontId="2" fillId="0" borderId="0" xfId="11" applyFont="1">
      <alignment vertical="center"/>
    </xf>
    <xf numFmtId="0" fontId="2" fillId="0" borderId="14" xfId="6" applyFont="1" applyBorder="1">
      <alignment vertical="center"/>
    </xf>
    <xf numFmtId="178" fontId="2" fillId="0" borderId="4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2" fillId="0" borderId="70" xfId="6" applyNumberFormat="1" applyFont="1"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0" fontId="3" fillId="0" borderId="15" xfId="6" applyBorder="1" applyAlignment="1">
      <alignment horizontal="right" vertical="center" shrinkToFit="1"/>
    </xf>
    <xf numFmtId="178" fontId="2" fillId="0" borderId="15"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0" fontId="3" fillId="0" borderId="14" xfId="6" applyBorder="1" applyAlignment="1">
      <alignment horizontal="right" vertical="center" shrinkToFit="1"/>
    </xf>
    <xf numFmtId="178" fontId="2" fillId="0" borderId="14" xfId="6" applyNumberFormat="1" applyFont="1" applyBorder="1" applyAlignment="1">
      <alignment horizontal="right" vertical="center" shrinkToFit="1"/>
    </xf>
    <xf numFmtId="180" fontId="3" fillId="0" borderId="14" xfId="6" applyNumberFormat="1"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16" xfId="6" applyNumberFormat="1" applyFont="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9" fillId="0" borderId="42" xfId="6" applyFont="1" applyBorder="1">
      <alignment vertical="center"/>
    </xf>
    <xf numFmtId="0" fontId="9" fillId="0" borderId="0" xfId="6" applyFont="1">
      <alignment vertical="center"/>
    </xf>
    <xf numFmtId="0" fontId="9" fillId="0" borderId="14" xfId="6" applyFont="1" applyBorder="1">
      <alignment vertical="center"/>
    </xf>
    <xf numFmtId="180" fontId="2" fillId="0" borderId="31"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30" xfId="6" applyNumberFormat="1" applyFont="1" applyBorder="1" applyAlignment="1">
      <alignment horizontal="right" vertical="center" shrinkToFit="1"/>
    </xf>
    <xf numFmtId="180" fontId="2" fillId="0" borderId="42"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9" fillId="0" borderId="32" xfId="6" applyFont="1" applyBorder="1" applyAlignment="1">
      <alignment horizontal="center" vertical="center"/>
    </xf>
    <xf numFmtId="0" fontId="9" fillId="0" borderId="35" xfId="6" applyFont="1" applyBorder="1" applyAlignment="1">
      <alignment horizontal="center" vertical="center"/>
    </xf>
    <xf numFmtId="0" fontId="9" fillId="0" borderId="37" xfId="6" applyFont="1" applyBorder="1" applyAlignment="1">
      <alignment horizontal="center" vertical="center"/>
    </xf>
    <xf numFmtId="178" fontId="2" fillId="0" borderId="65"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78" fontId="2" fillId="0" borderId="72"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49" fontId="8" fillId="0" borderId="6" xfId="6" applyNumberFormat="1" applyFont="1" applyBorder="1" applyAlignment="1">
      <alignment horizontal="center" vertical="center"/>
    </xf>
    <xf numFmtId="49" fontId="8" fillId="0" borderId="18" xfId="6" applyNumberFormat="1" applyFont="1" applyBorder="1" applyAlignment="1">
      <alignment horizontal="center" vertical="center"/>
    </xf>
    <xf numFmtId="49" fontId="8"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0" borderId="84"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8" xfId="14" applyFont="1" applyFill="1" applyBorder="1" applyAlignment="1">
      <alignment horizontal="left" vertical="center"/>
    </xf>
    <xf numFmtId="0" fontId="18" fillId="3" borderId="0" xfId="14" applyFont="1" applyFill="1" applyAlignment="1">
      <alignment horizontal="left" vertical="center"/>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3" fontId="18" fillId="3" borderId="42" xfId="17"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0" xfId="14" applyFont="1" applyFill="1">
      <alignment vertical="center"/>
    </xf>
    <xf numFmtId="0" fontId="18" fillId="3" borderId="14" xfId="14" applyFont="1" applyFill="1" applyBorder="1">
      <alignment vertical="center"/>
    </xf>
    <xf numFmtId="0" fontId="18" fillId="3" borderId="8" xfId="14" applyFont="1" applyFill="1" applyBorder="1">
      <alignment vertical="center"/>
    </xf>
    <xf numFmtId="186" fontId="18" fillId="3" borderId="42"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3" fontId="18" fillId="3" borderId="31"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0" fontId="18" fillId="3" borderId="9" xfId="14" applyFont="1" applyFill="1" applyBorder="1">
      <alignment vertical="center"/>
    </xf>
    <xf numFmtId="0" fontId="18" fillId="3" borderId="20" xfId="14" applyFont="1" applyFill="1" applyBorder="1">
      <alignment vertical="center"/>
    </xf>
    <xf numFmtId="0" fontId="18" fillId="3" borderId="17" xfId="14" applyFont="1" applyFill="1" applyBorder="1">
      <alignment vertical="center"/>
    </xf>
    <xf numFmtId="186" fontId="18" fillId="3" borderId="43" xfId="18" applyNumberFormat="1" applyFont="1" applyFill="1" applyBorder="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3" fontId="18" fillId="3" borderId="30"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65" xfId="18" applyNumberFormat="1" applyFont="1" applyFill="1" applyBorder="1" applyAlignment="1">
      <alignment horizontal="right" vertical="center" shrinkToFit="1"/>
    </xf>
    <xf numFmtId="183" fontId="18" fillId="3" borderId="72"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5" fontId="18" fillId="3" borderId="30"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16" xfId="18" applyNumberFormat="1" applyFont="1" applyFill="1" applyBorder="1" applyAlignment="1">
      <alignment horizontal="right" vertical="center" shrinkToFit="1"/>
    </xf>
    <xf numFmtId="185" fontId="18" fillId="3" borderId="54" xfId="18" applyNumberFormat="1" applyFont="1" applyFill="1" applyBorder="1" applyAlignment="1">
      <alignment horizontal="right" vertical="center" shrinkToFit="1"/>
    </xf>
    <xf numFmtId="0" fontId="18" fillId="3" borderId="43" xfId="14" applyFont="1" applyFill="1" applyBorder="1">
      <alignment vertical="center"/>
    </xf>
    <xf numFmtId="183" fontId="18" fillId="3" borderId="165" xfId="18" applyNumberFormat="1" applyFont="1" applyFill="1" applyBorder="1" applyAlignment="1">
      <alignment horizontal="right" vertical="center" shrinkToFit="1"/>
    </xf>
    <xf numFmtId="183" fontId="18" fillId="3" borderId="166"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5" fontId="18" fillId="3" borderId="1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42" xfId="14" applyFont="1" applyFill="1" applyBorder="1">
      <alignment vertical="center"/>
    </xf>
    <xf numFmtId="184" fontId="18" fillId="3" borderId="70" xfId="17"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42" xfId="18"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8" applyFont="1" applyFill="1" applyBorder="1" applyAlignment="1">
      <alignment horizontal="left" vertical="center" shrinkToFit="1"/>
    </xf>
    <xf numFmtId="184" fontId="18" fillId="3" borderId="73"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8" applyNumberFormat="1" applyFont="1" applyFill="1" applyBorder="1" applyAlignment="1">
      <alignment horizontal="right" vertical="center" shrinkToFit="1"/>
    </xf>
    <xf numFmtId="183" fontId="18" fillId="3" borderId="68" xfId="18" applyNumberFormat="1" applyFont="1" applyFill="1" applyBorder="1" applyAlignment="1">
      <alignment horizontal="right" vertical="center" shrinkToFit="1"/>
    </xf>
    <xf numFmtId="184" fontId="18" fillId="3" borderId="68" xfId="18" applyNumberFormat="1" applyFont="1" applyFill="1" applyBorder="1" applyAlignment="1">
      <alignment horizontal="right" vertical="center" shrinkToFit="1"/>
    </xf>
    <xf numFmtId="184" fontId="18" fillId="3" borderId="168" xfId="18" applyNumberFormat="1" applyFont="1" applyFill="1" applyBorder="1" applyAlignment="1">
      <alignment horizontal="right" vertical="center" shrinkToFi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3" fontId="18" fillId="3" borderId="150"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0" fontId="18"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183" fontId="18" fillId="3" borderId="15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62" xfId="18" applyNumberFormat="1" applyFont="1" applyFill="1" applyBorder="1" applyAlignment="1">
      <alignment horizontal="right" vertical="center"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184" fontId="18" fillId="3" borderId="158" xfId="18" applyNumberFormat="1" applyFont="1" applyFill="1" applyBorder="1" applyAlignment="1">
      <alignment horizontal="right" vertical="center" shrinkToFit="1"/>
    </xf>
    <xf numFmtId="184" fontId="18" fillId="3" borderId="27" xfId="18" applyNumberFormat="1" applyFont="1" applyFill="1" applyBorder="1" applyAlignment="1">
      <alignment horizontal="right" vertical="center" shrinkToFit="1"/>
    </xf>
    <xf numFmtId="0" fontId="18" fillId="3" borderId="30" xfId="18" applyFont="1" applyFill="1" applyBorder="1" applyAlignment="1">
      <alignment horizontal="left" vertical="center" shrinkToFit="1"/>
    </xf>
    <xf numFmtId="0" fontId="18" fillId="3" borderId="23" xfId="18" applyFont="1" applyFill="1" applyBorder="1" applyAlignment="1">
      <alignment horizontal="left" vertical="center" shrinkToFit="1"/>
    </xf>
    <xf numFmtId="0" fontId="18" fillId="3" borderId="16" xfId="18" applyFont="1" applyFill="1" applyBorder="1" applyAlignment="1">
      <alignment horizontal="lef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184" fontId="18" fillId="3" borderId="75"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72"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54" xfId="18"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183" fontId="18" fillId="3" borderId="32"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3" fontId="18" fillId="3" borderId="135" xfId="18"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0" fontId="18" fillId="3" borderId="14" xfId="14" applyFont="1" applyFill="1" applyBorder="1" applyAlignment="1">
      <alignment horizontal="left" vertical="center"/>
    </xf>
    <xf numFmtId="0" fontId="18" fillId="3" borderId="19" xfId="14" applyFont="1" applyFill="1" applyBorder="1" applyAlignment="1">
      <alignment horizontal="left" vertical="center" wrapText="1"/>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0" borderId="83" xfId="18" applyFont="1" applyBorder="1" applyAlignment="1" applyProtection="1">
      <alignment horizontal="left" vertical="center" shrinkToFit="1"/>
      <protection locked="0"/>
    </xf>
    <xf numFmtId="0" fontId="18" fillId="0" borderId="86" xfId="18" applyFont="1" applyBorder="1" applyAlignment="1" applyProtection="1">
      <alignment horizontal="left" vertical="center" shrinkToFit="1"/>
      <protection locked="0"/>
    </xf>
    <xf numFmtId="0" fontId="18" fillId="0" borderId="90" xfId="18" applyFont="1" applyBorder="1" applyAlignment="1" applyProtection="1">
      <alignment horizontal="left" vertical="center" shrinkToFit="1"/>
      <protection locked="0"/>
    </xf>
    <xf numFmtId="183" fontId="18" fillId="0" borderId="94" xfId="18" applyNumberFormat="1" applyFont="1" applyBorder="1" applyAlignment="1" applyProtection="1">
      <alignment horizontal="right" vertical="center" shrinkToFit="1"/>
      <protection locked="0"/>
    </xf>
    <xf numFmtId="183" fontId="18" fillId="0" borderId="100" xfId="18"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184" fontId="18" fillId="0" borderId="101" xfId="14" applyNumberFormat="1" applyFont="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0" borderId="118" xfId="18" applyNumberFormat="1" applyFont="1" applyBorder="1" applyAlignment="1" applyProtection="1">
      <alignment horizontal="right" vertical="center" shrinkToFit="1"/>
      <protection locked="0"/>
    </xf>
    <xf numFmtId="183" fontId="18" fillId="0" borderId="125" xfId="18"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0" fontId="18" fillId="3" borderId="20" xfId="14" applyFont="1" applyFill="1" applyBorder="1" applyAlignment="1">
      <alignment horizontal="left" vertical="center"/>
    </xf>
    <xf numFmtId="183" fontId="18" fillId="5" borderId="97"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8" fillId="0" borderId="109" xfId="18" applyNumberFormat="1" applyFont="1" applyBorder="1" applyAlignment="1" applyProtection="1">
      <alignment horizontal="right" vertical="center" shrinkToFit="1"/>
      <protection locked="0"/>
    </xf>
    <xf numFmtId="183" fontId="18" fillId="0" borderId="115" xfId="18" applyNumberFormat="1" applyFont="1" applyBorder="1" applyAlignment="1" applyProtection="1">
      <alignment horizontal="right" vertical="center" shrinkToFit="1"/>
      <protection locked="0"/>
    </xf>
    <xf numFmtId="183" fontId="18" fillId="0" borderId="120" xfId="18" applyNumberFormat="1" applyFont="1" applyBorder="1" applyAlignment="1" applyProtection="1">
      <alignment horizontal="right" vertical="center" shrinkToFit="1"/>
      <protection locked="0"/>
    </xf>
    <xf numFmtId="183" fontId="18" fillId="0" borderId="122" xfId="18"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5" fillId="3" borderId="32" xfId="21" applyFont="1" applyFill="1" applyBorder="1">
      <alignment vertical="center"/>
    </xf>
    <xf numFmtId="0" fontId="15" fillId="3" borderId="35" xfId="21" applyFont="1" applyFill="1" applyBorder="1">
      <alignment vertical="center"/>
    </xf>
    <xf numFmtId="0" fontId="15"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5" fillId="3" borderId="32" xfId="21" applyNumberFormat="1" applyFont="1" applyFill="1" applyBorder="1" applyAlignment="1">
      <alignment vertical="center" wrapText="1"/>
    </xf>
    <xf numFmtId="178" fontId="15" fillId="3" borderId="35" xfId="21" applyNumberFormat="1" applyFont="1" applyFill="1" applyBorder="1" applyAlignment="1">
      <alignment vertical="center" wrapText="1"/>
    </xf>
    <xf numFmtId="178" fontId="15" fillId="3" borderId="37" xfId="21" applyNumberFormat="1" applyFont="1" applyFill="1" applyBorder="1" applyAlignment="1">
      <alignment vertical="center" wrapText="1"/>
    </xf>
    <xf numFmtId="178" fontId="15" fillId="0" borderId="32" xfId="21" applyNumberFormat="1" applyFont="1" applyBorder="1" applyAlignment="1">
      <alignment vertical="center" wrapText="1"/>
    </xf>
    <xf numFmtId="178" fontId="15" fillId="0" borderId="35" xfId="21" applyNumberFormat="1" applyFont="1" applyBorder="1" applyAlignment="1">
      <alignment vertical="center" wrapText="1"/>
    </xf>
    <xf numFmtId="178" fontId="15" fillId="0" borderId="37" xfId="21" applyNumberFormat="1" applyFont="1" applyBorder="1" applyAlignment="1">
      <alignment vertical="center" wrapText="1"/>
    </xf>
    <xf numFmtId="178" fontId="15" fillId="0" borderId="23" xfId="21" applyNumberFormat="1" applyFont="1" applyBorder="1">
      <alignment vertical="center"/>
    </xf>
    <xf numFmtId="187" fontId="15" fillId="3" borderId="32" xfId="20" applyNumberFormat="1" applyFont="1" applyFill="1" applyBorder="1" applyAlignment="1">
      <alignment horizontal="left" vertical="center" wrapText="1"/>
    </xf>
    <xf numFmtId="187" fontId="15" fillId="3" borderId="35" xfId="20" applyNumberFormat="1" applyFont="1" applyFill="1" applyBorder="1" applyAlignment="1">
      <alignment horizontal="left" vertical="center" wrapText="1"/>
    </xf>
    <xf numFmtId="187" fontId="15" fillId="3" borderId="37"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0" fontId="15" fillId="3" borderId="35" xfId="20" applyFont="1" applyFill="1" applyBorder="1" applyAlignment="1">
      <alignment horizontal="left" vertical="center"/>
    </xf>
    <xf numFmtId="0" fontId="15"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4" fillId="0" borderId="0" xfId="23" applyFont="1" applyAlignment="1">
      <alignment horizontal="center" vertical="center"/>
    </xf>
    <xf numFmtId="184" fontId="44" fillId="3" borderId="0" xfId="24" applyNumberFormat="1" applyFont="1" applyFill="1" applyAlignment="1">
      <alignment horizontal="center" vertical="center" wrapText="1"/>
    </xf>
    <xf numFmtId="184" fontId="44" fillId="3" borderId="74" xfId="24" applyNumberFormat="1" applyFont="1" applyFill="1" applyBorder="1" applyAlignment="1">
      <alignment horizontal="center" vertical="center"/>
    </xf>
    <xf numFmtId="178" fontId="42" fillId="0" borderId="0" xfId="23" applyNumberFormat="1" applyAlignment="1">
      <alignment horizontal="center" vertical="center"/>
    </xf>
    <xf numFmtId="184" fontId="44" fillId="0" borderId="0" xfId="23" applyNumberFormat="1" applyFont="1" applyAlignment="1">
      <alignment horizontal="center" vertical="center"/>
    </xf>
    <xf numFmtId="187" fontId="44" fillId="3" borderId="74" xfId="24" applyNumberFormat="1" applyFont="1" applyFill="1" applyBorder="1" applyAlignment="1">
      <alignment horizontal="center" vertical="center" wrapText="1"/>
    </xf>
    <xf numFmtId="0" fontId="44" fillId="0" borderId="74" xfId="23" applyFont="1" applyBorder="1" applyAlignment="1">
      <alignment horizontal="center" vertical="center"/>
    </xf>
    <xf numFmtId="184" fontId="44" fillId="3" borderId="0" xfId="24" applyNumberFormat="1" applyFont="1" applyFill="1" applyAlignment="1">
      <alignment horizontal="center" vertical="center"/>
    </xf>
    <xf numFmtId="0" fontId="44" fillId="0" borderId="30" xfId="23" applyFont="1" applyBorder="1" applyAlignment="1" applyProtection="1">
      <alignment horizontal="left" vertical="top" wrapText="1"/>
      <protection locked="0"/>
    </xf>
    <xf numFmtId="0" fontId="44" fillId="0" borderId="23" xfId="23" applyFont="1" applyBorder="1" applyAlignment="1" applyProtection="1">
      <alignment horizontal="left" vertical="top" wrapText="1"/>
      <protection locked="0"/>
    </xf>
    <xf numFmtId="0" fontId="44" fillId="0" borderId="16" xfId="23" applyFont="1" applyBorder="1" applyAlignment="1" applyProtection="1">
      <alignment horizontal="left" vertical="top" wrapText="1"/>
      <protection locked="0"/>
    </xf>
    <xf numFmtId="0" fontId="44" fillId="0" borderId="42" xfId="23" applyFont="1" applyBorder="1" applyAlignment="1" applyProtection="1">
      <alignment horizontal="left" vertical="top" wrapText="1"/>
      <protection locked="0"/>
    </xf>
    <xf numFmtId="0" fontId="44" fillId="0" borderId="0" xfId="23" applyFont="1" applyAlignment="1" applyProtection="1">
      <alignment horizontal="left" vertical="top" wrapText="1"/>
      <protection locked="0"/>
    </xf>
    <xf numFmtId="0" fontId="44" fillId="0" borderId="14" xfId="23" applyFont="1" applyBorder="1" applyAlignment="1" applyProtection="1">
      <alignment horizontal="left" vertical="top" wrapText="1"/>
      <protection locked="0"/>
    </xf>
    <xf numFmtId="0" fontId="44" fillId="0" borderId="31" xfId="23" applyFont="1" applyBorder="1" applyAlignment="1" applyProtection="1">
      <alignment horizontal="left" vertical="top" wrapText="1"/>
      <protection locked="0"/>
    </xf>
    <xf numFmtId="0" fontId="44" fillId="0" borderId="34" xfId="23" applyFont="1" applyBorder="1" applyAlignment="1" applyProtection="1">
      <alignment horizontal="left" vertical="top" wrapText="1"/>
      <protection locked="0"/>
    </xf>
    <xf numFmtId="0" fontId="44" fillId="0" borderId="15" xfId="23" applyFont="1" applyBorder="1" applyAlignment="1" applyProtection="1">
      <alignment horizontal="left" vertical="top" wrapText="1"/>
      <protection locked="0"/>
    </xf>
    <xf numFmtId="187" fontId="44" fillId="3" borderId="0" xfId="24" applyNumberFormat="1" applyFont="1" applyFill="1" applyAlignment="1">
      <alignment horizontal="center" vertical="center" wrapText="1"/>
    </xf>
    <xf numFmtId="0" fontId="44" fillId="0" borderId="32" xfId="23" applyFont="1" applyBorder="1" applyAlignment="1">
      <alignment horizontal="center" vertical="center"/>
    </xf>
    <xf numFmtId="0" fontId="44" fillId="0" borderId="35" xfId="23" applyFont="1" applyBorder="1" applyAlignment="1">
      <alignment horizontal="center" vertical="center"/>
    </xf>
    <xf numFmtId="0" fontId="44" fillId="0" borderId="37" xfId="23" applyFont="1" applyBorder="1" applyAlignment="1">
      <alignment horizontal="center" vertical="center"/>
    </xf>
    <xf numFmtId="187" fontId="44" fillId="0" borderId="0" xfId="24" applyNumberFormat="1" applyFont="1" applyAlignment="1">
      <alignment horizontal="center" vertical="center" wrapText="1"/>
    </xf>
  </cellXfs>
  <cellStyles count="28">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2 5" xfId="22" xr:uid="{835BD77F-156B-489D-9279-FBB08C5910C6}"/>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7" xr:uid="{53127895-0CFC-4431-84FF-0ECA3DBA17B3}"/>
    <cellStyle name="標準_【レイアウト】（県）資料３（Ｐ２）　歳出比較分析表" xfId="21" xr:uid="{00000000-0005-0000-0000-000015000000}"/>
    <cellStyle name="標準_【レイアウト】（県）資料３（Ｐ２）　歳出比較分析表 2" xfId="23" xr:uid="{7E4DBBC5-1E72-4ECB-9E51-2C36426838F7}"/>
    <cellStyle name="標準_【レイアウト】（市）資料３（Ｐ２）　歳出比較分析表" xfId="20" xr:uid="{00000000-0005-0000-0000-000014000000}"/>
    <cellStyle name="標準_【レイアウト】（市）資料３（Ｐ２）　歳出比較分析表 2" xfId="24" xr:uid="{A7FD0A14-B2EF-422F-924C-21F5F42927C9}"/>
    <cellStyle name="標準_APAHO251300" xfId="15" xr:uid="{00000000-0005-0000-0000-00000F000000}"/>
    <cellStyle name="標準_APAHO251300 2" xfId="25" xr:uid="{A6555AFF-0EE7-4C5D-B228-15778B164689}"/>
    <cellStyle name="標準_APAHO252300" xfId="16" xr:uid="{00000000-0005-0000-0000-000010000000}"/>
    <cellStyle name="標準_APAHO252300 2" xfId="26" xr:uid="{A8D125E4-EF3F-49AD-9991-B128F42CE2EE}"/>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3FA3-4230-9C97-EBAD3E3C25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43939</c:v>
                </c:pt>
                <c:pt idx="1">
                  <c:v>69059</c:v>
                </c:pt>
                <c:pt idx="2">
                  <c:v>79820</c:v>
                </c:pt>
                <c:pt idx="3">
                  <c:v>31431</c:v>
                </c:pt>
                <c:pt idx="4">
                  <c:v>18932</c:v>
                </c:pt>
              </c:numCache>
            </c:numRef>
          </c:val>
          <c:smooth val="0"/>
          <c:extLst>
            <c:ext xmlns:c16="http://schemas.microsoft.com/office/drawing/2014/chart" uri="{C3380CC4-5D6E-409C-BE32-E72D297353CC}">
              <c16:uniqueId val="{00000001-3FA3-4230-9C97-EBAD3E3C25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0527048213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0.53</c:v>
                </c:pt>
                <c:pt idx="1">
                  <c:v>0.44</c:v>
                </c:pt>
                <c:pt idx="2">
                  <c:v>0.5</c:v>
                </c:pt>
                <c:pt idx="3">
                  <c:v>5</c:v>
                </c:pt>
                <c:pt idx="4">
                  <c:v>7.33</c:v>
                </c:pt>
              </c:numCache>
            </c:numRef>
          </c:val>
          <c:extLst>
            <c:ext xmlns:c16="http://schemas.microsoft.com/office/drawing/2014/chart" uri="{C3380CC4-5D6E-409C-BE32-E72D297353CC}">
              <c16:uniqueId val="{00000000-71A7-468E-AE78-1AE629ED8E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c:v>
                </c:pt>
                <c:pt idx="1">
                  <c:v>2.82</c:v>
                </c:pt>
                <c:pt idx="2">
                  <c:v>0.96</c:v>
                </c:pt>
                <c:pt idx="3">
                  <c:v>2.39</c:v>
                </c:pt>
                <c:pt idx="4">
                  <c:v>11.45</c:v>
                </c:pt>
              </c:numCache>
            </c:numRef>
          </c:val>
          <c:extLst>
            <c:ext xmlns:c16="http://schemas.microsoft.com/office/drawing/2014/chart" uri="{C3380CC4-5D6E-409C-BE32-E72D297353CC}">
              <c16:uniqueId val="{00000001-71A7-468E-AE78-1AE629ED8E6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-3.61</c:v>
                </c:pt>
                <c:pt idx="1">
                  <c:v>-0.09</c:v>
                </c:pt>
                <c:pt idx="2">
                  <c:v>-1.81</c:v>
                </c:pt>
                <c:pt idx="3">
                  <c:v>6</c:v>
                </c:pt>
                <c:pt idx="4">
                  <c:v>11.95</c:v>
                </c:pt>
              </c:numCache>
            </c:numRef>
          </c:val>
          <c:smooth val="0"/>
          <c:extLst>
            <c:ext xmlns:c16="http://schemas.microsoft.com/office/drawing/2014/chart" uri="{C3380CC4-5D6E-409C-BE32-E72D297353CC}">
              <c16:uniqueId val="{00000002-71A7-468E-AE78-1AE629ED8E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6B-47A6-BAEC-94AC82DFFB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6B-47A6-BAEC-94AC82DFFB6F}"/>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2.04</c:v>
                </c:pt>
                <c:pt idx="2">
                  <c:v>#N/A</c:v>
                </c:pt>
                <c:pt idx="3">
                  <c:v>2.14</c:v>
                </c:pt>
                <c:pt idx="4">
                  <c:v>#N/A</c:v>
                </c:pt>
                <c:pt idx="5">
                  <c:v>1.42</c:v>
                </c:pt>
                <c:pt idx="6">
                  <c:v>#N/A</c:v>
                </c:pt>
                <c:pt idx="7">
                  <c:v>0</c:v>
                </c:pt>
                <c:pt idx="8">
                  <c:v>#N/A</c:v>
                </c:pt>
                <c:pt idx="9">
                  <c:v>0</c:v>
                </c:pt>
              </c:numCache>
            </c:numRef>
          </c:val>
          <c:extLst>
            <c:ext xmlns:c16="http://schemas.microsoft.com/office/drawing/2014/chart" uri="{C3380CC4-5D6E-409C-BE32-E72D297353CC}">
              <c16:uniqueId val="{00000002-B16B-47A6-BAEC-94AC82DFFB6F}"/>
            </c:ext>
          </c:extLst>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3-B16B-47A6-BAEC-94AC82DFFB6F}"/>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16B-47A6-BAEC-94AC82DFFB6F}"/>
            </c:ext>
          </c:extLst>
        </c:ser>
        <c:ser>
          <c:idx val="5"/>
          <c:order val="5"/>
          <c:tx>
            <c:strRef>
              <c:f>データシート!$A$32</c:f>
              <c:strCache>
                <c:ptCount val="1"/>
                <c:pt idx="0">
                  <c:v>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B16B-47A6-BAEC-94AC82DFFB6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6-B16B-47A6-BAEC-94AC82DFFB6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1.34</c:v>
                </c:pt>
                <c:pt idx="2">
                  <c:v>#N/A</c:v>
                </c:pt>
                <c:pt idx="3">
                  <c:v>1.73</c:v>
                </c:pt>
                <c:pt idx="4">
                  <c:v>#N/A</c:v>
                </c:pt>
                <c:pt idx="5">
                  <c:v>0.34</c:v>
                </c:pt>
                <c:pt idx="6">
                  <c:v>#N/A</c:v>
                </c:pt>
                <c:pt idx="7">
                  <c:v>0.28000000000000003</c:v>
                </c:pt>
                <c:pt idx="8">
                  <c:v>#N/A</c:v>
                </c:pt>
                <c:pt idx="9">
                  <c:v>0.25</c:v>
                </c:pt>
              </c:numCache>
            </c:numRef>
          </c:val>
          <c:extLst>
            <c:ext xmlns:c16="http://schemas.microsoft.com/office/drawing/2014/chart" uri="{C3380CC4-5D6E-409C-BE32-E72D297353CC}">
              <c16:uniqueId val="{00000007-B16B-47A6-BAEC-94AC82DFFB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0.56999999999999995</c:v>
                </c:pt>
                <c:pt idx="2">
                  <c:v>#N/A</c:v>
                </c:pt>
                <c:pt idx="3">
                  <c:v>0.39</c:v>
                </c:pt>
                <c:pt idx="4">
                  <c:v>#N/A</c:v>
                </c:pt>
                <c:pt idx="5">
                  <c:v>0.45</c:v>
                </c:pt>
                <c:pt idx="6">
                  <c:v>#N/A</c:v>
                </c:pt>
                <c:pt idx="7">
                  <c:v>4.95</c:v>
                </c:pt>
                <c:pt idx="8">
                  <c:v>#N/A</c:v>
                </c:pt>
                <c:pt idx="9">
                  <c:v>7.27</c:v>
                </c:pt>
              </c:numCache>
            </c:numRef>
          </c:val>
          <c:extLst>
            <c:ext xmlns:c16="http://schemas.microsoft.com/office/drawing/2014/chart" uri="{C3380CC4-5D6E-409C-BE32-E72D297353CC}">
              <c16:uniqueId val="{00000008-B16B-47A6-BAEC-94AC82DFFB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9.5500000000000007</c:v>
                </c:pt>
                <c:pt idx="2">
                  <c:v>#N/A</c:v>
                </c:pt>
                <c:pt idx="3">
                  <c:v>10.08</c:v>
                </c:pt>
                <c:pt idx="4">
                  <c:v>#N/A</c:v>
                </c:pt>
                <c:pt idx="5">
                  <c:v>11.4</c:v>
                </c:pt>
                <c:pt idx="6">
                  <c:v>#N/A</c:v>
                </c:pt>
                <c:pt idx="7">
                  <c:v>11.08</c:v>
                </c:pt>
                <c:pt idx="8">
                  <c:v>#N/A</c:v>
                </c:pt>
                <c:pt idx="9">
                  <c:v>11.77</c:v>
                </c:pt>
              </c:numCache>
            </c:numRef>
          </c:val>
          <c:extLst>
            <c:ext xmlns:c16="http://schemas.microsoft.com/office/drawing/2014/chart" uri="{C3380CC4-5D6E-409C-BE32-E72D297353CC}">
              <c16:uniqueId val="{00000009-B16B-47A6-BAEC-94AC82DFFB6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640</c:v>
                </c:pt>
                <c:pt idx="5">
                  <c:v>628</c:v>
                </c:pt>
                <c:pt idx="8">
                  <c:v>621</c:v>
                </c:pt>
                <c:pt idx="11">
                  <c:v>623</c:v>
                </c:pt>
                <c:pt idx="14">
                  <c:v>629</c:v>
                </c:pt>
              </c:numCache>
            </c:numRef>
          </c:val>
          <c:extLst>
            <c:ext xmlns:c16="http://schemas.microsoft.com/office/drawing/2014/chart" uri="{C3380CC4-5D6E-409C-BE32-E72D297353CC}">
              <c16:uniqueId val="{00000000-AE8D-42C7-A27D-7AC7CCF67C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3</c:v>
                </c:pt>
                <c:pt idx="9">
                  <c:v>0</c:v>
                </c:pt>
                <c:pt idx="12">
                  <c:v>0</c:v>
                </c:pt>
              </c:numCache>
            </c:numRef>
          </c:val>
          <c:extLst>
            <c:ext xmlns:c16="http://schemas.microsoft.com/office/drawing/2014/chart" uri="{C3380CC4-5D6E-409C-BE32-E72D297353CC}">
              <c16:uniqueId val="{00000001-AE8D-42C7-A27D-7AC7CCF67C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8D-42C7-A27D-7AC7CCF67C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67</c:v>
                </c:pt>
                <c:pt idx="6">
                  <c:v>62</c:v>
                </c:pt>
                <c:pt idx="9">
                  <c:v>59</c:v>
                </c:pt>
                <c:pt idx="12">
                  <c:v>38</c:v>
                </c:pt>
              </c:numCache>
            </c:numRef>
          </c:val>
          <c:extLst>
            <c:ext xmlns:c16="http://schemas.microsoft.com/office/drawing/2014/chart" uri="{C3380CC4-5D6E-409C-BE32-E72D297353CC}">
              <c16:uniqueId val="{00000003-AE8D-42C7-A27D-7AC7CCF67C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234</c:v>
                </c:pt>
                <c:pt idx="3">
                  <c:v>227</c:v>
                </c:pt>
                <c:pt idx="6">
                  <c:v>212</c:v>
                </c:pt>
                <c:pt idx="9">
                  <c:v>203</c:v>
                </c:pt>
                <c:pt idx="12">
                  <c:v>216</c:v>
                </c:pt>
              </c:numCache>
            </c:numRef>
          </c:val>
          <c:extLst>
            <c:ext xmlns:c16="http://schemas.microsoft.com/office/drawing/2014/chart" uri="{C3380CC4-5D6E-409C-BE32-E72D297353CC}">
              <c16:uniqueId val="{00000004-AE8D-42C7-A27D-7AC7CCF67C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8D-42C7-A27D-7AC7CCF67C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8D-42C7-A27D-7AC7CCF67C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1100</c:v>
                </c:pt>
                <c:pt idx="3">
                  <c:v>1111</c:v>
                </c:pt>
                <c:pt idx="6">
                  <c:v>1089</c:v>
                </c:pt>
                <c:pt idx="9">
                  <c:v>901</c:v>
                </c:pt>
                <c:pt idx="12">
                  <c:v>927</c:v>
                </c:pt>
              </c:numCache>
            </c:numRef>
          </c:val>
          <c:extLst>
            <c:ext xmlns:c16="http://schemas.microsoft.com/office/drawing/2014/chart" uri="{C3380CC4-5D6E-409C-BE32-E72D297353CC}">
              <c16:uniqueId val="{00000007-AE8D-42C7-A27D-7AC7CCF67CB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780</c:v>
                </c:pt>
                <c:pt idx="2">
                  <c:v>#N/A</c:v>
                </c:pt>
                <c:pt idx="3">
                  <c:v>#N/A</c:v>
                </c:pt>
                <c:pt idx="4">
                  <c:v>778</c:v>
                </c:pt>
                <c:pt idx="5">
                  <c:v>#N/A</c:v>
                </c:pt>
                <c:pt idx="6">
                  <c:v>#N/A</c:v>
                </c:pt>
                <c:pt idx="7">
                  <c:v>745</c:v>
                </c:pt>
                <c:pt idx="8">
                  <c:v>#N/A</c:v>
                </c:pt>
                <c:pt idx="9">
                  <c:v>#N/A</c:v>
                </c:pt>
                <c:pt idx="10">
                  <c:v>540</c:v>
                </c:pt>
                <c:pt idx="11">
                  <c:v>#N/A</c:v>
                </c:pt>
                <c:pt idx="12">
                  <c:v>#N/A</c:v>
                </c:pt>
                <c:pt idx="13">
                  <c:v>552</c:v>
                </c:pt>
                <c:pt idx="14">
                  <c:v>#N/A</c:v>
                </c:pt>
              </c:numCache>
            </c:numRef>
          </c:val>
          <c:smooth val="0"/>
          <c:extLst>
            <c:ext xmlns:c16="http://schemas.microsoft.com/office/drawing/2014/chart" uri="{C3380CC4-5D6E-409C-BE32-E72D297353CC}">
              <c16:uniqueId val="{00000008-AE8D-42C7-A27D-7AC7CCF67CB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7711</c:v>
                </c:pt>
                <c:pt idx="5">
                  <c:v>8269</c:v>
                </c:pt>
                <c:pt idx="8">
                  <c:v>7955</c:v>
                </c:pt>
                <c:pt idx="11">
                  <c:v>7669</c:v>
                </c:pt>
                <c:pt idx="14">
                  <c:v>7401</c:v>
                </c:pt>
              </c:numCache>
            </c:numRef>
          </c:val>
          <c:extLst>
            <c:ext xmlns:c16="http://schemas.microsoft.com/office/drawing/2014/chart" uri="{C3380CC4-5D6E-409C-BE32-E72D297353CC}">
              <c16:uniqueId val="{00000000-F435-47F7-8F5F-41EFA448EE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6</c:v>
                </c:pt>
                <c:pt idx="8">
                  <c:v>3</c:v>
                </c:pt>
                <c:pt idx="11">
                  <c:v>1</c:v>
                </c:pt>
                <c:pt idx="14">
                  <c:v>0</c:v>
                </c:pt>
              </c:numCache>
            </c:numRef>
          </c:val>
          <c:extLst>
            <c:ext xmlns:c16="http://schemas.microsoft.com/office/drawing/2014/chart" uri="{C3380CC4-5D6E-409C-BE32-E72D297353CC}">
              <c16:uniqueId val="{00000001-F435-47F7-8F5F-41EFA448EE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698</c:v>
                </c:pt>
                <c:pt idx="5">
                  <c:v>699</c:v>
                </c:pt>
                <c:pt idx="8">
                  <c:v>652</c:v>
                </c:pt>
                <c:pt idx="11">
                  <c:v>789</c:v>
                </c:pt>
                <c:pt idx="14">
                  <c:v>1232</c:v>
                </c:pt>
              </c:numCache>
            </c:numRef>
          </c:val>
          <c:extLst>
            <c:ext xmlns:c16="http://schemas.microsoft.com/office/drawing/2014/chart" uri="{C3380CC4-5D6E-409C-BE32-E72D297353CC}">
              <c16:uniqueId val="{00000002-F435-47F7-8F5F-41EFA448EE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35-47F7-8F5F-41EFA448EE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35-47F7-8F5F-41EFA448EE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35-47F7-8F5F-41EFA448EE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810</c:v>
                </c:pt>
                <c:pt idx="3">
                  <c:v>739</c:v>
                </c:pt>
                <c:pt idx="6">
                  <c:v>799</c:v>
                </c:pt>
                <c:pt idx="9">
                  <c:v>806</c:v>
                </c:pt>
                <c:pt idx="12">
                  <c:v>723</c:v>
                </c:pt>
              </c:numCache>
            </c:numRef>
          </c:val>
          <c:extLst>
            <c:ext xmlns:c16="http://schemas.microsoft.com/office/drawing/2014/chart" uri="{C3380CC4-5D6E-409C-BE32-E72D297353CC}">
              <c16:uniqueId val="{00000006-F435-47F7-8F5F-41EFA448EE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374</c:v>
                </c:pt>
                <c:pt idx="3">
                  <c:v>305</c:v>
                </c:pt>
                <c:pt idx="6">
                  <c:v>230</c:v>
                </c:pt>
                <c:pt idx="9">
                  <c:v>160</c:v>
                </c:pt>
                <c:pt idx="12">
                  <c:v>145</c:v>
                </c:pt>
              </c:numCache>
            </c:numRef>
          </c:val>
          <c:extLst>
            <c:ext xmlns:c16="http://schemas.microsoft.com/office/drawing/2014/chart" uri="{C3380CC4-5D6E-409C-BE32-E72D297353CC}">
              <c16:uniqueId val="{00000007-F435-47F7-8F5F-41EFA448EE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2936</c:v>
                </c:pt>
                <c:pt idx="3">
                  <c:v>2853</c:v>
                </c:pt>
                <c:pt idx="6">
                  <c:v>2621</c:v>
                </c:pt>
                <c:pt idx="9">
                  <c:v>2372</c:v>
                </c:pt>
                <c:pt idx="12">
                  <c:v>2267</c:v>
                </c:pt>
              </c:numCache>
            </c:numRef>
          </c:val>
          <c:extLst>
            <c:ext xmlns:c16="http://schemas.microsoft.com/office/drawing/2014/chart" uri="{C3380CC4-5D6E-409C-BE32-E72D297353CC}">
              <c16:uniqueId val="{00000008-F435-47F7-8F5F-41EFA448EE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117</c:v>
                </c:pt>
                <c:pt idx="9">
                  <c:v>90</c:v>
                </c:pt>
                <c:pt idx="12">
                  <c:v>193</c:v>
                </c:pt>
              </c:numCache>
            </c:numRef>
          </c:val>
          <c:extLst>
            <c:ext xmlns:c16="http://schemas.microsoft.com/office/drawing/2014/chart" uri="{C3380CC4-5D6E-409C-BE32-E72D297353CC}">
              <c16:uniqueId val="{00000009-F435-47F7-8F5F-41EFA448EE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12367</c:v>
                </c:pt>
                <c:pt idx="3">
                  <c:v>12758</c:v>
                </c:pt>
                <c:pt idx="6">
                  <c:v>13118</c:v>
                </c:pt>
                <c:pt idx="9">
                  <c:v>12779</c:v>
                </c:pt>
                <c:pt idx="12">
                  <c:v>12307</c:v>
                </c:pt>
              </c:numCache>
            </c:numRef>
          </c:val>
          <c:extLst>
            <c:ext xmlns:c16="http://schemas.microsoft.com/office/drawing/2014/chart" uri="{C3380CC4-5D6E-409C-BE32-E72D297353CC}">
              <c16:uniqueId val="{0000000A-F435-47F7-8F5F-41EFA448EED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8068</c:v>
                </c:pt>
                <c:pt idx="2">
                  <c:v>#N/A</c:v>
                </c:pt>
                <c:pt idx="3">
                  <c:v>#N/A</c:v>
                </c:pt>
                <c:pt idx="4">
                  <c:v>7681</c:v>
                </c:pt>
                <c:pt idx="5">
                  <c:v>#N/A</c:v>
                </c:pt>
                <c:pt idx="6">
                  <c:v>#N/A</c:v>
                </c:pt>
                <c:pt idx="7">
                  <c:v>8274</c:v>
                </c:pt>
                <c:pt idx="8">
                  <c:v>#N/A</c:v>
                </c:pt>
                <c:pt idx="9">
                  <c:v>#N/A</c:v>
                </c:pt>
                <c:pt idx="10">
                  <c:v>7748</c:v>
                </c:pt>
                <c:pt idx="11">
                  <c:v>#N/A</c:v>
                </c:pt>
                <c:pt idx="12">
                  <c:v>#N/A</c:v>
                </c:pt>
                <c:pt idx="13">
                  <c:v>7002</c:v>
                </c:pt>
                <c:pt idx="14">
                  <c:v>#N/A</c:v>
                </c:pt>
              </c:numCache>
            </c:numRef>
          </c:val>
          <c:smooth val="0"/>
          <c:extLst>
            <c:ext xmlns:c16="http://schemas.microsoft.com/office/drawing/2014/chart" uri="{C3380CC4-5D6E-409C-BE32-E72D297353CC}">
              <c16:uniqueId val="{0000000B-F435-47F7-8F5F-41EFA448EE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c:v>
                </c:pt>
                <c:pt idx="1">
                  <c:v>108</c:v>
                </c:pt>
                <c:pt idx="2">
                  <c:v>558</c:v>
                </c:pt>
              </c:numCache>
            </c:numRef>
          </c:val>
          <c:extLst>
            <c:ext xmlns:c16="http://schemas.microsoft.com/office/drawing/2014/chart" uri="{C3380CC4-5D6E-409C-BE32-E72D297353CC}">
              <c16:uniqueId val="{00000000-CBB8-4708-841A-61B43D12B3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3</c:v>
                </c:pt>
                <c:pt idx="2">
                  <c:v>3</c:v>
                </c:pt>
              </c:numCache>
            </c:numRef>
          </c:val>
          <c:extLst>
            <c:ext xmlns:c16="http://schemas.microsoft.com/office/drawing/2014/chart" uri="{C3380CC4-5D6E-409C-BE32-E72D297353CC}">
              <c16:uniqueId val="{00000001-CBB8-4708-841A-61B43D12B3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c:v>
                </c:pt>
                <c:pt idx="1">
                  <c:v>20</c:v>
                </c:pt>
                <c:pt idx="2">
                  <c:v>16</c:v>
                </c:pt>
              </c:numCache>
            </c:numRef>
          </c:val>
          <c:extLst>
            <c:ext xmlns:c16="http://schemas.microsoft.com/office/drawing/2014/chart" uri="{C3380CC4-5D6E-409C-BE32-E72D297353CC}">
              <c16:uniqueId val="{00000002-CBB8-4708-841A-61B43D12B36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00147349747129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{9A1BC2D9-3941-4FA9-95CE-8D6592076B6C}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3B5-4C37-937A-E8CD1B2F14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{26D4194F-D360-44C6-8E9D-49C6B5E8481E}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B5-4C37-937A-E8CD1B2F14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{B6B86FC2-D826-4E17-ACE1-7A1C2711331E}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B5-4C37-937A-E8CD1B2F14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{B7052B50-B5A9-40B4-9B78-FA99A14FDF7C}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B5-4C37-937A-E8CD1B2F14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{B7AAE33A-FE40-4F84-9FFC-A3418AC1CF40}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B5-4C37-937A-E8CD1B2F14DC}"/>
                </c:ext>
              </c:extLst>
            </c:dLbl>
            <c:dLbl>
              <c:idx val="8"/>
              <c:layout>
                <c:manualLayout>
                  <c:x val="0"/>
                  <c:y val="-6.1039313040416269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{BDCC00B6-5C3B-4D8D-8D14-A994DEE3468B}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3B5-4C37-937A-E8CD1B2F14DC}"/>
                </c:ext>
              </c:extLst>
            </c:dLbl>
            <c:dLbl>
              <c:idx val="16"/>
              <c:layout>
                <c:manualLayout>
                  <c:x val="0"/>
                  <c:y val="2.485816521146350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{CCF02041-BD5E-410C-98AC-774B1178A720}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3B5-4C37-937A-E8CD1B2F14DC}"/>
                </c:ext>
              </c:extLst>
            </c:dLbl>
            <c:dLbl>
              <c:idx val="24"/>
              <c:layout>
                <c:manualLayout>
                  <c:x val="0"/>
                  <c:y val="-1.995438125716900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{8AB6576A-5D05-41B1-B38C-A98E37294880}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3B5-4C37-937A-E8CD1B2F14D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{F4D7F9D8-236F-4A64-B0FD-D169ED933638}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3B5-4C37-937A-E8CD1B2F14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70.900000000000006</c:v>
                </c:pt>
                <c:pt idx="8">
                  <c:v>70.599999999999994</c:v>
                </c:pt>
                <c:pt idx="16">
                  <c:v>71.5</c:v>
                </c:pt>
                <c:pt idx="24">
                  <c:v>69.8</c:v>
                </c:pt>
                <c:pt idx="32">
                  <c:v>71.3</c:v>
                </c:pt>
              </c:numCache>
            </c:numRef>
          </c:xVal>
          <c:yVal>
            <c:numRef>
              <c:f>公会計指標分析・財政指標組合せ分析表!$BP$51:$DC$51</c:f>
              <c:numCache>
                <c:formatCode>#,##0.0;"▲ "#,##0.0</c:formatCode>
                <c:ptCount val="40"/>
                <c:pt idx="0">
                  <c:v>219.1</c:v>
                </c:pt>
                <c:pt idx="8">
                  <c:v>209.1</c:v>
                </c:pt>
                <c:pt idx="16">
                  <c:v>225.3</c:v>
                </c:pt>
                <c:pt idx="24">
                  <c:v>199</c:v>
                </c:pt>
                <c:pt idx="32">
                  <c:v>164.9</c:v>
                </c:pt>
              </c:numCache>
            </c:numRef>
          </c:yVal>
          <c:smooth val="0"/>
          <c:extLst>
            <c:ext xmlns:c16="http://schemas.microsoft.com/office/drawing/2014/chart" uri="{C3380CC4-5D6E-409C-BE32-E72D297353CC}">
              <c16:uniqueId val="{00000009-23B5-4C37-937A-E8CD1B2F14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90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{E0C71AB9-F810-4319-96BA-7B3AC36116C1}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3B5-4C37-937A-E8CD1B2F14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{C59ACAF0-518F-4D28-A92B-E658AAF0E42D}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B5-4C37-937A-E8CD1B2F14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{F53E4067-FAFE-41C1-A435-BC5F9157475D}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B5-4C37-937A-E8CD1B2F14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{20E0B3B8-0B65-4E71-9DAB-B60A813D0EFC}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B5-4C37-937A-E8CD1B2F14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{17305505-9FDF-43A9-83F4-7FE236DA145B}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B5-4C37-937A-E8CD1B2F14DC}"/>
                </c:ext>
              </c:extLst>
            </c:dLbl>
            <c:dLbl>
              <c:idx val="8"/>
              <c:layout>
                <c:manualLayout>
                  <c:x val="-3.7219953735886976E-2"/>
                  <c:y val="-7.03389008660882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{A2E65C86-7055-4F52-9E06-CAE0E031E7B2}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3B5-4C37-937A-E8CD1B2F14DC}"/>
                </c:ext>
              </c:extLst>
            </c:dLbl>
            <c:dLbl>
              <c:idx val="16"/>
              <c:layout>
                <c:manualLayout>
                  <c:x val="-3.2015750650234161E-2"/>
                  <c:y val="-3.36527924162481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{D31CDD09-F71B-4F6B-93D1-DF4E69DD793F}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3B5-4C37-937A-E8CD1B2F14DC}"/>
                </c:ext>
              </c:extLst>
            </c:dLbl>
            <c:dLbl>
              <c:idx val="24"/>
              <c:layout>
                <c:manualLayout>
                  <c:x val="-3.2015750650234161E-2"/>
                  <c:y val="-9.022507780443193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{797B332F-1772-4331-90AE-8566850B4D19}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3B5-4C37-937A-E8CD1B2F14D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{A1B22743-D438-4742-A136-D6DBC35E972C}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3B5-4C37-937A-E8CD1B2F1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23B5-4C37-937A-E8CD1B2F14D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388263998016E-2"/>
                  <c:y val="-6.5724392033191234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{D41148E6-5C26-44F1-A494-ABC441EBA670}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C5-4152-84B6-C112F58FDE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{7DE07D79-F9F4-4FD1-8498-5C6B4A5EC020}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C5-4152-84B6-C112F58FDE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{3FD12657-C687-43D6-9275-A71CFE4FEB92}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C5-4152-84B6-C112F58FDE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{39C6FA65-484D-4FA2-9E28-1A04051CF960}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C5-4152-84B6-C112F58FDE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{494986DB-7E41-4EA9-89F9-F4D207417165}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C5-4152-84B6-C112F58FDEA1}"/>
                </c:ext>
              </c:extLst>
            </c:dLbl>
            <c:dLbl>
              <c:idx val="8"/>
              <c:layout>
                <c:manualLayout>
                  <c:x val="-3.8097594974223249E-2"/>
                  <c:y val="-7.80597668207633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{2DEBEBFE-8EFF-49D3-BDB9-9DA8DA738610}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C5-4152-84B6-C112F58FDEA1}"/>
                </c:ext>
              </c:extLst>
            </c:dLbl>
            <c:dLbl>
              <c:idx val="16"/>
              <c:layout>
                <c:manualLayout>
                  <c:x val="-3.1570342725075584E-2"/>
                  <c:y val="-4.34654399218581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{4369905C-A5B0-4206-8E2E-ECE5247349A5}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C5-4152-84B6-C112F58FDEA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{3D4499B7-4F75-44F7-9EA1-740B95DB5302}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C5-4152-84B6-C112F58FDEA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{350045E7-5072-439C-B7BB-F56615D9BA8D}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C5-4152-84B6-C112F58FDE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20.6</c:v>
                </c:pt>
                <c:pt idx="8">
                  <c:v>21.1</c:v>
                </c:pt>
                <c:pt idx="16">
                  <c:v>20.8</c:v>
                </c:pt>
                <c:pt idx="24">
                  <c:v>18.399999999999999</c:v>
                </c:pt>
                <c:pt idx="32">
                  <c:v>15.7</c:v>
                </c:pt>
              </c:numCache>
            </c:numRef>
          </c:xVal>
          <c:yVal>
            <c:numRef>
              <c:f>公会計指標分析・財政指標組合せ分析表!$BP$73:$DC$73</c:f>
              <c:numCache>
                <c:formatCode>#,##0.0;"▲ "#,##0.0</c:formatCode>
                <c:ptCount val="40"/>
                <c:pt idx="0">
                  <c:v>219.1</c:v>
                </c:pt>
                <c:pt idx="8">
                  <c:v>209.1</c:v>
                </c:pt>
                <c:pt idx="16">
                  <c:v>225.3</c:v>
                </c:pt>
                <c:pt idx="24">
                  <c:v>199</c:v>
                </c:pt>
                <c:pt idx="32">
                  <c:v>164.9</c:v>
                </c:pt>
              </c:numCache>
            </c:numRef>
          </c:yVal>
          <c:smooth val="0"/>
          <c:extLst>
            <c:ext xmlns:c16="http://schemas.microsoft.com/office/drawing/2014/chart" uri="{C3380CC4-5D6E-409C-BE32-E72D297353CC}">
              <c16:uniqueId val="{00000009-60C5-4152-84B6-C112F58FDE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70968150710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{C50641A1-ECB3-4C02-95F0-F15B4C97C756}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C5-4152-84B6-C112F58FDE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{4FF03E93-05A1-4B43-8F9C-6C7BC93582E2}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C5-4152-84B6-C112F58FDE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{A6D7B0F8-879F-43EE-ADD9-400B1E396505}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C5-4152-84B6-C112F58FDE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{872A790C-632A-42AD-9E31-E83C822B071D}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C5-4152-84B6-C112F58FDE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{56920B62-A842-457C-8056-3EC082A66C9B}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C5-4152-84B6-C112F58FDEA1}"/>
                </c:ext>
              </c:extLst>
            </c:dLbl>
            <c:dLbl>
              <c:idx val="8"/>
              <c:layout>
                <c:manualLayout>
                  <c:x val="0"/>
                  <c:y val="-4.140092485343244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{EF6CDD39-48DF-400F-8607-0C2D66E16227}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C5-4152-84B6-C112F58FDEA1}"/>
                </c:ext>
              </c:extLst>
            </c:dLbl>
            <c:dLbl>
              <c:idx val="16"/>
              <c:layout>
                <c:manualLayout>
                  <c:x val="0"/>
                  <c:y val="2.581825417646466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{DB710505-A200-4C41-91CB-33F6FE3BE8BC}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C5-4152-84B6-C112F58FDEA1}"/>
                </c:ext>
              </c:extLst>
            </c:dLbl>
            <c:dLbl>
              <c:idx val="24"/>
              <c:layout>
                <c:manualLayout>
                  <c:x val="0"/>
                  <c:y val="9.5915356252144826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{B91F5BD3-5F16-4466-9187-74C1B8698FC8}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C5-4152-84B6-C112F58FDEA1}"/>
                </c:ext>
              </c:extLst>
            </c:dLbl>
            <c:dLbl>
              <c:idx val="32"/>
              <c:layout>
                <c:manualLayout>
                  <c:x val="0"/>
                  <c:y val="-2.771888894292583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{52282811-6749-49CC-8447-56BD96BB96D5}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C5-4152-84B6-C112F58FD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60C5-4152-84B6-C112F58FDEA1}"/>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6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25年度発行の第三セクター等改革推進債の償還を翌年度より開始したこと等で元利償還金が1,100百万円台に増え、同水準で推移していたが、令和元年度に実施した当該債を含む一部地方債の償還条件変更等により、令和2年度以降は900百万円台を推移している。</a:t>
          </a:r>
        </a:p>
        <a:p>
          <a:r>
            <a:rPr lang="ja-JP" altLang="en-US"/>
            <a:t>　当該条件変更により、令和4年度まではそれらの元金償還を据置くが、令和5年度以降に償還を再開することから、その財源の確保に努めるとともに、新規地方債発行の抑制等により償還額を縮減し、総額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過年度に発行した各公共施設建設にかかる地方債の現在高が減少傾向にあること及び充当可能基金の出来る限りの積増しを図っていることから、将来負担比率の分子は令和元年度をピークに減少している。</a:t>
          </a:r>
        </a:p>
        <a:p>
          <a:r>
            <a:rPr lang="ja-JP" altLang="en-US"/>
            <a:t>　今後は、主要事業の実施により一時的な増加が予想されるが、老朽化する公共施設の集約化・複合化や廃止等により新規地方債の発行を抑制するとともに、財政健全化計画に基づく町税収入等自主財源の確保や歳出削減を進め、充当可能財源等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第三小学校の利活用に伴い「公共施設整備基金」を5百万円取り崩した一方、地方交付税等の増収及び一部地方債の償還条件変更による公債費の縮減等により財政調整基金に450百万円積み立てたことで基金全体としては446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人口減少対策による活性化及び増収の取り組みを進めるとともに、歳出の削減を図り、基金を確保できるよう努める。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新型コロナウイルス感染症対策基金：新型コロナウイルス感染症の感染拡大を防ぎ、町民の生命及び生活並びに地域経済への対策を講じる。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新型コロナウイルス感染症対策基金：ふるさと納税寄附金のうち、コロナ禍への対応を目的に受付けた寄附金1百万円を積立てたことによる増加。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公共施設整備基金：旧第三小学校の利活用のため5百万円を取り崩したことによる減少。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将来の安定性確保のため、各年度の財政状況を踏まえ、可能な限り基金への積立てを図る。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lang="ja-JP" altLang="en-US" sz="1300">
              <a:latin typeface="ＭＳ ゴシック"/>
              <a:ea typeface="ＭＳ ゴシック"/>
            </a:rPr>
            <a:t>コロナ禍における事業縮減または中止による増加。</a:t>
          </a:r>
          <a:endParaRPr kumimoji="1" lang="en-US" altLang="ja-JP" sz="1300">
            <a:solidFill>
              <a:schemeClr val="dk1"/>
            </a:solidFill>
            <a:effectLst/>
            <a:latin typeface="ＭＳ ゴシック"/>
            <a:ea typeface="ＭＳ ゴシック"/>
            <a:cs typeface="+mn-cs"/>
          </a:endParaRPr>
        </a:p>
        <a:p>
          <a:r>
            <a:rPr lang="ja-JP" altLang="en-US" sz="1300">
              <a:latin typeface="ＭＳ ゴシック"/>
              <a:ea typeface="ＭＳ ゴシック"/>
            </a:rPr>
            <a:t>・普通交付税等の増額による増加。</a:t>
          </a:r>
          <a:endParaRPr kumimoji="1" lang="en-US" altLang="ja-JP" sz="1300">
            <a:solidFill>
              <a:schemeClr val="dk1"/>
            </a:solidFill>
            <a:effectLst/>
            <a:latin typeface="ＭＳ ゴシック"/>
            <a:ea typeface="ＭＳ ゴシック"/>
            <a:cs typeface="+mn-cs"/>
          </a:endParaRPr>
        </a:p>
        <a:p>
          <a:r>
            <a:rPr lang="ja-JP" altLang="en-US" sz="1300">
              <a:latin typeface="ＭＳ ゴシック"/>
              <a:ea typeface="ＭＳ ゴシック"/>
            </a:rPr>
            <a:t>・令和元年度に実施した一部地方債の償還条件変更等による公債費の縮減による増加。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財政調整基金の残高は、災害等の不測の事態への備えとして標準財政規模の10％以上となるように努めることとしている。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基金利子の微増のみで増減なし。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今後の主要事業の実施において、事業執行の翌年度交付となる補助金を積立て、以後の地方債償還に充当する方針。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15B6BED-C1CD-4750-A848-26E4D031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4946EAD-E99D-4E48-875C-51F879752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26EC34F-7AFF-4890-BCF9-01820C6EB9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CECC15D-3540-4271-99CC-F5CA447320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64B8647-8052-47F9-AE27-ECE7E83661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189D18-FCF0-4657-A2EB-331F65365A8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05E6770-0A54-4E15-854A-6F4A5E962E6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E22246-5934-4C3F-B9F4-E9875B38EC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90CB21E-A349-4F29-8248-42217D40DC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6EDF1B-E488-4766-8AED-B4601FFF3D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858D45B-A711-4C56-B5EB-2A349395CA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8F5B00F-4215-4BDD-80AD-69533F811DD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17,277
17,136
8.23
7,535,236
7,173,276
357,294
4,873,061
12,307,439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9D148E9-E1F8-4E7F-890A-1744E5BF175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E015210-545C-40C7-8BE7-562F7174FF8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6E9CB6-E0B8-457F-B02C-4631FCE8A1B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F0C25A9-13EC-488C-8558-27420971BB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E624221-3F2A-4673-943B-764310EDF6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68B4ED7-CEDC-492B-8A1B-3E2B840E5E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1BA73F5-3AF5-41EB-91BC-F109B2E516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A1AC14D-E68C-4D9E-BBA9-2411EC4B56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D5F074F-4523-4207-BA3D-DC9B23D1D0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E48EAEA-FD5B-44D8-8D5F-D8910F436BD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3608F70-93FE-47E5-A26E-6A0C4B1350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457A363-ECD7-47B8-B8AD-4597879FFE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6907994-2587-40CE-A24A-31AE092927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A8F3D80-C316-4BF3-8B8B-3A548B0DF5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7841CD-E68D-4E7E-9A20-898F8DCEACB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2CF8D3F-D947-4CCB-B609-DE5C6472B3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41DAACB-B864-4261-954C-5D1CA0F475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DA31871-668B-4601-8D31-64C4336E0E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9FBB066-DEBC-454F-AD7B-23AAAF27663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50E0F81-0686-4BDF-90A3-CE95A463D18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C1E6C27-7D54-4E4A-A495-C296B493BC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5C79A9-84BF-4A1C-BD36-178094D6A51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3AEE52C-6982-4FD3-BC16-5AF6F80740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14955FA-A6C8-46F5-8006-8C9FC922EE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89E0CAD-694C-4231-867C-96C3B3BAC65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1B65E53-2321-47CA-AA4A-31709DC06C9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1F90E04-2095-4E20-BB1F-760B28BA042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796C388-2B85-4DF2-BA09-70EE8B90FD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3ED39E2-7170-4C9D-BE75-3B7C1A30769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9AC49C-3252-438A-8455-583E75BF285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3AD0D62-EA91-4A29-ABA4-AC5FB455134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4597B0E-0555-48AC-A9EC-388A533A72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E5E907D-ACA2-404C-964A-E3A8DCAB68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36384CB-0CA4-4A63-9075-F994B71D9D5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E923EB4-6318-4A72-BE9D-978B7A8BE9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と比較して高い水準で推移している。本町の固定資産は取得が古く開始時に備忘価額の計上資産が多く、大半の保有施設が耐用年数を大幅に超えた稼働年数に達している。平成末期より庁舎の耐震改修をはじめ、学校再編に伴う大規模改修、幼稚園・保育所を集約した認定こども園を建設するなど更新や除却を進めているが、今後さらにその取組を進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E59D31B-7827-4FED-8314-F9B7EE7FB59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B12F409-AB69-44DA-A485-A47851A3646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8613A9D-586B-4341-9499-123D1C68CB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788AC76-FB6C-4DEF-8B6D-9E4D89A4760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ADB0F02-710B-4ECA-A653-9FCD62804FB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175F736-AB63-45CE-AFBB-4856B96E5D9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E7ACB66-B2A3-469B-9213-BCAF6CFE57E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D15568D-0FDD-40B9-B784-10058389463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0C6F6DC-8E05-4F8D-BCAD-24534AE5C79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BF6807B-84E8-4B0B-8283-84CE2A31EB3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B71C227-416A-4206-8453-09CB2847018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02163AA-2FB2-4B44-9885-5AC7E0FBC7A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8C5341C-ACE6-49A1-AC9A-3949CE36209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EEBB2F4-220D-4288-B36F-FEF5A0338A5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B895217-447B-4FE1-8A68-93076D08EBB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C8A16EB-C7D4-4503-BD52-53BF0BAE369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1E9E8C58-AC19-4EED-9FBE-9385181546FC}"/>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4972D0D8-23EC-4BC3-BBC6-BB9FAE4A464E}"/>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72159379-A6F4-452C-BD6F-C285772155C5}"/>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FE262880-D4ED-41B8-9A50-8AEC4A3D45EB}"/>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D226BDCD-C214-4BE0-899B-EF2396AB8C66}"/>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576C7A0E-97E1-4F00-BB87-6099BC70B3C6}"/>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529A0702-3B5D-4EE0-A461-0C528C4232B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0BCC21C6-1728-49B2-8ABF-66CE0DB67214}"/>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31A6CFCE-44DA-44AB-A83D-60F515E4B885}"/>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D4ED6E58-759F-48D9-9F87-9F85BA562CCF}"/>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C8386A4B-5FDD-41C0-A408-B45820758E9D}"/>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3B4737-F85B-492A-AF09-FAACD7CCA7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BB869F-4FF4-45B9-9FA3-8AB9850F94B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BBF010D-A339-47C1-8694-A4B700B7BD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DF7D728-596D-4EF9-92BC-E620BFDB3AB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BA0A413-CD69-4DDA-8FBB-B9140D5FFD2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130387</xdr:rowOff>
    </xdr:from>
    <xdr:to>
      <xdr:col>23</xdr:col>
      <xdr:colOff>136525</xdr:colOff>
      <xdr:row>33</xdr:row>
      <xdr:rowOff>60537</xdr:rowOff>
    </xdr:to>
    <xdr:sp macro="" textlink="">
      <xdr:nvSpPr>
        <xdr:cNvPr id="81" name="楕円 80">
          <a:extLst>
            <a:ext uri="{FF2B5EF4-FFF2-40B4-BE49-F238E27FC236}">
              <a16:creationId xmlns:a16="http://schemas.microsoft.com/office/drawing/2014/main" id="{26CC20EB-1F13-408A-B111-9D819D587A97}"/>
            </a:ext>
          </a:extLst>
        </xdr:cNvPr>
        <xdr:cNvSpPr/>
      </xdr:nvSpPr>
      <xdr:spPr>
        <a:xfrm>
          <a:off x="47117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108814</xdr:rowOff>
    </xdr:from>
    <xdr:ext cx="405111" cy="259045"/>
    <xdr:sp macro="" textlink="">
      <xdr:nvSpPr>
        <xdr:cNvPr id="82" name="有形固定資産減価償却率該当値テキスト">
          <a:extLst>
            <a:ext uri="{FF2B5EF4-FFF2-40B4-BE49-F238E27FC236}">
              <a16:creationId xmlns:a16="http://schemas.microsoft.com/office/drawing/2014/main" id="{993BFB99-5760-4AFD-97F6-DB66712BE1BE}"/>
            </a:ext>
          </a:extLst>
        </xdr:cNvPr>
        <xdr:cNvSpPr txBox="1"/>
      </xdr:nvSpPr>
      <xdr:spPr>
        <a:xfrm>
          <a:off x="4813300" y="636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76412</xdr:rowOff>
    </xdr:from>
    <xdr:to>
      <xdr:col>19</xdr:col>
      <xdr:colOff>187325</xdr:colOff>
      <xdr:row>33</xdr:row>
      <xdr:rowOff>6562</xdr:rowOff>
    </xdr:to>
    <xdr:sp macro="" textlink="">
      <xdr:nvSpPr>
        <xdr:cNvPr id="83" name="楕円 82">
          <a:extLst>
            <a:ext uri="{FF2B5EF4-FFF2-40B4-BE49-F238E27FC236}">
              <a16:creationId xmlns:a16="http://schemas.microsoft.com/office/drawing/2014/main" id="{791ECC5A-607C-458F-845A-76D85B6757E1}"/>
            </a:ext>
          </a:extLst>
        </xdr:cNvPr>
        <xdr:cNvSpPr/>
      </xdr:nvSpPr>
      <xdr:spPr>
        <a:xfrm>
          <a:off x="4000500" y="63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127212</xdr:rowOff>
    </xdr:from>
    <xdr:to>
      <xdr:col>23</xdr:col>
      <xdr:colOff>85725</xdr:colOff>
      <xdr:row>33</xdr:row>
      <xdr:rowOff>9737</xdr:rowOff>
    </xdr:to>
    <xdr:cxnSp macro="">
      <xdr:nvCxnSpPr>
        <xdr:cNvPr id="84" name="直線コネクタ 83">
          <a:extLst>
            <a:ext uri="{FF2B5EF4-FFF2-40B4-BE49-F238E27FC236}">
              <a16:creationId xmlns:a16="http://schemas.microsoft.com/office/drawing/2014/main" id="{DFC817A8-5099-4C3D-B658-587832FB6ECB}"/>
            </a:ext>
          </a:extLst>
        </xdr:cNvPr>
        <xdr:cNvCxnSpPr/>
      </xdr:nvCxnSpPr>
      <xdr:spPr>
        <a:xfrm>
          <a:off x="4051300" y="638513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137583</xdr:rowOff>
    </xdr:from>
    <xdr:to>
      <xdr:col>15</xdr:col>
      <xdr:colOff>187325</xdr:colOff>
      <xdr:row>33</xdr:row>
      <xdr:rowOff>67733</xdr:rowOff>
    </xdr:to>
    <xdr:sp macro="" textlink="">
      <xdr:nvSpPr>
        <xdr:cNvPr id="85" name="楕円 84">
          <a:extLst>
            <a:ext uri="{FF2B5EF4-FFF2-40B4-BE49-F238E27FC236}">
              <a16:creationId xmlns:a16="http://schemas.microsoft.com/office/drawing/2014/main" id="{910B7C63-F3CE-4E27-8F24-31D8E4558E0C}"/>
            </a:ext>
          </a:extLst>
        </xdr:cNvPr>
        <xdr:cNvSpPr/>
      </xdr:nvSpPr>
      <xdr:spPr>
        <a:xfrm>
          <a:off x="3238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127212</xdr:rowOff>
    </xdr:from>
    <xdr:to>
      <xdr:col>19</xdr:col>
      <xdr:colOff>136525</xdr:colOff>
      <xdr:row>33</xdr:row>
      <xdr:rowOff>16933</xdr:rowOff>
    </xdr:to>
    <xdr:cxnSp macro="">
      <xdr:nvCxnSpPr>
        <xdr:cNvPr id="86" name="直線コネクタ 85">
          <a:extLst>
            <a:ext uri="{FF2B5EF4-FFF2-40B4-BE49-F238E27FC236}">
              <a16:creationId xmlns:a16="http://schemas.microsoft.com/office/drawing/2014/main" id="{974AFE6A-2FEA-42EA-8876-AEF0D55A0429}"/>
            </a:ext>
          </a:extLst>
        </xdr:cNvPr>
        <xdr:cNvCxnSpPr/>
      </xdr:nvCxnSpPr>
      <xdr:spPr>
        <a:xfrm flipV="1">
          <a:off x="3289300" y="638513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105198</xdr:rowOff>
    </xdr:from>
    <xdr:to>
      <xdr:col>11</xdr:col>
      <xdr:colOff>187325</xdr:colOff>
      <xdr:row>33</xdr:row>
      <xdr:rowOff>35348</xdr:rowOff>
    </xdr:to>
    <xdr:sp macro="" textlink="">
      <xdr:nvSpPr>
        <xdr:cNvPr id="87" name="楕円 86">
          <a:extLst>
            <a:ext uri="{FF2B5EF4-FFF2-40B4-BE49-F238E27FC236}">
              <a16:creationId xmlns:a16="http://schemas.microsoft.com/office/drawing/2014/main" id="{FDFA94A9-E9E6-47CA-BA91-27657C2CAB5B}"/>
            </a:ext>
          </a:extLst>
        </xdr:cNvPr>
        <xdr:cNvSpPr/>
      </xdr:nvSpPr>
      <xdr:spPr>
        <a:xfrm>
          <a:off x="2476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16933</xdr:rowOff>
    </xdr:to>
    <xdr:cxnSp macro="">
      <xdr:nvCxnSpPr>
        <xdr:cNvPr id="88" name="直線コネクタ 87">
          <a:extLst>
            <a:ext uri="{FF2B5EF4-FFF2-40B4-BE49-F238E27FC236}">
              <a16:creationId xmlns:a16="http://schemas.microsoft.com/office/drawing/2014/main" id="{27363AD8-080C-4D8F-B883-97B404ED57EB}"/>
            </a:ext>
          </a:extLst>
        </xdr:cNvPr>
        <xdr:cNvCxnSpPr/>
      </xdr:nvCxnSpPr>
      <xdr:spPr>
        <a:xfrm>
          <a:off x="2527300" y="64139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115993</xdr:rowOff>
    </xdr:from>
    <xdr:to>
      <xdr:col>7</xdr:col>
      <xdr:colOff>187325</xdr:colOff>
      <xdr:row>33</xdr:row>
      <xdr:rowOff>46143</xdr:rowOff>
    </xdr:to>
    <xdr:sp macro="" textlink="">
      <xdr:nvSpPr>
        <xdr:cNvPr id="89" name="楕円 88">
          <a:extLst>
            <a:ext uri="{FF2B5EF4-FFF2-40B4-BE49-F238E27FC236}">
              <a16:creationId xmlns:a16="http://schemas.microsoft.com/office/drawing/2014/main" id="{7E170DA8-67D1-4085-9E55-73F3DDDC918A}"/>
            </a:ext>
          </a:extLst>
        </xdr:cNvPr>
        <xdr:cNvSpPr/>
      </xdr:nvSpPr>
      <xdr:spPr>
        <a:xfrm>
          <a:off x="1714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155998</xdr:rowOff>
    </xdr:from>
    <xdr:to>
      <xdr:col>11</xdr:col>
      <xdr:colOff>136525</xdr:colOff>
      <xdr:row>32</xdr:row>
      <xdr:rowOff>166793</xdr:rowOff>
    </xdr:to>
    <xdr:cxnSp macro="">
      <xdr:nvCxnSpPr>
        <xdr:cNvPr id="90" name="直線コネクタ 89">
          <a:extLst>
            <a:ext uri="{FF2B5EF4-FFF2-40B4-BE49-F238E27FC236}">
              <a16:creationId xmlns:a16="http://schemas.microsoft.com/office/drawing/2014/main" id="{B66E7EBC-7A1B-4B15-82CF-83F9F0CC9B48}"/>
            </a:ext>
          </a:extLst>
        </xdr:cNvPr>
        <xdr:cNvCxnSpPr/>
      </xdr:nvCxnSpPr>
      <xdr:spPr>
        <a:xfrm flipV="1">
          <a:off x="1765300" y="641392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a:extLst>
            <a:ext uri="{FF2B5EF4-FFF2-40B4-BE49-F238E27FC236}">
              <a16:creationId xmlns:a16="http://schemas.microsoft.com/office/drawing/2014/main" id="{AA4BFE61-25DA-41E2-A9D6-344BFAD94958}"/>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71400440-2EB0-4238-A103-9EC15DB4E63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16285932-BEC3-4682-B21C-02AF9FBD85A6}"/>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632CD31F-3375-4E6A-BDCE-6BA776F943F8}"/>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169139</xdr:rowOff>
    </xdr:from>
    <xdr:ext cx="405111" cy="259045"/>
    <xdr:sp macro="" textlink="">
      <xdr:nvSpPr>
        <xdr:cNvPr id="95" name="n_1mainValue有形固定資産減価償却率">
          <a:extLst>
            <a:ext uri="{FF2B5EF4-FFF2-40B4-BE49-F238E27FC236}">
              <a16:creationId xmlns:a16="http://schemas.microsoft.com/office/drawing/2014/main" id="{123E37B1-DCBB-4E3C-B5D4-873F7EFEF0E8}"/>
            </a:ext>
          </a:extLst>
        </xdr:cNvPr>
        <xdr:cNvSpPr txBox="1"/>
      </xdr:nvSpPr>
      <xdr:spPr>
        <a:xfrm>
          <a:off x="3836044" y="642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58860</xdr:rowOff>
    </xdr:from>
    <xdr:ext cx="405111" cy="259045"/>
    <xdr:sp macro="" textlink="">
      <xdr:nvSpPr>
        <xdr:cNvPr id="96" name="n_2mainValue有形固定資産減価償却率">
          <a:extLst>
            <a:ext uri="{FF2B5EF4-FFF2-40B4-BE49-F238E27FC236}">
              <a16:creationId xmlns:a16="http://schemas.microsoft.com/office/drawing/2014/main" id="{CF2F531A-2226-49B4-BDCE-A5A422D33456}"/>
            </a:ext>
          </a:extLst>
        </xdr:cNvPr>
        <xdr:cNvSpPr txBox="1"/>
      </xdr:nvSpPr>
      <xdr:spPr>
        <a:xfrm>
          <a:off x="3086744" y="648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26475</xdr:rowOff>
    </xdr:from>
    <xdr:ext cx="405111" cy="259045"/>
    <xdr:sp macro="" textlink="">
      <xdr:nvSpPr>
        <xdr:cNvPr id="97" name="n_3mainValue有形固定資産減価償却率">
          <a:extLst>
            <a:ext uri="{FF2B5EF4-FFF2-40B4-BE49-F238E27FC236}">
              <a16:creationId xmlns:a16="http://schemas.microsoft.com/office/drawing/2014/main" id="{B47D51E4-0A0A-4BDF-BEC0-CC7B1B27E684}"/>
            </a:ext>
          </a:extLst>
        </xdr:cNvPr>
        <xdr:cNvSpPr txBox="1"/>
      </xdr:nvSpPr>
      <xdr:spPr>
        <a:xfrm>
          <a:off x="2324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37270</xdr:rowOff>
    </xdr:from>
    <xdr:ext cx="405111" cy="259045"/>
    <xdr:sp macro="" textlink="">
      <xdr:nvSpPr>
        <xdr:cNvPr id="98" name="n_4mainValue有形固定資産減価償却率">
          <a:extLst>
            <a:ext uri="{FF2B5EF4-FFF2-40B4-BE49-F238E27FC236}">
              <a16:creationId xmlns:a16="http://schemas.microsoft.com/office/drawing/2014/main" id="{7DE9BE2F-550C-4BD6-AF73-32AF759EF572}"/>
            </a:ext>
          </a:extLst>
        </xdr:cNvPr>
        <xdr:cNvSpPr txBox="1"/>
      </xdr:nvSpPr>
      <xdr:spPr>
        <a:xfrm>
          <a:off x="15627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4FEF2C1-ACCE-4632-85BE-2849B4D5096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0663283-213F-4FCB-9521-8B0757DBEB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3A0A7DA-4232-44DC-B306-D0DA974E077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23E574B-3D40-41A6-A3BE-E29AF5952E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D83FDAA-8755-4BD5-801C-F194368813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7E2DE14-0811-4BD2-B1A4-2D5273991F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BD3EA05-F005-4AF6-9785-422058635CF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7FB36D7-C286-4C78-B568-5B8A0852A7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916F7C1-0A0B-4956-BAD4-C8C01B1CC1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607B975-D442-4AED-AC6C-9EC11435C6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C4AEADB-950A-4727-A807-29DEF5B87C3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9B35FA6-24A1-49EA-A298-8B2453E6F8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EE0F349-8167-4C1C-9FCA-4C3CE5654B2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類似団体、全国平均と比較して高い水準で推移している。これは、過去の公共施設整備に係る既発債の発行が終了した一方で、平成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年度に将来の財政負担の低減を図るため、三セク債を借入れたことなどによるものである。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　また、経常的な収支の不足が考えられるため、財政健全化の取組等による支出の制限、また税収や使用料等の回収率を上げることに努める。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FC9028B-7D30-4720-A72F-1A87BB9A6A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B1C748D-E222-48FE-9B6A-B9B3663E50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F60EEBE-6F4F-4C8F-A7C1-EAB19F4B194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7B73495-AB4E-4C75-9447-EE95B2CB095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C908DA8-5F83-461C-A025-AC472DD2D07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4623230-52C3-455F-82D8-8E30F72D759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D7A8D2D8-0AB6-48A1-8A31-4345F44B924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37C31BF-E7B1-48EA-A018-707DF229BA6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9A68261-B66A-4733-937B-AB35683927E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135BF5C-F23A-4DFD-8583-1A357A4AD13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5DBABA7-B4C0-4901-9B5F-EC8BD5AFCCB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CAF157D-CEAF-4757-964B-7A2FBD0EE51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D50CACC-74A9-448E-B73A-8A7C14B6885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91C1B031-EC41-4E83-A07F-BC825EEF4E6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F2A8452-D3D3-4DC2-9851-02D10DD9F4D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FC1A100-9799-424B-97AC-30C6505B2C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757212D-C166-4C88-8752-BBA2516835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130465</xdr:rowOff>
    </xdr:to>
    <xdr:cxnSp macro="">
      <xdr:nvCxnSpPr>
        <xdr:cNvPr id="129" name="直線コネクタ 128">
          <a:extLst>
            <a:ext uri="{FF2B5EF4-FFF2-40B4-BE49-F238E27FC236}">
              <a16:creationId xmlns:a16="http://schemas.microsoft.com/office/drawing/2014/main" id="{AFF36A19-D806-4AD4-B85C-7F4BD2890256}"/>
            </a:ext>
          </a:extLst>
        </xdr:cNvPr>
        <xdr:cNvCxnSpPr/>
      </xdr:nvCxnSpPr>
      <xdr:spPr>
        <a:xfrm flipV="1">
          <a:off x="14793595" y="5261428"/>
          <a:ext cx="1269" cy="955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134292</xdr:rowOff>
    </xdr:from>
    <xdr:ext cx="469744" cy="259045"/>
    <xdr:sp macro="" textlink="">
      <xdr:nvSpPr>
        <xdr:cNvPr id="130" name="債務償還比率最小値テキスト">
          <a:extLst>
            <a:ext uri="{FF2B5EF4-FFF2-40B4-BE49-F238E27FC236}">
              <a16:creationId xmlns:a16="http://schemas.microsoft.com/office/drawing/2014/main" id="{9CE90EB9-C52C-4AAC-B66B-A98DD40A4A96}"/>
            </a:ext>
          </a:extLst>
        </xdr:cNvPr>
        <xdr:cNvSpPr txBox="1"/>
      </xdr:nvSpPr>
      <xdr:spPr>
        <a:xfrm>
          <a:off x="14846300" y="62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130465</xdr:rowOff>
    </xdr:from>
    <xdr:to>
      <xdr:col>76</xdr:col>
      <xdr:colOff>111125</xdr:colOff>
      <xdr:row>31</xdr:row>
      <xdr:rowOff>130465</xdr:rowOff>
    </xdr:to>
    <xdr:cxnSp macro="">
      <xdr:nvCxnSpPr>
        <xdr:cNvPr id="131" name="直線コネクタ 130">
          <a:extLst>
            <a:ext uri="{FF2B5EF4-FFF2-40B4-BE49-F238E27FC236}">
              <a16:creationId xmlns:a16="http://schemas.microsoft.com/office/drawing/2014/main" id="{D02254F1-EBF5-4640-979C-83DD8F159DC0}"/>
            </a:ext>
          </a:extLst>
        </xdr:cNvPr>
        <xdr:cNvCxnSpPr/>
      </xdr:nvCxnSpPr>
      <xdr:spPr>
        <a:xfrm>
          <a:off x="14706600" y="621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472B078-1CF2-49EC-82F3-5B0B02D2B5A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AA2E9B3-BFB0-46DF-B741-86BCBFD32E4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83414</xdr:rowOff>
    </xdr:from>
    <xdr:ext cx="469744" cy="259045"/>
    <xdr:sp macro="" textlink="">
      <xdr:nvSpPr>
        <xdr:cNvPr id="134" name="債務償還比率平均値テキスト">
          <a:extLst>
            <a:ext uri="{FF2B5EF4-FFF2-40B4-BE49-F238E27FC236}">
              <a16:creationId xmlns:a16="http://schemas.microsoft.com/office/drawing/2014/main" id="{319FACBE-CF72-462D-A4A0-ADA7EAC94816}"/>
            </a:ext>
          </a:extLst>
        </xdr:cNvPr>
        <xdr:cNvSpPr txBox="1"/>
      </xdr:nvSpPr>
      <xdr:spPr>
        <a:xfrm>
          <a:off x="14846300" y="548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60537</xdr:rowOff>
    </xdr:from>
    <xdr:to>
      <xdr:col>76</xdr:col>
      <xdr:colOff>73025</xdr:colOff>
      <xdr:row>28</xdr:row>
      <xdr:rowOff>162137</xdr:rowOff>
    </xdr:to>
    <xdr:sp macro="" textlink="">
      <xdr:nvSpPr>
        <xdr:cNvPr id="135" name="フローチャート: 判断 134">
          <a:extLst>
            <a:ext uri="{FF2B5EF4-FFF2-40B4-BE49-F238E27FC236}">
              <a16:creationId xmlns:a16="http://schemas.microsoft.com/office/drawing/2014/main" id="{32BAE623-3B9A-480E-A884-B8F0E6C7C612}"/>
            </a:ext>
          </a:extLst>
        </xdr:cNvPr>
        <xdr:cNvSpPr/>
      </xdr:nvSpPr>
      <xdr:spPr>
        <a:xfrm>
          <a:off x="14744700"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40422</xdr:rowOff>
    </xdr:from>
    <xdr:to>
      <xdr:col>72</xdr:col>
      <xdr:colOff>123825</xdr:colOff>
      <xdr:row>29</xdr:row>
      <xdr:rowOff>142022</xdr:rowOff>
    </xdr:to>
    <xdr:sp macro="" textlink="">
      <xdr:nvSpPr>
        <xdr:cNvPr id="136" name="フローチャート: 判断 135">
          <a:extLst>
            <a:ext uri="{FF2B5EF4-FFF2-40B4-BE49-F238E27FC236}">
              <a16:creationId xmlns:a16="http://schemas.microsoft.com/office/drawing/2014/main" id="{BF15FA9C-7221-488C-A278-88C6637A2EEB}"/>
            </a:ext>
          </a:extLst>
        </xdr:cNvPr>
        <xdr:cNvSpPr/>
      </xdr:nvSpPr>
      <xdr:spPr>
        <a:xfrm>
          <a:off x="14033500" y="578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72910</xdr:rowOff>
    </xdr:from>
    <xdr:to>
      <xdr:col>68</xdr:col>
      <xdr:colOff>123825</xdr:colOff>
      <xdr:row>30</xdr:row>
      <xdr:rowOff>3060</xdr:rowOff>
    </xdr:to>
    <xdr:sp macro="" textlink="">
      <xdr:nvSpPr>
        <xdr:cNvPr id="137" name="フローチャート: 判断 136">
          <a:extLst>
            <a:ext uri="{FF2B5EF4-FFF2-40B4-BE49-F238E27FC236}">
              <a16:creationId xmlns:a16="http://schemas.microsoft.com/office/drawing/2014/main" id="{CA959391-8180-465B-93E3-5E96693C05BE}"/>
            </a:ext>
          </a:extLst>
        </xdr:cNvPr>
        <xdr:cNvSpPr/>
      </xdr:nvSpPr>
      <xdr:spPr>
        <a:xfrm>
          <a:off x="13271500" y="581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49161</xdr:rowOff>
    </xdr:from>
    <xdr:to>
      <xdr:col>64</xdr:col>
      <xdr:colOff>123825</xdr:colOff>
      <xdr:row>29</xdr:row>
      <xdr:rowOff>150761</xdr:rowOff>
    </xdr:to>
    <xdr:sp macro="" textlink="">
      <xdr:nvSpPr>
        <xdr:cNvPr id="138" name="フローチャート: 判断 137">
          <a:extLst>
            <a:ext uri="{FF2B5EF4-FFF2-40B4-BE49-F238E27FC236}">
              <a16:creationId xmlns:a16="http://schemas.microsoft.com/office/drawing/2014/main" id="{80B2E7A6-A94D-4E5F-95F8-6FD50B794319}"/>
            </a:ext>
          </a:extLst>
        </xdr:cNvPr>
        <xdr:cNvSpPr/>
      </xdr:nvSpPr>
      <xdr:spPr>
        <a:xfrm>
          <a:off x="12509500" y="579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59648</xdr:rowOff>
    </xdr:from>
    <xdr:to>
      <xdr:col>60</xdr:col>
      <xdr:colOff>123825</xdr:colOff>
      <xdr:row>29</xdr:row>
      <xdr:rowOff>161248</xdr:rowOff>
    </xdr:to>
    <xdr:sp macro="" textlink="">
      <xdr:nvSpPr>
        <xdr:cNvPr id="139" name="フローチャート: 判断 138">
          <a:extLst>
            <a:ext uri="{FF2B5EF4-FFF2-40B4-BE49-F238E27FC236}">
              <a16:creationId xmlns:a16="http://schemas.microsoft.com/office/drawing/2014/main" id="{326C28E5-4766-40DC-A08E-190D8A734877}"/>
            </a:ext>
          </a:extLst>
        </xdr:cNvPr>
        <xdr:cNvSpPr/>
      </xdr:nvSpPr>
      <xdr:spPr>
        <a:xfrm>
          <a:off x="11747500" y="580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53CA23B-13D1-4AA9-B6C7-6E43CCE55B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FC586C0-6D67-4576-9A5C-9EF7D746964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A772517-6106-4B63-BF6D-3D6991A2E17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7DB8E91-151D-4293-8D96-BCAA0C8829C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370FDDD-5B67-478F-A3E8-71182D9FF2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7801</xdr:rowOff>
    </xdr:from>
    <xdr:to>
      <xdr:col>76</xdr:col>
      <xdr:colOff>73025</xdr:colOff>
      <xdr:row>31</xdr:row>
      <xdr:rowOff>109401</xdr:rowOff>
    </xdr:to>
    <xdr:sp macro="" textlink="">
      <xdr:nvSpPr>
        <xdr:cNvPr id="145" name="楕円 144">
          <a:extLst>
            <a:ext uri="{FF2B5EF4-FFF2-40B4-BE49-F238E27FC236}">
              <a16:creationId xmlns:a16="http://schemas.microsoft.com/office/drawing/2014/main" id="{C15E7ADC-194D-4C5E-97DD-5B05017BA481}"/>
            </a:ext>
          </a:extLst>
        </xdr:cNvPr>
        <xdr:cNvSpPr/>
      </xdr:nvSpPr>
      <xdr:spPr>
        <a:xfrm>
          <a:off x="14744700" y="60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94178</xdr:rowOff>
    </xdr:from>
    <xdr:ext cx="469744" cy="259045"/>
    <xdr:sp macro="" textlink="">
      <xdr:nvSpPr>
        <xdr:cNvPr id="146" name="債務償還比率該当値テキスト">
          <a:extLst>
            <a:ext uri="{FF2B5EF4-FFF2-40B4-BE49-F238E27FC236}">
              <a16:creationId xmlns:a16="http://schemas.microsoft.com/office/drawing/2014/main" id="{F1E36CFF-A026-4F50-AB4F-CC1DEC2C5418}"/>
            </a:ext>
          </a:extLst>
        </xdr:cNvPr>
        <xdr:cNvSpPr txBox="1"/>
      </xdr:nvSpPr>
      <xdr:spPr>
        <a:xfrm>
          <a:off x="14846300" y="60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110236</xdr:rowOff>
    </xdr:from>
    <xdr:to>
      <xdr:col>72</xdr:col>
      <xdr:colOff>123825</xdr:colOff>
      <xdr:row>33</xdr:row>
      <xdr:rowOff>40386</xdr:rowOff>
    </xdr:to>
    <xdr:sp macro="" textlink="">
      <xdr:nvSpPr>
        <xdr:cNvPr id="147" name="楕円 146">
          <a:extLst>
            <a:ext uri="{FF2B5EF4-FFF2-40B4-BE49-F238E27FC236}">
              <a16:creationId xmlns:a16="http://schemas.microsoft.com/office/drawing/2014/main" id="{182D7C01-654C-4A54-ADB7-84BCC0E841AF}"/>
            </a:ext>
          </a:extLst>
        </xdr:cNvPr>
        <xdr:cNvSpPr/>
      </xdr:nvSpPr>
      <xdr:spPr>
        <a:xfrm>
          <a:off x="14033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58601</xdr:rowOff>
    </xdr:from>
    <xdr:to>
      <xdr:col>76</xdr:col>
      <xdr:colOff>22225</xdr:colOff>
      <xdr:row>32</xdr:row>
      <xdr:rowOff>161036</xdr:rowOff>
    </xdr:to>
    <xdr:cxnSp macro="">
      <xdr:nvCxnSpPr>
        <xdr:cNvPr id="148" name="直線コネクタ 147">
          <a:extLst>
            <a:ext uri="{FF2B5EF4-FFF2-40B4-BE49-F238E27FC236}">
              <a16:creationId xmlns:a16="http://schemas.microsoft.com/office/drawing/2014/main" id="{9D77398C-A917-4974-B07E-F56A309E6C43}"/>
            </a:ext>
          </a:extLst>
        </xdr:cNvPr>
        <xdr:cNvCxnSpPr/>
      </xdr:nvCxnSpPr>
      <xdr:spPr>
        <a:xfrm flipV="1">
          <a:off x="14084300" y="6145076"/>
          <a:ext cx="711200" cy="27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27547</xdr:rowOff>
    </xdr:from>
    <xdr:to>
      <xdr:col>68</xdr:col>
      <xdr:colOff>123825</xdr:colOff>
      <xdr:row>34</xdr:row>
      <xdr:rowOff>129147</xdr:rowOff>
    </xdr:to>
    <xdr:sp macro="" textlink="">
      <xdr:nvSpPr>
        <xdr:cNvPr id="149" name="楕円 148">
          <a:extLst>
            <a:ext uri="{FF2B5EF4-FFF2-40B4-BE49-F238E27FC236}">
              <a16:creationId xmlns:a16="http://schemas.microsoft.com/office/drawing/2014/main" id="{3F7AF2B0-16A3-48C2-B6C9-0B122698E987}"/>
            </a:ext>
          </a:extLst>
        </xdr:cNvPr>
        <xdr:cNvSpPr/>
      </xdr:nvSpPr>
      <xdr:spPr>
        <a:xfrm>
          <a:off x="13271500" y="6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161036</xdr:rowOff>
    </xdr:from>
    <xdr:to>
      <xdr:col>72</xdr:col>
      <xdr:colOff>73025</xdr:colOff>
      <xdr:row>34</xdr:row>
      <xdr:rowOff>78347</xdr:rowOff>
    </xdr:to>
    <xdr:cxnSp macro="">
      <xdr:nvCxnSpPr>
        <xdr:cNvPr id="150" name="直線コネクタ 149">
          <a:extLst>
            <a:ext uri="{FF2B5EF4-FFF2-40B4-BE49-F238E27FC236}">
              <a16:creationId xmlns:a16="http://schemas.microsoft.com/office/drawing/2014/main" id="{4561DB73-8BEA-4F89-9AA7-E9C0728D56E1}"/>
            </a:ext>
          </a:extLst>
        </xdr:cNvPr>
        <xdr:cNvCxnSpPr/>
      </xdr:nvCxnSpPr>
      <xdr:spPr>
        <a:xfrm flipV="1">
          <a:off x="13322300" y="6418961"/>
          <a:ext cx="762000" cy="2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33099</xdr:rowOff>
    </xdr:from>
    <xdr:to>
      <xdr:col>64</xdr:col>
      <xdr:colOff>123825</xdr:colOff>
      <xdr:row>34</xdr:row>
      <xdr:rowOff>134699</xdr:rowOff>
    </xdr:to>
    <xdr:sp macro="" textlink="">
      <xdr:nvSpPr>
        <xdr:cNvPr id="151" name="楕円 150">
          <a:extLst>
            <a:ext uri="{FF2B5EF4-FFF2-40B4-BE49-F238E27FC236}">
              <a16:creationId xmlns:a16="http://schemas.microsoft.com/office/drawing/2014/main" id="{7AA82C44-E80A-43C0-AED1-AE633BFD1C2D}"/>
            </a:ext>
          </a:extLst>
        </xdr:cNvPr>
        <xdr:cNvSpPr/>
      </xdr:nvSpPr>
      <xdr:spPr>
        <a:xfrm>
          <a:off x="12509500" y="66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78347</xdr:rowOff>
    </xdr:from>
    <xdr:to>
      <xdr:col>68</xdr:col>
      <xdr:colOff>73025</xdr:colOff>
      <xdr:row>34</xdr:row>
      <xdr:rowOff>83899</xdr:rowOff>
    </xdr:to>
    <xdr:cxnSp macro="">
      <xdr:nvCxnSpPr>
        <xdr:cNvPr id="152" name="直線コネクタ 151">
          <a:extLst>
            <a:ext uri="{FF2B5EF4-FFF2-40B4-BE49-F238E27FC236}">
              <a16:creationId xmlns:a16="http://schemas.microsoft.com/office/drawing/2014/main" id="{2ADC6DDB-AD70-4A7E-9E3C-C1E1BB87CCD9}"/>
            </a:ext>
          </a:extLst>
        </xdr:cNvPr>
        <xdr:cNvCxnSpPr/>
      </xdr:nvCxnSpPr>
      <xdr:spPr>
        <a:xfrm flipV="1">
          <a:off x="12560300" y="6679172"/>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8630</xdr:rowOff>
    </xdr:from>
    <xdr:to>
      <xdr:col>60</xdr:col>
      <xdr:colOff>123825</xdr:colOff>
      <xdr:row>34</xdr:row>
      <xdr:rowOff>110230</xdr:rowOff>
    </xdr:to>
    <xdr:sp macro="" textlink="">
      <xdr:nvSpPr>
        <xdr:cNvPr id="153" name="楕円 152">
          <a:extLst>
            <a:ext uri="{FF2B5EF4-FFF2-40B4-BE49-F238E27FC236}">
              <a16:creationId xmlns:a16="http://schemas.microsoft.com/office/drawing/2014/main" id="{8137BD10-460A-4E6B-B1BF-FB84549E31FF}"/>
            </a:ext>
          </a:extLst>
        </xdr:cNvPr>
        <xdr:cNvSpPr/>
      </xdr:nvSpPr>
      <xdr:spPr>
        <a:xfrm>
          <a:off x="11747500" y="6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59430</xdr:rowOff>
    </xdr:from>
    <xdr:to>
      <xdr:col>64</xdr:col>
      <xdr:colOff>73025</xdr:colOff>
      <xdr:row>34</xdr:row>
      <xdr:rowOff>83899</xdr:rowOff>
    </xdr:to>
    <xdr:cxnSp macro="">
      <xdr:nvCxnSpPr>
        <xdr:cNvPr id="154" name="直線コネクタ 153">
          <a:extLst>
            <a:ext uri="{FF2B5EF4-FFF2-40B4-BE49-F238E27FC236}">
              <a16:creationId xmlns:a16="http://schemas.microsoft.com/office/drawing/2014/main" id="{8AFE9F6E-37E2-4F49-8B9A-ED9A35819272}"/>
            </a:ext>
          </a:extLst>
        </xdr:cNvPr>
        <xdr:cNvCxnSpPr/>
      </xdr:nvCxnSpPr>
      <xdr:spPr>
        <a:xfrm>
          <a:off x="11798300" y="6660255"/>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158549</xdr:rowOff>
    </xdr:from>
    <xdr:ext cx="469744" cy="259045"/>
    <xdr:sp macro="" textlink="">
      <xdr:nvSpPr>
        <xdr:cNvPr id="155" name="n_1aveValue債務償還比率">
          <a:extLst>
            <a:ext uri="{FF2B5EF4-FFF2-40B4-BE49-F238E27FC236}">
              <a16:creationId xmlns:a16="http://schemas.microsoft.com/office/drawing/2014/main" id="{362E0BB7-843D-4BCD-83E6-EEE3AC8DDF80}"/>
            </a:ext>
          </a:extLst>
        </xdr:cNvPr>
        <xdr:cNvSpPr txBox="1"/>
      </xdr:nvSpPr>
      <xdr:spPr>
        <a:xfrm>
          <a:off x="13836727" y="555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19587</xdr:rowOff>
    </xdr:from>
    <xdr:ext cx="469744" cy="259045"/>
    <xdr:sp macro="" textlink="">
      <xdr:nvSpPr>
        <xdr:cNvPr id="156" name="n_2aveValue債務償還比率">
          <a:extLst>
            <a:ext uri="{FF2B5EF4-FFF2-40B4-BE49-F238E27FC236}">
              <a16:creationId xmlns:a16="http://schemas.microsoft.com/office/drawing/2014/main" id="{C008F28C-C264-4530-A377-2695EB914A01}"/>
            </a:ext>
          </a:extLst>
        </xdr:cNvPr>
        <xdr:cNvSpPr txBox="1"/>
      </xdr:nvSpPr>
      <xdr:spPr>
        <a:xfrm>
          <a:off x="13087427" y="55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167288</xdr:rowOff>
    </xdr:from>
    <xdr:ext cx="469744" cy="259045"/>
    <xdr:sp macro="" textlink="">
      <xdr:nvSpPr>
        <xdr:cNvPr id="157" name="n_3aveValue債務償還比率">
          <a:extLst>
            <a:ext uri="{FF2B5EF4-FFF2-40B4-BE49-F238E27FC236}">
              <a16:creationId xmlns:a16="http://schemas.microsoft.com/office/drawing/2014/main" id="{075C80E4-4F80-4259-AEEC-6D685992285E}"/>
            </a:ext>
          </a:extLst>
        </xdr:cNvPr>
        <xdr:cNvSpPr txBox="1"/>
      </xdr:nvSpPr>
      <xdr:spPr>
        <a:xfrm>
          <a:off x="12325427" y="55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6325</xdr:rowOff>
    </xdr:from>
    <xdr:ext cx="469744" cy="259045"/>
    <xdr:sp macro="" textlink="">
      <xdr:nvSpPr>
        <xdr:cNvPr id="158" name="n_4aveValue債務償還比率">
          <a:extLst>
            <a:ext uri="{FF2B5EF4-FFF2-40B4-BE49-F238E27FC236}">
              <a16:creationId xmlns:a16="http://schemas.microsoft.com/office/drawing/2014/main" id="{B5A675B7-A100-49AA-8527-9E236A74EF9B}"/>
            </a:ext>
          </a:extLst>
        </xdr:cNvPr>
        <xdr:cNvSpPr txBox="1"/>
      </xdr:nvSpPr>
      <xdr:spPr>
        <a:xfrm>
          <a:off x="11563427" y="557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31513</xdr:rowOff>
    </xdr:from>
    <xdr:ext cx="560923" cy="259045"/>
    <xdr:sp macro="" textlink="">
      <xdr:nvSpPr>
        <xdr:cNvPr id="159" name="n_1mainValue債務償還比率">
          <a:extLst>
            <a:ext uri="{FF2B5EF4-FFF2-40B4-BE49-F238E27FC236}">
              <a16:creationId xmlns:a16="http://schemas.microsoft.com/office/drawing/2014/main" id="{2515FA9F-C480-4F72-9721-6C09A8E7156A}"/>
            </a:ext>
          </a:extLst>
        </xdr:cNvPr>
        <xdr:cNvSpPr txBox="1"/>
      </xdr:nvSpPr>
      <xdr:spPr>
        <a:xfrm>
          <a:off x="13791138" y="6460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120274</xdr:rowOff>
    </xdr:from>
    <xdr:ext cx="560923" cy="259045"/>
    <xdr:sp macro="" textlink="">
      <xdr:nvSpPr>
        <xdr:cNvPr id="160" name="n_2mainValue債務償還比率">
          <a:extLst>
            <a:ext uri="{FF2B5EF4-FFF2-40B4-BE49-F238E27FC236}">
              <a16:creationId xmlns:a16="http://schemas.microsoft.com/office/drawing/2014/main" id="{7C7FEF84-0453-479B-9C9D-81F28F9B777E}"/>
            </a:ext>
          </a:extLst>
        </xdr:cNvPr>
        <xdr:cNvSpPr txBox="1"/>
      </xdr:nvSpPr>
      <xdr:spPr>
        <a:xfrm>
          <a:off x="13041838" y="6721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125826</xdr:rowOff>
    </xdr:from>
    <xdr:ext cx="560923" cy="259045"/>
    <xdr:sp macro="" textlink="">
      <xdr:nvSpPr>
        <xdr:cNvPr id="161" name="n_3mainValue債務償還比率">
          <a:extLst>
            <a:ext uri="{FF2B5EF4-FFF2-40B4-BE49-F238E27FC236}">
              <a16:creationId xmlns:a16="http://schemas.microsoft.com/office/drawing/2014/main" id="{74D43D61-0B69-4EB1-A553-93E5439A7701}"/>
            </a:ext>
          </a:extLst>
        </xdr:cNvPr>
        <xdr:cNvSpPr txBox="1"/>
      </xdr:nvSpPr>
      <xdr:spPr>
        <a:xfrm>
          <a:off x="12279838" y="67266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101357</xdr:rowOff>
    </xdr:from>
    <xdr:ext cx="560923" cy="259045"/>
    <xdr:sp macro="" textlink="">
      <xdr:nvSpPr>
        <xdr:cNvPr id="162" name="n_4mainValue債務償還比率">
          <a:extLst>
            <a:ext uri="{FF2B5EF4-FFF2-40B4-BE49-F238E27FC236}">
              <a16:creationId xmlns:a16="http://schemas.microsoft.com/office/drawing/2014/main" id="{456B61E3-8E69-4F81-826C-804E906028F5}"/>
            </a:ext>
          </a:extLst>
        </xdr:cNvPr>
        <xdr:cNvSpPr txBox="1"/>
      </xdr:nvSpPr>
      <xdr:spPr>
        <a:xfrm>
          <a:off x="11517838" y="67021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E4DADC4-F834-4E91-BFC4-6490C87E25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DAF49D1-638B-499B-B2C9-0B9148CC8E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BF9A31F-A2D1-49D3-BD50-6249909AC25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9BE1EB8-C39A-442F-B834-81F4F6DB9E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7A33D3F-486C-4442-94C0-D215A60032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158F915-B702-4642-946E-06B31C8120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60C4F5-2FC4-4E93-AA78-469FF15BA4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6CB9DC-08A5-4ACB-B057-98E0B039DF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7AE936-95F7-44C3-81A9-50B1E22DAC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18D7AE-750B-4862-91D0-73BBBB1CF1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7BA351-53B8-430A-ABB2-6182A98908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AD408C-C2DF-4EA0-B9AA-D1970E9882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20BA02-C3CD-473B-AB7A-42F260F4D8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A45893-8449-4ED7-BAFF-00FF44A4F4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C32734-26A3-4FD4-854D-AB9A4F9617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74BA9D-FF67-4E91-8FCC-7B289934F9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17,277
17,136
8.23
7,535,236
7,173,276
357,294
4,873,061
12,307,439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AC2E6F-52EB-41CC-A681-70748EFE51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A1597D-8535-492C-91F6-DCDB39AD50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0379B0-AADB-47A8-809E-F020BE230D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C001F3-047E-4163-A4E5-6F17566FA0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AAB3FF-054E-4F95-9938-E7975193D9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B5D2DB-DED4-44DE-B5C3-FAA0E08182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8E7109-BB85-491F-B705-AE5B57580F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DCE3CD-C73A-4BF7-A5AA-C2B24F8806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C4DBF9-3478-4656-920A-A2D1E3579A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AFD8C6-5E7F-4B6C-B40A-8FBAA4AD1B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9333A8-4DE2-4CEB-BB7D-268D52F651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DFB40C-F5A4-4449-9580-3D8C41955C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F7BF75-4C56-4D24-9447-EB4C4DF8FE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B06803-0069-4005-B245-0D089DF311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AE9C2C-EEFD-4AA2-A51C-99C967767D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07D8F8-7B3F-42DC-B7DF-209ECAAA12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FDB65C-CC77-47B4-BE25-B66D77244E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6EBD9A-60DC-4F91-9BFC-01E97136E9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E69A34-7C60-43F7-BD9B-07FDEA5FD7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F474F8-FC47-48FE-98AB-81021E446B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B3A019-BE9D-4696-988F-CBAEB44EE4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009EF3-91EE-4B1C-BD8F-3748336F6C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2928A0-4652-4B21-A43B-1109FFB0B4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7E86DF-2247-4DF8-97B3-F751F2D5080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943F30-BA00-4D4E-AD83-98210886D7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304E78-2A05-4499-8C7C-6EC5734523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ED8CDC-5906-4BB1-AE7C-EB5C9932EB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81EFC9-47A4-45AC-B67F-4E53E8AF8A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136804-7F7D-4857-85B5-C5F4907A77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2668F8-23C0-4FF2-BE02-567A0D9A56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04FEAC-E9C6-4D3F-AC92-244AF9389F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E8E613-8E86-495B-999D-F5765788F9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E279C3F-C848-4F4F-9168-B9BBAA3806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168BA07-75BE-4DCE-9B82-E48B398C47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FF47F8-FFF2-4B6A-A7E8-F50DF2723A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FEEA89A-14C8-4B05-BC14-DE5133038D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36C6E83-5530-4344-9857-7BA08C95DDA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5E39344-937F-41AB-8EC8-AA5876CBA0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B8A06BE-DF2B-4C61-9C8F-554C2F77418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508BAC-9390-4CD5-938B-63286317916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DB64322-BAF3-4F61-878D-A9A4FE2BB13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32C3F9-F4C7-4EB4-BF9C-4369954ABB6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6D5D50-1BBD-432C-82D4-479D3278D1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F5A2B0C-D2D7-46BD-A0F4-92B425C9F87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D7FCDA5-D5CD-4836-A454-70D96491A2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37F0690-8678-4148-9AAA-9274CC21BD72}"/>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62B4E3BB-1C55-4AAB-BA87-717AFF4FB811}"/>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5EED2EE9-683E-4849-A5D8-EB38C9D0A5ED}"/>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B2EA0BEB-2462-4C31-B3A2-E2D37D248801}"/>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693B2EB1-F87B-45F7-96C2-CCCD0B15A666}"/>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B3437EF3-70DA-435D-871C-3AA67B3DEF64}"/>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A9C22BF1-BA81-42C1-B102-EEBBD472D341}"/>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6E1778CC-F2A2-4057-A1D4-A7EA5731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BF31450B-55FD-446D-89B3-7495F371A04F}"/>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C3AF7340-794E-41D1-AE33-9A088CA7C1B6}"/>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9D8593E2-90A6-4F1F-B60B-03A18419F82A}"/>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A6AA2D0-4675-424E-BBF6-A0856486BC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ADB359-6157-4C38-8AD3-F1AC3386BF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59D67B-755F-42F3-BDB7-A57133D1D4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A69F8E-1A64-4E82-B117-F056913352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7C59CB-6629-4961-8FE0-9C517DD40F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33020</xdr:rowOff>
    </xdr:from>
    <xdr:to>
      <xdr:col>24</xdr:col>
      <xdr:colOff>114300</xdr:colOff>
      <xdr:row>41</xdr:row>
      <xdr:rowOff>134620</xdr:rowOff>
    </xdr:to>
    <xdr:sp macro="" textlink="">
      <xdr:nvSpPr>
        <xdr:cNvPr id="73" name="楕円 72">
          <a:extLst>
            <a:ext uri="{FF2B5EF4-FFF2-40B4-BE49-F238E27FC236}">
              <a16:creationId xmlns:a16="http://schemas.microsoft.com/office/drawing/2014/main" id="{636B7928-079C-4362-96F6-E65A79451A59}"/>
            </a:ext>
          </a:extLst>
        </xdr:cNvPr>
        <xdr:cNvSpPr/>
      </xdr:nvSpPr>
      <xdr:spPr>
        <a:xfrm>
          <a:off x="4584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119397</xdr:rowOff>
    </xdr:from>
    <xdr:ext cx="405111" cy="259045"/>
    <xdr:sp macro="" textlink="">
      <xdr:nvSpPr>
        <xdr:cNvPr id="74" name="【道路】&#10;有形固定資産減価償却率該当値テキスト">
          <a:extLst>
            <a:ext uri="{FF2B5EF4-FFF2-40B4-BE49-F238E27FC236}">
              <a16:creationId xmlns:a16="http://schemas.microsoft.com/office/drawing/2014/main" id="{A2DF6EDB-8976-4E58-8F6F-7BFBEC708401}"/>
            </a:ext>
          </a:extLst>
        </xdr:cNvPr>
        <xdr:cNvSpPr txBox="1"/>
      </xdr:nvSpPr>
      <xdr:spPr>
        <a:xfrm>
          <a:off x="4673600"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5" name="楕円 74">
          <a:extLst>
            <a:ext uri="{FF2B5EF4-FFF2-40B4-BE49-F238E27FC236}">
              <a16:creationId xmlns:a16="http://schemas.microsoft.com/office/drawing/2014/main" id="{7FC9D546-696F-4641-B4FB-D003B7941939}"/>
            </a:ext>
          </a:extLst>
        </xdr:cNvPr>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76200</xdr:rowOff>
    </xdr:from>
    <xdr:to>
      <xdr:col>24</xdr:col>
      <xdr:colOff>63500</xdr:colOff>
      <xdr:row>41</xdr:row>
      <xdr:rowOff>83820</xdr:rowOff>
    </xdr:to>
    <xdr:cxnSp macro="">
      <xdr:nvCxnSpPr>
        <xdr:cNvPr id="76" name="直線コネクタ 75">
          <a:extLst>
            <a:ext uri="{FF2B5EF4-FFF2-40B4-BE49-F238E27FC236}">
              <a16:creationId xmlns:a16="http://schemas.microsoft.com/office/drawing/2014/main" id="{EF810BA5-F025-4527-BC53-AF681835BBC8}"/>
            </a:ext>
          </a:extLst>
        </xdr:cNvPr>
        <xdr:cNvCxnSpPr/>
      </xdr:nvCxnSpPr>
      <xdr:spPr>
        <a:xfrm>
          <a:off x="3797300" y="7105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6350</xdr:rowOff>
    </xdr:from>
    <xdr:to>
      <xdr:col>15</xdr:col>
      <xdr:colOff>101600</xdr:colOff>
      <xdr:row>41</xdr:row>
      <xdr:rowOff>107950</xdr:rowOff>
    </xdr:to>
    <xdr:sp macro="" textlink="">
      <xdr:nvSpPr>
        <xdr:cNvPr id="77" name="楕円 76">
          <a:extLst>
            <a:ext uri="{FF2B5EF4-FFF2-40B4-BE49-F238E27FC236}">
              <a16:creationId xmlns:a16="http://schemas.microsoft.com/office/drawing/2014/main" id="{026D014F-95F8-4353-8A59-A38E594BFF4C}"/>
            </a:ext>
          </a:extLst>
        </xdr:cNvPr>
        <xdr:cNvSpPr/>
      </xdr:nvSpPr>
      <xdr:spPr>
        <a:xfrm>
          <a:off x="2857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57150</xdr:rowOff>
    </xdr:from>
    <xdr:to>
      <xdr:col>19</xdr:col>
      <xdr:colOff>177800</xdr:colOff>
      <xdr:row>41</xdr:row>
      <xdr:rowOff>76200</xdr:rowOff>
    </xdr:to>
    <xdr:cxnSp macro="">
      <xdr:nvCxnSpPr>
        <xdr:cNvPr id="78" name="直線コネクタ 77">
          <a:extLst>
            <a:ext uri="{FF2B5EF4-FFF2-40B4-BE49-F238E27FC236}">
              <a16:creationId xmlns:a16="http://schemas.microsoft.com/office/drawing/2014/main" id="{BDE85113-58C1-4B7A-AA4F-DDFC14CF8AD0}"/>
            </a:ext>
          </a:extLst>
        </xdr:cNvPr>
        <xdr:cNvCxnSpPr/>
      </xdr:nvCxnSpPr>
      <xdr:spPr>
        <a:xfrm>
          <a:off x="2908300" y="7086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166370</xdr:rowOff>
    </xdr:from>
    <xdr:to>
      <xdr:col>10</xdr:col>
      <xdr:colOff>165100</xdr:colOff>
      <xdr:row>41</xdr:row>
      <xdr:rowOff>96520</xdr:rowOff>
    </xdr:to>
    <xdr:sp macro="" textlink="">
      <xdr:nvSpPr>
        <xdr:cNvPr id="79" name="楕円 78">
          <a:extLst>
            <a:ext uri="{FF2B5EF4-FFF2-40B4-BE49-F238E27FC236}">
              <a16:creationId xmlns:a16="http://schemas.microsoft.com/office/drawing/2014/main" id="{FA2AEE5E-890B-4402-B13F-E92ECB6D9EFB}"/>
            </a:ext>
          </a:extLst>
        </xdr:cNvPr>
        <xdr:cNvSpPr/>
      </xdr:nvSpPr>
      <xdr:spPr>
        <a:xfrm>
          <a:off x="196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45720</xdr:rowOff>
    </xdr:from>
    <xdr:to>
      <xdr:col>15</xdr:col>
      <xdr:colOff>50800</xdr:colOff>
      <xdr:row>41</xdr:row>
      <xdr:rowOff>57150</xdr:rowOff>
    </xdr:to>
    <xdr:cxnSp macro="">
      <xdr:nvCxnSpPr>
        <xdr:cNvPr id="80" name="直線コネクタ 79">
          <a:extLst>
            <a:ext uri="{FF2B5EF4-FFF2-40B4-BE49-F238E27FC236}">
              <a16:creationId xmlns:a16="http://schemas.microsoft.com/office/drawing/2014/main" id="{2AC44B14-086F-4517-A730-BFD542D0A475}"/>
            </a:ext>
          </a:extLst>
        </xdr:cNvPr>
        <xdr:cNvCxnSpPr/>
      </xdr:nvCxnSpPr>
      <xdr:spPr>
        <a:xfrm>
          <a:off x="2019300" y="7075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166370</xdr:rowOff>
    </xdr:from>
    <xdr:to>
      <xdr:col>6</xdr:col>
      <xdr:colOff>38100</xdr:colOff>
      <xdr:row>41</xdr:row>
      <xdr:rowOff>96520</xdr:rowOff>
    </xdr:to>
    <xdr:sp macro="" textlink="">
      <xdr:nvSpPr>
        <xdr:cNvPr id="81" name="楕円 80">
          <a:extLst>
            <a:ext uri="{FF2B5EF4-FFF2-40B4-BE49-F238E27FC236}">
              <a16:creationId xmlns:a16="http://schemas.microsoft.com/office/drawing/2014/main" id="{235B0E26-B731-4283-91DE-090129C7A8BD}"/>
            </a:ext>
          </a:extLst>
        </xdr:cNvPr>
        <xdr:cNvSpPr/>
      </xdr:nvSpPr>
      <xdr:spPr>
        <a:xfrm>
          <a:off x="107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45720</xdr:rowOff>
    </xdr:from>
    <xdr:to>
      <xdr:col>10</xdr:col>
      <xdr:colOff>114300</xdr:colOff>
      <xdr:row>41</xdr:row>
      <xdr:rowOff>45720</xdr:rowOff>
    </xdr:to>
    <xdr:cxnSp macro="">
      <xdr:nvCxnSpPr>
        <xdr:cNvPr id="82" name="直線コネクタ 81">
          <a:extLst>
            <a:ext uri="{FF2B5EF4-FFF2-40B4-BE49-F238E27FC236}">
              <a16:creationId xmlns:a16="http://schemas.microsoft.com/office/drawing/2014/main" id="{C5FD809B-17A8-4B6E-B5BE-D1F30C09B062}"/>
            </a:ext>
          </a:extLst>
        </xdr:cNvPr>
        <xdr:cNvCxnSpPr/>
      </xdr:nvCxnSpPr>
      <xdr:spPr>
        <a:xfrm>
          <a:off x="1130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9F447AE9-4715-4D9A-BF4B-B4735AB9531C}"/>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148E2456-62E2-4AC8-B394-882573C8AF4C}"/>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F739D84D-67C7-4100-A87E-DA7D09DEE6CE}"/>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F925C5C7-DCF7-4891-A595-6CCF7976D25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704F0B6D-7509-47FB-A6A6-E3038C00B6C6}"/>
            </a:ext>
          </a:extLst>
        </xdr:cNvPr>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99077</xdr:rowOff>
    </xdr:from>
    <xdr:ext cx="405111" cy="259045"/>
    <xdr:sp macro="" textlink="">
      <xdr:nvSpPr>
        <xdr:cNvPr id="88" name="n_2mainValue【道路】&#10;有形固定資産減価償却率">
          <a:extLst>
            <a:ext uri="{FF2B5EF4-FFF2-40B4-BE49-F238E27FC236}">
              <a16:creationId xmlns:a16="http://schemas.microsoft.com/office/drawing/2014/main" id="{FECCE970-F099-4CAA-81AD-E22E036BD501}"/>
            </a:ext>
          </a:extLst>
        </xdr:cNvPr>
        <xdr:cNvSpPr txBox="1"/>
      </xdr:nvSpPr>
      <xdr:spPr>
        <a:xfrm>
          <a:off x="2705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87647</xdr:rowOff>
    </xdr:from>
    <xdr:ext cx="405111" cy="259045"/>
    <xdr:sp macro="" textlink="">
      <xdr:nvSpPr>
        <xdr:cNvPr id="89" name="n_3mainValue【道路】&#10;有形固定資産減価償却率">
          <a:extLst>
            <a:ext uri="{FF2B5EF4-FFF2-40B4-BE49-F238E27FC236}">
              <a16:creationId xmlns:a16="http://schemas.microsoft.com/office/drawing/2014/main" id="{1E757059-9DB1-4034-8920-E51452047BCD}"/>
            </a:ext>
          </a:extLst>
        </xdr:cNvPr>
        <xdr:cNvSpPr txBox="1"/>
      </xdr:nvSpPr>
      <xdr:spPr>
        <a:xfrm>
          <a:off x="1816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87647</xdr:rowOff>
    </xdr:from>
    <xdr:ext cx="405111" cy="259045"/>
    <xdr:sp macro="" textlink="">
      <xdr:nvSpPr>
        <xdr:cNvPr id="90" name="n_4mainValue【道路】&#10;有形固定資産減価償却率">
          <a:extLst>
            <a:ext uri="{FF2B5EF4-FFF2-40B4-BE49-F238E27FC236}">
              <a16:creationId xmlns:a16="http://schemas.microsoft.com/office/drawing/2014/main" id="{4502AB6D-7947-4286-B07A-D006EFAE64C6}"/>
            </a:ext>
          </a:extLst>
        </xdr:cNvPr>
        <xdr:cNvSpPr txBox="1"/>
      </xdr:nvSpPr>
      <xdr:spPr>
        <a:xfrm>
          <a:off x="927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B578894-783F-446C-9F7F-623B2EA6C6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82A4324-ED5F-4B21-A79D-50C34BECF0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608EA69-FBEB-41A0-91DB-2957C9490B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1371454-285C-45E4-BB31-37CF6DB92D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E8FB47E-9130-4C45-8DD4-6D377C4EC8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87A4F3-6FF1-44CF-89F7-BDBB4AB95F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F4F061D-F2C6-4B61-B8D6-63F2971141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672C6BE-85C3-453E-BF2D-365BB82F8A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C9D778-B9FF-44BD-A85F-17EE0C0B44A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6DACEA7-E706-432D-BA6C-6A43691BF2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1AE7702-DFCD-4DA1-A098-2BCAD4C3F58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13A2CFE-B36F-4839-BCBF-BC4D2613A3E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CD1EDF4-22D3-497A-9D71-46AB481B24A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C08C25D-E14A-4F65-B3A5-0EF7CC16AEA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D2BECB0-4839-4BE6-97B9-753C027E82A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725D2B50-83DA-4423-95D4-4244ADB573C4}"/>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7BB4435-FB5C-4E39-9481-D099B4EFC5F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F3211097-BAF5-458E-B68B-9E9D3D223DBA}"/>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85620D2-ABC8-46B3-9255-A7B5228D7A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7E303A08-8954-4A40-8486-420D6535F30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8F5EF2C-A968-40A9-AA4B-FE289B9CF1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1AFA2A96-7637-4685-86FC-117EF2E8E318}"/>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A34854DF-753B-489D-BBA4-6FAC82E92564}"/>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191B6276-29E3-4E2A-9098-A3B4BE1BEAC4}"/>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DF940184-48F7-4C1F-9291-3EDB0D0B3E32}"/>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8EEEEE8E-5C56-4BF3-BF02-BD38E0569BF3}"/>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D1FA4852-D121-461B-8D83-FF0B81E48FDD}"/>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6C9C5EC-FAF2-49EB-BFDB-24623E8D08E7}"/>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D768473C-D864-4698-BEEA-55ED03BB24F5}"/>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F815083A-03B1-4488-9507-70B3EB952F45}"/>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66E3DDE9-7819-4BB9-86DE-3AC3F70C757D}"/>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D7757E5F-0BB9-497E-A635-E62CC4051CC9}"/>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A6A8B3E-6882-4030-AEC5-E5C76B7A99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B601E56-CAF6-49F6-BF9C-67B2298B65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A10ED0-84F3-40B4-891C-C05580B06F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2A4DCA-1B36-4DAF-8A90-A41AC47E97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96381C-E4CB-44F3-8DD1-FF6FB6C0DD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67953</xdr:rowOff>
    </xdr:from>
    <xdr:to>
      <xdr:col>55</xdr:col>
      <xdr:colOff>50800</xdr:colOff>
      <xdr:row>41</xdr:row>
      <xdr:rowOff>169553</xdr:rowOff>
    </xdr:to>
    <xdr:sp macro="" textlink="">
      <xdr:nvSpPr>
        <xdr:cNvPr id="128" name="楕円 127">
          <a:extLst>
            <a:ext uri="{FF2B5EF4-FFF2-40B4-BE49-F238E27FC236}">
              <a16:creationId xmlns:a16="http://schemas.microsoft.com/office/drawing/2014/main" id="{7ED6174E-AA18-479A-8076-8B2B9BE54AD2}"/>
            </a:ext>
          </a:extLst>
        </xdr:cNvPr>
        <xdr:cNvSpPr/>
      </xdr:nvSpPr>
      <xdr:spPr>
        <a:xfrm>
          <a:off x="10426700" y="70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02618BBB-0DC2-405F-8D62-B87889C1DE62}"/>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68083</xdr:rowOff>
    </xdr:from>
    <xdr:to>
      <xdr:col>50</xdr:col>
      <xdr:colOff>165100</xdr:colOff>
      <xdr:row>41</xdr:row>
      <xdr:rowOff>169683</xdr:rowOff>
    </xdr:to>
    <xdr:sp macro="" textlink="">
      <xdr:nvSpPr>
        <xdr:cNvPr id="130" name="楕円 129">
          <a:extLst>
            <a:ext uri="{FF2B5EF4-FFF2-40B4-BE49-F238E27FC236}">
              <a16:creationId xmlns:a16="http://schemas.microsoft.com/office/drawing/2014/main" id="{1B04E448-791A-4C8C-BA0D-961258B4A582}"/>
            </a:ext>
          </a:extLst>
        </xdr:cNvPr>
        <xdr:cNvSpPr/>
      </xdr:nvSpPr>
      <xdr:spPr>
        <a:xfrm>
          <a:off x="9588500" y="70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118753</xdr:rowOff>
    </xdr:from>
    <xdr:to>
      <xdr:col>55</xdr:col>
      <xdr:colOff>0</xdr:colOff>
      <xdr:row>41</xdr:row>
      <xdr:rowOff>118883</xdr:rowOff>
    </xdr:to>
    <xdr:cxnSp macro="">
      <xdr:nvCxnSpPr>
        <xdr:cNvPr id="131" name="直線コネクタ 130">
          <a:extLst>
            <a:ext uri="{FF2B5EF4-FFF2-40B4-BE49-F238E27FC236}">
              <a16:creationId xmlns:a16="http://schemas.microsoft.com/office/drawing/2014/main" id="{2ACC645A-AACC-420B-B3A1-9D1A6D6188F0}"/>
            </a:ext>
          </a:extLst>
        </xdr:cNvPr>
        <xdr:cNvCxnSpPr/>
      </xdr:nvCxnSpPr>
      <xdr:spPr>
        <a:xfrm flipV="1">
          <a:off x="9639300" y="714820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68739</xdr:rowOff>
    </xdr:from>
    <xdr:to>
      <xdr:col>46</xdr:col>
      <xdr:colOff>38100</xdr:colOff>
      <xdr:row>41</xdr:row>
      <xdr:rowOff>170339</xdr:rowOff>
    </xdr:to>
    <xdr:sp macro="" textlink="">
      <xdr:nvSpPr>
        <xdr:cNvPr id="132" name="楕円 131">
          <a:extLst>
            <a:ext uri="{FF2B5EF4-FFF2-40B4-BE49-F238E27FC236}">
              <a16:creationId xmlns:a16="http://schemas.microsoft.com/office/drawing/2014/main" id="{BACFEC77-9F76-4F0A-BC5B-608A725567EB}"/>
            </a:ext>
          </a:extLst>
        </xdr:cNvPr>
        <xdr:cNvSpPr/>
      </xdr:nvSpPr>
      <xdr:spPr>
        <a:xfrm>
          <a:off x="8699500" y="7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118883</xdr:rowOff>
    </xdr:from>
    <xdr:to>
      <xdr:col>50</xdr:col>
      <xdr:colOff>114300</xdr:colOff>
      <xdr:row>41</xdr:row>
      <xdr:rowOff>119539</xdr:rowOff>
    </xdr:to>
    <xdr:cxnSp macro="">
      <xdr:nvCxnSpPr>
        <xdr:cNvPr id="133" name="直線コネクタ 132">
          <a:extLst>
            <a:ext uri="{FF2B5EF4-FFF2-40B4-BE49-F238E27FC236}">
              <a16:creationId xmlns:a16="http://schemas.microsoft.com/office/drawing/2014/main" id="{41CD4671-6B73-4A6C-A30C-8AFC6F2806B5}"/>
            </a:ext>
          </a:extLst>
        </xdr:cNvPr>
        <xdr:cNvCxnSpPr/>
      </xdr:nvCxnSpPr>
      <xdr:spPr>
        <a:xfrm flipV="1">
          <a:off x="8750300" y="7148333"/>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68852</xdr:rowOff>
    </xdr:from>
    <xdr:to>
      <xdr:col>41</xdr:col>
      <xdr:colOff>101600</xdr:colOff>
      <xdr:row>41</xdr:row>
      <xdr:rowOff>170452</xdr:rowOff>
    </xdr:to>
    <xdr:sp macro="" textlink="">
      <xdr:nvSpPr>
        <xdr:cNvPr id="134" name="楕円 133">
          <a:extLst>
            <a:ext uri="{FF2B5EF4-FFF2-40B4-BE49-F238E27FC236}">
              <a16:creationId xmlns:a16="http://schemas.microsoft.com/office/drawing/2014/main" id="{B27799EC-3241-47E2-B2EC-FD73C14973D5}"/>
            </a:ext>
          </a:extLst>
        </xdr:cNvPr>
        <xdr:cNvSpPr/>
      </xdr:nvSpPr>
      <xdr:spPr>
        <a:xfrm>
          <a:off x="7810500" y="70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119539</xdr:rowOff>
    </xdr:from>
    <xdr:to>
      <xdr:col>45</xdr:col>
      <xdr:colOff>177800</xdr:colOff>
      <xdr:row>41</xdr:row>
      <xdr:rowOff>119652</xdr:rowOff>
    </xdr:to>
    <xdr:cxnSp macro="">
      <xdr:nvCxnSpPr>
        <xdr:cNvPr id="135" name="直線コネクタ 134">
          <a:extLst>
            <a:ext uri="{FF2B5EF4-FFF2-40B4-BE49-F238E27FC236}">
              <a16:creationId xmlns:a16="http://schemas.microsoft.com/office/drawing/2014/main" id="{F3341AED-172A-46D6-96A4-2DA640F6573D}"/>
            </a:ext>
          </a:extLst>
        </xdr:cNvPr>
        <xdr:cNvCxnSpPr/>
      </xdr:nvCxnSpPr>
      <xdr:spPr>
        <a:xfrm flipV="1">
          <a:off x="7861300" y="7148989"/>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68995</xdr:rowOff>
    </xdr:from>
    <xdr:to>
      <xdr:col>36</xdr:col>
      <xdr:colOff>165100</xdr:colOff>
      <xdr:row>41</xdr:row>
      <xdr:rowOff>170595</xdr:rowOff>
    </xdr:to>
    <xdr:sp macro="" textlink="">
      <xdr:nvSpPr>
        <xdr:cNvPr id="136" name="楕円 135">
          <a:extLst>
            <a:ext uri="{FF2B5EF4-FFF2-40B4-BE49-F238E27FC236}">
              <a16:creationId xmlns:a16="http://schemas.microsoft.com/office/drawing/2014/main" id="{35830012-38D7-4244-B9F6-75E5FA085EDB}"/>
            </a:ext>
          </a:extLst>
        </xdr:cNvPr>
        <xdr:cNvSpPr/>
      </xdr:nvSpPr>
      <xdr:spPr>
        <a:xfrm>
          <a:off x="6921500" y="7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119652</xdr:rowOff>
    </xdr:from>
    <xdr:to>
      <xdr:col>41</xdr:col>
      <xdr:colOff>50800</xdr:colOff>
      <xdr:row>41</xdr:row>
      <xdr:rowOff>119795</xdr:rowOff>
    </xdr:to>
    <xdr:cxnSp macro="">
      <xdr:nvCxnSpPr>
        <xdr:cNvPr id="137" name="直線コネクタ 136">
          <a:extLst>
            <a:ext uri="{FF2B5EF4-FFF2-40B4-BE49-F238E27FC236}">
              <a16:creationId xmlns:a16="http://schemas.microsoft.com/office/drawing/2014/main" id="{D573F171-59FC-4F62-8309-3E7837C841E5}"/>
            </a:ext>
          </a:extLst>
        </xdr:cNvPr>
        <xdr:cNvCxnSpPr/>
      </xdr:nvCxnSpPr>
      <xdr:spPr>
        <a:xfrm flipV="1">
          <a:off x="6972300" y="7149102"/>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BEF054F4-33DF-4B8F-98E9-6CB30098285A}"/>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104BA23D-9DF4-457D-85BC-1F89A5AE698D}"/>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7EC05323-2DCF-4503-8243-992914917465}"/>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89684968-B0EC-4E09-A3C2-C0E6B2672468}"/>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160810</xdr:rowOff>
    </xdr:from>
    <xdr:ext cx="534377" cy="259045"/>
    <xdr:sp macro="" textlink="">
      <xdr:nvSpPr>
        <xdr:cNvPr id="142" name="n_1mainValue【道路】&#10;一人当たり延長">
          <a:extLst>
            <a:ext uri="{FF2B5EF4-FFF2-40B4-BE49-F238E27FC236}">
              <a16:creationId xmlns:a16="http://schemas.microsoft.com/office/drawing/2014/main" id="{61F786DA-27F8-45EA-80B7-37C2F486809D}"/>
            </a:ext>
          </a:extLst>
        </xdr:cNvPr>
        <xdr:cNvSpPr txBox="1"/>
      </xdr:nvSpPr>
      <xdr:spPr>
        <a:xfrm>
          <a:off x="9359411" y="71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161466</xdr:rowOff>
    </xdr:from>
    <xdr:ext cx="534377" cy="259045"/>
    <xdr:sp macro="" textlink="">
      <xdr:nvSpPr>
        <xdr:cNvPr id="143" name="n_2mainValue【道路】&#10;一人当たり延長">
          <a:extLst>
            <a:ext uri="{FF2B5EF4-FFF2-40B4-BE49-F238E27FC236}">
              <a16:creationId xmlns:a16="http://schemas.microsoft.com/office/drawing/2014/main" id="{0045E665-7142-4026-933B-4497BC9F08FA}"/>
            </a:ext>
          </a:extLst>
        </xdr:cNvPr>
        <xdr:cNvSpPr txBox="1"/>
      </xdr:nvSpPr>
      <xdr:spPr>
        <a:xfrm>
          <a:off x="8483111" y="71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161579</xdr:rowOff>
    </xdr:from>
    <xdr:ext cx="534377" cy="259045"/>
    <xdr:sp macro="" textlink="">
      <xdr:nvSpPr>
        <xdr:cNvPr id="144" name="n_3mainValue【道路】&#10;一人当たり延長">
          <a:extLst>
            <a:ext uri="{FF2B5EF4-FFF2-40B4-BE49-F238E27FC236}">
              <a16:creationId xmlns:a16="http://schemas.microsoft.com/office/drawing/2014/main" id="{E2CE7CFF-8738-4D81-B3A8-F77CE436B376}"/>
            </a:ext>
          </a:extLst>
        </xdr:cNvPr>
        <xdr:cNvSpPr txBox="1"/>
      </xdr:nvSpPr>
      <xdr:spPr>
        <a:xfrm>
          <a:off x="7594111" y="71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161722</xdr:rowOff>
    </xdr:from>
    <xdr:ext cx="534377" cy="259045"/>
    <xdr:sp macro="" textlink="">
      <xdr:nvSpPr>
        <xdr:cNvPr id="145" name="n_4mainValue【道路】&#10;一人当たり延長">
          <a:extLst>
            <a:ext uri="{FF2B5EF4-FFF2-40B4-BE49-F238E27FC236}">
              <a16:creationId xmlns:a16="http://schemas.microsoft.com/office/drawing/2014/main" id="{B8DC0DF6-06A8-4D60-954F-C6651101B19C}"/>
            </a:ext>
          </a:extLst>
        </xdr:cNvPr>
        <xdr:cNvSpPr txBox="1"/>
      </xdr:nvSpPr>
      <xdr:spPr>
        <a:xfrm>
          <a:off x="6705111" y="71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DE538CF-7EF1-4793-BED9-A1C86D51CC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5A7693E-28C2-499B-A7D7-8A345EC4E3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40DC359-5076-4483-AA9A-AB09A51F0D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E18B12D-E997-47DB-80E4-CE8DDF4618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16E3EF8-6614-4901-94CE-63947F980B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41C5F0B-F448-4996-8119-C832258060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62E9524-5E4A-41D9-A3FB-D340F8B531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803958B-3ED9-45C6-9F81-925EF3E58F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2C1F115-C9A5-43FB-BCC3-8E51E62225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ED9727C-ED67-444D-B725-9CEAE8A276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F99329A-ABE3-418A-ADB1-3DE6AD3331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B296579-26A6-4507-BA92-8A96A68D963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9786103-FE13-4F3C-AF3D-CF3801145CF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EC95F3D1-FC87-42F3-AD32-8C8745DBB9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41A773D0-E7BD-47B2-9AD6-C50DA486DA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927753C-C122-4DEC-BDD9-6D36D442A6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CF8F6E5-7ED4-47F5-AA93-858D5BE6E3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F49EF8A6-31B8-4345-AEAE-F0ECF9EFA00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F0C100E-2006-430E-8D9E-B26C39D88BF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9E1CB6C-7A17-436C-AF7D-128BD639F0A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AA8E343D-4E83-4BDC-A70A-F148249057C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1C550F4-4257-440D-B484-CBC1A4F18A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95B01607-CFE9-4871-882E-EECFAE1A9E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9ACB2D35-C116-4168-80EC-486A24AD20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25C0532C-C0B4-4E41-A684-E3E2A19842FF}"/>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44F06C6-9C72-4646-B9DD-3DAA7C34E487}"/>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41FB13D4-ECBE-4226-BB88-7D89EB9AED71}"/>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C092B0B8-A16F-499F-8EE4-AE1488BEE262}"/>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E0DD5A0F-3026-42DE-B8D4-FE10B436D9DB}"/>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C07BB2F7-EB5F-4121-A0AC-6AB9BF76AE7F}"/>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9E80F735-CE58-4329-816B-287130BC2A93}"/>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F8A3B056-5293-47D9-8475-A46E67197AC1}"/>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BB383171-3E7B-4F89-A6B3-05FB9721551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C2A6E12B-591A-4436-96A6-ECA557AE46CB}"/>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CD72784B-BB19-4484-8CD7-1E4EB9499771}"/>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CA02438-AC29-40BF-93E8-A2F8B1BC3F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A34EDE7-89EE-4660-BFA8-B570B16FBC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09DA2F5-B2BB-48DC-8E2C-1DF600663F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6593DA7-6968-4513-9DCA-2332F40B3D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E53664-BB3A-4E48-B00F-7AB8623F7E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86" name="楕円 185">
          <a:extLst>
            <a:ext uri="{FF2B5EF4-FFF2-40B4-BE49-F238E27FC236}">
              <a16:creationId xmlns:a16="http://schemas.microsoft.com/office/drawing/2014/main" id="{84F29066-FA23-4DED-85BC-C9C4FC8AFF8A}"/>
            </a:ext>
          </a:extLst>
        </xdr:cNvPr>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43832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26A1F44-AE2A-4182-9C8C-ACA8364FE1C7}"/>
            </a:ext>
          </a:extLst>
        </xdr:cNvPr>
        <xdr:cNvSpPr txBox="1"/>
      </xdr:nvSpPr>
      <xdr:spPr>
        <a:xfrm>
          <a:off x="4673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88" name="楕円 187">
          <a:extLst>
            <a:ext uri="{FF2B5EF4-FFF2-40B4-BE49-F238E27FC236}">
              <a16:creationId xmlns:a16="http://schemas.microsoft.com/office/drawing/2014/main" id="{030E8E93-BB7A-430E-A8F1-DBF6182556A7}"/>
            </a:ext>
          </a:extLst>
        </xdr:cNvPr>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116205</xdr:rowOff>
    </xdr:to>
    <xdr:cxnSp macro="">
      <xdr:nvCxnSpPr>
        <xdr:cNvPr id="189" name="直線コネクタ 188">
          <a:extLst>
            <a:ext uri="{FF2B5EF4-FFF2-40B4-BE49-F238E27FC236}">
              <a16:creationId xmlns:a16="http://schemas.microsoft.com/office/drawing/2014/main" id="{2A90CA9A-875E-4672-8668-430C949523D7}"/>
            </a:ext>
          </a:extLst>
        </xdr:cNvPr>
        <xdr:cNvCxnSpPr/>
      </xdr:nvCxnSpPr>
      <xdr:spPr>
        <a:xfrm>
          <a:off x="3797300" y="103689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90" name="楕円 189">
          <a:extLst>
            <a:ext uri="{FF2B5EF4-FFF2-40B4-BE49-F238E27FC236}">
              <a16:creationId xmlns:a16="http://schemas.microsoft.com/office/drawing/2014/main" id="{E72DD725-E469-4E3B-9953-76D4F31FC0B4}"/>
            </a:ext>
          </a:extLst>
        </xdr:cNvPr>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81915</xdr:rowOff>
    </xdr:to>
    <xdr:cxnSp macro="">
      <xdr:nvCxnSpPr>
        <xdr:cNvPr id="191" name="直線コネクタ 190">
          <a:extLst>
            <a:ext uri="{FF2B5EF4-FFF2-40B4-BE49-F238E27FC236}">
              <a16:creationId xmlns:a16="http://schemas.microsoft.com/office/drawing/2014/main" id="{B40F7FC9-D625-4CAB-993A-590121D3EC18}"/>
            </a:ext>
          </a:extLst>
        </xdr:cNvPr>
        <xdr:cNvCxnSpPr/>
      </xdr:nvCxnSpPr>
      <xdr:spPr>
        <a:xfrm>
          <a:off x="2908300" y="10334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2" name="楕円 191">
          <a:extLst>
            <a:ext uri="{FF2B5EF4-FFF2-40B4-BE49-F238E27FC236}">
              <a16:creationId xmlns:a16="http://schemas.microsoft.com/office/drawing/2014/main" id="{0277C742-04F6-4C5E-ACAA-6846C4D6E343}"/>
            </a:ext>
          </a:extLst>
        </xdr:cNvPr>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47625</xdr:rowOff>
    </xdr:to>
    <xdr:cxnSp macro="">
      <xdr:nvCxnSpPr>
        <xdr:cNvPr id="193" name="直線コネクタ 192">
          <a:extLst>
            <a:ext uri="{FF2B5EF4-FFF2-40B4-BE49-F238E27FC236}">
              <a16:creationId xmlns:a16="http://schemas.microsoft.com/office/drawing/2014/main" id="{988AC743-635A-48EF-A1A6-9E4D7AEE5AB2}"/>
            </a:ext>
          </a:extLst>
        </xdr:cNvPr>
        <xdr:cNvCxnSpPr/>
      </xdr:nvCxnSpPr>
      <xdr:spPr>
        <a:xfrm>
          <a:off x="2019300" y="10300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194" name="楕円 193">
          <a:extLst>
            <a:ext uri="{FF2B5EF4-FFF2-40B4-BE49-F238E27FC236}">
              <a16:creationId xmlns:a16="http://schemas.microsoft.com/office/drawing/2014/main" id="{A0A0C97E-7618-4D77-9D43-DD5968E4767E}"/>
            </a:ext>
          </a:extLst>
        </xdr:cNvPr>
        <xdr:cNvSpPr/>
      </xdr:nvSpPr>
      <xdr:spPr>
        <a:xfrm>
          <a:off x="1079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150495</xdr:rowOff>
    </xdr:from>
    <xdr:to>
      <xdr:col>10</xdr:col>
      <xdr:colOff>114300</xdr:colOff>
      <xdr:row>60</xdr:row>
      <xdr:rowOff>13335</xdr:rowOff>
    </xdr:to>
    <xdr:cxnSp macro="">
      <xdr:nvCxnSpPr>
        <xdr:cNvPr id="195" name="直線コネクタ 194">
          <a:extLst>
            <a:ext uri="{FF2B5EF4-FFF2-40B4-BE49-F238E27FC236}">
              <a16:creationId xmlns:a16="http://schemas.microsoft.com/office/drawing/2014/main" id="{B618CC15-C114-45FF-AC49-82F166025232}"/>
            </a:ext>
          </a:extLst>
        </xdr:cNvPr>
        <xdr:cNvCxnSpPr/>
      </xdr:nvCxnSpPr>
      <xdr:spPr>
        <a:xfrm>
          <a:off x="1130300" y="1026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B4FC618-E5ED-41DB-9FCE-04FA9007C51D}"/>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FAEF7E0-C109-4684-9C84-297E62441BEA}"/>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7DBAC51-6B58-410B-AAD2-FFEFD024F3C2}"/>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E4EA748E-FA0A-46AB-A823-331A41748604}"/>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D6E9AE0E-8C13-46E6-B4FF-6001DA4D4CAF}"/>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A9D48EB-1CE2-48E8-A71E-6E048214750D}"/>
            </a:ext>
          </a:extLst>
        </xdr:cNvPr>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80ECEB0-87E3-4F23-90C1-EB8EEEF8F7AB}"/>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20972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E3549336-5328-4450-B564-77CE3551D1DC}"/>
            </a:ext>
          </a:extLst>
        </xdr:cNvPr>
        <xdr:cNvSpPr txBox="1"/>
      </xdr:nvSpPr>
      <xdr:spPr>
        <a:xfrm>
          <a:off x="927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346B10B8-87A7-48D7-B3CF-D69296C3AC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E90C538-18B3-4128-B835-D79C4D3C65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B84566B3-8B1B-418A-A2BA-A76C60867A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ED3C34F-5614-41F5-9B2D-5587FE201F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0B0E6A3-D23C-43F4-9651-965033821A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29A2248-BC94-4EF7-90A9-F2B86E3404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CF0AA843-32E3-40EB-A224-A82200E38D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75ECE71-DFD5-4557-8144-103C6346D3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BDB1DAA-1D21-46AD-9FA8-821EF18520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C8590B9-5852-428E-B148-5B3421A54A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9222E15-A211-49F4-9CF9-A6D4C4539AD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187E60AA-FE48-4EDB-9EB0-08ACFE2255D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E57BEA9-DB2D-4ADE-AE62-596CF2D84E2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9F889E00-EC8C-40D1-96AB-FC2A81F2C64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C6A4C9CD-35B9-4F09-ACCF-FCD15630FA6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5BA16FD2-67E1-4067-A68E-B0A8B75426E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E60F9522-B33E-443A-92C2-243738B1EDC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D7AAF07-3E23-4AEA-8910-8F7E29D1621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752D2C7-FE3D-4BA1-AC37-9D6B7B6F30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AB3C4A16-F273-4267-9E7B-98E531F7331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4C115978-56A5-4558-8677-A85885B268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3F24730-802C-4160-8068-5EA0ED275655}"/>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50509E32-F4BE-43F2-A299-D2CF97291AEE}"/>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AEEC527F-3033-458C-A641-4CFEA7CCBBEA}"/>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51661336-C879-4D7E-9365-60472B3E64BE}"/>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306D1634-7CC5-47B8-9079-7CB1FFBB213D}"/>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A6B8B572-DC3B-4F1B-8B5C-E38795AF681F}"/>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7065A2A4-8F49-4A37-9043-69B705390CB3}"/>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9135C0A5-2586-4DE8-85C6-725F4330F08E}"/>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5C92054B-9E92-4CDF-A5CC-9A636C874DCC}"/>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5D89EC6C-ECD8-46AB-A445-DD933A67F6A1}"/>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7894A487-FDFE-456F-9D76-8398D079A393}"/>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9BE66C5-657F-4E63-B48A-468F588E5D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69510E7-A23C-4BCA-A640-5B30193CCC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48D727F-4916-49F4-8BD0-7673F11BB4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FDED546-0321-44CF-B0E8-CA9FF7023C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69F6920-B231-448C-B63F-736F019F6B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87402</xdr:rowOff>
    </xdr:from>
    <xdr:to>
      <xdr:col>55</xdr:col>
      <xdr:colOff>50800</xdr:colOff>
      <xdr:row>64</xdr:row>
      <xdr:rowOff>17552</xdr:rowOff>
    </xdr:to>
    <xdr:sp macro="" textlink="">
      <xdr:nvSpPr>
        <xdr:cNvPr id="241" name="楕円 240">
          <a:extLst>
            <a:ext uri="{FF2B5EF4-FFF2-40B4-BE49-F238E27FC236}">
              <a16:creationId xmlns:a16="http://schemas.microsoft.com/office/drawing/2014/main" id="{49978BAE-C5FB-4CD3-85F3-3F719E16E399}"/>
            </a:ext>
          </a:extLst>
        </xdr:cNvPr>
        <xdr:cNvSpPr/>
      </xdr:nvSpPr>
      <xdr:spPr>
        <a:xfrm>
          <a:off x="10426700" y="108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2329</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205EB08D-20CA-442E-89E6-366C4EC84745}"/>
            </a:ext>
          </a:extLst>
        </xdr:cNvPr>
        <xdr:cNvSpPr txBox="1"/>
      </xdr:nvSpPr>
      <xdr:spPr>
        <a:xfrm>
          <a:off x="10515600" y="108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87688</xdr:rowOff>
    </xdr:from>
    <xdr:to>
      <xdr:col>50</xdr:col>
      <xdr:colOff>165100</xdr:colOff>
      <xdr:row>64</xdr:row>
      <xdr:rowOff>17838</xdr:rowOff>
    </xdr:to>
    <xdr:sp macro="" textlink="">
      <xdr:nvSpPr>
        <xdr:cNvPr id="243" name="楕円 242">
          <a:extLst>
            <a:ext uri="{FF2B5EF4-FFF2-40B4-BE49-F238E27FC236}">
              <a16:creationId xmlns:a16="http://schemas.microsoft.com/office/drawing/2014/main" id="{0FFAF80A-73C5-4876-8551-723FBD4A5612}"/>
            </a:ext>
          </a:extLst>
        </xdr:cNvPr>
        <xdr:cNvSpPr/>
      </xdr:nvSpPr>
      <xdr:spPr>
        <a:xfrm>
          <a:off x="9588500" y="10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138202</xdr:rowOff>
    </xdr:from>
    <xdr:to>
      <xdr:col>55</xdr:col>
      <xdr:colOff>0</xdr:colOff>
      <xdr:row>63</xdr:row>
      <xdr:rowOff>138488</xdr:rowOff>
    </xdr:to>
    <xdr:cxnSp macro="">
      <xdr:nvCxnSpPr>
        <xdr:cNvPr id="244" name="直線コネクタ 243">
          <a:extLst>
            <a:ext uri="{FF2B5EF4-FFF2-40B4-BE49-F238E27FC236}">
              <a16:creationId xmlns:a16="http://schemas.microsoft.com/office/drawing/2014/main" id="{200F3197-E4EF-4B37-99B5-48400E362EDB}"/>
            </a:ext>
          </a:extLst>
        </xdr:cNvPr>
        <xdr:cNvCxnSpPr/>
      </xdr:nvCxnSpPr>
      <xdr:spPr>
        <a:xfrm flipV="1">
          <a:off x="9639300" y="10939552"/>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88070</xdr:rowOff>
    </xdr:from>
    <xdr:to>
      <xdr:col>46</xdr:col>
      <xdr:colOff>38100</xdr:colOff>
      <xdr:row>64</xdr:row>
      <xdr:rowOff>18220</xdr:rowOff>
    </xdr:to>
    <xdr:sp macro="" textlink="">
      <xdr:nvSpPr>
        <xdr:cNvPr id="245" name="楕円 244">
          <a:extLst>
            <a:ext uri="{FF2B5EF4-FFF2-40B4-BE49-F238E27FC236}">
              <a16:creationId xmlns:a16="http://schemas.microsoft.com/office/drawing/2014/main" id="{22041CCD-F869-4665-9821-BF8963F81407}"/>
            </a:ext>
          </a:extLst>
        </xdr:cNvPr>
        <xdr:cNvSpPr/>
      </xdr:nvSpPr>
      <xdr:spPr>
        <a:xfrm>
          <a:off x="8699500" y="108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138488</xdr:rowOff>
    </xdr:from>
    <xdr:to>
      <xdr:col>50</xdr:col>
      <xdr:colOff>114300</xdr:colOff>
      <xdr:row>63</xdr:row>
      <xdr:rowOff>138870</xdr:rowOff>
    </xdr:to>
    <xdr:cxnSp macro="">
      <xdr:nvCxnSpPr>
        <xdr:cNvPr id="246" name="直線コネクタ 245">
          <a:extLst>
            <a:ext uri="{FF2B5EF4-FFF2-40B4-BE49-F238E27FC236}">
              <a16:creationId xmlns:a16="http://schemas.microsoft.com/office/drawing/2014/main" id="{C0E5980A-BE45-4B8B-8F94-813404B93BFB}"/>
            </a:ext>
          </a:extLst>
        </xdr:cNvPr>
        <xdr:cNvCxnSpPr/>
      </xdr:nvCxnSpPr>
      <xdr:spPr>
        <a:xfrm flipV="1">
          <a:off x="8750300" y="1093983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88336</xdr:rowOff>
    </xdr:from>
    <xdr:to>
      <xdr:col>41</xdr:col>
      <xdr:colOff>101600</xdr:colOff>
      <xdr:row>64</xdr:row>
      <xdr:rowOff>18486</xdr:rowOff>
    </xdr:to>
    <xdr:sp macro="" textlink="">
      <xdr:nvSpPr>
        <xdr:cNvPr id="247" name="楕円 246">
          <a:extLst>
            <a:ext uri="{FF2B5EF4-FFF2-40B4-BE49-F238E27FC236}">
              <a16:creationId xmlns:a16="http://schemas.microsoft.com/office/drawing/2014/main" id="{878CC1BF-E772-4AC9-8557-5DA27021987B}"/>
            </a:ext>
          </a:extLst>
        </xdr:cNvPr>
        <xdr:cNvSpPr/>
      </xdr:nvSpPr>
      <xdr:spPr>
        <a:xfrm>
          <a:off x="7810500" y="108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138870</xdr:rowOff>
    </xdr:from>
    <xdr:to>
      <xdr:col>45</xdr:col>
      <xdr:colOff>177800</xdr:colOff>
      <xdr:row>63</xdr:row>
      <xdr:rowOff>139136</xdr:rowOff>
    </xdr:to>
    <xdr:cxnSp macro="">
      <xdr:nvCxnSpPr>
        <xdr:cNvPr id="248" name="直線コネクタ 247">
          <a:extLst>
            <a:ext uri="{FF2B5EF4-FFF2-40B4-BE49-F238E27FC236}">
              <a16:creationId xmlns:a16="http://schemas.microsoft.com/office/drawing/2014/main" id="{1609A9F2-6E1D-49A8-9A72-6ECBB6222284}"/>
            </a:ext>
          </a:extLst>
        </xdr:cNvPr>
        <xdr:cNvCxnSpPr/>
      </xdr:nvCxnSpPr>
      <xdr:spPr>
        <a:xfrm flipV="1">
          <a:off x="7861300" y="10940220"/>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88675</xdr:rowOff>
    </xdr:from>
    <xdr:to>
      <xdr:col>36</xdr:col>
      <xdr:colOff>165100</xdr:colOff>
      <xdr:row>64</xdr:row>
      <xdr:rowOff>18825</xdr:rowOff>
    </xdr:to>
    <xdr:sp macro="" textlink="">
      <xdr:nvSpPr>
        <xdr:cNvPr id="249" name="楕円 248">
          <a:extLst>
            <a:ext uri="{FF2B5EF4-FFF2-40B4-BE49-F238E27FC236}">
              <a16:creationId xmlns:a16="http://schemas.microsoft.com/office/drawing/2014/main" id="{AE6E795F-EBBB-41BC-8852-09A79816AF28}"/>
            </a:ext>
          </a:extLst>
        </xdr:cNvPr>
        <xdr:cNvSpPr/>
      </xdr:nvSpPr>
      <xdr:spPr>
        <a:xfrm>
          <a:off x="6921500" y="108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139136</xdr:rowOff>
    </xdr:from>
    <xdr:to>
      <xdr:col>41</xdr:col>
      <xdr:colOff>50800</xdr:colOff>
      <xdr:row>63</xdr:row>
      <xdr:rowOff>139475</xdr:rowOff>
    </xdr:to>
    <xdr:cxnSp macro="">
      <xdr:nvCxnSpPr>
        <xdr:cNvPr id="250" name="直線コネクタ 249">
          <a:extLst>
            <a:ext uri="{FF2B5EF4-FFF2-40B4-BE49-F238E27FC236}">
              <a16:creationId xmlns:a16="http://schemas.microsoft.com/office/drawing/2014/main" id="{0E40A0DE-F098-48A0-94AA-8DD9B30A57A6}"/>
            </a:ext>
          </a:extLst>
        </xdr:cNvPr>
        <xdr:cNvCxnSpPr/>
      </xdr:nvCxnSpPr>
      <xdr:spPr>
        <a:xfrm flipV="1">
          <a:off x="6972300" y="10940486"/>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8B47C9A1-20AF-4F22-9FD0-D6E5FB7B4E6E}"/>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22195526-D350-4320-928E-AEA2B1EC6A97}"/>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8407A132-5A8A-415F-99D8-FAC504B8FED3}"/>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D31FCC21-5221-4210-A94F-B7EB59C5BBED}"/>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8965</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20F00C4D-4C50-4267-8CE6-CBC8C9D870D0}"/>
            </a:ext>
          </a:extLst>
        </xdr:cNvPr>
        <xdr:cNvSpPr txBox="1"/>
      </xdr:nvSpPr>
      <xdr:spPr>
        <a:xfrm>
          <a:off x="9327095" y="1098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9347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8607C4A7-071E-48E5-AF15-E1C17E3D3192}"/>
            </a:ext>
          </a:extLst>
        </xdr:cNvPr>
        <xdr:cNvSpPr txBox="1"/>
      </xdr:nvSpPr>
      <xdr:spPr>
        <a:xfrm>
          <a:off x="8450795" y="109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9613</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C0EFB7BA-F2CA-4F4A-B066-6DD3D237368A}"/>
            </a:ext>
          </a:extLst>
        </xdr:cNvPr>
        <xdr:cNvSpPr txBox="1"/>
      </xdr:nvSpPr>
      <xdr:spPr>
        <a:xfrm>
          <a:off x="7561795" y="1098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9952</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736D25B9-5A93-495D-A39D-DD09BC1B7F68}"/>
            </a:ext>
          </a:extLst>
        </xdr:cNvPr>
        <xdr:cNvSpPr txBox="1"/>
      </xdr:nvSpPr>
      <xdr:spPr>
        <a:xfrm>
          <a:off x="6672795" y="109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5F46573-0CB9-4552-B557-AB262ED532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FFAD5D90-2FC9-4193-AC92-CCF7BD891A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0780AE5-26A6-4770-B311-C579DB4894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182EDDA-827E-4AF7-922C-7D845E91FD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2ABAF3CD-1F60-44D5-81B7-857EB45965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C4A6763-991B-4637-9678-C787C23377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93614ADA-6F6C-40BA-BDE0-5040E1E0E0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5C6C743-2A28-4848-BFC9-83D0BF26CC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C7BF79B-D931-46CA-83D1-FD6FE1CD33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B83915B-1112-4022-8415-E7D4C32963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ACF1710-BEC6-48DC-A353-A1EBEF10963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E20BCA14-826A-482A-99CE-CA3449D5F14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CBCEB533-702D-4DF7-8F31-EC9E9175D16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621DBAD4-C525-4593-92F1-23AA023F42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A9A07C02-DE2D-45E4-BCC1-74189146B8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FB7FD79B-7802-43DD-97AD-4041486B4FA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28CEDA61-0D31-433A-9CA6-59EFCD04D3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A28D7868-3B19-45E1-A72D-C71674B3FB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5FA845AE-B984-4680-ADB2-B274D793719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C121806B-C8D7-4EED-95B5-7C8C1B67E9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68AE46EC-5012-4870-9429-30375377F54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F19A1E75-E8A2-42CE-AC5F-5952C797DB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6C978A6F-9A14-49EF-B25D-F5E130261F2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FF7F5C04-1019-45DB-91BD-B2435C42084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2B870EE3-5957-4AFE-AD07-CC71A2EF58FB}"/>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C16C352A-7300-46C6-A3BA-25CA5FC4AD9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D64FC076-A34C-4FB5-967A-8C4ABD228D5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10123E3B-4EEE-490D-B2CB-52D180D1F461}"/>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F0D04B36-409F-479E-BE5A-46B538260802}"/>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4DC0E70-48B1-43E4-B780-F453B71C3BAA}"/>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CC115B7E-4405-4380-B44C-875851955DA9}"/>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1C60633F-8184-4EE4-8589-DE0AA7FE2FB4}"/>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252A595B-DDDB-487B-AD09-222A02AF3877}"/>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84F151A9-F153-4FA2-B37F-B6271C6AE8C9}"/>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1B1FC621-8EA9-481A-ACF6-12B821035F4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6EC0201-FE7B-4FE9-86F8-005EF68C1E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F8CE5ED-189C-49A1-BC9D-37E4AEB2B6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695DD8D-25F0-48C9-BACE-9ADD81B9FC1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BAB55D9-9B04-4A02-A27C-DA9ACDC77D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B181515-3FEF-4C15-B314-C583DB1491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69214</xdr:rowOff>
    </xdr:from>
    <xdr:to>
      <xdr:col>24</xdr:col>
      <xdr:colOff>114300</xdr:colOff>
      <xdr:row>84</xdr:row>
      <xdr:rowOff>170814</xdr:rowOff>
    </xdr:to>
    <xdr:sp macro="" textlink="">
      <xdr:nvSpPr>
        <xdr:cNvPr id="299" name="楕円 298">
          <a:extLst>
            <a:ext uri="{FF2B5EF4-FFF2-40B4-BE49-F238E27FC236}">
              <a16:creationId xmlns:a16="http://schemas.microsoft.com/office/drawing/2014/main" id="{DC853536-45B9-4E05-A9AC-05C9E35CA609}"/>
            </a:ext>
          </a:extLst>
        </xdr:cNvPr>
        <xdr:cNvSpPr/>
      </xdr:nvSpPr>
      <xdr:spPr>
        <a:xfrm>
          <a:off x="4584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47641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3C1B205-1DEB-4E81-8086-1D3CED842D87}"/>
            </a:ext>
          </a:extLst>
        </xdr:cNvPr>
        <xdr:cNvSpPr txBox="1"/>
      </xdr:nvSpPr>
      <xdr:spPr>
        <a:xfrm>
          <a:off x="4673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1" name="楕円 300">
          <a:extLst>
            <a:ext uri="{FF2B5EF4-FFF2-40B4-BE49-F238E27FC236}">
              <a16:creationId xmlns:a16="http://schemas.microsoft.com/office/drawing/2014/main" id="{094164F2-7A32-45B8-BE2E-5EC459FB3592}"/>
            </a:ext>
          </a:extLst>
        </xdr:cNvPr>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120014</xdr:rowOff>
    </xdr:to>
    <xdr:cxnSp macro="">
      <xdr:nvCxnSpPr>
        <xdr:cNvPr id="302" name="直線コネクタ 301">
          <a:extLst>
            <a:ext uri="{FF2B5EF4-FFF2-40B4-BE49-F238E27FC236}">
              <a16:creationId xmlns:a16="http://schemas.microsoft.com/office/drawing/2014/main" id="{E68B58CB-2A45-48B0-A621-4BEF9C908ED0}"/>
            </a:ext>
          </a:extLst>
        </xdr:cNvPr>
        <xdr:cNvCxnSpPr/>
      </xdr:nvCxnSpPr>
      <xdr:spPr>
        <a:xfrm>
          <a:off x="3797300" y="144837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3" name="楕円 302">
          <a:extLst>
            <a:ext uri="{FF2B5EF4-FFF2-40B4-BE49-F238E27FC236}">
              <a16:creationId xmlns:a16="http://schemas.microsoft.com/office/drawing/2014/main" id="{C2CE89C2-47F5-4ADE-AE00-C931DCDEE0BF}"/>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81914</xdr:rowOff>
    </xdr:to>
    <xdr:cxnSp macro="">
      <xdr:nvCxnSpPr>
        <xdr:cNvPr id="304" name="直線コネクタ 303">
          <a:extLst>
            <a:ext uri="{FF2B5EF4-FFF2-40B4-BE49-F238E27FC236}">
              <a16:creationId xmlns:a16="http://schemas.microsoft.com/office/drawing/2014/main" id="{3F749E14-35A4-4AA4-BC06-6DA88E44EBCA}"/>
            </a:ext>
          </a:extLst>
        </xdr:cNvPr>
        <xdr:cNvCxnSpPr/>
      </xdr:nvCxnSpPr>
      <xdr:spPr>
        <a:xfrm>
          <a:off x="2908300" y="144399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05" name="楕円 304">
          <a:extLst>
            <a:ext uri="{FF2B5EF4-FFF2-40B4-BE49-F238E27FC236}">
              <a16:creationId xmlns:a16="http://schemas.microsoft.com/office/drawing/2014/main" id="{9ADA1965-5445-4DF6-AFD4-E5AC309D0AFE}"/>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38100</xdr:rowOff>
    </xdr:to>
    <xdr:cxnSp macro="">
      <xdr:nvCxnSpPr>
        <xdr:cNvPr id="306" name="直線コネクタ 305">
          <a:extLst>
            <a:ext uri="{FF2B5EF4-FFF2-40B4-BE49-F238E27FC236}">
              <a16:creationId xmlns:a16="http://schemas.microsoft.com/office/drawing/2014/main" id="{E9E65094-3207-4B7C-8F52-26BF5F101EA0}"/>
            </a:ext>
          </a:extLst>
        </xdr:cNvPr>
        <xdr:cNvCxnSpPr/>
      </xdr:nvCxnSpPr>
      <xdr:spPr>
        <a:xfrm>
          <a:off x="2019300" y="14397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307" name="楕円 306">
          <a:extLst>
            <a:ext uri="{FF2B5EF4-FFF2-40B4-BE49-F238E27FC236}">
              <a16:creationId xmlns:a16="http://schemas.microsoft.com/office/drawing/2014/main" id="{BCE626F3-E04F-460E-8F17-277C3BA26843}"/>
            </a:ext>
          </a:extLst>
        </xdr:cNvPr>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123825</xdr:rowOff>
    </xdr:from>
    <xdr:to>
      <xdr:col>10</xdr:col>
      <xdr:colOff>114300</xdr:colOff>
      <xdr:row>83</xdr:row>
      <xdr:rowOff>167639</xdr:rowOff>
    </xdr:to>
    <xdr:cxnSp macro="">
      <xdr:nvCxnSpPr>
        <xdr:cNvPr id="308" name="直線コネクタ 307">
          <a:extLst>
            <a:ext uri="{FF2B5EF4-FFF2-40B4-BE49-F238E27FC236}">
              <a16:creationId xmlns:a16="http://schemas.microsoft.com/office/drawing/2014/main" id="{6E5F1D04-C9FB-4E56-A4C6-C819345AABAC}"/>
            </a:ext>
          </a:extLst>
        </xdr:cNvPr>
        <xdr:cNvCxnSpPr/>
      </xdr:nvCxnSpPr>
      <xdr:spPr>
        <a:xfrm>
          <a:off x="1130300" y="143541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BA1B753-8E78-4778-8FB7-82DC4863CC8E}"/>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FFB10895-024F-49DB-B3DB-AC5FDC10C38C}"/>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40123D34-4D18-4C26-A01A-B47AC5FD0D9C}"/>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8E135B2-B98E-4588-9F51-AA35774B9633}"/>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3" name="n_1mainValue【公営住宅】&#10;有形固定資産減価償却率">
          <a:extLst>
            <a:ext uri="{FF2B5EF4-FFF2-40B4-BE49-F238E27FC236}">
              <a16:creationId xmlns:a16="http://schemas.microsoft.com/office/drawing/2014/main" id="{2D57A4E9-DB6E-43F8-92F7-83C8DD391781}"/>
            </a:ext>
          </a:extLst>
        </xdr:cNvPr>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4" name="n_2mainValue【公営住宅】&#10;有形固定資産減価償却率">
          <a:extLst>
            <a:ext uri="{FF2B5EF4-FFF2-40B4-BE49-F238E27FC236}">
              <a16:creationId xmlns:a16="http://schemas.microsoft.com/office/drawing/2014/main" id="{F2666316-7B1B-44CD-B1F4-F6CE852BE826}"/>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15" name="n_3mainValue【公営住宅】&#10;有形固定資産減価償却率">
          <a:extLst>
            <a:ext uri="{FF2B5EF4-FFF2-40B4-BE49-F238E27FC236}">
              <a16:creationId xmlns:a16="http://schemas.microsoft.com/office/drawing/2014/main" id="{B5CA9543-B394-4F6F-ABDD-6722660EF97D}"/>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16" name="n_4mainValue【公営住宅】&#10;有形固定資産減価償却率">
          <a:extLst>
            <a:ext uri="{FF2B5EF4-FFF2-40B4-BE49-F238E27FC236}">
              <a16:creationId xmlns:a16="http://schemas.microsoft.com/office/drawing/2014/main" id="{DAAD16B5-0C59-4A5F-B508-1BF87A3B14C6}"/>
            </a:ext>
          </a:extLst>
        </xdr:cNvPr>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D6D496E8-AC22-4CF9-A59E-2D46F6E447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696E1EEA-AE2F-4BA1-AB46-E1C4FDDE4D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15AF2C3F-0F4C-4E59-A56B-EE3FF2539E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B82353D-8DA3-4381-AC57-935DAD8289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11ECC46D-4B48-44D8-94EA-06176B070E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4F406350-3A20-4BB7-BB61-4D810F8D70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D60B1F5D-F35C-4EF6-9E88-AD1F87BEDD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6072A966-58AD-4CC4-B8D3-FDFC308E25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D6F38238-4A79-417E-9C8F-FF22D788FD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88E61E5E-305C-40B4-B09A-2FF617FE68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70D4F617-80A4-4984-91B2-1B86F4757A8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1CEAC17-AE52-4C6C-A7FF-A420338EC0D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7F2B5827-62B0-41F7-AA4D-424DB314B16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32D5F778-80E7-4FF8-BA10-4757F50CDB8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9B7B39B4-3281-460E-834A-BA4E4B8D29D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F1D7E6A6-81DC-4BCD-841D-0616AEE5E25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C4B2134F-7854-48B0-B669-6A561C4DBC0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CF7BF2E4-1B71-4AAB-A435-AD8C5898E93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C54490D2-3B15-4969-B8A6-3733540A1B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A5B0CA4D-91E0-4158-9CED-78E7049DD22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20616452-5F31-4F31-ABAE-276D03BB8C8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26832D8E-44E5-4352-9128-81AE997C107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65E07A-E199-4B90-94EC-5442CEFFCB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D9E56178-E79A-45B5-B720-0EE0DC0827A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F8FBB67B-F0D3-4776-BD21-A102B633D6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D627966E-D4AE-44CD-9D69-783A05016A3C}"/>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4E997043-C6EE-4B3D-A533-5BC701129FB2}"/>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D7104DFF-BA1F-4449-9AE0-AD9DEA432B65}"/>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8FEEC4C3-ABF3-40EF-BCB8-CE9446C0C794}"/>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744341EB-B6FD-4699-840C-1C099BBCB8B6}"/>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E6931501-7B62-4F78-BC51-AF787E881EF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9736B8A7-C3B5-4A5B-A7BA-00608C845808}"/>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B7C68592-695A-45BF-9BEA-37B802F8B9CB}"/>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92B83CC1-35F2-4DAF-A5AF-C94FD3DBE48D}"/>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73BB0AEF-559A-44C8-8B36-FED6C3726BF9}"/>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E8D2F81D-CE69-4A0D-A382-D390DFA81BB7}"/>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C789948-2132-4620-A2DC-F7E9CB147B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0383BB2-1FF3-4356-8DAC-20E2EEA1EB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E9F07E2-2F6D-4929-A890-61FDE5CFD7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64F202-0803-4E8D-A46D-87A5074781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E5F60B-0E85-4215-AF8A-62392E9176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147647</xdr:rowOff>
    </xdr:from>
    <xdr:to>
      <xdr:col>55</xdr:col>
      <xdr:colOff>50800</xdr:colOff>
      <xdr:row>86</xdr:row>
      <xdr:rowOff>77797</xdr:rowOff>
    </xdr:to>
    <xdr:sp macro="" textlink="">
      <xdr:nvSpPr>
        <xdr:cNvPr id="358" name="楕円 357">
          <a:extLst>
            <a:ext uri="{FF2B5EF4-FFF2-40B4-BE49-F238E27FC236}">
              <a16:creationId xmlns:a16="http://schemas.microsoft.com/office/drawing/2014/main" id="{E2C6430E-19C1-4302-817C-177A40B5A0DE}"/>
            </a:ext>
          </a:extLst>
        </xdr:cNvPr>
        <xdr:cNvSpPr/>
      </xdr:nvSpPr>
      <xdr:spPr>
        <a:xfrm>
          <a:off x="10426700" y="147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126074</xdr:rowOff>
    </xdr:from>
    <xdr:ext cx="469744" cy="259045"/>
    <xdr:sp macro="" textlink="">
      <xdr:nvSpPr>
        <xdr:cNvPr id="359" name="【公営住宅】&#10;一人当たり面積該当値テキスト">
          <a:extLst>
            <a:ext uri="{FF2B5EF4-FFF2-40B4-BE49-F238E27FC236}">
              <a16:creationId xmlns:a16="http://schemas.microsoft.com/office/drawing/2014/main" id="{3C60C2A0-986A-4224-A00E-760E408A0E97}"/>
            </a:ext>
          </a:extLst>
        </xdr:cNvPr>
        <xdr:cNvSpPr txBox="1"/>
      </xdr:nvSpPr>
      <xdr:spPr>
        <a:xfrm>
          <a:off x="10515600" y="1469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148789</xdr:rowOff>
    </xdr:from>
    <xdr:to>
      <xdr:col>50</xdr:col>
      <xdr:colOff>165100</xdr:colOff>
      <xdr:row>86</xdr:row>
      <xdr:rowOff>78939</xdr:rowOff>
    </xdr:to>
    <xdr:sp macro="" textlink="">
      <xdr:nvSpPr>
        <xdr:cNvPr id="360" name="楕円 359">
          <a:extLst>
            <a:ext uri="{FF2B5EF4-FFF2-40B4-BE49-F238E27FC236}">
              <a16:creationId xmlns:a16="http://schemas.microsoft.com/office/drawing/2014/main" id="{4B30BA67-E52B-490D-8DAD-813AFE0D4F56}"/>
            </a:ext>
          </a:extLst>
        </xdr:cNvPr>
        <xdr:cNvSpPr/>
      </xdr:nvSpPr>
      <xdr:spPr>
        <a:xfrm>
          <a:off x="9588500" y="147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26997</xdr:rowOff>
    </xdr:from>
    <xdr:to>
      <xdr:col>55</xdr:col>
      <xdr:colOff>0</xdr:colOff>
      <xdr:row>86</xdr:row>
      <xdr:rowOff>28139</xdr:rowOff>
    </xdr:to>
    <xdr:cxnSp macro="">
      <xdr:nvCxnSpPr>
        <xdr:cNvPr id="361" name="直線コネクタ 360">
          <a:extLst>
            <a:ext uri="{FF2B5EF4-FFF2-40B4-BE49-F238E27FC236}">
              <a16:creationId xmlns:a16="http://schemas.microsoft.com/office/drawing/2014/main" id="{A6972852-B351-4EA3-927F-17C7ED75BA64}"/>
            </a:ext>
          </a:extLst>
        </xdr:cNvPr>
        <xdr:cNvCxnSpPr/>
      </xdr:nvCxnSpPr>
      <xdr:spPr>
        <a:xfrm flipV="1">
          <a:off x="9639300" y="1477169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150422</xdr:rowOff>
    </xdr:from>
    <xdr:to>
      <xdr:col>46</xdr:col>
      <xdr:colOff>38100</xdr:colOff>
      <xdr:row>86</xdr:row>
      <xdr:rowOff>80572</xdr:rowOff>
    </xdr:to>
    <xdr:sp macro="" textlink="">
      <xdr:nvSpPr>
        <xdr:cNvPr id="362" name="楕円 361">
          <a:extLst>
            <a:ext uri="{FF2B5EF4-FFF2-40B4-BE49-F238E27FC236}">
              <a16:creationId xmlns:a16="http://schemas.microsoft.com/office/drawing/2014/main" id="{309BC797-FF83-44EA-A565-8FC6639BAD4A}"/>
            </a:ext>
          </a:extLst>
        </xdr:cNvPr>
        <xdr:cNvSpPr/>
      </xdr:nvSpPr>
      <xdr:spPr>
        <a:xfrm>
          <a:off x="8699500" y="147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28139</xdr:rowOff>
    </xdr:from>
    <xdr:to>
      <xdr:col>50</xdr:col>
      <xdr:colOff>114300</xdr:colOff>
      <xdr:row>86</xdr:row>
      <xdr:rowOff>29772</xdr:rowOff>
    </xdr:to>
    <xdr:cxnSp macro="">
      <xdr:nvCxnSpPr>
        <xdr:cNvPr id="363" name="直線コネクタ 362">
          <a:extLst>
            <a:ext uri="{FF2B5EF4-FFF2-40B4-BE49-F238E27FC236}">
              <a16:creationId xmlns:a16="http://schemas.microsoft.com/office/drawing/2014/main" id="{6FA2C220-3713-4184-ACFA-C994D041CEA8}"/>
            </a:ext>
          </a:extLst>
        </xdr:cNvPr>
        <xdr:cNvCxnSpPr/>
      </xdr:nvCxnSpPr>
      <xdr:spPr>
        <a:xfrm flipV="1">
          <a:off x="8750300" y="147728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151566</xdr:rowOff>
    </xdr:from>
    <xdr:to>
      <xdr:col>41</xdr:col>
      <xdr:colOff>101600</xdr:colOff>
      <xdr:row>86</xdr:row>
      <xdr:rowOff>81716</xdr:rowOff>
    </xdr:to>
    <xdr:sp macro="" textlink="">
      <xdr:nvSpPr>
        <xdr:cNvPr id="364" name="楕円 363">
          <a:extLst>
            <a:ext uri="{FF2B5EF4-FFF2-40B4-BE49-F238E27FC236}">
              <a16:creationId xmlns:a16="http://schemas.microsoft.com/office/drawing/2014/main" id="{A182222A-95E6-4766-BE65-D6FE83629D3F}"/>
            </a:ext>
          </a:extLst>
        </xdr:cNvPr>
        <xdr:cNvSpPr/>
      </xdr:nvSpPr>
      <xdr:spPr>
        <a:xfrm>
          <a:off x="7810500" y="147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29772</xdr:rowOff>
    </xdr:from>
    <xdr:to>
      <xdr:col>45</xdr:col>
      <xdr:colOff>177800</xdr:colOff>
      <xdr:row>86</xdr:row>
      <xdr:rowOff>30916</xdr:rowOff>
    </xdr:to>
    <xdr:cxnSp macro="">
      <xdr:nvCxnSpPr>
        <xdr:cNvPr id="365" name="直線コネクタ 364">
          <a:extLst>
            <a:ext uri="{FF2B5EF4-FFF2-40B4-BE49-F238E27FC236}">
              <a16:creationId xmlns:a16="http://schemas.microsoft.com/office/drawing/2014/main" id="{2FAD5043-506A-4D5D-99A4-C614A7D562C5}"/>
            </a:ext>
          </a:extLst>
        </xdr:cNvPr>
        <xdr:cNvCxnSpPr/>
      </xdr:nvCxnSpPr>
      <xdr:spPr>
        <a:xfrm flipV="1">
          <a:off x="7861300" y="147744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153036</xdr:rowOff>
    </xdr:from>
    <xdr:to>
      <xdr:col>36</xdr:col>
      <xdr:colOff>165100</xdr:colOff>
      <xdr:row>86</xdr:row>
      <xdr:rowOff>83186</xdr:rowOff>
    </xdr:to>
    <xdr:sp macro="" textlink="">
      <xdr:nvSpPr>
        <xdr:cNvPr id="366" name="楕円 365">
          <a:extLst>
            <a:ext uri="{FF2B5EF4-FFF2-40B4-BE49-F238E27FC236}">
              <a16:creationId xmlns:a16="http://schemas.microsoft.com/office/drawing/2014/main" id="{FD1EBB7E-F863-4972-A797-173A7B512BD7}"/>
            </a:ext>
          </a:extLst>
        </xdr:cNvPr>
        <xdr:cNvSpPr/>
      </xdr:nvSpPr>
      <xdr:spPr>
        <a:xfrm>
          <a:off x="6921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30916</xdr:rowOff>
    </xdr:from>
    <xdr:to>
      <xdr:col>41</xdr:col>
      <xdr:colOff>50800</xdr:colOff>
      <xdr:row>86</xdr:row>
      <xdr:rowOff>32386</xdr:rowOff>
    </xdr:to>
    <xdr:cxnSp macro="">
      <xdr:nvCxnSpPr>
        <xdr:cNvPr id="367" name="直線コネクタ 366">
          <a:extLst>
            <a:ext uri="{FF2B5EF4-FFF2-40B4-BE49-F238E27FC236}">
              <a16:creationId xmlns:a16="http://schemas.microsoft.com/office/drawing/2014/main" id="{3859406B-A2A6-4FAF-90C6-99896DEDA1BA}"/>
            </a:ext>
          </a:extLst>
        </xdr:cNvPr>
        <xdr:cNvCxnSpPr/>
      </xdr:nvCxnSpPr>
      <xdr:spPr>
        <a:xfrm flipV="1">
          <a:off x="6972300" y="1477561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1ED92767-0FE2-4387-9453-9771F14678A8}"/>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F45295A6-ABFD-4F66-83C2-A859B3819C7B}"/>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77A1DA7F-9F6A-4E1A-AB3F-64ED61341B6A}"/>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B27FD27A-2CC1-43C6-83B2-B103647BC57E}"/>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70066</xdr:rowOff>
    </xdr:from>
    <xdr:ext cx="469744" cy="259045"/>
    <xdr:sp macro="" textlink="">
      <xdr:nvSpPr>
        <xdr:cNvPr id="372" name="n_1mainValue【公営住宅】&#10;一人当たり面積">
          <a:extLst>
            <a:ext uri="{FF2B5EF4-FFF2-40B4-BE49-F238E27FC236}">
              <a16:creationId xmlns:a16="http://schemas.microsoft.com/office/drawing/2014/main" id="{34DAAA93-6C87-4835-AC98-8EC2FB149B56}"/>
            </a:ext>
          </a:extLst>
        </xdr:cNvPr>
        <xdr:cNvSpPr txBox="1"/>
      </xdr:nvSpPr>
      <xdr:spPr>
        <a:xfrm>
          <a:off x="9391727" y="1481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71699</xdr:rowOff>
    </xdr:from>
    <xdr:ext cx="469744" cy="259045"/>
    <xdr:sp macro="" textlink="">
      <xdr:nvSpPr>
        <xdr:cNvPr id="373" name="n_2mainValue【公営住宅】&#10;一人当たり面積">
          <a:extLst>
            <a:ext uri="{FF2B5EF4-FFF2-40B4-BE49-F238E27FC236}">
              <a16:creationId xmlns:a16="http://schemas.microsoft.com/office/drawing/2014/main" id="{B332761E-0F16-4672-8473-2A6A98FC12FC}"/>
            </a:ext>
          </a:extLst>
        </xdr:cNvPr>
        <xdr:cNvSpPr txBox="1"/>
      </xdr:nvSpPr>
      <xdr:spPr>
        <a:xfrm>
          <a:off x="8515427" y="148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72843</xdr:rowOff>
    </xdr:from>
    <xdr:ext cx="469744" cy="259045"/>
    <xdr:sp macro="" textlink="">
      <xdr:nvSpPr>
        <xdr:cNvPr id="374" name="n_3mainValue【公営住宅】&#10;一人当たり面積">
          <a:extLst>
            <a:ext uri="{FF2B5EF4-FFF2-40B4-BE49-F238E27FC236}">
              <a16:creationId xmlns:a16="http://schemas.microsoft.com/office/drawing/2014/main" id="{7796E888-D8D9-4CBD-BD52-A3E88E93B46D}"/>
            </a:ext>
          </a:extLst>
        </xdr:cNvPr>
        <xdr:cNvSpPr txBox="1"/>
      </xdr:nvSpPr>
      <xdr:spPr>
        <a:xfrm>
          <a:off x="7626427" y="148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74313</xdr:rowOff>
    </xdr:from>
    <xdr:ext cx="469744" cy="259045"/>
    <xdr:sp macro="" textlink="">
      <xdr:nvSpPr>
        <xdr:cNvPr id="375" name="n_4mainValue【公営住宅】&#10;一人当たり面積">
          <a:extLst>
            <a:ext uri="{FF2B5EF4-FFF2-40B4-BE49-F238E27FC236}">
              <a16:creationId xmlns:a16="http://schemas.microsoft.com/office/drawing/2014/main" id="{C913B22B-C00D-4C0E-B7D1-FA24D2508FE5}"/>
            </a:ext>
          </a:extLst>
        </xdr:cNvPr>
        <xdr:cNvSpPr txBox="1"/>
      </xdr:nvSpPr>
      <xdr:spPr>
        <a:xfrm>
          <a:off x="67374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CE73D162-EE2F-4BB7-8703-7A0A009717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ADD13F9-4B04-4D4C-820A-285D4C7880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5CFDAAC-C956-47FB-9DC4-F2D86328F2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9EAB30D-34E9-4E82-94E2-6F686BD8E1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D179D7E-8448-495A-BC3D-696B1EE780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431E70D5-89D6-4F07-BB48-0439E27427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86EF9B6-DB97-468E-8D62-1BEC5895B4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C0486BA-FAD1-4329-9D09-73951DA1FE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A681FBE-8E9D-4E3D-AB9C-DB7B8C696E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5CD523-A217-40B5-8F40-81AFC69F9D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F4E2027C-BB83-4E68-B226-0395B55069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05FE4A2-3FF7-48A7-B679-851A070767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24FDEF2-5CC9-4EE5-8738-B61D352659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8AB0E0A-0067-4BBD-AE5A-5E95863FA0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65B1C00-F3C7-4A66-8AC1-69A2BFBFAD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A5D8F06-A62C-4955-A10A-294E9AAAD6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5664199-645D-42AA-B834-D1A631FEE9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9EB4F353-4745-4FEB-A4EB-AF4E3D3A0F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D38FCD9-8DEC-4D55-834D-DD40D89A9D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8BCC1FC0-1603-4153-8E8E-E85863815C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C0E5F018-09C7-49C4-A214-F1C20896DA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36FA0CD5-58B0-4F08-AAE8-C203F4E37C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2FC3CEF-8027-4972-BC40-3018634BFE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BF2D7A17-FFE4-4D11-8B33-99C84BDEF3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CC4C2A08-A3B0-4EC8-BE47-8ED733CC17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A3C8114-D96E-4D4F-A38A-F89432F093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93D7D860-CBC9-4269-855D-395B57FE39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CBD823BF-574B-459A-B7E5-1C2FCA762BB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229230EE-487B-4D95-83C5-3FB86D5E6F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52AA1E6-98B2-4564-8B68-10268EF35E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E5CAEE2B-95D5-4974-9A8F-87E245290D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EFEA2A02-5D1A-4620-867D-CEA454B85F9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486D941C-6623-458A-9CDD-B69EE8B3F1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D9A1BBD3-1E36-4C17-B79F-E365534DC3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E74092FC-4599-4860-899E-76E9AC99777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4024313C-0511-4786-9E19-BAC59BAFBFC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92755E8-BBEF-4C2D-AE96-A821D535BCE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4CDA0486-88B2-4ADD-8D36-5E061497B0A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687490B2-4DFD-4D5B-907B-3F2B884D934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F8077FE-E8CD-454F-9398-E67D7BF5DD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AA4CA664-5446-43B1-BA8A-E72BA9EAFD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E66EBC18-34E8-4ED2-9F91-70D937A09769}"/>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A083DBE-A4C8-4311-A28E-3BB6647A687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D049429C-8ED9-49F0-A1D3-B6EE3F82DCB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D90CF8-B91C-4819-873E-2157A15EC10E}"/>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90FDB93B-0D1D-4D6D-9BD3-828511C26109}"/>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265437A-63FF-4178-853B-4355CC9F8EED}"/>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663222BA-B4F4-4E11-AC04-FCB60C815C88}"/>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6DFAA01C-FE57-4734-A614-866EC6159BC6}"/>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FBCCDBA-B4AB-4A44-B6C2-314918EFC3FD}"/>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1A7A1FDC-8CEC-4D4C-8C39-95CF43D2AE42}"/>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376820EE-8F55-4DFF-BBC2-68646BE28B6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2856886-CB6F-477F-8AB8-D9EA30B83D7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2CFA1A8-6198-463B-8139-E0CB733200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9A1A1C6-3427-4138-9B9C-70F240EB27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A74E30E-7BCA-495E-8852-9144E9295A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D50600A-A957-4C56-831C-640D90E90E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33" name="楕円 432">
          <a:extLst>
            <a:ext uri="{FF2B5EF4-FFF2-40B4-BE49-F238E27FC236}">
              <a16:creationId xmlns:a16="http://schemas.microsoft.com/office/drawing/2014/main" id="{933E3B93-162F-4D8C-A1FC-5921DDE04F8C}"/>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6E809DF-7C6E-44A0-AE6F-6AC976673D15}"/>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435" name="楕円 434">
          <a:extLst>
            <a:ext uri="{FF2B5EF4-FFF2-40B4-BE49-F238E27FC236}">
              <a16:creationId xmlns:a16="http://schemas.microsoft.com/office/drawing/2014/main" id="{3C0D1966-CEC2-4EC2-A60A-CF48D15ED48B}"/>
            </a:ext>
          </a:extLst>
        </xdr:cNvPr>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121920</xdr:rowOff>
    </xdr:to>
    <xdr:cxnSp macro="">
      <xdr:nvCxnSpPr>
        <xdr:cNvPr id="436" name="直線コネクタ 435">
          <a:extLst>
            <a:ext uri="{FF2B5EF4-FFF2-40B4-BE49-F238E27FC236}">
              <a16:creationId xmlns:a16="http://schemas.microsoft.com/office/drawing/2014/main" id="{0B417518-55F0-4FC5-8716-E029A2C2CBC5}"/>
            </a:ext>
          </a:extLst>
        </xdr:cNvPr>
        <xdr:cNvCxnSpPr/>
      </xdr:nvCxnSpPr>
      <xdr:spPr>
        <a:xfrm>
          <a:off x="15481300" y="624023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15603</xdr:rowOff>
    </xdr:from>
    <xdr:to>
      <xdr:col>76</xdr:col>
      <xdr:colOff>165100</xdr:colOff>
      <xdr:row>42</xdr:row>
      <xdr:rowOff>117203</xdr:rowOff>
    </xdr:to>
    <xdr:sp macro="" textlink="">
      <xdr:nvSpPr>
        <xdr:cNvPr id="437" name="楕円 436">
          <a:extLst>
            <a:ext uri="{FF2B5EF4-FFF2-40B4-BE49-F238E27FC236}">
              <a16:creationId xmlns:a16="http://schemas.microsoft.com/office/drawing/2014/main" id="{21DB650B-2E86-4F30-9441-9CB0C1F8109F}"/>
            </a:ext>
          </a:extLst>
        </xdr:cNvPr>
        <xdr:cNvSpPr/>
      </xdr:nvSpPr>
      <xdr:spPr>
        <a:xfrm>
          <a:off x="14541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68036</xdr:rowOff>
    </xdr:from>
    <xdr:to>
      <xdr:col>81</xdr:col>
      <xdr:colOff>50800</xdr:colOff>
      <xdr:row>42</xdr:row>
      <xdr:rowOff>66403</xdr:rowOff>
    </xdr:to>
    <xdr:cxnSp macro="">
      <xdr:nvCxnSpPr>
        <xdr:cNvPr id="438" name="直線コネクタ 437">
          <a:extLst>
            <a:ext uri="{FF2B5EF4-FFF2-40B4-BE49-F238E27FC236}">
              <a16:creationId xmlns:a16="http://schemas.microsoft.com/office/drawing/2014/main" id="{B2C470E6-EC09-4B41-80BB-CA210C888446}"/>
            </a:ext>
          </a:extLst>
        </xdr:cNvPr>
        <xdr:cNvCxnSpPr/>
      </xdr:nvCxnSpPr>
      <xdr:spPr>
        <a:xfrm flipV="1">
          <a:off x="14592300" y="6240236"/>
          <a:ext cx="889000" cy="10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7438</xdr:rowOff>
    </xdr:from>
    <xdr:to>
      <xdr:col>72</xdr:col>
      <xdr:colOff>38100</xdr:colOff>
      <xdr:row>42</xdr:row>
      <xdr:rowOff>109038</xdr:rowOff>
    </xdr:to>
    <xdr:sp macro="" textlink="">
      <xdr:nvSpPr>
        <xdr:cNvPr id="439" name="楕円 438">
          <a:extLst>
            <a:ext uri="{FF2B5EF4-FFF2-40B4-BE49-F238E27FC236}">
              <a16:creationId xmlns:a16="http://schemas.microsoft.com/office/drawing/2014/main" id="{DAA3B949-9424-4385-B710-6E1143EBF7F9}"/>
            </a:ext>
          </a:extLst>
        </xdr:cNvPr>
        <xdr:cNvSpPr/>
      </xdr:nvSpPr>
      <xdr:spPr>
        <a:xfrm>
          <a:off x="13652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58238</xdr:rowOff>
    </xdr:from>
    <xdr:to>
      <xdr:col>76</xdr:col>
      <xdr:colOff>114300</xdr:colOff>
      <xdr:row>42</xdr:row>
      <xdr:rowOff>66403</xdr:rowOff>
    </xdr:to>
    <xdr:cxnSp macro="">
      <xdr:nvCxnSpPr>
        <xdr:cNvPr id="440" name="直線コネクタ 439">
          <a:extLst>
            <a:ext uri="{FF2B5EF4-FFF2-40B4-BE49-F238E27FC236}">
              <a16:creationId xmlns:a16="http://schemas.microsoft.com/office/drawing/2014/main" id="{C5DB6E20-0B13-4C0A-A540-466E9752CF17}"/>
            </a:ext>
          </a:extLst>
        </xdr:cNvPr>
        <xdr:cNvCxnSpPr/>
      </xdr:nvCxnSpPr>
      <xdr:spPr>
        <a:xfrm>
          <a:off x="13703300" y="72591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165826</xdr:rowOff>
    </xdr:from>
    <xdr:to>
      <xdr:col>67</xdr:col>
      <xdr:colOff>101600</xdr:colOff>
      <xdr:row>42</xdr:row>
      <xdr:rowOff>95976</xdr:rowOff>
    </xdr:to>
    <xdr:sp macro="" textlink="">
      <xdr:nvSpPr>
        <xdr:cNvPr id="441" name="楕円 440">
          <a:extLst>
            <a:ext uri="{FF2B5EF4-FFF2-40B4-BE49-F238E27FC236}">
              <a16:creationId xmlns:a16="http://schemas.microsoft.com/office/drawing/2014/main" id="{6904B708-D1C2-4D45-92BD-CE59077339C0}"/>
            </a:ext>
          </a:extLst>
        </xdr:cNvPr>
        <xdr:cNvSpPr/>
      </xdr:nvSpPr>
      <xdr:spPr>
        <a:xfrm>
          <a:off x="12763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45176</xdr:rowOff>
    </xdr:from>
    <xdr:to>
      <xdr:col>71</xdr:col>
      <xdr:colOff>177800</xdr:colOff>
      <xdr:row>42</xdr:row>
      <xdr:rowOff>58238</xdr:rowOff>
    </xdr:to>
    <xdr:cxnSp macro="">
      <xdr:nvCxnSpPr>
        <xdr:cNvPr id="442" name="直線コネクタ 441">
          <a:extLst>
            <a:ext uri="{FF2B5EF4-FFF2-40B4-BE49-F238E27FC236}">
              <a16:creationId xmlns:a16="http://schemas.microsoft.com/office/drawing/2014/main" id="{7A03E714-5B83-46C5-849D-C0FEA597B2F7}"/>
            </a:ext>
          </a:extLst>
        </xdr:cNvPr>
        <xdr:cNvCxnSpPr/>
      </xdr:nvCxnSpPr>
      <xdr:spPr>
        <a:xfrm>
          <a:off x="12814300" y="72460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FC2FE03-9866-4E3D-B785-D81BD894383F}"/>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E30C3B6A-4097-4F76-8E8A-1393D179765B}"/>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81C5F100-62B9-4D71-8EE5-C6884A10B9C4}"/>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CADC4EBB-14DA-4108-806A-65789C29A519}"/>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1A9686A9-2DAD-425D-B38B-D47E96BCB3B8}"/>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108330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90464C57-DA90-43CC-A1D4-F0EEA4DAF0D5}"/>
            </a:ext>
          </a:extLst>
        </xdr:cNvPr>
        <xdr:cNvSpPr txBox="1"/>
      </xdr:nvSpPr>
      <xdr:spPr>
        <a:xfrm>
          <a:off x="14389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100165</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34ED5923-B24F-42A0-ACF8-576DB0030A26}"/>
            </a:ext>
          </a:extLst>
        </xdr:cNvPr>
        <xdr:cNvSpPr txBox="1"/>
      </xdr:nvSpPr>
      <xdr:spPr>
        <a:xfrm>
          <a:off x="135007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87103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492A3F11-57D7-4ECE-93FE-D063E36EFB2A}"/>
            </a:ext>
          </a:extLst>
        </xdr:cNvPr>
        <xdr:cNvSpPr txBox="1"/>
      </xdr:nvSpPr>
      <xdr:spPr>
        <a:xfrm>
          <a:off x="12611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F895D88-45DD-408C-A6BA-96FC686791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4499606F-F0D8-40A5-9C08-3229262F4C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F776A40-AF5D-4AA0-BCF1-157D38377C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D911060-EE03-4393-B49B-A325B539A5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D6903CC-BB79-4B32-9142-2A10033A9D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9BB295F-EEFB-49A0-B1A1-E48F354B23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BC02DA5-C10A-4631-8360-87547E5D44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7C1E0F1-CDCC-44F5-A654-B6703BD59C7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ED99336-951E-423F-9D76-8828F782B3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971B368-D10A-47B8-A315-B8AEC00BD3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DB6FB0C4-BF1D-4D2F-8FBE-E3F3908F6D4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BFF0E1C5-5B41-49FA-854D-8E53F902ADA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3F004047-8C00-473C-BD85-B8C86945AE4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23F06387-75D8-4FD2-A3B9-7143598DE6D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D477DFF2-35CA-49F9-B567-FA921E49349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AF2AD947-1194-4CA9-99C0-AFB65358116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E6A33FE-3C2A-4963-92F1-4753D3626BB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5815C884-2B25-4516-930A-027F27F600C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A06384E1-72F6-4788-8B75-751ED5E0ED0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E5995AD4-908B-4AE6-8405-1E7B03B839F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8AE81B35-BC6C-44E0-BB40-684A1AB6DBD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19898C96-1F71-4ACF-8D47-751CB42C470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80B3ACD-0641-4864-9EB5-76957B119E7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6EE23D6-392C-4EBF-A988-716B95E7D9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C51CBDC-4180-4F23-B1CE-6037EFBEDD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5A81DD8B-7216-43C0-AFB6-110D24F2FD75}"/>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C5D38AE-E760-414B-8AD1-9C4D3EF6569A}"/>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26502B6A-76D0-4FC4-9B59-7C3E0AE4E202}"/>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4D948FA-440C-4608-A598-9C024405C8B1}"/>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D295C81C-6539-4418-973A-37D460974137}"/>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17F97B7-B91B-46F2-85CE-B8677166467C}"/>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17801002-91D4-4579-B176-5C5C0DCC6C8F}"/>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DED7D928-99F8-4E76-BA2D-942A435C5883}"/>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B611B612-66A2-4678-B88F-CF0289EDE91A}"/>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341F8D85-C4D5-4B11-8F52-9DF7CAACEA65}"/>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20278768-F47E-4EB8-90A6-B759D7817C4A}"/>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6BCC2A6-3910-4FC3-AD15-2683731348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55EC49D-E6FA-4F0F-ACCF-D568FA3FF2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3E91148-BFCF-44A0-B4D3-46FD7A47E1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86454A7-2D05-45EA-B06A-4D58DBA6053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0DF990C-56B2-4E23-9AFD-A63E7C78E7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141333</xdr:rowOff>
    </xdr:from>
    <xdr:to>
      <xdr:col>116</xdr:col>
      <xdr:colOff>114300</xdr:colOff>
      <xdr:row>36</xdr:row>
      <xdr:rowOff>71483</xdr:rowOff>
    </xdr:to>
    <xdr:sp macro="" textlink="">
      <xdr:nvSpPr>
        <xdr:cNvPr id="492" name="楕円 491">
          <a:extLst>
            <a:ext uri="{FF2B5EF4-FFF2-40B4-BE49-F238E27FC236}">
              <a16:creationId xmlns:a16="http://schemas.microsoft.com/office/drawing/2014/main" id="{6C77511A-4797-4310-BDE2-2FB08EE61891}"/>
            </a:ext>
          </a:extLst>
        </xdr:cNvPr>
        <xdr:cNvSpPr/>
      </xdr:nvSpPr>
      <xdr:spPr>
        <a:xfrm>
          <a:off x="22110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164210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E643743-1C9A-493A-9E7F-3E1795E2C01D}"/>
            </a:ext>
          </a:extLst>
        </xdr:cNvPr>
        <xdr:cNvSpPr txBox="1"/>
      </xdr:nvSpPr>
      <xdr:spPr>
        <a:xfrm>
          <a:off x="22199600"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154396</xdr:rowOff>
    </xdr:from>
    <xdr:to>
      <xdr:col>112</xdr:col>
      <xdr:colOff>38100</xdr:colOff>
      <xdr:row>36</xdr:row>
      <xdr:rowOff>84546</xdr:rowOff>
    </xdr:to>
    <xdr:sp macro="" textlink="">
      <xdr:nvSpPr>
        <xdr:cNvPr id="494" name="楕円 493">
          <a:extLst>
            <a:ext uri="{FF2B5EF4-FFF2-40B4-BE49-F238E27FC236}">
              <a16:creationId xmlns:a16="http://schemas.microsoft.com/office/drawing/2014/main" id="{A727C91B-C3C1-49F9-91B4-3331712F45A8}"/>
            </a:ext>
          </a:extLst>
        </xdr:cNvPr>
        <xdr:cNvSpPr/>
      </xdr:nvSpPr>
      <xdr:spPr>
        <a:xfrm>
          <a:off x="2127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20683</xdr:rowOff>
    </xdr:from>
    <xdr:to>
      <xdr:col>116</xdr:col>
      <xdr:colOff>63500</xdr:colOff>
      <xdr:row>36</xdr:row>
      <xdr:rowOff>33746</xdr:rowOff>
    </xdr:to>
    <xdr:cxnSp macro="">
      <xdr:nvCxnSpPr>
        <xdr:cNvPr id="495" name="直線コネクタ 494">
          <a:extLst>
            <a:ext uri="{FF2B5EF4-FFF2-40B4-BE49-F238E27FC236}">
              <a16:creationId xmlns:a16="http://schemas.microsoft.com/office/drawing/2014/main" id="{E5D4373C-68A6-44D6-B081-CA5200B1066D}"/>
            </a:ext>
          </a:extLst>
        </xdr:cNvPr>
        <xdr:cNvCxnSpPr/>
      </xdr:nvCxnSpPr>
      <xdr:spPr>
        <a:xfrm flipV="1">
          <a:off x="21323300" y="61928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100512</xdr:rowOff>
    </xdr:from>
    <xdr:to>
      <xdr:col>107</xdr:col>
      <xdr:colOff>101600</xdr:colOff>
      <xdr:row>39</xdr:row>
      <xdr:rowOff>30662</xdr:rowOff>
    </xdr:to>
    <xdr:sp macro="" textlink="">
      <xdr:nvSpPr>
        <xdr:cNvPr id="496" name="楕円 495">
          <a:extLst>
            <a:ext uri="{FF2B5EF4-FFF2-40B4-BE49-F238E27FC236}">
              <a16:creationId xmlns:a16="http://schemas.microsoft.com/office/drawing/2014/main" id="{4C687722-DB02-4A70-8024-7090BBB03D94}"/>
            </a:ext>
          </a:extLst>
        </xdr:cNvPr>
        <xdr:cNvSpPr/>
      </xdr:nvSpPr>
      <xdr:spPr>
        <a:xfrm>
          <a:off x="2038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33746</xdr:rowOff>
    </xdr:from>
    <xdr:to>
      <xdr:col>111</xdr:col>
      <xdr:colOff>177800</xdr:colOff>
      <xdr:row>38</xdr:row>
      <xdr:rowOff>151312</xdr:rowOff>
    </xdr:to>
    <xdr:cxnSp macro="">
      <xdr:nvCxnSpPr>
        <xdr:cNvPr id="497" name="直線コネクタ 496">
          <a:extLst>
            <a:ext uri="{FF2B5EF4-FFF2-40B4-BE49-F238E27FC236}">
              <a16:creationId xmlns:a16="http://schemas.microsoft.com/office/drawing/2014/main" id="{58729D1F-F6E2-465C-9D4C-9DAE83DC632C}"/>
            </a:ext>
          </a:extLst>
        </xdr:cNvPr>
        <xdr:cNvCxnSpPr/>
      </xdr:nvCxnSpPr>
      <xdr:spPr>
        <a:xfrm flipV="1">
          <a:off x="20434300" y="6205946"/>
          <a:ext cx="8890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144599</xdr:rowOff>
    </xdr:from>
    <xdr:to>
      <xdr:col>102</xdr:col>
      <xdr:colOff>165100</xdr:colOff>
      <xdr:row>38</xdr:row>
      <xdr:rowOff>74749</xdr:rowOff>
    </xdr:to>
    <xdr:sp macro="" textlink="">
      <xdr:nvSpPr>
        <xdr:cNvPr id="498" name="楕円 497">
          <a:extLst>
            <a:ext uri="{FF2B5EF4-FFF2-40B4-BE49-F238E27FC236}">
              <a16:creationId xmlns:a16="http://schemas.microsoft.com/office/drawing/2014/main" id="{3E0F70AF-C508-4961-97D6-77820273A15C}"/>
            </a:ext>
          </a:extLst>
        </xdr:cNvPr>
        <xdr:cNvSpPr/>
      </xdr:nvSpPr>
      <xdr:spPr>
        <a:xfrm>
          <a:off x="19494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23949</xdr:rowOff>
    </xdr:from>
    <xdr:to>
      <xdr:col>107</xdr:col>
      <xdr:colOff>50800</xdr:colOff>
      <xdr:row>38</xdr:row>
      <xdr:rowOff>151312</xdr:rowOff>
    </xdr:to>
    <xdr:cxnSp macro="">
      <xdr:nvCxnSpPr>
        <xdr:cNvPr id="499" name="直線コネクタ 498">
          <a:extLst>
            <a:ext uri="{FF2B5EF4-FFF2-40B4-BE49-F238E27FC236}">
              <a16:creationId xmlns:a16="http://schemas.microsoft.com/office/drawing/2014/main" id="{2E7FC944-6EBD-4A2F-858E-AB4F16BD404C}"/>
            </a:ext>
          </a:extLst>
        </xdr:cNvPr>
        <xdr:cNvCxnSpPr/>
      </xdr:nvCxnSpPr>
      <xdr:spPr>
        <a:xfrm>
          <a:off x="19545300" y="653904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154396</xdr:rowOff>
    </xdr:from>
    <xdr:to>
      <xdr:col>98</xdr:col>
      <xdr:colOff>38100</xdr:colOff>
      <xdr:row>38</xdr:row>
      <xdr:rowOff>84545</xdr:rowOff>
    </xdr:to>
    <xdr:sp macro="" textlink="">
      <xdr:nvSpPr>
        <xdr:cNvPr id="500" name="楕円 499">
          <a:extLst>
            <a:ext uri="{FF2B5EF4-FFF2-40B4-BE49-F238E27FC236}">
              <a16:creationId xmlns:a16="http://schemas.microsoft.com/office/drawing/2014/main" id="{C82D08F2-4EA9-4F2E-B778-DACCC2FF6671}"/>
            </a:ext>
          </a:extLst>
        </xdr:cNvPr>
        <xdr:cNvSpPr/>
      </xdr:nvSpPr>
      <xdr:spPr>
        <a:xfrm>
          <a:off x="18605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23949</xdr:rowOff>
    </xdr:from>
    <xdr:to>
      <xdr:col>102</xdr:col>
      <xdr:colOff>114300</xdr:colOff>
      <xdr:row>38</xdr:row>
      <xdr:rowOff>33746</xdr:rowOff>
    </xdr:to>
    <xdr:cxnSp macro="">
      <xdr:nvCxnSpPr>
        <xdr:cNvPr id="501" name="直線コネクタ 500">
          <a:extLst>
            <a:ext uri="{FF2B5EF4-FFF2-40B4-BE49-F238E27FC236}">
              <a16:creationId xmlns:a16="http://schemas.microsoft.com/office/drawing/2014/main" id="{65422D1F-BFF2-48BA-932B-FB1B4EEFF84C}"/>
            </a:ext>
          </a:extLst>
        </xdr:cNvPr>
        <xdr:cNvCxnSpPr/>
      </xdr:nvCxnSpPr>
      <xdr:spPr>
        <a:xfrm flipV="1">
          <a:off x="18656300" y="65390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75BED96-1ED9-412B-8690-94BA6C362B93}"/>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CC35A63-C93B-4DB6-8275-FA2288F47DFD}"/>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32A1613-C87B-4B5D-9B9F-3522ACD08075}"/>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0DF7A75-BF82-4F34-AA1C-DC4B5D6F50B5}"/>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101073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849C009-F887-4C58-BE0D-45AAD3F84DF5}"/>
            </a:ext>
          </a:extLst>
        </xdr:cNvPr>
        <xdr:cNvSpPr txBox="1"/>
      </xdr:nvSpPr>
      <xdr:spPr>
        <a:xfrm>
          <a:off x="21075727" y="593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47188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D7C613A-B352-43EF-9734-34B991257BF9}"/>
            </a:ext>
          </a:extLst>
        </xdr:cNvPr>
        <xdr:cNvSpPr txBox="1"/>
      </xdr:nvSpPr>
      <xdr:spPr>
        <a:xfrm>
          <a:off x="201994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91276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E001838D-0D06-4195-91F9-9CF84D8DF01E}"/>
            </a:ext>
          </a:extLst>
        </xdr:cNvPr>
        <xdr:cNvSpPr txBox="1"/>
      </xdr:nvSpPr>
      <xdr:spPr>
        <a:xfrm>
          <a:off x="193104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101073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7357B3B-2D30-43E3-A20D-49C1569C149D}"/>
            </a:ext>
          </a:extLst>
        </xdr:cNvPr>
        <xdr:cNvSpPr txBox="1"/>
      </xdr:nvSpPr>
      <xdr:spPr>
        <a:xfrm>
          <a:off x="18421427"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50DBBEA-C62A-479F-A3C2-1EA25D1C5A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AF74394-C655-46FE-B56D-170B92B078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3471E2B-577E-4144-9EB3-05DE761BE7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B67F62C-E9D4-4FB3-A918-E83ADB7F5F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A8A4A75-3B02-4259-AE0F-8914E824B9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D9F51E5-D145-4A8F-BAB0-9AB23D8E89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02F415C-C62B-4541-B2C1-3CDE2DC9B8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C25A549-7F4F-4DAC-80CD-60CF7A4E9B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17BFE89-0A33-4485-B8C2-90F58DDE75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CFBEFD1-31AE-4739-ACAC-89D8F987B8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6139667-2DD4-4132-91C7-BC7B9A260D3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5F96A891-8E18-463F-8DD5-26547ED844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955F7CAD-1455-4F23-934E-92ECA7F1DB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37A8F9E-41E7-43F8-90A0-11BE7E15384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F9D0F6AA-DD5B-425D-9704-0497E92D35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FAB5F4CF-B319-4311-892B-B99C945DB6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38D86903-F610-409D-9C8D-620404BF8F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EE394622-2411-4A4D-96AC-3841F7B623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6EFCD210-85F4-43B4-BD30-3D99E10CC0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C4C8DE2-9875-48D4-BA43-4EA3B8520A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FCD99123-214B-43B8-BF1F-DFD268DD5FA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D5A437C-12D7-46BF-81FD-3038469EBD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41F3A41-CED8-4799-947D-7A98B54CE04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865AD063-3B68-48A0-ABEC-7001A1D380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A5CCCD2C-C4FA-4814-BE53-2C8371D7D12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179D5DFA-F4FC-479E-B504-54431D6FD498}"/>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625E8D5B-2CAD-4133-BBA4-DF5D77360A06}"/>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9145331-60F6-44DE-94F8-40CCD1A90A36}"/>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732A2777-4D93-4878-90EF-EAB4B1EF4904}"/>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BC50EF15-2A6B-4813-828D-2F7CF9A87CBD}"/>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5080DA16-48B9-4293-B4C1-BB75F5831BCB}"/>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4B24232B-1170-462D-BF58-50CEBB713C68}"/>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91ECA1B6-8C14-4378-B928-5DFA3783FB48}"/>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A41D58F2-539E-4553-9625-17984FEF869F}"/>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730B5E3F-B932-4CA7-87CE-21EF90953493}"/>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D314C16-0452-47DD-AFE9-FF0B7EEED0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4EF6A49-D010-41D0-8783-089A3E2640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91537C-E7F9-4DE5-AADC-635187A5F0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4516B0D-C189-49D2-BE2A-359B622185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C167031-3FF2-431C-B5CE-3EE0D979C30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550" name="楕円 549">
          <a:extLst>
            <a:ext uri="{FF2B5EF4-FFF2-40B4-BE49-F238E27FC236}">
              <a16:creationId xmlns:a16="http://schemas.microsoft.com/office/drawing/2014/main" id="{C00B753E-C642-4B5C-93FB-5FA5983FA9F8}"/>
            </a:ext>
          </a:extLst>
        </xdr:cNvPr>
        <xdr:cNvSpPr/>
      </xdr:nvSpPr>
      <xdr:spPr>
        <a:xfrm>
          <a:off x="16268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93362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DA87298-21FC-4FDD-848E-14142FEE3DD9}"/>
            </a:ext>
          </a:extLst>
        </xdr:cNvPr>
        <xdr:cNvSpPr txBox="1"/>
      </xdr:nvSpPr>
      <xdr:spPr>
        <a:xfrm>
          <a:off x="16357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552" name="楕円 551">
          <a:extLst>
            <a:ext uri="{FF2B5EF4-FFF2-40B4-BE49-F238E27FC236}">
              <a16:creationId xmlns:a16="http://schemas.microsoft.com/office/drawing/2014/main" id="{4D3851AD-FC91-4853-93EA-E16154565AAD}"/>
            </a:ext>
          </a:extLst>
        </xdr:cNvPr>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61</xdr:row>
      <xdr:rowOff>165735</xdr:rowOff>
    </xdr:to>
    <xdr:cxnSp macro="">
      <xdr:nvCxnSpPr>
        <xdr:cNvPr id="553" name="直線コネクタ 552">
          <a:extLst>
            <a:ext uri="{FF2B5EF4-FFF2-40B4-BE49-F238E27FC236}">
              <a16:creationId xmlns:a16="http://schemas.microsoft.com/office/drawing/2014/main" id="{66E77492-FCAD-44E5-828D-10857D00FFF8}"/>
            </a:ext>
          </a:extLst>
        </xdr:cNvPr>
        <xdr:cNvCxnSpPr/>
      </xdr:nvCxnSpPr>
      <xdr:spPr>
        <a:xfrm>
          <a:off x="15481300" y="105956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54" name="楕円 553">
          <a:extLst>
            <a:ext uri="{FF2B5EF4-FFF2-40B4-BE49-F238E27FC236}">
              <a16:creationId xmlns:a16="http://schemas.microsoft.com/office/drawing/2014/main" id="{9A173310-697C-46A9-9B9E-0FFA0E17E5F6}"/>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137160</xdr:rowOff>
    </xdr:to>
    <xdr:cxnSp macro="">
      <xdr:nvCxnSpPr>
        <xdr:cNvPr id="555" name="直線コネクタ 554">
          <a:extLst>
            <a:ext uri="{FF2B5EF4-FFF2-40B4-BE49-F238E27FC236}">
              <a16:creationId xmlns:a16="http://schemas.microsoft.com/office/drawing/2014/main" id="{8B95DE03-BEC5-45A0-8855-9A2A8A078AA9}"/>
            </a:ext>
          </a:extLst>
        </xdr:cNvPr>
        <xdr:cNvCxnSpPr/>
      </xdr:nvCxnSpPr>
      <xdr:spPr>
        <a:xfrm>
          <a:off x="14592300" y="1056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xdr:rowOff>
    </xdr:from>
    <xdr:to>
      <xdr:col>72</xdr:col>
      <xdr:colOff>38100</xdr:colOff>
      <xdr:row>61</xdr:row>
      <xdr:rowOff>117475</xdr:rowOff>
    </xdr:to>
    <xdr:sp macro="" textlink="">
      <xdr:nvSpPr>
        <xdr:cNvPr id="556" name="楕円 555">
          <a:extLst>
            <a:ext uri="{FF2B5EF4-FFF2-40B4-BE49-F238E27FC236}">
              <a16:creationId xmlns:a16="http://schemas.microsoft.com/office/drawing/2014/main" id="{F9DDABC9-FDCD-4BCC-9649-78D1FC8F4EC4}"/>
            </a:ext>
          </a:extLst>
        </xdr:cNvPr>
        <xdr:cNvSpPr/>
      </xdr:nvSpPr>
      <xdr:spPr>
        <a:xfrm>
          <a:off x="13652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66675</xdr:rowOff>
    </xdr:from>
    <xdr:to>
      <xdr:col>76</xdr:col>
      <xdr:colOff>114300</xdr:colOff>
      <xdr:row>61</xdr:row>
      <xdr:rowOff>102870</xdr:rowOff>
    </xdr:to>
    <xdr:cxnSp macro="">
      <xdr:nvCxnSpPr>
        <xdr:cNvPr id="557" name="直線コネクタ 556">
          <a:extLst>
            <a:ext uri="{FF2B5EF4-FFF2-40B4-BE49-F238E27FC236}">
              <a16:creationId xmlns:a16="http://schemas.microsoft.com/office/drawing/2014/main" id="{04598477-ED4D-48E4-A009-6BF6D9D38A46}"/>
            </a:ext>
          </a:extLst>
        </xdr:cNvPr>
        <xdr:cNvCxnSpPr/>
      </xdr:nvCxnSpPr>
      <xdr:spPr>
        <a:xfrm>
          <a:off x="13703300" y="10525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149225</xdr:rowOff>
    </xdr:from>
    <xdr:to>
      <xdr:col>67</xdr:col>
      <xdr:colOff>101600</xdr:colOff>
      <xdr:row>61</xdr:row>
      <xdr:rowOff>79375</xdr:rowOff>
    </xdr:to>
    <xdr:sp macro="" textlink="">
      <xdr:nvSpPr>
        <xdr:cNvPr id="558" name="楕円 557">
          <a:extLst>
            <a:ext uri="{FF2B5EF4-FFF2-40B4-BE49-F238E27FC236}">
              <a16:creationId xmlns:a16="http://schemas.microsoft.com/office/drawing/2014/main" id="{C864CEF0-485E-43EC-B19F-9FE5D074E971}"/>
            </a:ext>
          </a:extLst>
        </xdr:cNvPr>
        <xdr:cNvSpPr/>
      </xdr:nvSpPr>
      <xdr:spPr>
        <a:xfrm>
          <a:off x="12763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28575</xdr:rowOff>
    </xdr:from>
    <xdr:to>
      <xdr:col>71</xdr:col>
      <xdr:colOff>177800</xdr:colOff>
      <xdr:row>61</xdr:row>
      <xdr:rowOff>66675</xdr:rowOff>
    </xdr:to>
    <xdr:cxnSp macro="">
      <xdr:nvCxnSpPr>
        <xdr:cNvPr id="559" name="直線コネクタ 558">
          <a:extLst>
            <a:ext uri="{FF2B5EF4-FFF2-40B4-BE49-F238E27FC236}">
              <a16:creationId xmlns:a16="http://schemas.microsoft.com/office/drawing/2014/main" id="{1B53B98E-DC06-4B41-86B3-0DA10021D95B}"/>
            </a:ext>
          </a:extLst>
        </xdr:cNvPr>
        <xdr:cNvCxnSpPr/>
      </xdr:nvCxnSpPr>
      <xdr:spPr>
        <a:xfrm>
          <a:off x="12814300" y="1048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8514A973-6702-4059-BA2C-66F025648A05}"/>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EB4DD6FE-859E-4F77-8E3F-A3CB865C8A54}"/>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DE278079-8AC3-4811-B1EF-48AF9EFF2FE7}"/>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005E047C-4D4D-4052-9F3E-F126DE2F3B51}"/>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564" name="n_1mainValue【学校施設】&#10;有形固定資産減価償却率">
          <a:extLst>
            <a:ext uri="{FF2B5EF4-FFF2-40B4-BE49-F238E27FC236}">
              <a16:creationId xmlns:a16="http://schemas.microsoft.com/office/drawing/2014/main" id="{5E704A97-BD7C-4BB2-B8DA-21AC8C4D554E}"/>
            </a:ext>
          </a:extLst>
        </xdr:cNvPr>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565" name="n_2mainValue【学校施設】&#10;有形固定資産減価償却率">
          <a:extLst>
            <a:ext uri="{FF2B5EF4-FFF2-40B4-BE49-F238E27FC236}">
              <a16:creationId xmlns:a16="http://schemas.microsoft.com/office/drawing/2014/main" id="{E3ECF5BF-CE04-4676-AA4D-408E885DFBAB}"/>
            </a:ext>
          </a:extLst>
        </xdr:cNvPr>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108602</xdr:rowOff>
    </xdr:from>
    <xdr:ext cx="405111" cy="259045"/>
    <xdr:sp macro="" textlink="">
      <xdr:nvSpPr>
        <xdr:cNvPr id="566" name="n_3mainValue【学校施設】&#10;有形固定資産減価償却率">
          <a:extLst>
            <a:ext uri="{FF2B5EF4-FFF2-40B4-BE49-F238E27FC236}">
              <a16:creationId xmlns:a16="http://schemas.microsoft.com/office/drawing/2014/main" id="{1E70B3D9-A40A-42D1-BA88-D72583358574}"/>
            </a:ext>
          </a:extLst>
        </xdr:cNvPr>
        <xdr:cNvSpPr txBox="1"/>
      </xdr:nvSpPr>
      <xdr:spPr>
        <a:xfrm>
          <a:off x="13500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70502</xdr:rowOff>
    </xdr:from>
    <xdr:ext cx="405111" cy="259045"/>
    <xdr:sp macro="" textlink="">
      <xdr:nvSpPr>
        <xdr:cNvPr id="567" name="n_4mainValue【学校施設】&#10;有形固定資産減価償却率">
          <a:extLst>
            <a:ext uri="{FF2B5EF4-FFF2-40B4-BE49-F238E27FC236}">
              <a16:creationId xmlns:a16="http://schemas.microsoft.com/office/drawing/2014/main" id="{30D5A3DB-4DB5-450E-A227-E7A6EFC233A7}"/>
            </a:ext>
          </a:extLst>
        </xdr:cNvPr>
        <xdr:cNvSpPr txBox="1"/>
      </xdr:nvSpPr>
      <xdr:spPr>
        <a:xfrm>
          <a:off x="12611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0F73364-F4E8-40C3-984D-FEE40573EF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908588D-04B1-4C75-8B2C-1A392DF407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FA72751-F81E-42DF-9960-5A177E3D5A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84D6DC7-F6FA-40AB-8D88-F605EFCB1B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40DD464-7E58-4998-AA87-F24D406464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867BADCB-0BA3-442C-9AA5-DFF202DFB9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D21E1D8-0804-4604-97F8-ADCEE5FCE1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4D422E4-75C8-439C-A074-D33C4CF16F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76FB0D5-A1DD-40C2-A3F4-A4EBDBE7B4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39AE4D10-5ABC-4ACD-8C98-DB3D109C0A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CF739A40-8910-464F-8E7D-B589689521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84928B4-E96E-485A-8CF3-B317750759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FE31483-6A9A-4B9A-9744-545F0052220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60A1A453-203B-4564-AF98-5ABFE1ADE52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9A1404B6-3460-43E3-A23D-FFF6CCA244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C825AA8-0927-4DAF-A0BA-2F88ACED46B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D95C7EA-EC45-4A90-BE13-523C67E0DCE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DF40CFB-631B-45BA-9B73-6CFB3DA5A5E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9096908D-BA80-4A5C-8005-D247C00D0D7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4978371-5846-42FA-94A8-17676BADDC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AAF5F8C0-8D89-4753-8092-D6D74D8A1A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64831DF9-CB74-4470-ACF9-55F2A72DFE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AC5F1E94-B72D-42BF-9CE2-518A108DDAF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28994640-3355-458C-84C3-3A400AADBEDB}"/>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C2DDB070-640A-4442-AE99-3E59BDF19ABF}"/>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A7E204B4-54D0-4A7F-AFCD-E50AD189B0DA}"/>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3FE58511-DB4F-43E6-B8F7-8E6C64963DC8}"/>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a:extLst>
            <a:ext uri="{FF2B5EF4-FFF2-40B4-BE49-F238E27FC236}">
              <a16:creationId xmlns:a16="http://schemas.microsoft.com/office/drawing/2014/main" id="{9DDC2E90-8EF6-4B0B-8B90-1E5A80B6317C}"/>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A0A6804C-0D2A-41B1-BE4D-DA344AAAE393}"/>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FF4541D5-C8E5-4674-BAA8-198B4BE4B8EF}"/>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2A7793F0-2405-40B4-8A10-31D617B97052}"/>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1EE3C2B5-A9CE-4736-A478-B10D8D29408B}"/>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706DCB45-2189-41C9-9CF7-154D9340DB19}"/>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8250711-18F8-4ED2-B271-2CF3EA7071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4F0758E-7EC1-4D7B-9D2E-95F129BE7A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6ABEBCE-EB66-477B-B032-494F97F01A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3E4E50F-A645-4E9E-891C-13EDD5C708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129A9DB-6810-4464-8877-D26920448D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32410</xdr:rowOff>
    </xdr:from>
    <xdr:to>
      <xdr:col>116</xdr:col>
      <xdr:colOff>114300</xdr:colOff>
      <xdr:row>60</xdr:row>
      <xdr:rowOff>134010</xdr:rowOff>
    </xdr:to>
    <xdr:sp macro="" textlink="">
      <xdr:nvSpPr>
        <xdr:cNvPr id="606" name="楕円 605">
          <a:extLst>
            <a:ext uri="{FF2B5EF4-FFF2-40B4-BE49-F238E27FC236}">
              <a16:creationId xmlns:a16="http://schemas.microsoft.com/office/drawing/2014/main" id="{26D42414-6E7A-45DE-A4F1-25A93606B7A0}"/>
            </a:ext>
          </a:extLst>
        </xdr:cNvPr>
        <xdr:cNvSpPr/>
      </xdr:nvSpPr>
      <xdr:spPr>
        <a:xfrm>
          <a:off x="22110700" y="103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55287</xdr:rowOff>
    </xdr:from>
    <xdr:ext cx="469744" cy="259045"/>
    <xdr:sp macro="" textlink="">
      <xdr:nvSpPr>
        <xdr:cNvPr id="607" name="【学校施設】&#10;一人当たり面積該当値テキスト">
          <a:extLst>
            <a:ext uri="{FF2B5EF4-FFF2-40B4-BE49-F238E27FC236}">
              <a16:creationId xmlns:a16="http://schemas.microsoft.com/office/drawing/2014/main" id="{D9D2B029-0C24-40AA-821A-7AFB24A37535}"/>
            </a:ext>
          </a:extLst>
        </xdr:cNvPr>
        <xdr:cNvSpPr txBox="1"/>
      </xdr:nvSpPr>
      <xdr:spPr>
        <a:xfrm>
          <a:off x="22199600" y="101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41554</xdr:rowOff>
    </xdr:from>
    <xdr:to>
      <xdr:col>112</xdr:col>
      <xdr:colOff>38100</xdr:colOff>
      <xdr:row>60</xdr:row>
      <xdr:rowOff>143154</xdr:rowOff>
    </xdr:to>
    <xdr:sp macro="" textlink="">
      <xdr:nvSpPr>
        <xdr:cNvPr id="608" name="楕円 607">
          <a:extLst>
            <a:ext uri="{FF2B5EF4-FFF2-40B4-BE49-F238E27FC236}">
              <a16:creationId xmlns:a16="http://schemas.microsoft.com/office/drawing/2014/main" id="{97EE5DE1-4C67-4C90-9AD2-B369D5C812C0}"/>
            </a:ext>
          </a:extLst>
        </xdr:cNvPr>
        <xdr:cNvSpPr/>
      </xdr:nvSpPr>
      <xdr:spPr>
        <a:xfrm>
          <a:off x="21272500" y="103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83210</xdr:rowOff>
    </xdr:from>
    <xdr:to>
      <xdr:col>116</xdr:col>
      <xdr:colOff>63500</xdr:colOff>
      <xdr:row>60</xdr:row>
      <xdr:rowOff>92354</xdr:rowOff>
    </xdr:to>
    <xdr:cxnSp macro="">
      <xdr:nvCxnSpPr>
        <xdr:cNvPr id="609" name="直線コネクタ 608">
          <a:extLst>
            <a:ext uri="{FF2B5EF4-FFF2-40B4-BE49-F238E27FC236}">
              <a16:creationId xmlns:a16="http://schemas.microsoft.com/office/drawing/2014/main" id="{69C73FF2-347D-4ACA-A111-14D57EE0C7BB}"/>
            </a:ext>
          </a:extLst>
        </xdr:cNvPr>
        <xdr:cNvCxnSpPr/>
      </xdr:nvCxnSpPr>
      <xdr:spPr>
        <a:xfrm flipV="1">
          <a:off x="21323300" y="103702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53899</xdr:rowOff>
    </xdr:from>
    <xdr:to>
      <xdr:col>107</xdr:col>
      <xdr:colOff>101600</xdr:colOff>
      <xdr:row>60</xdr:row>
      <xdr:rowOff>155499</xdr:rowOff>
    </xdr:to>
    <xdr:sp macro="" textlink="">
      <xdr:nvSpPr>
        <xdr:cNvPr id="610" name="楕円 609">
          <a:extLst>
            <a:ext uri="{FF2B5EF4-FFF2-40B4-BE49-F238E27FC236}">
              <a16:creationId xmlns:a16="http://schemas.microsoft.com/office/drawing/2014/main" id="{AD3416DB-15FB-4EC8-9410-FAACE4231078}"/>
            </a:ext>
          </a:extLst>
        </xdr:cNvPr>
        <xdr:cNvSpPr/>
      </xdr:nvSpPr>
      <xdr:spPr>
        <a:xfrm>
          <a:off x="20383500" y="103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92354</xdr:rowOff>
    </xdr:from>
    <xdr:to>
      <xdr:col>111</xdr:col>
      <xdr:colOff>177800</xdr:colOff>
      <xdr:row>60</xdr:row>
      <xdr:rowOff>104699</xdr:rowOff>
    </xdr:to>
    <xdr:cxnSp macro="">
      <xdr:nvCxnSpPr>
        <xdr:cNvPr id="611" name="直線コネクタ 610">
          <a:extLst>
            <a:ext uri="{FF2B5EF4-FFF2-40B4-BE49-F238E27FC236}">
              <a16:creationId xmlns:a16="http://schemas.microsoft.com/office/drawing/2014/main" id="{1869AFB5-003F-4EB1-A60A-8854AB2A3312}"/>
            </a:ext>
          </a:extLst>
        </xdr:cNvPr>
        <xdr:cNvCxnSpPr/>
      </xdr:nvCxnSpPr>
      <xdr:spPr>
        <a:xfrm flipV="1">
          <a:off x="20434300" y="1037935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62129</xdr:rowOff>
    </xdr:from>
    <xdr:to>
      <xdr:col>102</xdr:col>
      <xdr:colOff>165100</xdr:colOff>
      <xdr:row>60</xdr:row>
      <xdr:rowOff>163729</xdr:rowOff>
    </xdr:to>
    <xdr:sp macro="" textlink="">
      <xdr:nvSpPr>
        <xdr:cNvPr id="612" name="楕円 611">
          <a:extLst>
            <a:ext uri="{FF2B5EF4-FFF2-40B4-BE49-F238E27FC236}">
              <a16:creationId xmlns:a16="http://schemas.microsoft.com/office/drawing/2014/main" id="{AA51915B-ED53-4A30-A47D-DAE85EC971A1}"/>
            </a:ext>
          </a:extLst>
        </xdr:cNvPr>
        <xdr:cNvSpPr/>
      </xdr:nvSpPr>
      <xdr:spPr>
        <a:xfrm>
          <a:off x="19494500" y="103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104699</xdr:rowOff>
    </xdr:from>
    <xdr:to>
      <xdr:col>107</xdr:col>
      <xdr:colOff>50800</xdr:colOff>
      <xdr:row>60</xdr:row>
      <xdr:rowOff>112929</xdr:rowOff>
    </xdr:to>
    <xdr:cxnSp macro="">
      <xdr:nvCxnSpPr>
        <xdr:cNvPr id="613" name="直線コネクタ 612">
          <a:extLst>
            <a:ext uri="{FF2B5EF4-FFF2-40B4-BE49-F238E27FC236}">
              <a16:creationId xmlns:a16="http://schemas.microsoft.com/office/drawing/2014/main" id="{B6310167-0ED1-45AF-8413-1CA85DEBCDB3}"/>
            </a:ext>
          </a:extLst>
        </xdr:cNvPr>
        <xdr:cNvCxnSpPr/>
      </xdr:nvCxnSpPr>
      <xdr:spPr>
        <a:xfrm flipV="1">
          <a:off x="19545300" y="1039169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73101</xdr:rowOff>
    </xdr:from>
    <xdr:to>
      <xdr:col>98</xdr:col>
      <xdr:colOff>38100</xdr:colOff>
      <xdr:row>61</xdr:row>
      <xdr:rowOff>3251</xdr:rowOff>
    </xdr:to>
    <xdr:sp macro="" textlink="">
      <xdr:nvSpPr>
        <xdr:cNvPr id="614" name="楕円 613">
          <a:extLst>
            <a:ext uri="{FF2B5EF4-FFF2-40B4-BE49-F238E27FC236}">
              <a16:creationId xmlns:a16="http://schemas.microsoft.com/office/drawing/2014/main" id="{59612271-02FF-459F-8F7B-AAE5E2C95114}"/>
            </a:ext>
          </a:extLst>
        </xdr:cNvPr>
        <xdr:cNvSpPr/>
      </xdr:nvSpPr>
      <xdr:spPr>
        <a:xfrm>
          <a:off x="18605500" y="103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112929</xdr:rowOff>
    </xdr:from>
    <xdr:to>
      <xdr:col>102</xdr:col>
      <xdr:colOff>114300</xdr:colOff>
      <xdr:row>60</xdr:row>
      <xdr:rowOff>123901</xdr:rowOff>
    </xdr:to>
    <xdr:cxnSp macro="">
      <xdr:nvCxnSpPr>
        <xdr:cNvPr id="615" name="直線コネクタ 614">
          <a:extLst>
            <a:ext uri="{FF2B5EF4-FFF2-40B4-BE49-F238E27FC236}">
              <a16:creationId xmlns:a16="http://schemas.microsoft.com/office/drawing/2014/main" id="{2E9056C7-194C-47CE-A1AC-52985D76A188}"/>
            </a:ext>
          </a:extLst>
        </xdr:cNvPr>
        <xdr:cNvCxnSpPr/>
      </xdr:nvCxnSpPr>
      <xdr:spPr>
        <a:xfrm flipV="1">
          <a:off x="18656300" y="1039992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a:extLst>
            <a:ext uri="{FF2B5EF4-FFF2-40B4-BE49-F238E27FC236}">
              <a16:creationId xmlns:a16="http://schemas.microsoft.com/office/drawing/2014/main" id="{541D7546-E62F-45D0-9B18-0DAB57D269B4}"/>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617" name="n_2aveValue【学校施設】&#10;一人当たり面積">
          <a:extLst>
            <a:ext uri="{FF2B5EF4-FFF2-40B4-BE49-F238E27FC236}">
              <a16:creationId xmlns:a16="http://schemas.microsoft.com/office/drawing/2014/main" id="{719A68FF-1EF6-434E-B05B-1186A3769D09}"/>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a:extLst>
            <a:ext uri="{FF2B5EF4-FFF2-40B4-BE49-F238E27FC236}">
              <a16:creationId xmlns:a16="http://schemas.microsoft.com/office/drawing/2014/main" id="{6374BC88-E34F-4F1D-86FF-57F6111C90EE}"/>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619" name="n_4aveValue【学校施設】&#10;一人当たり面積">
          <a:extLst>
            <a:ext uri="{FF2B5EF4-FFF2-40B4-BE49-F238E27FC236}">
              <a16:creationId xmlns:a16="http://schemas.microsoft.com/office/drawing/2014/main" id="{594F4355-5355-4479-A32C-9D854A48C2B3}"/>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159681</xdr:rowOff>
    </xdr:from>
    <xdr:ext cx="469744" cy="259045"/>
    <xdr:sp macro="" textlink="">
      <xdr:nvSpPr>
        <xdr:cNvPr id="620" name="n_1mainValue【学校施設】&#10;一人当たり面積">
          <a:extLst>
            <a:ext uri="{FF2B5EF4-FFF2-40B4-BE49-F238E27FC236}">
              <a16:creationId xmlns:a16="http://schemas.microsoft.com/office/drawing/2014/main" id="{2A9377A6-9277-4B88-87B4-18E28E24C7D1}"/>
            </a:ext>
          </a:extLst>
        </xdr:cNvPr>
        <xdr:cNvSpPr txBox="1"/>
      </xdr:nvSpPr>
      <xdr:spPr>
        <a:xfrm>
          <a:off x="210757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576</xdr:rowOff>
    </xdr:from>
    <xdr:ext cx="469744" cy="259045"/>
    <xdr:sp macro="" textlink="">
      <xdr:nvSpPr>
        <xdr:cNvPr id="621" name="n_2mainValue【学校施設】&#10;一人当たり面積">
          <a:extLst>
            <a:ext uri="{FF2B5EF4-FFF2-40B4-BE49-F238E27FC236}">
              <a16:creationId xmlns:a16="http://schemas.microsoft.com/office/drawing/2014/main" id="{0D02E2AD-EB1E-4383-A7B7-E38C48702604}"/>
            </a:ext>
          </a:extLst>
        </xdr:cNvPr>
        <xdr:cNvSpPr txBox="1"/>
      </xdr:nvSpPr>
      <xdr:spPr>
        <a:xfrm>
          <a:off x="20199427" y="101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8806</xdr:rowOff>
    </xdr:from>
    <xdr:ext cx="469744" cy="259045"/>
    <xdr:sp macro="" textlink="">
      <xdr:nvSpPr>
        <xdr:cNvPr id="622" name="n_3mainValue【学校施設】&#10;一人当たり面積">
          <a:extLst>
            <a:ext uri="{FF2B5EF4-FFF2-40B4-BE49-F238E27FC236}">
              <a16:creationId xmlns:a16="http://schemas.microsoft.com/office/drawing/2014/main" id="{665F8FAA-41AD-4BA4-BABC-8647254F8630}"/>
            </a:ext>
          </a:extLst>
        </xdr:cNvPr>
        <xdr:cNvSpPr txBox="1"/>
      </xdr:nvSpPr>
      <xdr:spPr>
        <a:xfrm>
          <a:off x="19310427" y="1012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19778</xdr:rowOff>
    </xdr:from>
    <xdr:ext cx="469744" cy="259045"/>
    <xdr:sp macro="" textlink="">
      <xdr:nvSpPr>
        <xdr:cNvPr id="623" name="n_4mainValue【学校施設】&#10;一人当たり面積">
          <a:extLst>
            <a:ext uri="{FF2B5EF4-FFF2-40B4-BE49-F238E27FC236}">
              <a16:creationId xmlns:a16="http://schemas.microsoft.com/office/drawing/2014/main" id="{1F4298AD-4CE4-44A1-A1D3-559DA4628324}"/>
            </a:ext>
          </a:extLst>
        </xdr:cNvPr>
        <xdr:cNvSpPr txBox="1"/>
      </xdr:nvSpPr>
      <xdr:spPr>
        <a:xfrm>
          <a:off x="18421427" y="101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C79BD89-A361-4B7B-B4B1-7BEAC91B38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615FF64-E2F1-4FCA-861B-A721AEC22C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E023BF0-6A96-484A-880C-6BA3D27626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EFCF0322-BF04-4D6B-B2E5-E667624AB5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98691F0-DD90-41E3-B5F5-BE254594E8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F5610F-5424-4603-90B0-80A0D99182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4EE52DD-1818-4AA1-9AD1-4F8B0EC059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C099EDE-F2BD-4AA4-BF39-438AF2E4EB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B48AA0B-8186-4A00-839B-B2B3AEA406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707FDB7-08C7-4F63-B44C-1C2EFCF171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BEB65DB3-4768-4E6F-AF89-164998402D1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733C93BA-5EB1-4BB9-8D52-B1D2F52288F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96B4B279-88D6-4B18-817E-8D6F3A1DD21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FBE1B6F4-964D-4791-8133-E8CDDC046C8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E94AC929-1925-4AED-A1D2-72241D46524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69DA8AA3-094C-48C7-9968-5F4F291FC5C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FAFB0DC7-E2FF-4A3B-8813-E9092DB6C4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C3504C35-7B94-4E1B-9747-26DB414DAFB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3A4B169C-0CC1-4135-94C6-AE13E44793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C9598785-E7CE-422D-AD66-5119D7C3500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4C49D217-8820-4CA4-BACE-4FA96603989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7F55AF74-3254-4122-8AED-A57A85E410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5FE43E2B-414D-4134-9094-FC659150635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4F157C77-B318-4108-B1EE-C6D985CA61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72DC27AA-1AD7-41D3-80E0-EAE8CAD2A22E}"/>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F1083DBB-B3EE-4CC1-BEA9-5087AF60655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7144F433-5F1A-45C5-9A80-FE295B252B5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2F0AC5C0-4332-41EF-B6A3-040F1745274E}"/>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95DEBC04-5421-49D2-BDB3-68C4AE65B1C9}"/>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a:extLst>
            <a:ext uri="{FF2B5EF4-FFF2-40B4-BE49-F238E27FC236}">
              <a16:creationId xmlns:a16="http://schemas.microsoft.com/office/drawing/2014/main" id="{56D9D58C-3694-4023-A5BE-D9AC276C31AE}"/>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1D58566F-E326-4561-AC29-EDC6D7EC471B}"/>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A9470C56-65C6-49C2-AAA8-22023D1E4B0C}"/>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DB76F8E5-0503-4A55-851D-1872FF868C17}"/>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B1276B1D-5A26-42FA-A286-16D958FC79B1}"/>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5C71441C-7BA7-4A7E-BC77-EC44342B4C07}"/>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418CD74-A1BC-44D6-99E0-EEECEDEA01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42D2E2F-FEA1-4165-A5CE-8FD242B7CD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C4729A8-8503-4536-B716-F914A35703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BFEAD65-60D4-431A-B14E-C1B79B0164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531BBA5-8307-4200-8979-9913DE3C09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2539</xdr:rowOff>
    </xdr:from>
    <xdr:to>
      <xdr:col>85</xdr:col>
      <xdr:colOff>177800</xdr:colOff>
      <xdr:row>86</xdr:row>
      <xdr:rowOff>104139</xdr:rowOff>
    </xdr:to>
    <xdr:sp macro="" textlink="">
      <xdr:nvSpPr>
        <xdr:cNvPr id="664" name="楕円 663">
          <a:extLst>
            <a:ext uri="{FF2B5EF4-FFF2-40B4-BE49-F238E27FC236}">
              <a16:creationId xmlns:a16="http://schemas.microsoft.com/office/drawing/2014/main" id="{AFAAD314-AD98-4D48-AD53-612E68B44095}"/>
            </a:ext>
          </a:extLst>
        </xdr:cNvPr>
        <xdr:cNvSpPr/>
      </xdr:nvSpPr>
      <xdr:spPr>
        <a:xfrm>
          <a:off x="16268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88916</xdr:rowOff>
    </xdr:from>
    <xdr:ext cx="405111" cy="259045"/>
    <xdr:sp macro="" textlink="">
      <xdr:nvSpPr>
        <xdr:cNvPr id="665" name="【児童館】&#10;有形固定資産減価償却率該当値テキスト">
          <a:extLst>
            <a:ext uri="{FF2B5EF4-FFF2-40B4-BE49-F238E27FC236}">
              <a16:creationId xmlns:a16="http://schemas.microsoft.com/office/drawing/2014/main" id="{C8CCFC23-A7CE-4C41-A7E1-8FEE36BBEC37}"/>
            </a:ext>
          </a:extLst>
        </xdr:cNvPr>
        <xdr:cNvSpPr txBox="1"/>
      </xdr:nvSpPr>
      <xdr:spPr>
        <a:xfrm>
          <a:off x="16357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132080</xdr:rowOff>
    </xdr:from>
    <xdr:to>
      <xdr:col>81</xdr:col>
      <xdr:colOff>101600</xdr:colOff>
      <xdr:row>86</xdr:row>
      <xdr:rowOff>62230</xdr:rowOff>
    </xdr:to>
    <xdr:sp macro="" textlink="">
      <xdr:nvSpPr>
        <xdr:cNvPr id="666" name="楕円 665">
          <a:extLst>
            <a:ext uri="{FF2B5EF4-FFF2-40B4-BE49-F238E27FC236}">
              <a16:creationId xmlns:a16="http://schemas.microsoft.com/office/drawing/2014/main" id="{2C24AB01-DAE9-4C86-A9FA-E1576C21EBE3}"/>
            </a:ext>
          </a:extLst>
        </xdr:cNvPr>
        <xdr:cNvSpPr/>
      </xdr:nvSpPr>
      <xdr:spPr>
        <a:xfrm>
          <a:off x="1543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xdr:rowOff>
    </xdr:from>
    <xdr:to>
      <xdr:col>85</xdr:col>
      <xdr:colOff>127000</xdr:colOff>
      <xdr:row>86</xdr:row>
      <xdr:rowOff>53339</xdr:rowOff>
    </xdr:to>
    <xdr:cxnSp macro="">
      <xdr:nvCxnSpPr>
        <xdr:cNvPr id="667" name="直線コネクタ 666">
          <a:extLst>
            <a:ext uri="{FF2B5EF4-FFF2-40B4-BE49-F238E27FC236}">
              <a16:creationId xmlns:a16="http://schemas.microsoft.com/office/drawing/2014/main" id="{741D97C5-C810-4DD5-900B-49CADBF8B799}"/>
            </a:ext>
          </a:extLst>
        </xdr:cNvPr>
        <xdr:cNvCxnSpPr/>
      </xdr:nvCxnSpPr>
      <xdr:spPr>
        <a:xfrm>
          <a:off x="15481300" y="147561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68" name="楕円 667">
          <a:extLst>
            <a:ext uri="{FF2B5EF4-FFF2-40B4-BE49-F238E27FC236}">
              <a16:creationId xmlns:a16="http://schemas.microsoft.com/office/drawing/2014/main" id="{6CBF2755-2AF4-40E3-A205-A65469147913}"/>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11430</xdr:rowOff>
    </xdr:to>
    <xdr:cxnSp macro="">
      <xdr:nvCxnSpPr>
        <xdr:cNvPr id="669" name="直線コネクタ 668">
          <a:extLst>
            <a:ext uri="{FF2B5EF4-FFF2-40B4-BE49-F238E27FC236}">
              <a16:creationId xmlns:a16="http://schemas.microsoft.com/office/drawing/2014/main" id="{195A4D97-4B25-48FD-AF96-23A840140AEE}"/>
            </a:ext>
          </a:extLst>
        </xdr:cNvPr>
        <xdr:cNvCxnSpPr/>
      </xdr:nvCxnSpPr>
      <xdr:spPr>
        <a:xfrm>
          <a:off x="14592300" y="1471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48261</xdr:rowOff>
    </xdr:from>
    <xdr:to>
      <xdr:col>72</xdr:col>
      <xdr:colOff>38100</xdr:colOff>
      <xdr:row>85</xdr:row>
      <xdr:rowOff>149861</xdr:rowOff>
    </xdr:to>
    <xdr:sp macro="" textlink="">
      <xdr:nvSpPr>
        <xdr:cNvPr id="670" name="楕円 669">
          <a:extLst>
            <a:ext uri="{FF2B5EF4-FFF2-40B4-BE49-F238E27FC236}">
              <a16:creationId xmlns:a16="http://schemas.microsoft.com/office/drawing/2014/main" id="{3833A092-7004-4026-BFBF-0BBB1B6CE0DE}"/>
            </a:ext>
          </a:extLst>
        </xdr:cNvPr>
        <xdr:cNvSpPr/>
      </xdr:nvSpPr>
      <xdr:spPr>
        <a:xfrm>
          <a:off x="1365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99061</xdr:rowOff>
    </xdr:from>
    <xdr:to>
      <xdr:col>76</xdr:col>
      <xdr:colOff>114300</xdr:colOff>
      <xdr:row>85</xdr:row>
      <xdr:rowOff>140970</xdr:rowOff>
    </xdr:to>
    <xdr:cxnSp macro="">
      <xdr:nvCxnSpPr>
        <xdr:cNvPr id="671" name="直線コネクタ 670">
          <a:extLst>
            <a:ext uri="{FF2B5EF4-FFF2-40B4-BE49-F238E27FC236}">
              <a16:creationId xmlns:a16="http://schemas.microsoft.com/office/drawing/2014/main" id="{DED32C2F-9B5A-4D7B-8295-709DD1661E6B}"/>
            </a:ext>
          </a:extLst>
        </xdr:cNvPr>
        <xdr:cNvCxnSpPr/>
      </xdr:nvCxnSpPr>
      <xdr:spPr>
        <a:xfrm>
          <a:off x="13703300" y="14672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xdr:rowOff>
    </xdr:from>
    <xdr:to>
      <xdr:col>67</xdr:col>
      <xdr:colOff>101600</xdr:colOff>
      <xdr:row>85</xdr:row>
      <xdr:rowOff>107950</xdr:rowOff>
    </xdr:to>
    <xdr:sp macro="" textlink="">
      <xdr:nvSpPr>
        <xdr:cNvPr id="672" name="楕円 671">
          <a:extLst>
            <a:ext uri="{FF2B5EF4-FFF2-40B4-BE49-F238E27FC236}">
              <a16:creationId xmlns:a16="http://schemas.microsoft.com/office/drawing/2014/main" id="{5E224C52-58E3-458E-9144-A1D11484C64E}"/>
            </a:ext>
          </a:extLst>
        </xdr:cNvPr>
        <xdr:cNvSpPr/>
      </xdr:nvSpPr>
      <xdr:spPr>
        <a:xfrm>
          <a:off x="1276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57150</xdr:rowOff>
    </xdr:from>
    <xdr:to>
      <xdr:col>71</xdr:col>
      <xdr:colOff>177800</xdr:colOff>
      <xdr:row>85</xdr:row>
      <xdr:rowOff>99061</xdr:rowOff>
    </xdr:to>
    <xdr:cxnSp macro="">
      <xdr:nvCxnSpPr>
        <xdr:cNvPr id="673" name="直線コネクタ 672">
          <a:extLst>
            <a:ext uri="{FF2B5EF4-FFF2-40B4-BE49-F238E27FC236}">
              <a16:creationId xmlns:a16="http://schemas.microsoft.com/office/drawing/2014/main" id="{1D8C502E-C45E-4731-B39D-7E6B6A20038E}"/>
            </a:ext>
          </a:extLst>
        </xdr:cNvPr>
        <xdr:cNvCxnSpPr/>
      </xdr:nvCxnSpPr>
      <xdr:spPr>
        <a:xfrm>
          <a:off x="12814300" y="14630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a:extLst>
            <a:ext uri="{FF2B5EF4-FFF2-40B4-BE49-F238E27FC236}">
              <a16:creationId xmlns:a16="http://schemas.microsoft.com/office/drawing/2014/main" id="{41723F3F-69FF-46E8-B09A-BB78FD1FF4CA}"/>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a:extLst>
            <a:ext uri="{FF2B5EF4-FFF2-40B4-BE49-F238E27FC236}">
              <a16:creationId xmlns:a16="http://schemas.microsoft.com/office/drawing/2014/main" id="{FED6D5EE-D94C-415C-8A45-637CB597C02E}"/>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6" name="n_3aveValue【児童館】&#10;有形固定資産減価償却率">
          <a:extLst>
            <a:ext uri="{FF2B5EF4-FFF2-40B4-BE49-F238E27FC236}">
              <a16:creationId xmlns:a16="http://schemas.microsoft.com/office/drawing/2014/main" id="{6CA1CD48-16A4-4105-B4E3-FADC1E133574}"/>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a:extLst>
            <a:ext uri="{FF2B5EF4-FFF2-40B4-BE49-F238E27FC236}">
              <a16:creationId xmlns:a16="http://schemas.microsoft.com/office/drawing/2014/main" id="{9F8FAC35-5B6F-44CE-A637-3959B32B5E62}"/>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53357</xdr:rowOff>
    </xdr:from>
    <xdr:ext cx="405111" cy="259045"/>
    <xdr:sp macro="" textlink="">
      <xdr:nvSpPr>
        <xdr:cNvPr id="678" name="n_1mainValue【児童館】&#10;有形固定資産減価償却率">
          <a:extLst>
            <a:ext uri="{FF2B5EF4-FFF2-40B4-BE49-F238E27FC236}">
              <a16:creationId xmlns:a16="http://schemas.microsoft.com/office/drawing/2014/main" id="{A2362BC8-524C-415C-B9A2-2AB9E435F7F6}"/>
            </a:ext>
          </a:extLst>
        </xdr:cNvPr>
        <xdr:cNvSpPr txBox="1"/>
      </xdr:nvSpPr>
      <xdr:spPr>
        <a:xfrm>
          <a:off x="15266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79" name="n_2mainValue【児童館】&#10;有形固定資産減価償却率">
          <a:extLst>
            <a:ext uri="{FF2B5EF4-FFF2-40B4-BE49-F238E27FC236}">
              <a16:creationId xmlns:a16="http://schemas.microsoft.com/office/drawing/2014/main" id="{5E831C6A-F491-41F6-9DAD-8B9B8A981C84}"/>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140988</xdr:rowOff>
    </xdr:from>
    <xdr:ext cx="405111" cy="259045"/>
    <xdr:sp macro="" textlink="">
      <xdr:nvSpPr>
        <xdr:cNvPr id="680" name="n_3mainValue【児童館】&#10;有形固定資産減価償却率">
          <a:extLst>
            <a:ext uri="{FF2B5EF4-FFF2-40B4-BE49-F238E27FC236}">
              <a16:creationId xmlns:a16="http://schemas.microsoft.com/office/drawing/2014/main" id="{217A4D0F-A786-4552-A14F-9839D7E8DA8F}"/>
            </a:ext>
          </a:extLst>
        </xdr:cNvPr>
        <xdr:cNvSpPr txBox="1"/>
      </xdr:nvSpPr>
      <xdr:spPr>
        <a:xfrm>
          <a:off x="13500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124477</xdr:rowOff>
    </xdr:from>
    <xdr:ext cx="405111" cy="259045"/>
    <xdr:sp macro="" textlink="">
      <xdr:nvSpPr>
        <xdr:cNvPr id="681" name="n_4mainValue【児童館】&#10;有形固定資産減価償却率">
          <a:extLst>
            <a:ext uri="{FF2B5EF4-FFF2-40B4-BE49-F238E27FC236}">
              <a16:creationId xmlns:a16="http://schemas.microsoft.com/office/drawing/2014/main" id="{EAC4F4AB-6FD4-44A6-942E-3E337D25772A}"/>
            </a:ext>
          </a:extLst>
        </xdr:cNvPr>
        <xdr:cNvSpPr txBox="1"/>
      </xdr:nvSpPr>
      <xdr:spPr>
        <a:xfrm>
          <a:off x="126117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4D56576-D5B4-47C1-81EB-CD9ABC74FB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ACAF5969-8363-49E6-A290-BCEBF4C9EE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75286F3F-5017-464B-B404-8559BD76F3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E95AE3B1-12DC-475D-9F3B-DBCA3D79FF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17E0F24-2580-43B6-8431-443B510915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46AE1D39-38D1-4CDB-82B2-99C2E079BC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AA38529-5C45-43CC-B952-329DDB0376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2F03EC99-8E45-407D-B412-20048CBD4B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CC5E8EF2-E8B6-40A6-9D14-DA2263D1FE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8587760A-581A-4312-99DE-5421A45423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9F5BE08D-4EFC-4109-AD32-C1171DED23F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2715005B-C903-4B72-87BF-2281B71FEE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2C27D5F5-0E34-4407-9694-08915812905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FB233F97-2D92-4B39-85D2-9E1B7EE7BEC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5DBB06B6-8141-4DFE-A7DF-52B5B8C9089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865A04D9-8351-4F72-94FF-D40E9564305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406219C2-ED82-40ED-AA79-567E9F6CEBE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C77E0027-4DEB-476C-8A2C-9973AD9420A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F154F589-2C4D-43E2-9624-0EE43D19B9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2FAB283B-59BB-4FC8-A18B-B97FA699DE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122CB26A-8DE9-4CD5-A7AB-733BF213E4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8F739D19-403D-45A2-849B-DD2888C09B9D}"/>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6FC9203E-6125-4527-A95F-C2FBEB46E0EE}"/>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13A40650-3CF1-4E40-B7D1-40C5D9852A1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CD54FCD4-DE51-48E9-8E0B-90A58DF6563A}"/>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99D054F4-4480-4A4B-977C-95DE79D6C348}"/>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a:extLst>
            <a:ext uri="{FF2B5EF4-FFF2-40B4-BE49-F238E27FC236}">
              <a16:creationId xmlns:a16="http://schemas.microsoft.com/office/drawing/2014/main" id="{4C342BF4-0646-430C-885F-7E66BF3A0817}"/>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a:extLst>
            <a:ext uri="{FF2B5EF4-FFF2-40B4-BE49-F238E27FC236}">
              <a16:creationId xmlns:a16="http://schemas.microsoft.com/office/drawing/2014/main" id="{7A086F4C-D627-49AB-A63F-56F56750CCCF}"/>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a:extLst>
            <a:ext uri="{FF2B5EF4-FFF2-40B4-BE49-F238E27FC236}">
              <a16:creationId xmlns:a16="http://schemas.microsoft.com/office/drawing/2014/main" id="{4011963B-2170-4FA0-929D-128932D7630D}"/>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a:extLst>
            <a:ext uri="{FF2B5EF4-FFF2-40B4-BE49-F238E27FC236}">
              <a16:creationId xmlns:a16="http://schemas.microsoft.com/office/drawing/2014/main" id="{8E76A4A5-7265-4955-B07F-C9C7BDC5692F}"/>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a:extLst>
            <a:ext uri="{FF2B5EF4-FFF2-40B4-BE49-F238E27FC236}">
              <a16:creationId xmlns:a16="http://schemas.microsoft.com/office/drawing/2014/main" id="{9B88C4C6-5467-4771-9159-E36459711DCB}"/>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a:extLst>
            <a:ext uri="{FF2B5EF4-FFF2-40B4-BE49-F238E27FC236}">
              <a16:creationId xmlns:a16="http://schemas.microsoft.com/office/drawing/2014/main" id="{BC02F905-05AE-4475-8192-A2740A066B05}"/>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5867489-5D77-4248-BCC2-53F63A92D9C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09D2DF7-A4D1-4139-88BA-54D8B6D1AF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970C1EA-4B87-4600-80B3-505C50A907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897CEDD-7D3C-4576-9088-B44847CBD5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517D5B6-AC2C-40D0-B1EB-19DDDE98A1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19" name="楕円 718">
          <a:extLst>
            <a:ext uri="{FF2B5EF4-FFF2-40B4-BE49-F238E27FC236}">
              <a16:creationId xmlns:a16="http://schemas.microsoft.com/office/drawing/2014/main" id="{6DC734D2-F33E-4CDC-A4A6-075535F88A3B}"/>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20" name="【児童館】&#10;一人当たり面積該当値テキスト">
          <a:extLst>
            <a:ext uri="{FF2B5EF4-FFF2-40B4-BE49-F238E27FC236}">
              <a16:creationId xmlns:a16="http://schemas.microsoft.com/office/drawing/2014/main" id="{16BD6D5F-B7F5-4D9F-998E-E4B36C510D5E}"/>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21" name="楕円 720">
          <a:extLst>
            <a:ext uri="{FF2B5EF4-FFF2-40B4-BE49-F238E27FC236}">
              <a16:creationId xmlns:a16="http://schemas.microsoft.com/office/drawing/2014/main" id="{E47F41B1-46A2-481E-BAF2-3705D769A120}"/>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722" name="直線コネクタ 721">
          <a:extLst>
            <a:ext uri="{FF2B5EF4-FFF2-40B4-BE49-F238E27FC236}">
              <a16:creationId xmlns:a16="http://schemas.microsoft.com/office/drawing/2014/main" id="{EF82131F-42CE-4BA1-B716-D3F801631BC3}"/>
            </a:ext>
          </a:extLst>
        </xdr:cNvPr>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23" name="楕円 722">
          <a:extLst>
            <a:ext uri="{FF2B5EF4-FFF2-40B4-BE49-F238E27FC236}">
              <a16:creationId xmlns:a16="http://schemas.microsoft.com/office/drawing/2014/main" id="{78DB1318-2B48-4CEA-8F7A-4D5A5FE12D47}"/>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724" name="直線コネクタ 723">
          <a:extLst>
            <a:ext uri="{FF2B5EF4-FFF2-40B4-BE49-F238E27FC236}">
              <a16:creationId xmlns:a16="http://schemas.microsoft.com/office/drawing/2014/main" id="{F1B5F421-EE2F-4290-A7A4-0CB80ABF60F6}"/>
            </a:ext>
          </a:extLst>
        </xdr:cNvPr>
        <xdr:cNvCxnSpPr/>
      </xdr:nvCxnSpPr>
      <xdr:spPr>
        <a:xfrm flipV="1">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25" name="楕円 724">
          <a:extLst>
            <a:ext uri="{FF2B5EF4-FFF2-40B4-BE49-F238E27FC236}">
              <a16:creationId xmlns:a16="http://schemas.microsoft.com/office/drawing/2014/main" id="{1334E7C6-26C5-4251-9253-478EE4E3F483}"/>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26" name="直線コネクタ 725">
          <a:extLst>
            <a:ext uri="{FF2B5EF4-FFF2-40B4-BE49-F238E27FC236}">
              <a16:creationId xmlns:a16="http://schemas.microsoft.com/office/drawing/2014/main" id="{C26E9C1F-8F6B-44C5-AA03-B06230AA747A}"/>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7" name="楕円 726">
          <a:extLst>
            <a:ext uri="{FF2B5EF4-FFF2-40B4-BE49-F238E27FC236}">
              <a16:creationId xmlns:a16="http://schemas.microsoft.com/office/drawing/2014/main" id="{6E58668A-9E15-4491-87B6-0760AC113334}"/>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28" name="直線コネクタ 727">
          <a:extLst>
            <a:ext uri="{FF2B5EF4-FFF2-40B4-BE49-F238E27FC236}">
              <a16:creationId xmlns:a16="http://schemas.microsoft.com/office/drawing/2014/main" id="{4355C82C-B3DE-4FD4-9373-CD3CE02C5ADC}"/>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a:extLst>
            <a:ext uri="{FF2B5EF4-FFF2-40B4-BE49-F238E27FC236}">
              <a16:creationId xmlns:a16="http://schemas.microsoft.com/office/drawing/2014/main" id="{FF694E36-3050-4C5A-90EE-8570C4480A3C}"/>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a:extLst>
            <a:ext uri="{FF2B5EF4-FFF2-40B4-BE49-F238E27FC236}">
              <a16:creationId xmlns:a16="http://schemas.microsoft.com/office/drawing/2014/main" id="{0E76D2EB-AF09-4302-985F-6A489EDC805B}"/>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a:extLst>
            <a:ext uri="{FF2B5EF4-FFF2-40B4-BE49-F238E27FC236}">
              <a16:creationId xmlns:a16="http://schemas.microsoft.com/office/drawing/2014/main" id="{66A3DB75-73EF-4796-96D3-1BD01F250098}"/>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a:extLst>
            <a:ext uri="{FF2B5EF4-FFF2-40B4-BE49-F238E27FC236}">
              <a16:creationId xmlns:a16="http://schemas.microsoft.com/office/drawing/2014/main" id="{2C5AEE23-085D-4EC1-AF76-45F2EB844CB1}"/>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33" name="n_1mainValue【児童館】&#10;一人当たり面積">
          <a:extLst>
            <a:ext uri="{FF2B5EF4-FFF2-40B4-BE49-F238E27FC236}">
              <a16:creationId xmlns:a16="http://schemas.microsoft.com/office/drawing/2014/main" id="{38090027-4BA3-40AE-A104-409800F9F3B0}"/>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34" name="n_2mainValue【児童館】&#10;一人当たり面積">
          <a:extLst>
            <a:ext uri="{FF2B5EF4-FFF2-40B4-BE49-F238E27FC236}">
              <a16:creationId xmlns:a16="http://schemas.microsoft.com/office/drawing/2014/main" id="{33AEA587-3541-4D6E-836B-9A1C77FE7DEF}"/>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5" name="n_3mainValue【児童館】&#10;一人当たり面積">
          <a:extLst>
            <a:ext uri="{FF2B5EF4-FFF2-40B4-BE49-F238E27FC236}">
              <a16:creationId xmlns:a16="http://schemas.microsoft.com/office/drawing/2014/main" id="{77E47B75-8906-4DF0-AA27-A726B29C8ED4}"/>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6" name="n_4mainValue【児童館】&#10;一人当たり面積">
          <a:extLst>
            <a:ext uri="{FF2B5EF4-FFF2-40B4-BE49-F238E27FC236}">
              <a16:creationId xmlns:a16="http://schemas.microsoft.com/office/drawing/2014/main" id="{47D29910-3162-46BC-9B8D-518220C9089A}"/>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54F96D46-E35A-49D2-B26C-64D41ABE4A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1F74B2D5-8904-43BE-9B72-7F5BD3E153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7882D7D7-0850-4B70-AB42-783625FCA9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F8404B8-07AD-4002-87DA-8E6BD842C7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A6172612-724D-4016-8583-4059105319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4A8E52A1-1375-4CED-91A6-5A91BE3035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58D37489-8A9F-4C64-BE2F-C1A56B76D4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94E2599C-E144-411E-82F9-9D09A45986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6AD460F5-BA11-47BF-B6B0-6B88AC9D9D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5F6B7CB-9413-4C78-8BEC-917315A043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E5AC1D3-8D49-4B5D-9255-1B79C8330FD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B7199F53-E0D1-4228-B690-80107C99E6F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57F51FF8-15DC-45D8-BA1E-B7A5F150BD4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6D6A7375-3859-419F-8564-F596007996D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63CD5095-D41D-42E4-A28B-3174A862863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FB842193-0C0A-4766-AE2A-B7871358A74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A486AE2F-48A2-41C8-A10E-D81FFDE704D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F8145B4B-099F-4078-A0DD-A07CEC15B78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D07A5818-0C63-493D-B72E-32C17940786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83B265FF-38C6-4CCF-B633-766496BB70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FAA4C647-6ACD-4DE9-8516-B3A428575004}"/>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77448CF6-3CEE-49B7-BF9C-73348B7D97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73AF79DC-0153-4584-AEC7-D05FF68E6CF1}"/>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9B7DBBCF-4201-493C-8D30-94B7ECE32258}"/>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155A3D31-960D-4267-B28B-1D095A571955}"/>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a:extLst>
            <a:ext uri="{FF2B5EF4-FFF2-40B4-BE49-F238E27FC236}">
              <a16:creationId xmlns:a16="http://schemas.microsoft.com/office/drawing/2014/main" id="{D31C8E62-774F-4342-9431-A188D69A85EF}"/>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a:extLst>
            <a:ext uri="{FF2B5EF4-FFF2-40B4-BE49-F238E27FC236}">
              <a16:creationId xmlns:a16="http://schemas.microsoft.com/office/drawing/2014/main" id="{D63DF0C2-775A-4D28-AE7D-0B9C47211DD8}"/>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4" name="【公民館】&#10;有形固定資産減価償却率平均値テキスト">
          <a:extLst>
            <a:ext uri="{FF2B5EF4-FFF2-40B4-BE49-F238E27FC236}">
              <a16:creationId xmlns:a16="http://schemas.microsoft.com/office/drawing/2014/main" id="{06260715-C68E-43C9-9769-3B7131C463E4}"/>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a:extLst>
            <a:ext uri="{FF2B5EF4-FFF2-40B4-BE49-F238E27FC236}">
              <a16:creationId xmlns:a16="http://schemas.microsoft.com/office/drawing/2014/main" id="{38EB1E0A-70DE-4A22-A072-2F32DA34065D}"/>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a:extLst>
            <a:ext uri="{FF2B5EF4-FFF2-40B4-BE49-F238E27FC236}">
              <a16:creationId xmlns:a16="http://schemas.microsoft.com/office/drawing/2014/main" id="{D95DF275-3FA4-4280-B86D-3F1E33025412}"/>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a:extLst>
            <a:ext uri="{FF2B5EF4-FFF2-40B4-BE49-F238E27FC236}">
              <a16:creationId xmlns:a16="http://schemas.microsoft.com/office/drawing/2014/main" id="{A160910C-D00D-4FA8-A94B-CE14AB8245C6}"/>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a:extLst>
            <a:ext uri="{FF2B5EF4-FFF2-40B4-BE49-F238E27FC236}">
              <a16:creationId xmlns:a16="http://schemas.microsoft.com/office/drawing/2014/main" id="{922DADF4-63AC-4729-B844-C20D7DBEC8BC}"/>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a:extLst>
            <a:ext uri="{FF2B5EF4-FFF2-40B4-BE49-F238E27FC236}">
              <a16:creationId xmlns:a16="http://schemas.microsoft.com/office/drawing/2014/main" id="{835C7BD2-7D9A-4011-8B9D-AADD8592C941}"/>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73CF68F-7CF6-4ACB-AD6B-0D034D5FAD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BD0BA2C-5C63-41D0-B01E-42A0C4D87D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4921DA0-3736-4EBA-9E72-9690DA1554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0BBEB58-5239-450B-B2AA-F29BAB0A72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22E4397-DE8C-4685-B6F8-CCB3111E84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132842</xdr:rowOff>
    </xdr:from>
    <xdr:to>
      <xdr:col>85</xdr:col>
      <xdr:colOff>177800</xdr:colOff>
      <xdr:row>107</xdr:row>
      <xdr:rowOff>62992</xdr:rowOff>
    </xdr:to>
    <xdr:sp macro="" textlink="">
      <xdr:nvSpPr>
        <xdr:cNvPr id="775" name="楕円 774">
          <a:extLst>
            <a:ext uri="{FF2B5EF4-FFF2-40B4-BE49-F238E27FC236}">
              <a16:creationId xmlns:a16="http://schemas.microsoft.com/office/drawing/2014/main" id="{7FAA13E4-8ACE-4111-B97E-55FB849B4008}"/>
            </a:ext>
          </a:extLst>
        </xdr:cNvPr>
        <xdr:cNvSpPr/>
      </xdr:nvSpPr>
      <xdr:spPr>
        <a:xfrm>
          <a:off x="16268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111269</xdr:rowOff>
    </xdr:from>
    <xdr:ext cx="405111" cy="259045"/>
    <xdr:sp macro="" textlink="">
      <xdr:nvSpPr>
        <xdr:cNvPr id="776" name="【公民館】&#10;有形固定資産減価償却率該当値テキスト">
          <a:extLst>
            <a:ext uri="{FF2B5EF4-FFF2-40B4-BE49-F238E27FC236}">
              <a16:creationId xmlns:a16="http://schemas.microsoft.com/office/drawing/2014/main" id="{FD48C860-9541-4044-8E68-A50BB9F2B50B}"/>
            </a:ext>
          </a:extLst>
        </xdr:cNvPr>
        <xdr:cNvSpPr txBox="1"/>
      </xdr:nvSpPr>
      <xdr:spPr>
        <a:xfrm>
          <a:off x="16357600"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77" name="楕円 776">
          <a:extLst>
            <a:ext uri="{FF2B5EF4-FFF2-40B4-BE49-F238E27FC236}">
              <a16:creationId xmlns:a16="http://schemas.microsoft.com/office/drawing/2014/main" id="{84F0B5DA-5136-4730-8B46-926762A35333}"/>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12192</xdr:rowOff>
    </xdr:to>
    <xdr:cxnSp macro="">
      <xdr:nvCxnSpPr>
        <xdr:cNvPr id="778" name="直線コネクタ 777">
          <a:extLst>
            <a:ext uri="{FF2B5EF4-FFF2-40B4-BE49-F238E27FC236}">
              <a16:creationId xmlns:a16="http://schemas.microsoft.com/office/drawing/2014/main" id="{E7544F7F-FDA7-4A6C-800E-027AF8AC379B}"/>
            </a:ext>
          </a:extLst>
        </xdr:cNvPr>
        <xdr:cNvCxnSpPr/>
      </xdr:nvCxnSpPr>
      <xdr:spPr>
        <a:xfrm>
          <a:off x="15481300" y="183184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45974</xdr:rowOff>
    </xdr:from>
    <xdr:to>
      <xdr:col>76</xdr:col>
      <xdr:colOff>165100</xdr:colOff>
      <xdr:row>106</xdr:row>
      <xdr:rowOff>147574</xdr:rowOff>
    </xdr:to>
    <xdr:sp macro="" textlink="">
      <xdr:nvSpPr>
        <xdr:cNvPr id="779" name="楕円 778">
          <a:extLst>
            <a:ext uri="{FF2B5EF4-FFF2-40B4-BE49-F238E27FC236}">
              <a16:creationId xmlns:a16="http://schemas.microsoft.com/office/drawing/2014/main" id="{CD1AF501-A321-494C-8682-4EA986EDF5E7}"/>
            </a:ext>
          </a:extLst>
        </xdr:cNvPr>
        <xdr:cNvSpPr/>
      </xdr:nvSpPr>
      <xdr:spPr>
        <a:xfrm>
          <a:off x="14541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96774</xdr:rowOff>
    </xdr:from>
    <xdr:to>
      <xdr:col>81</xdr:col>
      <xdr:colOff>50800</xdr:colOff>
      <xdr:row>106</xdr:row>
      <xdr:rowOff>144780</xdr:rowOff>
    </xdr:to>
    <xdr:cxnSp macro="">
      <xdr:nvCxnSpPr>
        <xdr:cNvPr id="780" name="直線コネクタ 779">
          <a:extLst>
            <a:ext uri="{FF2B5EF4-FFF2-40B4-BE49-F238E27FC236}">
              <a16:creationId xmlns:a16="http://schemas.microsoft.com/office/drawing/2014/main" id="{1C178011-29D3-4705-B87E-8118BF603E7F}"/>
            </a:ext>
          </a:extLst>
        </xdr:cNvPr>
        <xdr:cNvCxnSpPr/>
      </xdr:nvCxnSpPr>
      <xdr:spPr>
        <a:xfrm>
          <a:off x="14592300" y="182704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xdr:rowOff>
    </xdr:from>
    <xdr:to>
      <xdr:col>72</xdr:col>
      <xdr:colOff>38100</xdr:colOff>
      <xdr:row>106</xdr:row>
      <xdr:rowOff>101854</xdr:rowOff>
    </xdr:to>
    <xdr:sp macro="" textlink="">
      <xdr:nvSpPr>
        <xdr:cNvPr id="781" name="楕円 780">
          <a:extLst>
            <a:ext uri="{FF2B5EF4-FFF2-40B4-BE49-F238E27FC236}">
              <a16:creationId xmlns:a16="http://schemas.microsoft.com/office/drawing/2014/main" id="{1202DECE-860E-4378-A72E-AD9D2E7A7888}"/>
            </a:ext>
          </a:extLst>
        </xdr:cNvPr>
        <xdr:cNvSpPr/>
      </xdr:nvSpPr>
      <xdr:spPr>
        <a:xfrm>
          <a:off x="1365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51054</xdr:rowOff>
    </xdr:from>
    <xdr:to>
      <xdr:col>76</xdr:col>
      <xdr:colOff>114300</xdr:colOff>
      <xdr:row>106</xdr:row>
      <xdr:rowOff>96774</xdr:rowOff>
    </xdr:to>
    <xdr:cxnSp macro="">
      <xdr:nvCxnSpPr>
        <xdr:cNvPr id="782" name="直線コネクタ 781">
          <a:extLst>
            <a:ext uri="{FF2B5EF4-FFF2-40B4-BE49-F238E27FC236}">
              <a16:creationId xmlns:a16="http://schemas.microsoft.com/office/drawing/2014/main" id="{6BA8BA18-512E-4345-9824-D7A3FB4887C1}"/>
            </a:ext>
          </a:extLst>
        </xdr:cNvPr>
        <xdr:cNvCxnSpPr/>
      </xdr:nvCxnSpPr>
      <xdr:spPr>
        <a:xfrm>
          <a:off x="13703300" y="18224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123698</xdr:rowOff>
    </xdr:from>
    <xdr:to>
      <xdr:col>67</xdr:col>
      <xdr:colOff>101600</xdr:colOff>
      <xdr:row>106</xdr:row>
      <xdr:rowOff>53848</xdr:rowOff>
    </xdr:to>
    <xdr:sp macro="" textlink="">
      <xdr:nvSpPr>
        <xdr:cNvPr id="783" name="楕円 782">
          <a:extLst>
            <a:ext uri="{FF2B5EF4-FFF2-40B4-BE49-F238E27FC236}">
              <a16:creationId xmlns:a16="http://schemas.microsoft.com/office/drawing/2014/main" id="{ECF0230F-2B5D-4B19-8434-76F7FF2BBEB2}"/>
            </a:ext>
          </a:extLst>
        </xdr:cNvPr>
        <xdr:cNvSpPr/>
      </xdr:nvSpPr>
      <xdr:spPr>
        <a:xfrm>
          <a:off x="1276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xdr:rowOff>
    </xdr:from>
    <xdr:to>
      <xdr:col>71</xdr:col>
      <xdr:colOff>177800</xdr:colOff>
      <xdr:row>106</xdr:row>
      <xdr:rowOff>51054</xdr:rowOff>
    </xdr:to>
    <xdr:cxnSp macro="">
      <xdr:nvCxnSpPr>
        <xdr:cNvPr id="784" name="直線コネクタ 783">
          <a:extLst>
            <a:ext uri="{FF2B5EF4-FFF2-40B4-BE49-F238E27FC236}">
              <a16:creationId xmlns:a16="http://schemas.microsoft.com/office/drawing/2014/main" id="{6185B667-8BF9-476B-94C0-47F3874D8C04}"/>
            </a:ext>
          </a:extLst>
        </xdr:cNvPr>
        <xdr:cNvCxnSpPr/>
      </xdr:nvCxnSpPr>
      <xdr:spPr>
        <a:xfrm>
          <a:off x="12814300" y="181767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85" name="n_1aveValue【公民館】&#10;有形固定資産減価償却率">
          <a:extLst>
            <a:ext uri="{FF2B5EF4-FFF2-40B4-BE49-F238E27FC236}">
              <a16:creationId xmlns:a16="http://schemas.microsoft.com/office/drawing/2014/main" id="{7069CB99-A683-406A-A1A4-8609C11C277A}"/>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86" name="n_2aveValue【公民館】&#10;有形固定資産減価償却率">
          <a:extLst>
            <a:ext uri="{FF2B5EF4-FFF2-40B4-BE49-F238E27FC236}">
              <a16:creationId xmlns:a16="http://schemas.microsoft.com/office/drawing/2014/main" id="{390AB94D-F1A5-4777-83C3-63027859A891}"/>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87" name="n_3aveValue【公民館】&#10;有形固定資産減価償却率">
          <a:extLst>
            <a:ext uri="{FF2B5EF4-FFF2-40B4-BE49-F238E27FC236}">
              <a16:creationId xmlns:a16="http://schemas.microsoft.com/office/drawing/2014/main" id="{C2A587D2-2867-4258-8CCE-6D5B04126FF0}"/>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8" name="n_4aveValue【公民館】&#10;有形固定資産減価償却率">
          <a:extLst>
            <a:ext uri="{FF2B5EF4-FFF2-40B4-BE49-F238E27FC236}">
              <a16:creationId xmlns:a16="http://schemas.microsoft.com/office/drawing/2014/main" id="{F7901355-5EB8-4BC3-980D-2B01A62940D0}"/>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89" name="n_1mainValue【公民館】&#10;有形固定資産減価償却率">
          <a:extLst>
            <a:ext uri="{FF2B5EF4-FFF2-40B4-BE49-F238E27FC236}">
              <a16:creationId xmlns:a16="http://schemas.microsoft.com/office/drawing/2014/main" id="{275E3ADC-937C-4F0B-B213-EEA46C259900}"/>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138701</xdr:rowOff>
    </xdr:from>
    <xdr:ext cx="405111" cy="259045"/>
    <xdr:sp macro="" textlink="">
      <xdr:nvSpPr>
        <xdr:cNvPr id="790" name="n_2mainValue【公民館】&#10;有形固定資産減価償却率">
          <a:extLst>
            <a:ext uri="{FF2B5EF4-FFF2-40B4-BE49-F238E27FC236}">
              <a16:creationId xmlns:a16="http://schemas.microsoft.com/office/drawing/2014/main" id="{BA600E3B-4E30-4BE2-A4CC-B9BDE66EC4ED}"/>
            </a:ext>
          </a:extLst>
        </xdr:cNvPr>
        <xdr:cNvSpPr txBox="1"/>
      </xdr:nvSpPr>
      <xdr:spPr>
        <a:xfrm>
          <a:off x="14389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92981</xdr:rowOff>
    </xdr:from>
    <xdr:ext cx="405111" cy="259045"/>
    <xdr:sp macro="" textlink="">
      <xdr:nvSpPr>
        <xdr:cNvPr id="791" name="n_3mainValue【公民館】&#10;有形固定資産減価償却率">
          <a:extLst>
            <a:ext uri="{FF2B5EF4-FFF2-40B4-BE49-F238E27FC236}">
              <a16:creationId xmlns:a16="http://schemas.microsoft.com/office/drawing/2014/main" id="{A59F94F1-64D2-4045-AF4F-004FFD84F2CE}"/>
            </a:ext>
          </a:extLst>
        </xdr:cNvPr>
        <xdr:cNvSpPr txBox="1"/>
      </xdr:nvSpPr>
      <xdr:spPr>
        <a:xfrm>
          <a:off x="13500744" y="182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44975</xdr:rowOff>
    </xdr:from>
    <xdr:ext cx="405111" cy="259045"/>
    <xdr:sp macro="" textlink="">
      <xdr:nvSpPr>
        <xdr:cNvPr id="792" name="n_4mainValue【公民館】&#10;有形固定資産減価償却率">
          <a:extLst>
            <a:ext uri="{FF2B5EF4-FFF2-40B4-BE49-F238E27FC236}">
              <a16:creationId xmlns:a16="http://schemas.microsoft.com/office/drawing/2014/main" id="{A15A0782-FEF4-483D-8AD0-99395B25728F}"/>
            </a:ext>
          </a:extLst>
        </xdr:cNvPr>
        <xdr:cNvSpPr txBox="1"/>
      </xdr:nvSpPr>
      <xdr:spPr>
        <a:xfrm>
          <a:off x="12611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B77E7F3D-C2D0-4BEF-BA0F-8987F00B7D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D607796B-FD94-4C9D-A3C3-5051803139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5B2E734-F3B5-46F8-A148-98D578CF93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C1925D5C-B687-4A30-AD2E-38D7595148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B0356D4C-49AE-49BF-AD66-66691AF0C6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1AAD44C-6948-409F-98F7-428136ABE0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A893D3EC-1863-482B-BB67-EC03D09101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D4BFE628-560B-4B2F-95CC-7B9A9F385D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6D93E6F9-6728-45AC-95AE-49241E96C0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68C3E58C-4574-47F6-B024-CB2889200F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AA2AA222-FBB5-4C42-B6A4-FC935FEC076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EDF10491-EF8E-438D-9205-55992B28C7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F65CF8B8-9975-4F33-AA36-AA8635C66A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4FD13F81-666D-419F-B6FB-E959411C173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439A07DC-1B66-4602-9CF2-56AA546F2AD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4842F41E-97EB-493D-8B27-00E824F307A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726C98F2-E82E-4FC5-AF15-B55DB4841D0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948F3BDE-7683-4401-8B68-8FF98D67A00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65D45022-E6F3-43F3-8139-A8D8F990A25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B5CD8F6B-CCFB-4999-BE3A-8D416DB5170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2E961AB3-289D-4149-8AAA-358B2D16306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45F073EF-1B47-44ED-A863-9CCAFF65784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C4E8EB54-79DE-4E39-99FE-07B0D88E79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C18AF226-3AB2-46FA-83B6-BA792BFA1F2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40559B88-24AB-44F2-B310-46544AC6B8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A9ABB6A3-A667-4693-9B10-FF4367B37D07}"/>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38284B72-3639-4E31-867B-8A7C9483D612}"/>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7C11FE0C-572E-44BC-89E8-15EF40779D89}"/>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a:extLst>
            <a:ext uri="{FF2B5EF4-FFF2-40B4-BE49-F238E27FC236}">
              <a16:creationId xmlns:a16="http://schemas.microsoft.com/office/drawing/2014/main" id="{E38B0B0B-2814-415D-8274-90DC029E9874}"/>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a:extLst>
            <a:ext uri="{FF2B5EF4-FFF2-40B4-BE49-F238E27FC236}">
              <a16:creationId xmlns:a16="http://schemas.microsoft.com/office/drawing/2014/main" id="{9C4F89DE-FE1F-48A1-877B-E3048CF0E004}"/>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a:extLst>
            <a:ext uri="{FF2B5EF4-FFF2-40B4-BE49-F238E27FC236}">
              <a16:creationId xmlns:a16="http://schemas.microsoft.com/office/drawing/2014/main" id="{4C0B47AC-0152-4441-8A4F-F7893098333E}"/>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a:extLst>
            <a:ext uri="{FF2B5EF4-FFF2-40B4-BE49-F238E27FC236}">
              <a16:creationId xmlns:a16="http://schemas.microsoft.com/office/drawing/2014/main" id="{2AEC15F1-ACDB-4748-8618-F261DCF9356A}"/>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a:extLst>
            <a:ext uri="{FF2B5EF4-FFF2-40B4-BE49-F238E27FC236}">
              <a16:creationId xmlns:a16="http://schemas.microsoft.com/office/drawing/2014/main" id="{32C9F0E5-BD66-4D68-9E88-2C3AB8FA5ACC}"/>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a:extLst>
            <a:ext uri="{FF2B5EF4-FFF2-40B4-BE49-F238E27FC236}">
              <a16:creationId xmlns:a16="http://schemas.microsoft.com/office/drawing/2014/main" id="{93A2DA28-FB32-4899-97E9-20E4F718E5FE}"/>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a:extLst>
            <a:ext uri="{FF2B5EF4-FFF2-40B4-BE49-F238E27FC236}">
              <a16:creationId xmlns:a16="http://schemas.microsoft.com/office/drawing/2014/main" id="{1B06003B-C9BD-48D3-BC47-C0B6D40B8391}"/>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a:extLst>
            <a:ext uri="{FF2B5EF4-FFF2-40B4-BE49-F238E27FC236}">
              <a16:creationId xmlns:a16="http://schemas.microsoft.com/office/drawing/2014/main" id="{0EC767B3-0757-4039-9AA9-B085B026635A}"/>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4E93BE1-45FC-48BC-9404-3F4D0600AF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3607508-C17D-46A9-B8F1-0F752C0F32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AD71FCA-7E61-4D05-BF64-52C243F4C7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79BB6FA-9E6E-48A5-9E72-EFA726A627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93EE6F0-8035-42C5-9920-7E8B20C15B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34" name="楕円 833">
          <a:extLst>
            <a:ext uri="{FF2B5EF4-FFF2-40B4-BE49-F238E27FC236}">
              <a16:creationId xmlns:a16="http://schemas.microsoft.com/office/drawing/2014/main" id="{D0CDDADA-6C07-44A5-AED3-74C27B1DE92D}"/>
            </a:ext>
          </a:extLst>
        </xdr:cNvPr>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835" name="【公民館】&#10;一人当たり面積該当値テキスト">
          <a:extLst>
            <a:ext uri="{FF2B5EF4-FFF2-40B4-BE49-F238E27FC236}">
              <a16:creationId xmlns:a16="http://schemas.microsoft.com/office/drawing/2014/main" id="{3F09593B-1499-4AD8-B79A-4B7D91387B24}"/>
            </a:ext>
          </a:extLst>
        </xdr:cNvPr>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36" name="楕円 835">
          <a:extLst>
            <a:ext uri="{FF2B5EF4-FFF2-40B4-BE49-F238E27FC236}">
              <a16:creationId xmlns:a16="http://schemas.microsoft.com/office/drawing/2014/main" id="{13C65237-A908-44D9-9662-2D00BF93250E}"/>
            </a:ext>
          </a:extLst>
        </xdr:cNvPr>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71301</xdr:rowOff>
    </xdr:to>
    <xdr:cxnSp macro="">
      <xdr:nvCxnSpPr>
        <xdr:cNvPr id="837" name="直線コネクタ 836">
          <a:extLst>
            <a:ext uri="{FF2B5EF4-FFF2-40B4-BE49-F238E27FC236}">
              <a16:creationId xmlns:a16="http://schemas.microsoft.com/office/drawing/2014/main" id="{71F78E32-CB03-46C4-8ECC-BA9F3B1F0DF0}"/>
            </a:ext>
          </a:extLst>
        </xdr:cNvPr>
        <xdr:cNvCxnSpPr/>
      </xdr:nvCxnSpPr>
      <xdr:spPr>
        <a:xfrm flipV="1">
          <a:off x="21323300" y="184131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838" name="楕円 837">
          <a:extLst>
            <a:ext uri="{FF2B5EF4-FFF2-40B4-BE49-F238E27FC236}">
              <a16:creationId xmlns:a16="http://schemas.microsoft.com/office/drawing/2014/main" id="{DA0A1D23-4009-41FB-92CB-7C4202939A56}"/>
            </a:ext>
          </a:extLst>
        </xdr:cNvPr>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74568</xdr:rowOff>
    </xdr:to>
    <xdr:cxnSp macro="">
      <xdr:nvCxnSpPr>
        <xdr:cNvPr id="839" name="直線コネクタ 838">
          <a:extLst>
            <a:ext uri="{FF2B5EF4-FFF2-40B4-BE49-F238E27FC236}">
              <a16:creationId xmlns:a16="http://schemas.microsoft.com/office/drawing/2014/main" id="{6F4AC444-EFE6-4516-8FF4-977F580A310B}"/>
            </a:ext>
          </a:extLst>
        </xdr:cNvPr>
        <xdr:cNvCxnSpPr/>
      </xdr:nvCxnSpPr>
      <xdr:spPr>
        <a:xfrm flipV="1">
          <a:off x="20434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840" name="楕円 839">
          <a:extLst>
            <a:ext uri="{FF2B5EF4-FFF2-40B4-BE49-F238E27FC236}">
              <a16:creationId xmlns:a16="http://schemas.microsoft.com/office/drawing/2014/main" id="{FC5CE210-180E-4C6E-9686-D4FEF0451557}"/>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77832</xdr:rowOff>
    </xdr:to>
    <xdr:cxnSp macro="">
      <xdr:nvCxnSpPr>
        <xdr:cNvPr id="841" name="直線コネクタ 840">
          <a:extLst>
            <a:ext uri="{FF2B5EF4-FFF2-40B4-BE49-F238E27FC236}">
              <a16:creationId xmlns:a16="http://schemas.microsoft.com/office/drawing/2014/main" id="{86C2B74B-0932-42F8-81BA-F547803C844E}"/>
            </a:ext>
          </a:extLst>
        </xdr:cNvPr>
        <xdr:cNvCxnSpPr/>
      </xdr:nvCxnSpPr>
      <xdr:spPr>
        <a:xfrm flipV="1">
          <a:off x="19545300" y="184197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842" name="楕円 841">
          <a:extLst>
            <a:ext uri="{FF2B5EF4-FFF2-40B4-BE49-F238E27FC236}">
              <a16:creationId xmlns:a16="http://schemas.microsoft.com/office/drawing/2014/main" id="{0BD2827A-E3BC-4338-8728-6C65C60C2F99}"/>
            </a:ext>
          </a:extLst>
        </xdr:cNvPr>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81099</xdr:rowOff>
    </xdr:to>
    <xdr:cxnSp macro="">
      <xdr:nvCxnSpPr>
        <xdr:cNvPr id="843" name="直線コネクタ 842">
          <a:extLst>
            <a:ext uri="{FF2B5EF4-FFF2-40B4-BE49-F238E27FC236}">
              <a16:creationId xmlns:a16="http://schemas.microsoft.com/office/drawing/2014/main" id="{81B76CEE-5F92-4999-B50D-FC24F3228681}"/>
            </a:ext>
          </a:extLst>
        </xdr:cNvPr>
        <xdr:cNvCxnSpPr/>
      </xdr:nvCxnSpPr>
      <xdr:spPr>
        <a:xfrm flipV="1">
          <a:off x="18656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a:extLst>
            <a:ext uri="{FF2B5EF4-FFF2-40B4-BE49-F238E27FC236}">
              <a16:creationId xmlns:a16="http://schemas.microsoft.com/office/drawing/2014/main" id="{678B9178-A7A1-4690-AFC0-08B21C17372C}"/>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5" name="n_2aveValue【公民館】&#10;一人当たり面積">
          <a:extLst>
            <a:ext uri="{FF2B5EF4-FFF2-40B4-BE49-F238E27FC236}">
              <a16:creationId xmlns:a16="http://schemas.microsoft.com/office/drawing/2014/main" id="{A5681EAE-6738-419D-A033-6884FA20D22E}"/>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6" name="n_3aveValue【公民館】&#10;一人当たり面積">
          <a:extLst>
            <a:ext uri="{FF2B5EF4-FFF2-40B4-BE49-F238E27FC236}">
              <a16:creationId xmlns:a16="http://schemas.microsoft.com/office/drawing/2014/main" id="{0F18A66A-6BB6-435B-A87A-BDD5E6FACD36}"/>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7" name="n_4aveValue【公民館】&#10;一人当たり面積">
          <a:extLst>
            <a:ext uri="{FF2B5EF4-FFF2-40B4-BE49-F238E27FC236}">
              <a16:creationId xmlns:a16="http://schemas.microsoft.com/office/drawing/2014/main" id="{6817F9FB-CE33-4A77-A207-8077F0A30ADD}"/>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848" name="n_1mainValue【公民館】&#10;一人当たり面積">
          <a:extLst>
            <a:ext uri="{FF2B5EF4-FFF2-40B4-BE49-F238E27FC236}">
              <a16:creationId xmlns:a16="http://schemas.microsoft.com/office/drawing/2014/main" id="{9F33C046-8685-444A-8638-399B958A88BB}"/>
            </a:ext>
          </a:extLst>
        </xdr:cNvPr>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849" name="n_2mainValue【公民館】&#10;一人当たり面積">
          <a:extLst>
            <a:ext uri="{FF2B5EF4-FFF2-40B4-BE49-F238E27FC236}">
              <a16:creationId xmlns:a16="http://schemas.microsoft.com/office/drawing/2014/main" id="{56122C49-4E16-4553-AA23-9956FDD6D896}"/>
            </a:ext>
          </a:extLst>
        </xdr:cNvPr>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850" name="n_3mainValue【公民館】&#10;一人当たり面積">
          <a:extLst>
            <a:ext uri="{FF2B5EF4-FFF2-40B4-BE49-F238E27FC236}">
              <a16:creationId xmlns:a16="http://schemas.microsoft.com/office/drawing/2014/main" id="{C8E48A8F-E1E1-45C6-B23D-C96078AA204A}"/>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851" name="n_4mainValue【公民館】&#10;一人当たり面積">
          <a:extLst>
            <a:ext uri="{FF2B5EF4-FFF2-40B4-BE49-F238E27FC236}">
              <a16:creationId xmlns:a16="http://schemas.microsoft.com/office/drawing/2014/main" id="{405B6442-8990-40E5-8494-D9E37EDFFDA5}"/>
            </a:ext>
          </a:extLst>
        </xdr:cNvPr>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339C1CB7-F901-4D92-A6DC-AB45C67BC4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23FD571C-396C-4D7F-9612-1C3172F603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9BCB45BE-ECDE-43D6-B5E9-BB17A1B1FC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全体的な傾向として</a:t>
          </a:r>
          <a:r>
            <a:rPr kumimoji="1" lang="ja-JP" altLang="ja-JP" sz="1100">
              <a:solidFill>
                <a:schemeClr val="dk1"/>
              </a:solidFill>
              <a:effectLst/>
              <a:latin typeface="+mn-lt"/>
              <a:ea typeface="+mn-ea"/>
              <a:cs typeface="+mn-cs"/>
            </a:rPr>
            <a:t>施設の老朽化が進んでおり、類似団体と比較して一人当たりの面積が大きくなっている。令和2年度に、子育て環境の整備として幼稚園・保育所に代わる認定こども園を新設したため、その有形固定資産減価償却率が下がり、一人当たり面積が大きくなっている。今後、旧施設の処分を予定しており、一人当たり面積については今後下がる見込みである。</a:t>
          </a:r>
          <a:endParaRPr lang="ja-JP" altLang="ja-JP" sz="1400">
            <a:effectLst/>
          </a:endParaRPr>
        </a:p>
        <a:p>
          <a:r>
            <a:rPr kumimoji="1" lang="ja-JP" altLang="ja-JP" sz="1100">
              <a:solidFill>
                <a:schemeClr val="dk1"/>
              </a:solidFill>
              <a:effectLst/>
              <a:latin typeface="+mn-lt"/>
              <a:ea typeface="+mn-ea"/>
              <a:cs typeface="+mn-cs"/>
            </a:rPr>
            <a:t>　令和2年3月末に統合し廃校した旧第三小学校施設について、今後、避難所機能を備えた公民館を含む複合施設として整備することとしており、学校施設における一人当たり面積の縮小のほか、公民館の有形固定資産減価償却率の低下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1AF229-7344-4AFA-97DD-A54E8A6184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568021-601A-4C0F-AA15-773B129869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E9068B-9BAD-4864-8BFF-10F9D31D77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4A6E2C-C87C-49E4-9B02-246DE7B01F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AEC8D6-4CEF-4253-8B98-015CBDCDBA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5A0ADF-99D3-4F8D-8420-5AC585BD7E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BB1832-E77D-45EA-8A64-C4417E8AF3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B9BEF5-93EE-4472-A2FD-895D4EFEE4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CBC0A4-BBF2-4870-AAA7-E8AFED4447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837EE9-D254-4BF8-B01A-5D02ECB436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17,277
17,136
8.23
7,535,236
7,173,276
357,294
4,873,061
12,307,439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ECB101-B4CA-4987-9C87-F70237EF47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930DF1-E7A9-4330-A627-0C360442B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E45CF9-EE42-4C25-9E81-5DB6066C90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D07298-7D7C-4045-8631-F2DED40285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49B08C-1FAD-40B8-8F1C-F57E2E4CED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9F395DA-AC56-4F50-91AC-35DF77A1E9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DFA8DE-840E-4DD6-B13C-B1B10DF1E3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7C2683-E9DA-4500-BBAB-B3F950CB7B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885008-7DA6-4646-A15D-6166CD91F8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71121F-4CD7-4DC1-BA45-936B8FD3C8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1236A4-74A8-401D-B7C8-2800443630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D1200E-44D5-4955-A911-FEB86CA968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CD0337-CA56-4C36-A71F-6E5FD16F4A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26E658-BF4D-42FE-84D0-7556E52330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63D715-1434-48F9-8D8C-1135C1FD49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05AB9F-0E7C-4B13-BEF8-3CB0DEC5E8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5094F1-BDC4-415B-9169-D03B5A5B57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85F518-BCF9-4818-AE0D-873A7BA281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C0EE11-BB7A-40D8-BF48-80854C66B3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062517-4C87-476C-BB21-F85069EA643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C90644-AC6E-4E3D-9FF3-1AB5C5BE53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85AD5E-1E20-4DC0-A068-1F038910DA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CC171F-B1F1-45D1-94D7-CB7429692D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C28DF9-6ADB-4342-BE72-88878FA04D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0BDCEE-6051-4FCC-8DB8-EE44A444D9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06C443-FC74-428B-B850-918C3D1F50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7A1E0A-0E4F-4AEC-8C80-A38619C6E1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1115D8-EEFB-438F-B080-0BB2066DA3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7484B5-9275-4C7E-89C4-8C3FCB0D72A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2A3138-C130-4EE1-B94D-7439084E46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87587F-D788-4B11-804D-ED26E72BDC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B66965-BBD6-4D41-8A95-62898E276B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34CD05-1D84-408D-B92D-DAC01EEE70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08F4AF-E769-4D87-A26F-5139F1DF775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FB11BF-BFBA-485C-903C-EA492C9300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5DFE0F3-EAF4-4480-A904-9D4EC653CF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58D35C1-A60F-4E87-9C43-C96E37D09C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0F2BDD2-7347-4C12-801F-C3777DC39E3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FD6DB9-8407-4467-B6EF-660F77E288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2A9D4F-BCFE-4D8C-A53F-E46159EF12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38FB0AC-B742-4DDC-B8CF-B653AC8AEDD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C6049B5-0C0C-490A-8218-B3F1418E88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CAAE5AF-7900-4031-A010-A1269E6C97D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F5B4C74-0661-4F16-9796-53E8A363FC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0D2E96E-733F-43AE-ACCA-81DD68DDF4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9C0A010-6A90-4B52-8264-14D6E99E1B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1F03FD6-E4C2-43AD-9CED-48AB4FA4ECB3}"/>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9CAF2D8-8560-4E45-AE00-8735CAAA38F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15C9855-A4ED-4D08-90E6-C8630582ACC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763CA6DA-9082-4864-A68A-C99D178FCD5F}"/>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B059BDE1-A5C5-4173-BC2F-7DD1FA155301}"/>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5AEAA694-FE37-4569-87CC-8B02FDFF2918}"/>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92447C69-0AC1-45FA-98CA-3CBC928E721E}"/>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D73B56C4-B309-4643-B20C-A6BB500940FA}"/>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FF4CBB8E-553F-466E-B3DA-7FC4A00AF158}"/>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40723C8-3D5D-4A37-AE11-EC151905C113}"/>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B32F7457-9B4F-4FD3-82F0-AB686C89C1D4}"/>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FE358E-30D2-41CA-8936-D8C255A0A5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E4230F-1056-4245-8C1B-5B12C8F47E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8B7BA1-90AA-418C-876C-825BEFDB9C1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C47CC4-74EE-44A5-80B7-4FCBA9CE2B4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8177F4B-25F5-4287-8497-44975F90C5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B26A0B4F-8E56-4963-BD75-E23C565D7085}"/>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図書館】&#10;有形固定資産減価償却率該当値テキスト">
          <a:extLst>
            <a:ext uri="{FF2B5EF4-FFF2-40B4-BE49-F238E27FC236}">
              <a16:creationId xmlns:a16="http://schemas.microsoft.com/office/drawing/2014/main" id="{A301FEAA-6DCD-4C88-9A10-1E378FABAB83}"/>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4F7BA3F5-5F89-4BAD-87BD-6AB1EE7B8CEE}"/>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79C7C107-A6B7-45B9-BDC3-855E5655EE80}"/>
            </a:ext>
          </a:extLst>
        </xdr:cNvPr>
        <xdr:cNvCxnSpPr/>
      </xdr:nvCxnSpPr>
      <xdr:spPr>
        <a:xfrm>
          <a:off x="3797300" y="673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a:extLst>
            <a:ext uri="{FF2B5EF4-FFF2-40B4-BE49-F238E27FC236}">
              <a16:creationId xmlns:a16="http://schemas.microsoft.com/office/drawing/2014/main" id="{8ED475D5-C1BD-4EC2-ABAF-86E438B53C4D}"/>
            </a:ext>
          </a:extLst>
        </xdr:cNvPr>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BC410274-99F8-438B-BCFD-6BBDDD5AEE1C}"/>
            </a:ext>
          </a:extLst>
        </xdr:cNvPr>
        <xdr:cNvCxnSpPr/>
      </xdr:nvCxnSpPr>
      <xdr:spPr>
        <a:xfrm>
          <a:off x="2908300" y="66958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17C45A5F-CAE6-4525-9E60-137D57F1D8A8}"/>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9253</xdr:rowOff>
    </xdr:to>
    <xdr:cxnSp macro="">
      <xdr:nvCxnSpPr>
        <xdr:cNvPr id="81" name="直線コネクタ 80">
          <a:extLst>
            <a:ext uri="{FF2B5EF4-FFF2-40B4-BE49-F238E27FC236}">
              <a16:creationId xmlns:a16="http://schemas.microsoft.com/office/drawing/2014/main" id="{6A264624-83AA-4CC4-8B86-D9D5C93AD09C}"/>
            </a:ext>
          </a:extLst>
        </xdr:cNvPr>
        <xdr:cNvCxnSpPr/>
      </xdr:nvCxnSpPr>
      <xdr:spPr>
        <a:xfrm>
          <a:off x="2019300" y="6659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2" name="楕円 81">
          <a:extLst>
            <a:ext uri="{FF2B5EF4-FFF2-40B4-BE49-F238E27FC236}">
              <a16:creationId xmlns:a16="http://schemas.microsoft.com/office/drawing/2014/main" id="{981181C3-0CEC-4968-A73D-683787BD38DC}"/>
            </a:ext>
          </a:extLst>
        </xdr:cNvPr>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9B9CF8D1-0A3D-43F2-B3FF-9329E8E5BFA7}"/>
            </a:ext>
          </a:extLst>
        </xdr:cNvPr>
        <xdr:cNvCxnSpPr/>
      </xdr:nvCxnSpPr>
      <xdr:spPr>
        <a:xfrm>
          <a:off x="1130300" y="66239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D9F3319C-A1B3-4414-9356-D5DEDA765ABB}"/>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79E6564E-63A3-4066-B4C5-70C2ADA2861C}"/>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E4E9CF43-98B6-41A8-BB8D-3300C03BDE84}"/>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D836770A-C015-4383-9430-E4F4CAD88E37}"/>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26C0D97F-552C-43AF-9D2B-DE040049ACB0}"/>
            </a:ext>
          </a:extLst>
        </xdr:cNvPr>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F2B1CA88-1FBB-451B-BBBA-D2649F5F66BA}"/>
            </a:ext>
          </a:extLst>
        </xdr:cNvPr>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15C48251-82C9-4747-A627-829D08333023}"/>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1BE67A02-B890-45E3-879E-5C029FFE8035}"/>
            </a:ext>
          </a:extLst>
        </xdr:cNvPr>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63CBADE-F1E5-4E58-9D95-3CF675324A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93711F9-88D4-46A8-92DD-7EF741DCA1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B51F2F-AA6D-4F1D-B066-ED5CD32F03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0CBF535-89D8-4614-B909-3C24772A47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0B06F80-9D5A-4A5F-9FF9-3E8FC10F3A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4469205-1358-4564-9296-3D539704CF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6334F06-933B-47D7-9D74-D94C28501D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5E74C2E-8B39-480A-AAFE-E3AA70A6BB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E498095-5510-4463-BEED-C7CD5F5ACE5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B0093C9-E977-4610-9532-A77D3C07A8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DB9F158-82AF-40A7-B050-83BF709D823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C6EDF66-95BB-4D36-A031-5EA3C1B1B0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3840BCA-A45B-42A4-9AAF-62E0C2C685F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9D2E378-9B27-4D34-9637-280B72C2E17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1FBD709-BCF5-493D-ADA6-C915527091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400FAB90-4FE2-478B-9774-1D896E7E155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BC73EB2-8BD4-4B80-A943-F51CD79D178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D41D90B-8B81-4975-8B35-01BBE76B709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FE012EC-C638-409E-9931-6D5AEF1B32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1DF9141-E397-479B-9BD4-C18FB9290C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3F40F8E-9D86-4DB4-AFBB-1ADD717FA9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6865C2CE-9DB9-406B-82FF-8129B754785A}"/>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60A4BD0A-B194-4BA4-B6DC-6B7955EAE68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71E8D292-1E84-4446-A912-1DA761F8490C}"/>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3B172AE-5B9E-4F23-BBDA-5CA207E81EB9}"/>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A6D8E26B-0A27-4BE6-94E4-63C008F3792A}"/>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id="{FBB57DBC-13C6-46B6-840A-39F76695B307}"/>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2D8B1A1D-FE50-4F2B-9343-ACCD1A61A7BA}"/>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2154A145-B7B7-44C8-800E-9D94888432B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CDC54340-6D54-45AA-8883-15CDF8A15284}"/>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26DAB005-A570-4228-BC04-9D3C9ED68F27}"/>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8BADC27-150A-45CE-9BEB-7EC8B5BB2A8D}"/>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3F2B8B5-2507-46EF-952D-7FA23787D4D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94E1E5-4BA1-4BD2-97A7-A9A3470406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CE1098-CD9D-4F6B-8A9B-CE518598EA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C61F54-22EA-4E0C-B7B6-7394655D3D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E0CE2B-49AE-4D19-9CC4-C666EF8582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50546</xdr:rowOff>
    </xdr:from>
    <xdr:to>
      <xdr:col>55</xdr:col>
      <xdr:colOff>50800</xdr:colOff>
      <xdr:row>35</xdr:row>
      <xdr:rowOff>152146</xdr:rowOff>
    </xdr:to>
    <xdr:sp macro="" textlink="">
      <xdr:nvSpPr>
        <xdr:cNvPr id="129" name="楕円 128">
          <a:extLst>
            <a:ext uri="{FF2B5EF4-FFF2-40B4-BE49-F238E27FC236}">
              <a16:creationId xmlns:a16="http://schemas.microsoft.com/office/drawing/2014/main" id="{4EAE3612-AF65-4C0D-A6F7-3629F5892530}"/>
            </a:ext>
          </a:extLst>
        </xdr:cNvPr>
        <xdr:cNvSpPr/>
      </xdr:nvSpPr>
      <xdr:spPr>
        <a:xfrm>
          <a:off x="10426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136923</xdr:rowOff>
    </xdr:from>
    <xdr:ext cx="469744" cy="259045"/>
    <xdr:sp macro="" textlink="">
      <xdr:nvSpPr>
        <xdr:cNvPr id="130" name="【図書館】&#10;一人当たり面積該当値テキスト">
          <a:extLst>
            <a:ext uri="{FF2B5EF4-FFF2-40B4-BE49-F238E27FC236}">
              <a16:creationId xmlns:a16="http://schemas.microsoft.com/office/drawing/2014/main" id="{F01474EF-426E-49A4-B44C-09BACF10A5E6}"/>
            </a:ext>
          </a:extLst>
        </xdr:cNvPr>
        <xdr:cNvSpPr txBox="1"/>
      </xdr:nvSpPr>
      <xdr:spPr>
        <a:xfrm>
          <a:off x="10515600" y="596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59690</xdr:rowOff>
    </xdr:from>
    <xdr:to>
      <xdr:col>50</xdr:col>
      <xdr:colOff>165100</xdr:colOff>
      <xdr:row>35</xdr:row>
      <xdr:rowOff>161290</xdr:rowOff>
    </xdr:to>
    <xdr:sp macro="" textlink="">
      <xdr:nvSpPr>
        <xdr:cNvPr id="131" name="楕円 130">
          <a:extLst>
            <a:ext uri="{FF2B5EF4-FFF2-40B4-BE49-F238E27FC236}">
              <a16:creationId xmlns:a16="http://schemas.microsoft.com/office/drawing/2014/main" id="{D11D178C-DBBC-451E-89ED-9BC5BEAC3849}"/>
            </a:ext>
          </a:extLst>
        </xdr:cNvPr>
        <xdr:cNvSpPr/>
      </xdr:nvSpPr>
      <xdr:spPr>
        <a:xfrm>
          <a:off x="958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101346</xdr:rowOff>
    </xdr:from>
    <xdr:to>
      <xdr:col>55</xdr:col>
      <xdr:colOff>0</xdr:colOff>
      <xdr:row>35</xdr:row>
      <xdr:rowOff>110490</xdr:rowOff>
    </xdr:to>
    <xdr:cxnSp macro="">
      <xdr:nvCxnSpPr>
        <xdr:cNvPr id="132" name="直線コネクタ 131">
          <a:extLst>
            <a:ext uri="{FF2B5EF4-FFF2-40B4-BE49-F238E27FC236}">
              <a16:creationId xmlns:a16="http://schemas.microsoft.com/office/drawing/2014/main" id="{86FDEEB0-BCE2-49C5-930A-FEBB8BB5A06E}"/>
            </a:ext>
          </a:extLst>
        </xdr:cNvPr>
        <xdr:cNvCxnSpPr/>
      </xdr:nvCxnSpPr>
      <xdr:spPr>
        <a:xfrm flipV="1">
          <a:off x="9639300" y="61020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73406</xdr:rowOff>
    </xdr:from>
    <xdr:to>
      <xdr:col>46</xdr:col>
      <xdr:colOff>38100</xdr:colOff>
      <xdr:row>36</xdr:row>
      <xdr:rowOff>3556</xdr:rowOff>
    </xdr:to>
    <xdr:sp macro="" textlink="">
      <xdr:nvSpPr>
        <xdr:cNvPr id="133" name="楕円 132">
          <a:extLst>
            <a:ext uri="{FF2B5EF4-FFF2-40B4-BE49-F238E27FC236}">
              <a16:creationId xmlns:a16="http://schemas.microsoft.com/office/drawing/2014/main" id="{B7565225-88F0-472D-9471-A2BCBF313EDC}"/>
            </a:ext>
          </a:extLst>
        </xdr:cNvPr>
        <xdr:cNvSpPr/>
      </xdr:nvSpPr>
      <xdr:spPr>
        <a:xfrm>
          <a:off x="869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110490</xdr:rowOff>
    </xdr:from>
    <xdr:to>
      <xdr:col>50</xdr:col>
      <xdr:colOff>114300</xdr:colOff>
      <xdr:row>35</xdr:row>
      <xdr:rowOff>124206</xdr:rowOff>
    </xdr:to>
    <xdr:cxnSp macro="">
      <xdr:nvCxnSpPr>
        <xdr:cNvPr id="134" name="直線コネクタ 133">
          <a:extLst>
            <a:ext uri="{FF2B5EF4-FFF2-40B4-BE49-F238E27FC236}">
              <a16:creationId xmlns:a16="http://schemas.microsoft.com/office/drawing/2014/main" id="{21995D89-3ACB-4F5D-8684-E92EEC0B0DA2}"/>
            </a:ext>
          </a:extLst>
        </xdr:cNvPr>
        <xdr:cNvCxnSpPr/>
      </xdr:nvCxnSpPr>
      <xdr:spPr>
        <a:xfrm flipV="1">
          <a:off x="8750300" y="6111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5" name="楕円 134">
          <a:extLst>
            <a:ext uri="{FF2B5EF4-FFF2-40B4-BE49-F238E27FC236}">
              <a16:creationId xmlns:a16="http://schemas.microsoft.com/office/drawing/2014/main" id="{F81F5DF7-BE74-4B09-AD8F-3888C384DA6D}"/>
            </a:ext>
          </a:extLst>
        </xdr:cNvPr>
        <xdr:cNvSpPr/>
      </xdr:nvSpPr>
      <xdr:spPr>
        <a:xfrm>
          <a:off x="781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124206</xdr:rowOff>
    </xdr:from>
    <xdr:to>
      <xdr:col>45</xdr:col>
      <xdr:colOff>177800</xdr:colOff>
      <xdr:row>35</xdr:row>
      <xdr:rowOff>133350</xdr:rowOff>
    </xdr:to>
    <xdr:cxnSp macro="">
      <xdr:nvCxnSpPr>
        <xdr:cNvPr id="136" name="直線コネクタ 135">
          <a:extLst>
            <a:ext uri="{FF2B5EF4-FFF2-40B4-BE49-F238E27FC236}">
              <a16:creationId xmlns:a16="http://schemas.microsoft.com/office/drawing/2014/main" id="{42A7C5F7-7449-4287-B531-7CA7EA224437}"/>
            </a:ext>
          </a:extLst>
        </xdr:cNvPr>
        <xdr:cNvCxnSpPr/>
      </xdr:nvCxnSpPr>
      <xdr:spPr>
        <a:xfrm flipV="1">
          <a:off x="7861300" y="6124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91694</xdr:rowOff>
    </xdr:from>
    <xdr:to>
      <xdr:col>36</xdr:col>
      <xdr:colOff>165100</xdr:colOff>
      <xdr:row>36</xdr:row>
      <xdr:rowOff>21844</xdr:rowOff>
    </xdr:to>
    <xdr:sp macro="" textlink="">
      <xdr:nvSpPr>
        <xdr:cNvPr id="137" name="楕円 136">
          <a:extLst>
            <a:ext uri="{FF2B5EF4-FFF2-40B4-BE49-F238E27FC236}">
              <a16:creationId xmlns:a16="http://schemas.microsoft.com/office/drawing/2014/main" id="{342318A0-7F12-400A-AE83-F5BC397227D2}"/>
            </a:ext>
          </a:extLst>
        </xdr:cNvPr>
        <xdr:cNvSpPr/>
      </xdr:nvSpPr>
      <xdr:spPr>
        <a:xfrm>
          <a:off x="6921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133350</xdr:rowOff>
    </xdr:from>
    <xdr:to>
      <xdr:col>41</xdr:col>
      <xdr:colOff>50800</xdr:colOff>
      <xdr:row>35</xdr:row>
      <xdr:rowOff>142494</xdr:rowOff>
    </xdr:to>
    <xdr:cxnSp macro="">
      <xdr:nvCxnSpPr>
        <xdr:cNvPr id="138" name="直線コネクタ 137">
          <a:extLst>
            <a:ext uri="{FF2B5EF4-FFF2-40B4-BE49-F238E27FC236}">
              <a16:creationId xmlns:a16="http://schemas.microsoft.com/office/drawing/2014/main" id="{6F551708-617F-43DC-A20B-CBD962A730DF}"/>
            </a:ext>
          </a:extLst>
        </xdr:cNvPr>
        <xdr:cNvCxnSpPr/>
      </xdr:nvCxnSpPr>
      <xdr:spPr>
        <a:xfrm flipV="1">
          <a:off x="6972300" y="6134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a:extLst>
            <a:ext uri="{FF2B5EF4-FFF2-40B4-BE49-F238E27FC236}">
              <a16:creationId xmlns:a16="http://schemas.microsoft.com/office/drawing/2014/main" id="{68352984-ACC2-4BE8-9088-5337E86677CB}"/>
            </a:ext>
          </a:extLst>
        </xdr:cNvPr>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0" name="n_2aveValue【図書館】&#10;一人当たり面積">
          <a:extLst>
            <a:ext uri="{FF2B5EF4-FFF2-40B4-BE49-F238E27FC236}">
              <a16:creationId xmlns:a16="http://schemas.microsoft.com/office/drawing/2014/main" id="{B72A94AB-20A8-4891-B794-CA9C0FC2FCE8}"/>
            </a:ext>
          </a:extLst>
        </xdr:cNvPr>
        <xdr:cNvSpPr txBox="1"/>
      </xdr:nvSpPr>
      <xdr:spPr>
        <a:xfrm>
          <a:off x="8515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a:extLst>
            <a:ext uri="{FF2B5EF4-FFF2-40B4-BE49-F238E27FC236}">
              <a16:creationId xmlns:a16="http://schemas.microsoft.com/office/drawing/2014/main" id="{C45BA515-CE02-4331-89A3-5F89EBE70266}"/>
            </a:ext>
          </a:extLst>
        </xdr:cNvPr>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a:extLst>
            <a:ext uri="{FF2B5EF4-FFF2-40B4-BE49-F238E27FC236}">
              <a16:creationId xmlns:a16="http://schemas.microsoft.com/office/drawing/2014/main" id="{D45CA1BE-C53C-4EC7-B6C9-5052B18CB830}"/>
            </a:ext>
          </a:extLst>
        </xdr:cNvPr>
        <xdr:cNvSpPr txBox="1"/>
      </xdr:nvSpPr>
      <xdr:spPr>
        <a:xfrm>
          <a:off x="6737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6367</xdr:rowOff>
    </xdr:from>
    <xdr:ext cx="469744" cy="259045"/>
    <xdr:sp macro="" textlink="">
      <xdr:nvSpPr>
        <xdr:cNvPr id="143" name="n_1mainValue【図書館】&#10;一人当たり面積">
          <a:extLst>
            <a:ext uri="{FF2B5EF4-FFF2-40B4-BE49-F238E27FC236}">
              <a16:creationId xmlns:a16="http://schemas.microsoft.com/office/drawing/2014/main" id="{111F0FE0-533B-4D7A-B64B-8BDCA89B5B0B}"/>
            </a:ext>
          </a:extLst>
        </xdr:cNvPr>
        <xdr:cNvSpPr txBox="1"/>
      </xdr:nvSpPr>
      <xdr:spPr>
        <a:xfrm>
          <a:off x="9391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20083</xdr:rowOff>
    </xdr:from>
    <xdr:ext cx="469744" cy="259045"/>
    <xdr:sp macro="" textlink="">
      <xdr:nvSpPr>
        <xdr:cNvPr id="144" name="n_2mainValue【図書館】&#10;一人当たり面積">
          <a:extLst>
            <a:ext uri="{FF2B5EF4-FFF2-40B4-BE49-F238E27FC236}">
              <a16:creationId xmlns:a16="http://schemas.microsoft.com/office/drawing/2014/main" id="{01321733-011E-47C5-A778-2C7AB829C135}"/>
            </a:ext>
          </a:extLst>
        </xdr:cNvPr>
        <xdr:cNvSpPr txBox="1"/>
      </xdr:nvSpPr>
      <xdr:spPr>
        <a:xfrm>
          <a:off x="8515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45" name="n_3mainValue【図書館】&#10;一人当たり面積">
          <a:extLst>
            <a:ext uri="{FF2B5EF4-FFF2-40B4-BE49-F238E27FC236}">
              <a16:creationId xmlns:a16="http://schemas.microsoft.com/office/drawing/2014/main" id="{5B7BF04A-94AC-4920-80CD-027F349E6DC7}"/>
            </a:ext>
          </a:extLst>
        </xdr:cNvPr>
        <xdr:cNvSpPr txBox="1"/>
      </xdr:nvSpPr>
      <xdr:spPr>
        <a:xfrm>
          <a:off x="7626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38371</xdr:rowOff>
    </xdr:from>
    <xdr:ext cx="469744" cy="259045"/>
    <xdr:sp macro="" textlink="">
      <xdr:nvSpPr>
        <xdr:cNvPr id="146" name="n_4mainValue【図書館】&#10;一人当たり面積">
          <a:extLst>
            <a:ext uri="{FF2B5EF4-FFF2-40B4-BE49-F238E27FC236}">
              <a16:creationId xmlns:a16="http://schemas.microsoft.com/office/drawing/2014/main" id="{A52AD91D-EF0A-4D4D-BC43-96D2FA506A3E}"/>
            </a:ext>
          </a:extLst>
        </xdr:cNvPr>
        <xdr:cNvSpPr txBox="1"/>
      </xdr:nvSpPr>
      <xdr:spPr>
        <a:xfrm>
          <a:off x="6737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C483D88-F7E4-449D-AAFC-6BA0E1F2B0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8A62A5E-D1F9-4D62-9272-5D65951AEE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4E6D528-A631-4875-B34F-5655F0C606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06ECAAC-2C5E-4DFD-934D-F6C5298DA8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15B4DFB-8ADB-4DC3-A7D7-87B4591356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F0A627C-E914-4C75-B00C-6D1E20C535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B83A78F-24E3-429F-B724-61BFE75BF2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DF8857D-2192-4FD6-90FB-8EF1CE5353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1805F73-CE62-4DC3-B152-BFCEA73147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631EC0A-AD0E-49BB-B98B-5A83BB0E3C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BA062DD-BC5E-4F5B-A14C-43213FDA72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0D58BBC-10E1-45A7-A94D-1689C519817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E78E05E-625A-4315-BE70-EBCC460293F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2A67996-F422-4DC0-A1E6-9C72FB237AC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14A65AA-AFA3-4FAE-8CC6-F8AE2DEDC7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C35E20B-7BE2-4488-B015-7FE54ECEAEB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C469BB6-CAED-42B7-9163-86D1D3DBA87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E15542D-6083-409C-9AA1-8CF5361D00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D06B020-644C-424F-A917-34BD9EF4B26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4339FD0-A9E9-4287-AE58-228DBC093CE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F20D5431-AAB9-49E7-9C8E-A36B4C1946A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9A01972-CA12-4914-B37F-D549527A10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557F381-7F23-4A0D-A1F8-EE38B26F0FC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AA451B4-3F1E-4027-B7D5-DC4A11C504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685FC16-FD11-4C28-A41C-DEC0BDB4AED3}"/>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DD98115-DAA7-4FAE-A90E-43D39456B1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3EF659C-4D19-4AC6-9BCB-76D65B80777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83A23BA-F41E-4438-8D4A-816B4644FEBF}"/>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1912340B-E947-45B4-8FF7-E895B0AFCF5C}"/>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979CC70-41AF-413C-AC92-743B54E25189}"/>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1970543B-5642-42C2-A90E-81AD8F1CC72D}"/>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34D175AF-2675-49FB-B893-58E7AEEE07D1}"/>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417B871B-6E26-45D2-A325-8CA2AA22850E}"/>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B5623FC9-D7D3-4EC2-8570-D2FDA04E730E}"/>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685029A-B7AC-48AC-957C-822C8D6C0D0F}"/>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EECC589-5A3C-455F-A47B-2B965D6C78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5FE1E2F-EAE5-4C06-BA0F-2C11FBF01E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87139E-F40E-461F-B4BB-39415F3021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5E8750-A81D-4B0B-9B71-D2332C4901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5EEAFE-B5EC-4DAA-9444-FDD8B8260E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87" name="楕円 186">
          <a:extLst>
            <a:ext uri="{FF2B5EF4-FFF2-40B4-BE49-F238E27FC236}">
              <a16:creationId xmlns:a16="http://schemas.microsoft.com/office/drawing/2014/main" id="{BEC72021-4441-4BFF-BB68-C7A697729A94}"/>
            </a:ext>
          </a:extLst>
        </xdr:cNvPr>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65676CD-FDA3-49C8-83E4-5ACCF84733C5}"/>
            </a:ext>
          </a:extLst>
        </xdr:cNvPr>
        <xdr:cNvSpPr txBox="1"/>
      </xdr:nvSpPr>
      <xdr:spPr>
        <a:xfrm>
          <a:off x="4673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189" name="楕円 188">
          <a:extLst>
            <a:ext uri="{FF2B5EF4-FFF2-40B4-BE49-F238E27FC236}">
              <a16:creationId xmlns:a16="http://schemas.microsoft.com/office/drawing/2014/main" id="{A818877F-AB84-49A7-A455-37BEB37E0687}"/>
            </a:ext>
          </a:extLst>
        </xdr:cNvPr>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57150</xdr:rowOff>
    </xdr:to>
    <xdr:cxnSp macro="">
      <xdr:nvCxnSpPr>
        <xdr:cNvPr id="190" name="直線コネクタ 189">
          <a:extLst>
            <a:ext uri="{FF2B5EF4-FFF2-40B4-BE49-F238E27FC236}">
              <a16:creationId xmlns:a16="http://schemas.microsoft.com/office/drawing/2014/main" id="{2A47863C-295D-4DE6-A6AA-DDAA49878EE0}"/>
            </a:ext>
          </a:extLst>
        </xdr:cNvPr>
        <xdr:cNvCxnSpPr/>
      </xdr:nvCxnSpPr>
      <xdr:spPr>
        <a:xfrm>
          <a:off x="3797300" y="10814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91" name="楕円 190">
          <a:extLst>
            <a:ext uri="{FF2B5EF4-FFF2-40B4-BE49-F238E27FC236}">
              <a16:creationId xmlns:a16="http://schemas.microsoft.com/office/drawing/2014/main" id="{7921AFDD-BFD8-483F-91CB-0AEB1B6D6285}"/>
            </a:ext>
          </a:extLst>
        </xdr:cNvPr>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129540</xdr:rowOff>
    </xdr:from>
    <xdr:to>
      <xdr:col>19</xdr:col>
      <xdr:colOff>177800</xdr:colOff>
      <xdr:row>63</xdr:row>
      <xdr:rowOff>13335</xdr:rowOff>
    </xdr:to>
    <xdr:cxnSp macro="">
      <xdr:nvCxnSpPr>
        <xdr:cNvPr id="192" name="直線コネクタ 191">
          <a:extLst>
            <a:ext uri="{FF2B5EF4-FFF2-40B4-BE49-F238E27FC236}">
              <a16:creationId xmlns:a16="http://schemas.microsoft.com/office/drawing/2014/main" id="{ADA4BF34-F4D6-4691-B70C-CC816472431E}"/>
            </a:ext>
          </a:extLst>
        </xdr:cNvPr>
        <xdr:cNvCxnSpPr/>
      </xdr:nvCxnSpPr>
      <xdr:spPr>
        <a:xfrm>
          <a:off x="2908300" y="107594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31115</xdr:rowOff>
    </xdr:from>
    <xdr:to>
      <xdr:col>10</xdr:col>
      <xdr:colOff>165100</xdr:colOff>
      <xdr:row>62</xdr:row>
      <xdr:rowOff>132715</xdr:rowOff>
    </xdr:to>
    <xdr:sp macro="" textlink="">
      <xdr:nvSpPr>
        <xdr:cNvPr id="193" name="楕円 192">
          <a:extLst>
            <a:ext uri="{FF2B5EF4-FFF2-40B4-BE49-F238E27FC236}">
              <a16:creationId xmlns:a16="http://schemas.microsoft.com/office/drawing/2014/main" id="{D9E4AC55-81E9-444C-8E35-F7DA01889AEF}"/>
            </a:ext>
          </a:extLst>
        </xdr:cNvPr>
        <xdr:cNvSpPr/>
      </xdr:nvSpPr>
      <xdr:spPr>
        <a:xfrm>
          <a:off x="196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129540</xdr:rowOff>
    </xdr:to>
    <xdr:cxnSp macro="">
      <xdr:nvCxnSpPr>
        <xdr:cNvPr id="194" name="直線コネクタ 193">
          <a:extLst>
            <a:ext uri="{FF2B5EF4-FFF2-40B4-BE49-F238E27FC236}">
              <a16:creationId xmlns:a16="http://schemas.microsoft.com/office/drawing/2014/main" id="{F7859993-B135-48DF-B6E1-B74E147A491F}"/>
            </a:ext>
          </a:extLst>
        </xdr:cNvPr>
        <xdr:cNvCxnSpPr/>
      </xdr:nvCxnSpPr>
      <xdr:spPr>
        <a:xfrm>
          <a:off x="2019300" y="107118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156845</xdr:rowOff>
    </xdr:from>
    <xdr:to>
      <xdr:col>6</xdr:col>
      <xdr:colOff>38100</xdr:colOff>
      <xdr:row>62</xdr:row>
      <xdr:rowOff>86995</xdr:rowOff>
    </xdr:to>
    <xdr:sp macro="" textlink="">
      <xdr:nvSpPr>
        <xdr:cNvPr id="195" name="楕円 194">
          <a:extLst>
            <a:ext uri="{FF2B5EF4-FFF2-40B4-BE49-F238E27FC236}">
              <a16:creationId xmlns:a16="http://schemas.microsoft.com/office/drawing/2014/main" id="{CFD3758A-03CE-4668-9276-8B905D7A9190}"/>
            </a:ext>
          </a:extLst>
        </xdr:cNvPr>
        <xdr:cNvSpPr/>
      </xdr:nvSpPr>
      <xdr:spPr>
        <a:xfrm>
          <a:off x="1079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36195</xdr:rowOff>
    </xdr:from>
    <xdr:to>
      <xdr:col>10</xdr:col>
      <xdr:colOff>114300</xdr:colOff>
      <xdr:row>62</xdr:row>
      <xdr:rowOff>81915</xdr:rowOff>
    </xdr:to>
    <xdr:cxnSp macro="">
      <xdr:nvCxnSpPr>
        <xdr:cNvPr id="196" name="直線コネクタ 195">
          <a:extLst>
            <a:ext uri="{FF2B5EF4-FFF2-40B4-BE49-F238E27FC236}">
              <a16:creationId xmlns:a16="http://schemas.microsoft.com/office/drawing/2014/main" id="{E7FDC916-EDD1-47AC-B798-EEE3B245E159}"/>
            </a:ext>
          </a:extLst>
        </xdr:cNvPr>
        <xdr:cNvCxnSpPr/>
      </xdr:nvCxnSpPr>
      <xdr:spPr>
        <a:xfrm>
          <a:off x="1130300" y="10666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E5AABE25-EB8B-4BD2-A524-50EB9E086862}"/>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4B5114EF-9B68-4E6A-B3BB-6F78C8A38101}"/>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201738FF-74AE-4336-9D19-011C92750D72}"/>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EDD7B9E6-EB4A-4E98-A6D5-FEA6E00860FC}"/>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201" name="n_1mainValue【体育館・プール】&#10;有形固定資産減価償却率">
          <a:extLst>
            <a:ext uri="{FF2B5EF4-FFF2-40B4-BE49-F238E27FC236}">
              <a16:creationId xmlns:a16="http://schemas.microsoft.com/office/drawing/2014/main" id="{29C20F98-B401-44DB-A8F5-93F70456A942}"/>
            </a:ext>
          </a:extLst>
        </xdr:cNvPr>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202" name="n_2mainValue【体育館・プール】&#10;有形固定資産減価償却率">
          <a:extLst>
            <a:ext uri="{FF2B5EF4-FFF2-40B4-BE49-F238E27FC236}">
              <a16:creationId xmlns:a16="http://schemas.microsoft.com/office/drawing/2014/main" id="{DEBC657E-7743-417A-B78B-B77DC90A7438}"/>
            </a:ext>
          </a:extLst>
        </xdr:cNvPr>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123842</xdr:rowOff>
    </xdr:from>
    <xdr:ext cx="405111" cy="259045"/>
    <xdr:sp macro="" textlink="">
      <xdr:nvSpPr>
        <xdr:cNvPr id="203" name="n_3mainValue【体育館・プール】&#10;有形固定資産減価償却率">
          <a:extLst>
            <a:ext uri="{FF2B5EF4-FFF2-40B4-BE49-F238E27FC236}">
              <a16:creationId xmlns:a16="http://schemas.microsoft.com/office/drawing/2014/main" id="{AAE29085-F7FD-4DFA-99B5-B9AF5A6C9650}"/>
            </a:ext>
          </a:extLst>
        </xdr:cNvPr>
        <xdr:cNvSpPr txBox="1"/>
      </xdr:nvSpPr>
      <xdr:spPr>
        <a:xfrm>
          <a:off x="1816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78122</xdr:rowOff>
    </xdr:from>
    <xdr:ext cx="405111" cy="259045"/>
    <xdr:sp macro="" textlink="">
      <xdr:nvSpPr>
        <xdr:cNvPr id="204" name="n_4mainValue【体育館・プール】&#10;有形固定資産減価償却率">
          <a:extLst>
            <a:ext uri="{FF2B5EF4-FFF2-40B4-BE49-F238E27FC236}">
              <a16:creationId xmlns:a16="http://schemas.microsoft.com/office/drawing/2014/main" id="{325779EF-7D8C-44E0-8232-298A56BDAE2C}"/>
            </a:ext>
          </a:extLst>
        </xdr:cNvPr>
        <xdr:cNvSpPr txBox="1"/>
      </xdr:nvSpPr>
      <xdr:spPr>
        <a:xfrm>
          <a:off x="927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9177EA3-E404-4C80-ABD1-0170142F39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1ECB104-0109-44B4-AEAA-1F8A01ABFE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8A2A9DA-6E49-481F-B35C-CF7942F7B5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5704A7C-A8FC-4F56-BCCF-B2828A478A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5B7F873-329A-4BA9-8A4A-6A84DE43E4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F008EAD-52EE-4920-888A-C2AEE4563E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D382AF7-93A1-4039-9A06-85B71E033B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0B0B07C-6595-4F8A-993E-9C056F33D1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FDB8298-61B0-4B33-AFAF-0AF0A80493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751AD93-2D5E-474C-B3B6-9710F8910A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C847CDAD-4550-4AE8-B3BD-1DDF24DDB8E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1F0AB8B5-D9B4-41D9-95CC-E73CB12A5E4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15718FC7-9C53-4AF6-81C0-E7B80DC019F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B96C1ED6-3901-4B39-9B25-9E7D82597C2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E70D04F-FACD-452B-8FCA-3C376E5BF17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28A1FF24-7D7B-4F96-B7F1-FCDEF705B75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13FAF52D-6C9B-4EE1-8A64-0C08BC94369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F0A3AE2D-DF63-4986-B903-3B89D6446C4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F84E7867-BB0C-4236-8B35-7A2DC723B23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5D54A823-9B5B-4AD8-A1A1-CC862E657A8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62526F1D-393F-46D0-81E3-738CE1E72CE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25A48EE7-3E7B-4E33-B699-5C66651EFDC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213E271-7BD1-4EEB-BC61-D7BEEF416A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0418D4D-B08C-41AE-AD92-D7DAA09DEAD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A8E565DC-92A1-4A54-8F84-8E14A3C2EB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2AC58FE2-6F14-465A-9024-B1B50AD68CBB}"/>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50408B5-CD07-476D-9F16-B72B59224F1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90349474-3DCD-46EB-8D7E-D2DE32C20953}"/>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D1D65608-FFEC-43CD-BFE2-F9B6E543EE62}"/>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C2DDC58C-797B-4728-A4CA-542D3B67788A}"/>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1563FD25-B36E-49AC-B806-3A816A226BB3}"/>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C3E943BB-046C-4E67-BBBC-F5DF74B555A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81514C69-3AAF-41D9-9BA5-6C7C12714A29}"/>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53A1C8DE-C647-45FB-9EC2-F0D6786F5C73}"/>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DF854246-5E0D-4EC9-835A-EC61C0D78885}"/>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59678D3F-B6A1-495F-8E0F-C030C9172A48}"/>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5EBC518-3102-4468-8726-23E76FFADF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1721F83-2529-4A58-845A-75C99DB18B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C71C0E-08F2-4B64-88CC-274CFC6B3F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706E86A-3075-4344-922B-6AF973C1FE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57376D-34BA-4580-9CC4-F5D6D6283B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7438</xdr:rowOff>
    </xdr:from>
    <xdr:to>
      <xdr:col>55</xdr:col>
      <xdr:colOff>50800</xdr:colOff>
      <xdr:row>63</xdr:row>
      <xdr:rowOff>109038</xdr:rowOff>
    </xdr:to>
    <xdr:sp macro="" textlink="">
      <xdr:nvSpPr>
        <xdr:cNvPr id="246" name="楕円 245">
          <a:extLst>
            <a:ext uri="{FF2B5EF4-FFF2-40B4-BE49-F238E27FC236}">
              <a16:creationId xmlns:a16="http://schemas.microsoft.com/office/drawing/2014/main" id="{8BA1BCD3-C81C-486D-86E8-C3D0E1A21D15}"/>
            </a:ext>
          </a:extLst>
        </xdr:cNvPr>
        <xdr:cNvSpPr/>
      </xdr:nvSpPr>
      <xdr:spPr>
        <a:xfrm>
          <a:off x="10426700" y="10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157315</xdr:rowOff>
    </xdr:from>
    <xdr:ext cx="469744" cy="259045"/>
    <xdr:sp macro="" textlink="">
      <xdr:nvSpPr>
        <xdr:cNvPr id="247" name="【体育館・プール】&#10;一人当たり面積該当値テキスト">
          <a:extLst>
            <a:ext uri="{FF2B5EF4-FFF2-40B4-BE49-F238E27FC236}">
              <a16:creationId xmlns:a16="http://schemas.microsoft.com/office/drawing/2014/main" id="{88B0EABB-3267-4AB0-85A0-C0CAF28A71D5}"/>
            </a:ext>
          </a:extLst>
        </xdr:cNvPr>
        <xdr:cNvSpPr txBox="1"/>
      </xdr:nvSpPr>
      <xdr:spPr>
        <a:xfrm>
          <a:off x="105156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48" name="楕円 247">
          <a:extLst>
            <a:ext uri="{FF2B5EF4-FFF2-40B4-BE49-F238E27FC236}">
              <a16:creationId xmlns:a16="http://schemas.microsoft.com/office/drawing/2014/main" id="{0D096402-F0DF-442E-8029-D260CF9FBC49}"/>
            </a:ext>
          </a:extLst>
        </xdr:cNvPr>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58238</xdr:rowOff>
    </xdr:from>
    <xdr:to>
      <xdr:col>55</xdr:col>
      <xdr:colOff>0</xdr:colOff>
      <xdr:row>63</xdr:row>
      <xdr:rowOff>60416</xdr:rowOff>
    </xdr:to>
    <xdr:cxnSp macro="">
      <xdr:nvCxnSpPr>
        <xdr:cNvPr id="249" name="直線コネクタ 248">
          <a:extLst>
            <a:ext uri="{FF2B5EF4-FFF2-40B4-BE49-F238E27FC236}">
              <a16:creationId xmlns:a16="http://schemas.microsoft.com/office/drawing/2014/main" id="{2BAC20F3-91C9-4816-AF60-C9E179242AEB}"/>
            </a:ext>
          </a:extLst>
        </xdr:cNvPr>
        <xdr:cNvCxnSpPr/>
      </xdr:nvCxnSpPr>
      <xdr:spPr>
        <a:xfrm flipV="1">
          <a:off x="9639300" y="108595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60778</xdr:rowOff>
    </xdr:from>
    <xdr:to>
      <xdr:col>46</xdr:col>
      <xdr:colOff>38100</xdr:colOff>
      <xdr:row>63</xdr:row>
      <xdr:rowOff>162378</xdr:rowOff>
    </xdr:to>
    <xdr:sp macro="" textlink="">
      <xdr:nvSpPr>
        <xdr:cNvPr id="250" name="楕円 249">
          <a:extLst>
            <a:ext uri="{FF2B5EF4-FFF2-40B4-BE49-F238E27FC236}">
              <a16:creationId xmlns:a16="http://schemas.microsoft.com/office/drawing/2014/main" id="{C6A3F199-1897-4275-8B29-CD231E5C08ED}"/>
            </a:ext>
          </a:extLst>
        </xdr:cNvPr>
        <xdr:cNvSpPr/>
      </xdr:nvSpPr>
      <xdr:spPr>
        <a:xfrm>
          <a:off x="8699500" y="108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111578</xdr:rowOff>
    </xdr:to>
    <xdr:cxnSp macro="">
      <xdr:nvCxnSpPr>
        <xdr:cNvPr id="251" name="直線コネクタ 250">
          <a:extLst>
            <a:ext uri="{FF2B5EF4-FFF2-40B4-BE49-F238E27FC236}">
              <a16:creationId xmlns:a16="http://schemas.microsoft.com/office/drawing/2014/main" id="{AF49849A-B242-4F4A-9682-AC1C769F2AA5}"/>
            </a:ext>
          </a:extLst>
        </xdr:cNvPr>
        <xdr:cNvCxnSpPr/>
      </xdr:nvCxnSpPr>
      <xdr:spPr>
        <a:xfrm flipV="1">
          <a:off x="8750300" y="10861766"/>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61867</xdr:rowOff>
    </xdr:from>
    <xdr:to>
      <xdr:col>41</xdr:col>
      <xdr:colOff>101600</xdr:colOff>
      <xdr:row>63</xdr:row>
      <xdr:rowOff>163467</xdr:rowOff>
    </xdr:to>
    <xdr:sp macro="" textlink="">
      <xdr:nvSpPr>
        <xdr:cNvPr id="252" name="楕円 251">
          <a:extLst>
            <a:ext uri="{FF2B5EF4-FFF2-40B4-BE49-F238E27FC236}">
              <a16:creationId xmlns:a16="http://schemas.microsoft.com/office/drawing/2014/main" id="{3DE691E3-4D6D-4258-B44C-362245E16376}"/>
            </a:ext>
          </a:extLst>
        </xdr:cNvPr>
        <xdr:cNvSpPr/>
      </xdr:nvSpPr>
      <xdr:spPr>
        <a:xfrm>
          <a:off x="7810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111578</xdr:rowOff>
    </xdr:from>
    <xdr:to>
      <xdr:col>45</xdr:col>
      <xdr:colOff>177800</xdr:colOff>
      <xdr:row>63</xdr:row>
      <xdr:rowOff>112667</xdr:rowOff>
    </xdr:to>
    <xdr:cxnSp macro="">
      <xdr:nvCxnSpPr>
        <xdr:cNvPr id="253" name="直線コネクタ 252">
          <a:extLst>
            <a:ext uri="{FF2B5EF4-FFF2-40B4-BE49-F238E27FC236}">
              <a16:creationId xmlns:a16="http://schemas.microsoft.com/office/drawing/2014/main" id="{117EA01E-5A75-4F78-B92F-474D71CA5574}"/>
            </a:ext>
          </a:extLst>
        </xdr:cNvPr>
        <xdr:cNvCxnSpPr/>
      </xdr:nvCxnSpPr>
      <xdr:spPr>
        <a:xfrm flipV="1">
          <a:off x="7861300" y="109129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64044</xdr:rowOff>
    </xdr:from>
    <xdr:to>
      <xdr:col>36</xdr:col>
      <xdr:colOff>165100</xdr:colOff>
      <xdr:row>63</xdr:row>
      <xdr:rowOff>165644</xdr:rowOff>
    </xdr:to>
    <xdr:sp macro="" textlink="">
      <xdr:nvSpPr>
        <xdr:cNvPr id="254" name="楕円 253">
          <a:extLst>
            <a:ext uri="{FF2B5EF4-FFF2-40B4-BE49-F238E27FC236}">
              <a16:creationId xmlns:a16="http://schemas.microsoft.com/office/drawing/2014/main" id="{B7C2FE13-AC09-424A-BB66-DCC39746B92D}"/>
            </a:ext>
          </a:extLst>
        </xdr:cNvPr>
        <xdr:cNvSpPr/>
      </xdr:nvSpPr>
      <xdr:spPr>
        <a:xfrm>
          <a:off x="6921500" y="10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112667</xdr:rowOff>
    </xdr:from>
    <xdr:to>
      <xdr:col>41</xdr:col>
      <xdr:colOff>50800</xdr:colOff>
      <xdr:row>63</xdr:row>
      <xdr:rowOff>114844</xdr:rowOff>
    </xdr:to>
    <xdr:cxnSp macro="">
      <xdr:nvCxnSpPr>
        <xdr:cNvPr id="255" name="直線コネクタ 254">
          <a:extLst>
            <a:ext uri="{FF2B5EF4-FFF2-40B4-BE49-F238E27FC236}">
              <a16:creationId xmlns:a16="http://schemas.microsoft.com/office/drawing/2014/main" id="{DF694089-3A93-4E0C-963B-1BBE887121F6}"/>
            </a:ext>
          </a:extLst>
        </xdr:cNvPr>
        <xdr:cNvCxnSpPr/>
      </xdr:nvCxnSpPr>
      <xdr:spPr>
        <a:xfrm flipV="1">
          <a:off x="6972300" y="1091401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8EAA567B-ECA6-4C90-AB0F-8E5FF8917F6C}"/>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54E7424B-3A7C-4981-9CC8-AD9BAB3D4E46}"/>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FC7D94B9-36AD-4567-987F-4585CA1FFE0C}"/>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297A0BD-0BA4-4EFC-A3AC-3B41E63A0E32}"/>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60" name="n_1mainValue【体育館・プール】&#10;一人当たり面積">
          <a:extLst>
            <a:ext uri="{FF2B5EF4-FFF2-40B4-BE49-F238E27FC236}">
              <a16:creationId xmlns:a16="http://schemas.microsoft.com/office/drawing/2014/main" id="{94087EAC-162D-4018-B822-64024D3E292A}"/>
            </a:ext>
          </a:extLst>
        </xdr:cNvPr>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153505</xdr:rowOff>
    </xdr:from>
    <xdr:ext cx="469744" cy="259045"/>
    <xdr:sp macro="" textlink="">
      <xdr:nvSpPr>
        <xdr:cNvPr id="261" name="n_2mainValue【体育館・プール】&#10;一人当たり面積">
          <a:extLst>
            <a:ext uri="{FF2B5EF4-FFF2-40B4-BE49-F238E27FC236}">
              <a16:creationId xmlns:a16="http://schemas.microsoft.com/office/drawing/2014/main" id="{FFEBCEA1-B978-463B-B078-B06692CF6578}"/>
            </a:ext>
          </a:extLst>
        </xdr:cNvPr>
        <xdr:cNvSpPr txBox="1"/>
      </xdr:nvSpPr>
      <xdr:spPr>
        <a:xfrm>
          <a:off x="8515427" y="109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154594</xdr:rowOff>
    </xdr:from>
    <xdr:ext cx="469744" cy="259045"/>
    <xdr:sp macro="" textlink="">
      <xdr:nvSpPr>
        <xdr:cNvPr id="262" name="n_3mainValue【体育館・プール】&#10;一人当たり面積">
          <a:extLst>
            <a:ext uri="{FF2B5EF4-FFF2-40B4-BE49-F238E27FC236}">
              <a16:creationId xmlns:a16="http://schemas.microsoft.com/office/drawing/2014/main" id="{B97F226C-4BFF-4863-A851-C4CB0D015E6E}"/>
            </a:ext>
          </a:extLst>
        </xdr:cNvPr>
        <xdr:cNvSpPr txBox="1"/>
      </xdr:nvSpPr>
      <xdr:spPr>
        <a:xfrm>
          <a:off x="7626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156771</xdr:rowOff>
    </xdr:from>
    <xdr:ext cx="469744" cy="259045"/>
    <xdr:sp macro="" textlink="">
      <xdr:nvSpPr>
        <xdr:cNvPr id="263" name="n_4mainValue【体育館・プール】&#10;一人当たり面積">
          <a:extLst>
            <a:ext uri="{FF2B5EF4-FFF2-40B4-BE49-F238E27FC236}">
              <a16:creationId xmlns:a16="http://schemas.microsoft.com/office/drawing/2014/main" id="{1A2AEA3A-B719-4D44-BABB-F89412F717C4}"/>
            </a:ext>
          </a:extLst>
        </xdr:cNvPr>
        <xdr:cNvSpPr txBox="1"/>
      </xdr:nvSpPr>
      <xdr:spPr>
        <a:xfrm>
          <a:off x="6737427" y="109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B402D0F-1BDC-4120-942B-B54F32F82E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0BA8687-4C2C-41AD-A627-82425BEA25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1DBBEE8-E152-45BB-A876-E39EF17414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F3BA33A-6730-48DB-8661-B30567C03F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2150EA6-27F9-4774-B457-18AF6275A4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C7316BF-3673-4C63-9C44-D782E95185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1A81DA6-D3BF-416F-8F87-6E8F9A9870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3C149BC-C7A5-457B-B277-D1E7B30B5C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74EF80E-A195-4147-997A-A6C2D0F18D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36BB0BE-C205-42A0-84F2-30B1E0464D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E22CD54-E658-4439-A766-DCA20B7377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20503A5-158D-49F4-9290-9AD81172BD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3EEDD8C2-983D-4049-8A21-765BE99894F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FBCB481-025B-40E0-B378-EB39C87216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66A904E8-A1CA-4565-9217-26D124F491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A62A7F4-ACF8-48C5-9DBE-A22CFDB1713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085BC5D-3BBD-44E8-90E6-9FDEA10E1C7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495EC53-39F7-4F90-B58D-3A466843A0B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724CBA9-F957-4A56-9B57-631792075F7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1D576E2-8785-4819-BF41-B48B83E330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448EE9E-E2A7-4BCB-90D3-219EFFC0511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E4FCAFC-4D53-48D9-B4D7-4D43EE1D1C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E51DEA3-FF5D-4C78-94DD-F6DA4A2BEBD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4BA766A8-2393-463D-A0D1-8EC8A114D3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62879E1-C463-4962-8CC1-9FB846CA8927}"/>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6CDFD1C2-CB54-457E-9BBD-53CC7396CF1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B25F438-5F19-4E9A-BEA2-8CF088267C3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2DB9455-5CE9-436B-8A88-52F8FE36406F}"/>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6048FA0F-CC46-4990-9399-1C2E1B221131}"/>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6BCFB20C-14D7-4A01-A540-3AC6844C5992}"/>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B6751769-19BF-434F-A6D4-07380A80FC89}"/>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8C51833E-877B-40DB-9BF2-2F50DD85457B}"/>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6745F712-2757-4D59-A7C4-7D1CA714A49C}"/>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FB09EC41-618A-4F36-B9B1-E1B8F514B317}"/>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57D5B898-77D0-4014-8615-1F30674D39DB}"/>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DBC0A52-86F2-42EF-A9FA-F60ACEAE30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CB632F-F2C2-4B4A-B8FE-D7BEDD0051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CC0F1D7-A3C3-4612-82D1-52DFA58B12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573FB3-41D1-4E79-A160-2653F4B1B0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5A9B1B-E69A-48D0-9BC7-59F2C03C8B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304" name="楕円 303">
          <a:extLst>
            <a:ext uri="{FF2B5EF4-FFF2-40B4-BE49-F238E27FC236}">
              <a16:creationId xmlns:a16="http://schemas.microsoft.com/office/drawing/2014/main" id="{4FF776BB-E617-4A1B-A54F-B4F67919E72D}"/>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DFAAF9F0-5073-4CFA-8DBC-2E1146BCCECF}"/>
            </a:ext>
          </a:extLst>
        </xdr:cNvPr>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306" name="楕円 305">
          <a:extLst>
            <a:ext uri="{FF2B5EF4-FFF2-40B4-BE49-F238E27FC236}">
              <a16:creationId xmlns:a16="http://schemas.microsoft.com/office/drawing/2014/main" id="{63C7CA0B-2D92-4ACE-ADEE-3160D2BE6835}"/>
            </a:ext>
          </a:extLst>
        </xdr:cNvPr>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34289</xdr:rowOff>
    </xdr:to>
    <xdr:cxnSp macro="">
      <xdr:nvCxnSpPr>
        <xdr:cNvPr id="307" name="直線コネクタ 306">
          <a:extLst>
            <a:ext uri="{FF2B5EF4-FFF2-40B4-BE49-F238E27FC236}">
              <a16:creationId xmlns:a16="http://schemas.microsoft.com/office/drawing/2014/main" id="{DC489210-E997-4916-AA53-2DBF2FCC4203}"/>
            </a:ext>
          </a:extLst>
        </xdr:cNvPr>
        <xdr:cNvCxnSpPr/>
      </xdr:nvCxnSpPr>
      <xdr:spPr>
        <a:xfrm>
          <a:off x="3797300" y="138817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73025</xdr:rowOff>
    </xdr:from>
    <xdr:to>
      <xdr:col>15</xdr:col>
      <xdr:colOff>101600</xdr:colOff>
      <xdr:row>81</xdr:row>
      <xdr:rowOff>3175</xdr:rowOff>
    </xdr:to>
    <xdr:sp macro="" textlink="">
      <xdr:nvSpPr>
        <xdr:cNvPr id="308" name="楕円 307">
          <a:extLst>
            <a:ext uri="{FF2B5EF4-FFF2-40B4-BE49-F238E27FC236}">
              <a16:creationId xmlns:a16="http://schemas.microsoft.com/office/drawing/2014/main" id="{78EE42DC-5655-4AD1-A43D-489391D97963}"/>
            </a:ext>
          </a:extLst>
        </xdr:cNvPr>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165736</xdr:rowOff>
    </xdr:to>
    <xdr:cxnSp macro="">
      <xdr:nvCxnSpPr>
        <xdr:cNvPr id="309" name="直線コネクタ 308">
          <a:extLst>
            <a:ext uri="{FF2B5EF4-FFF2-40B4-BE49-F238E27FC236}">
              <a16:creationId xmlns:a16="http://schemas.microsoft.com/office/drawing/2014/main" id="{221D346B-22E2-4EFE-8850-79499BBA20B6}"/>
            </a:ext>
          </a:extLst>
        </xdr:cNvPr>
        <xdr:cNvCxnSpPr/>
      </xdr:nvCxnSpPr>
      <xdr:spPr>
        <a:xfrm>
          <a:off x="2908300" y="13839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10" name="楕円 309">
          <a:extLst>
            <a:ext uri="{FF2B5EF4-FFF2-40B4-BE49-F238E27FC236}">
              <a16:creationId xmlns:a16="http://schemas.microsoft.com/office/drawing/2014/main" id="{3AA788F4-0DE1-413F-82AF-34869167C0F2}"/>
            </a:ext>
          </a:extLst>
        </xdr:cNvPr>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123825</xdr:rowOff>
    </xdr:to>
    <xdr:cxnSp macro="">
      <xdr:nvCxnSpPr>
        <xdr:cNvPr id="311" name="直線コネクタ 310">
          <a:extLst>
            <a:ext uri="{FF2B5EF4-FFF2-40B4-BE49-F238E27FC236}">
              <a16:creationId xmlns:a16="http://schemas.microsoft.com/office/drawing/2014/main" id="{02492250-F4D5-4787-90F7-BFBF774FF111}"/>
            </a:ext>
          </a:extLst>
        </xdr:cNvPr>
        <xdr:cNvCxnSpPr/>
      </xdr:nvCxnSpPr>
      <xdr:spPr>
        <a:xfrm>
          <a:off x="2019300" y="13799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164464</xdr:rowOff>
    </xdr:from>
    <xdr:to>
      <xdr:col>6</xdr:col>
      <xdr:colOff>38100</xdr:colOff>
      <xdr:row>80</xdr:row>
      <xdr:rowOff>94614</xdr:rowOff>
    </xdr:to>
    <xdr:sp macro="" textlink="">
      <xdr:nvSpPr>
        <xdr:cNvPr id="312" name="楕円 311">
          <a:extLst>
            <a:ext uri="{FF2B5EF4-FFF2-40B4-BE49-F238E27FC236}">
              <a16:creationId xmlns:a16="http://schemas.microsoft.com/office/drawing/2014/main" id="{A3CD515E-0B6C-49A8-A9C6-B83C4C16DC7B}"/>
            </a:ext>
          </a:extLst>
        </xdr:cNvPr>
        <xdr:cNvSpPr/>
      </xdr:nvSpPr>
      <xdr:spPr>
        <a:xfrm>
          <a:off x="1079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43814</xdr:rowOff>
    </xdr:from>
    <xdr:to>
      <xdr:col>10</xdr:col>
      <xdr:colOff>114300</xdr:colOff>
      <xdr:row>80</xdr:row>
      <xdr:rowOff>83820</xdr:rowOff>
    </xdr:to>
    <xdr:cxnSp macro="">
      <xdr:nvCxnSpPr>
        <xdr:cNvPr id="313" name="直線コネクタ 312">
          <a:extLst>
            <a:ext uri="{FF2B5EF4-FFF2-40B4-BE49-F238E27FC236}">
              <a16:creationId xmlns:a16="http://schemas.microsoft.com/office/drawing/2014/main" id="{68390A7C-6F83-4AB3-9ACA-3BE6C810B9FA}"/>
            </a:ext>
          </a:extLst>
        </xdr:cNvPr>
        <xdr:cNvCxnSpPr/>
      </xdr:nvCxnSpPr>
      <xdr:spPr>
        <a:xfrm>
          <a:off x="1130300" y="13759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a:extLst>
            <a:ext uri="{FF2B5EF4-FFF2-40B4-BE49-F238E27FC236}">
              <a16:creationId xmlns:a16="http://schemas.microsoft.com/office/drawing/2014/main" id="{8653D191-6570-43C0-8B40-67AD83427193}"/>
            </a:ext>
          </a:extLst>
        </xdr:cNvPr>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a:extLst>
            <a:ext uri="{FF2B5EF4-FFF2-40B4-BE49-F238E27FC236}">
              <a16:creationId xmlns:a16="http://schemas.microsoft.com/office/drawing/2014/main" id="{76B3FBD2-5DC8-485B-94E9-C68AE27B0771}"/>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a:extLst>
            <a:ext uri="{FF2B5EF4-FFF2-40B4-BE49-F238E27FC236}">
              <a16:creationId xmlns:a16="http://schemas.microsoft.com/office/drawing/2014/main" id="{1FC2D731-2649-4ABC-BF84-3421B4105218}"/>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a:extLst>
            <a:ext uri="{FF2B5EF4-FFF2-40B4-BE49-F238E27FC236}">
              <a16:creationId xmlns:a16="http://schemas.microsoft.com/office/drawing/2014/main" id="{757A7D8B-BF7F-4E23-8E22-1567E3EACCA3}"/>
            </a:ext>
          </a:extLst>
        </xdr:cNvPr>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318" name="n_1mainValue【福祉施設】&#10;有形固定資産減価償却率">
          <a:extLst>
            <a:ext uri="{FF2B5EF4-FFF2-40B4-BE49-F238E27FC236}">
              <a16:creationId xmlns:a16="http://schemas.microsoft.com/office/drawing/2014/main" id="{6B0AA156-B4B1-492E-99F1-9EF67A06F182}"/>
            </a:ext>
          </a:extLst>
        </xdr:cNvPr>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319" name="n_2mainValue【福祉施設】&#10;有形固定資産減価償却率">
          <a:extLst>
            <a:ext uri="{FF2B5EF4-FFF2-40B4-BE49-F238E27FC236}">
              <a16:creationId xmlns:a16="http://schemas.microsoft.com/office/drawing/2014/main" id="{52195CF9-F797-4025-BAF6-85CA6DFF7B65}"/>
            </a:ext>
          </a:extLst>
        </xdr:cNvPr>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20" name="n_3mainValue【福祉施設】&#10;有形固定資産減価償却率">
          <a:extLst>
            <a:ext uri="{FF2B5EF4-FFF2-40B4-BE49-F238E27FC236}">
              <a16:creationId xmlns:a16="http://schemas.microsoft.com/office/drawing/2014/main" id="{1B687DD6-9558-44E8-B4C9-FA22D8E0B537}"/>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111141</xdr:rowOff>
    </xdr:from>
    <xdr:ext cx="405111" cy="259045"/>
    <xdr:sp macro="" textlink="">
      <xdr:nvSpPr>
        <xdr:cNvPr id="321" name="n_4mainValue【福祉施設】&#10;有形固定資産減価償却率">
          <a:extLst>
            <a:ext uri="{FF2B5EF4-FFF2-40B4-BE49-F238E27FC236}">
              <a16:creationId xmlns:a16="http://schemas.microsoft.com/office/drawing/2014/main" id="{D9F8B715-E584-49C5-90E6-8A011F2227B0}"/>
            </a:ext>
          </a:extLst>
        </xdr:cNvPr>
        <xdr:cNvSpPr txBox="1"/>
      </xdr:nvSpPr>
      <xdr:spPr>
        <a:xfrm>
          <a:off x="927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170B5BF-3BF6-465E-A187-DF202500E0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DFE0642-861A-4132-8CA7-2F7A66F054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77EE750-35BD-428E-BEB6-8058247010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58F4384-D9BE-4BC8-B087-79C896FF16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CF57FBB-F941-4BA3-93E2-3B423996BD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AD59B4B-87E9-4FB3-A215-15758744D8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4646A88-7916-41C6-B15C-9CB7339F5D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E384AAD-3843-4C2B-A413-A47F293E87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DB5D229-85F1-4B27-AC42-676D07EE52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05548FE-2878-4A75-9B9D-A66D2DCC95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24D8A90A-962E-4ED8-8AF1-A7F6535A45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BF5A50E3-B4F3-421C-A588-90320247B62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08625A9-4007-4BE9-B609-DDDFEAA456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483B5A76-38B4-4453-8FC7-165D7F82279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BF78BB12-6663-49DC-8E6C-88D951C5922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43B0BD65-C0EE-4759-A572-326D36637F1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7E1DA006-FFE4-4CD9-830A-0B3D875279C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5F6EC0C-BEA3-4BFE-83A7-C86F3777374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38F145F-9713-49C1-BB7C-E629AA4D22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66D3B8ED-3A3A-45A7-937A-57D9B06CE56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8CBB21F0-F5FF-4629-8DB1-54782DCC2F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C0A2B498-0BBC-4C4E-B2B0-783F771921E6}"/>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B4591D6F-81FC-4A85-89C7-79F0D4CFDC3D}"/>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2F01D6B9-E496-4301-83CD-03836054E5A6}"/>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7CB23E45-0CDA-4B5D-BC35-E2BAB469955A}"/>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6011C5CF-CE4E-42C1-A13C-BC3D273112FA}"/>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a:extLst>
            <a:ext uri="{FF2B5EF4-FFF2-40B4-BE49-F238E27FC236}">
              <a16:creationId xmlns:a16="http://schemas.microsoft.com/office/drawing/2014/main" id="{6E3D15DE-8EAD-4D70-B3A7-8FE2E01FB967}"/>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239C2CFF-D010-4A83-BFFA-191131F9062F}"/>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F90D22B4-0D48-4C11-8AD4-A2002561EF51}"/>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0952A02A-0566-44E9-A3DB-A15580092C0D}"/>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914F34B3-881A-4215-838D-A3A1F40A15F7}"/>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E3D145A-FDA3-49AF-9DCC-2F818D858F68}"/>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4858E67-B2B7-44A4-A964-F42ED0CA72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264F3F3-556B-4A21-BAF3-D63E96802F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40AAD8A-E827-4787-9AF0-40BB81D684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04B8FE-6872-4A70-BF59-24FB5DD19C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109256E-EFAD-4A0C-B664-995E0B4DE1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161037</xdr:rowOff>
    </xdr:from>
    <xdr:to>
      <xdr:col>55</xdr:col>
      <xdr:colOff>50800</xdr:colOff>
      <xdr:row>81</xdr:row>
      <xdr:rowOff>91187</xdr:rowOff>
    </xdr:to>
    <xdr:sp macro="" textlink="">
      <xdr:nvSpPr>
        <xdr:cNvPr id="359" name="楕円 358">
          <a:extLst>
            <a:ext uri="{FF2B5EF4-FFF2-40B4-BE49-F238E27FC236}">
              <a16:creationId xmlns:a16="http://schemas.microsoft.com/office/drawing/2014/main" id="{E0376271-E117-4080-922F-C2B217DAA084}"/>
            </a:ext>
          </a:extLst>
        </xdr:cNvPr>
        <xdr:cNvSpPr/>
      </xdr:nvSpPr>
      <xdr:spPr>
        <a:xfrm>
          <a:off x="10426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12464</xdr:rowOff>
    </xdr:from>
    <xdr:ext cx="469744" cy="259045"/>
    <xdr:sp macro="" textlink="">
      <xdr:nvSpPr>
        <xdr:cNvPr id="360" name="【福祉施設】&#10;一人当たり面積該当値テキスト">
          <a:extLst>
            <a:ext uri="{FF2B5EF4-FFF2-40B4-BE49-F238E27FC236}">
              <a16:creationId xmlns:a16="http://schemas.microsoft.com/office/drawing/2014/main" id="{E74A1F62-3CAF-456F-B218-365A90D55C07}"/>
            </a:ext>
          </a:extLst>
        </xdr:cNvPr>
        <xdr:cNvSpPr txBox="1"/>
      </xdr:nvSpPr>
      <xdr:spPr>
        <a:xfrm>
          <a:off x="10515600" y="13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61" name="楕円 360">
          <a:extLst>
            <a:ext uri="{FF2B5EF4-FFF2-40B4-BE49-F238E27FC236}">
              <a16:creationId xmlns:a16="http://schemas.microsoft.com/office/drawing/2014/main" id="{92FB2824-7239-4B65-BD49-4E025EC55269}"/>
            </a:ext>
          </a:extLst>
        </xdr:cNvPr>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40387</xdr:rowOff>
    </xdr:from>
    <xdr:to>
      <xdr:col>55</xdr:col>
      <xdr:colOff>0</xdr:colOff>
      <xdr:row>81</xdr:row>
      <xdr:rowOff>49530</xdr:rowOff>
    </xdr:to>
    <xdr:cxnSp macro="">
      <xdr:nvCxnSpPr>
        <xdr:cNvPr id="362" name="直線コネクタ 361">
          <a:extLst>
            <a:ext uri="{FF2B5EF4-FFF2-40B4-BE49-F238E27FC236}">
              <a16:creationId xmlns:a16="http://schemas.microsoft.com/office/drawing/2014/main" id="{0A1B8293-2E7A-4FE3-9377-2CD2F840FE9C}"/>
            </a:ext>
          </a:extLst>
        </xdr:cNvPr>
        <xdr:cNvCxnSpPr/>
      </xdr:nvCxnSpPr>
      <xdr:spPr>
        <a:xfrm flipV="1">
          <a:off x="9639300" y="139278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7874</xdr:rowOff>
    </xdr:from>
    <xdr:to>
      <xdr:col>46</xdr:col>
      <xdr:colOff>38100</xdr:colOff>
      <xdr:row>81</xdr:row>
      <xdr:rowOff>109474</xdr:rowOff>
    </xdr:to>
    <xdr:sp macro="" textlink="">
      <xdr:nvSpPr>
        <xdr:cNvPr id="363" name="楕円 362">
          <a:extLst>
            <a:ext uri="{FF2B5EF4-FFF2-40B4-BE49-F238E27FC236}">
              <a16:creationId xmlns:a16="http://schemas.microsoft.com/office/drawing/2014/main" id="{C78B4691-350B-4301-BB18-8168E9B2E6DE}"/>
            </a:ext>
          </a:extLst>
        </xdr:cNvPr>
        <xdr:cNvSpPr/>
      </xdr:nvSpPr>
      <xdr:spPr>
        <a:xfrm>
          <a:off x="869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58674</xdr:rowOff>
    </xdr:to>
    <xdr:cxnSp macro="">
      <xdr:nvCxnSpPr>
        <xdr:cNvPr id="364" name="直線コネクタ 363">
          <a:extLst>
            <a:ext uri="{FF2B5EF4-FFF2-40B4-BE49-F238E27FC236}">
              <a16:creationId xmlns:a16="http://schemas.microsoft.com/office/drawing/2014/main" id="{AD81AA89-2B90-4394-872E-37F5418EC132}"/>
            </a:ext>
          </a:extLst>
        </xdr:cNvPr>
        <xdr:cNvCxnSpPr/>
      </xdr:nvCxnSpPr>
      <xdr:spPr>
        <a:xfrm flipV="1">
          <a:off x="8750300" y="13936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14732</xdr:rowOff>
    </xdr:from>
    <xdr:to>
      <xdr:col>41</xdr:col>
      <xdr:colOff>101600</xdr:colOff>
      <xdr:row>81</xdr:row>
      <xdr:rowOff>116332</xdr:rowOff>
    </xdr:to>
    <xdr:sp macro="" textlink="">
      <xdr:nvSpPr>
        <xdr:cNvPr id="365" name="楕円 364">
          <a:extLst>
            <a:ext uri="{FF2B5EF4-FFF2-40B4-BE49-F238E27FC236}">
              <a16:creationId xmlns:a16="http://schemas.microsoft.com/office/drawing/2014/main" id="{0BFA63AF-A7E5-4108-A4FD-429A17A92ABF}"/>
            </a:ext>
          </a:extLst>
        </xdr:cNvPr>
        <xdr:cNvSpPr/>
      </xdr:nvSpPr>
      <xdr:spPr>
        <a:xfrm>
          <a:off x="7810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58674</xdr:rowOff>
    </xdr:from>
    <xdr:to>
      <xdr:col>45</xdr:col>
      <xdr:colOff>177800</xdr:colOff>
      <xdr:row>81</xdr:row>
      <xdr:rowOff>65532</xdr:rowOff>
    </xdr:to>
    <xdr:cxnSp macro="">
      <xdr:nvCxnSpPr>
        <xdr:cNvPr id="366" name="直線コネクタ 365">
          <a:extLst>
            <a:ext uri="{FF2B5EF4-FFF2-40B4-BE49-F238E27FC236}">
              <a16:creationId xmlns:a16="http://schemas.microsoft.com/office/drawing/2014/main" id="{6E44EF25-C484-4F28-BFCA-BF94155AF096}"/>
            </a:ext>
          </a:extLst>
        </xdr:cNvPr>
        <xdr:cNvCxnSpPr/>
      </xdr:nvCxnSpPr>
      <xdr:spPr>
        <a:xfrm flipV="1">
          <a:off x="7861300" y="139461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23876</xdr:rowOff>
    </xdr:from>
    <xdr:to>
      <xdr:col>36</xdr:col>
      <xdr:colOff>165100</xdr:colOff>
      <xdr:row>81</xdr:row>
      <xdr:rowOff>125476</xdr:rowOff>
    </xdr:to>
    <xdr:sp macro="" textlink="">
      <xdr:nvSpPr>
        <xdr:cNvPr id="367" name="楕円 366">
          <a:extLst>
            <a:ext uri="{FF2B5EF4-FFF2-40B4-BE49-F238E27FC236}">
              <a16:creationId xmlns:a16="http://schemas.microsoft.com/office/drawing/2014/main" id="{00711DA9-1AE1-4192-9988-D5DA53B0B2DD}"/>
            </a:ext>
          </a:extLst>
        </xdr:cNvPr>
        <xdr:cNvSpPr/>
      </xdr:nvSpPr>
      <xdr:spPr>
        <a:xfrm>
          <a:off x="6921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65532</xdr:rowOff>
    </xdr:from>
    <xdr:to>
      <xdr:col>41</xdr:col>
      <xdr:colOff>50800</xdr:colOff>
      <xdr:row>81</xdr:row>
      <xdr:rowOff>74676</xdr:rowOff>
    </xdr:to>
    <xdr:cxnSp macro="">
      <xdr:nvCxnSpPr>
        <xdr:cNvPr id="368" name="直線コネクタ 367">
          <a:extLst>
            <a:ext uri="{FF2B5EF4-FFF2-40B4-BE49-F238E27FC236}">
              <a16:creationId xmlns:a16="http://schemas.microsoft.com/office/drawing/2014/main" id="{35E9E407-4DDC-4DCC-8ACE-60643C7EACCE}"/>
            </a:ext>
          </a:extLst>
        </xdr:cNvPr>
        <xdr:cNvCxnSpPr/>
      </xdr:nvCxnSpPr>
      <xdr:spPr>
        <a:xfrm flipV="1">
          <a:off x="6972300" y="139529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a:extLst>
            <a:ext uri="{FF2B5EF4-FFF2-40B4-BE49-F238E27FC236}">
              <a16:creationId xmlns:a16="http://schemas.microsoft.com/office/drawing/2014/main" id="{EBD9B37A-008C-497C-810B-F5FE94150F7E}"/>
            </a:ext>
          </a:extLst>
        </xdr:cNvPr>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0" name="n_2aveValue【福祉施設】&#10;一人当たり面積">
          <a:extLst>
            <a:ext uri="{FF2B5EF4-FFF2-40B4-BE49-F238E27FC236}">
              <a16:creationId xmlns:a16="http://schemas.microsoft.com/office/drawing/2014/main" id="{21DF8ADC-B5FC-4C29-A0CC-6790605FE33B}"/>
            </a:ext>
          </a:extLst>
        </xdr:cNvPr>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1" name="n_3aveValue【福祉施設】&#10;一人当たり面積">
          <a:extLst>
            <a:ext uri="{FF2B5EF4-FFF2-40B4-BE49-F238E27FC236}">
              <a16:creationId xmlns:a16="http://schemas.microsoft.com/office/drawing/2014/main" id="{B075D310-D435-443A-BFCE-06A4B42A5511}"/>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福祉施設】&#10;一人当たり面積">
          <a:extLst>
            <a:ext uri="{FF2B5EF4-FFF2-40B4-BE49-F238E27FC236}">
              <a16:creationId xmlns:a16="http://schemas.microsoft.com/office/drawing/2014/main" id="{D89945B8-FE87-46AD-B912-FD7217791858}"/>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73" name="n_1mainValue【福祉施設】&#10;一人当たり面積">
          <a:extLst>
            <a:ext uri="{FF2B5EF4-FFF2-40B4-BE49-F238E27FC236}">
              <a16:creationId xmlns:a16="http://schemas.microsoft.com/office/drawing/2014/main" id="{65B57896-A62C-4846-B0CC-9720FF217AAD}"/>
            </a:ext>
          </a:extLst>
        </xdr:cNvPr>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126001</xdr:rowOff>
    </xdr:from>
    <xdr:ext cx="469744" cy="259045"/>
    <xdr:sp macro="" textlink="">
      <xdr:nvSpPr>
        <xdr:cNvPr id="374" name="n_2mainValue【福祉施設】&#10;一人当たり面積">
          <a:extLst>
            <a:ext uri="{FF2B5EF4-FFF2-40B4-BE49-F238E27FC236}">
              <a16:creationId xmlns:a16="http://schemas.microsoft.com/office/drawing/2014/main" id="{0B3CDC37-4AB7-4CCA-A31C-B4374EA4B305}"/>
            </a:ext>
          </a:extLst>
        </xdr:cNvPr>
        <xdr:cNvSpPr txBox="1"/>
      </xdr:nvSpPr>
      <xdr:spPr>
        <a:xfrm>
          <a:off x="8515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132859</xdr:rowOff>
    </xdr:from>
    <xdr:ext cx="469744" cy="259045"/>
    <xdr:sp macro="" textlink="">
      <xdr:nvSpPr>
        <xdr:cNvPr id="375" name="n_3mainValue【福祉施設】&#10;一人当たり面積">
          <a:extLst>
            <a:ext uri="{FF2B5EF4-FFF2-40B4-BE49-F238E27FC236}">
              <a16:creationId xmlns:a16="http://schemas.microsoft.com/office/drawing/2014/main" id="{AF096910-1263-4F52-B088-9C710033AC80}"/>
            </a:ext>
          </a:extLst>
        </xdr:cNvPr>
        <xdr:cNvSpPr txBox="1"/>
      </xdr:nvSpPr>
      <xdr:spPr>
        <a:xfrm>
          <a:off x="76264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142003</xdr:rowOff>
    </xdr:from>
    <xdr:ext cx="469744" cy="259045"/>
    <xdr:sp macro="" textlink="">
      <xdr:nvSpPr>
        <xdr:cNvPr id="376" name="n_4mainValue【福祉施設】&#10;一人当たり面積">
          <a:extLst>
            <a:ext uri="{FF2B5EF4-FFF2-40B4-BE49-F238E27FC236}">
              <a16:creationId xmlns:a16="http://schemas.microsoft.com/office/drawing/2014/main" id="{D2B67F45-9009-4175-91D6-4DED17DAC9D0}"/>
            </a:ext>
          </a:extLst>
        </xdr:cNvPr>
        <xdr:cNvSpPr txBox="1"/>
      </xdr:nvSpPr>
      <xdr:spPr>
        <a:xfrm>
          <a:off x="67374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01FACB8-DDD0-40C3-AD25-B34963A2EA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8CDC257-8E92-4A5B-BB99-9AAC17050B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205F8FA-C3C5-42DA-8996-C3B2530676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C0FB7E9-30A8-463C-81B1-1F5558729D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AD2D8F5-E202-467C-BF12-244023947F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B2E0830-0F99-4B1E-8FEA-5547F29620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39B8803B-C16F-41AE-A40B-5CE5C7A596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CD4553D-F27D-4E06-9844-D8130863D2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313A262-45CD-4E56-A91E-17F71EF1BA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21B6581-1770-4157-BFFB-F601CDC1A1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E372D391-46A0-46DA-9206-18C1ABAE6B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9523AD3F-C827-44B4-AF0C-224339DF88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551C5149-DD5C-41EB-A8E6-C4B0D8A204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F45CF28-3B05-451A-99CD-B48A0AE557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FF15290C-D15F-43F6-B5C6-6A32F457A6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B147FDE-F803-45FD-8CD1-B8106E9300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BD04F5F-AB9D-4BCD-9722-5888927A9D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CBD80ED-C71C-4FDF-99B5-5B3E992024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95C88B94-7961-43C3-9192-D6E1D225DF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C242071-36E7-4D14-9401-E44DB5ACE3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F97E5789-BB17-4E70-9DCA-DC15809889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63461204-109E-465F-AF04-C1CE8B3A9E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2BAC03F-CD7C-463C-A62F-7E417A3817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F165CD46-61C8-4076-A91C-004DEB2172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5CCB941-B093-4720-8AAF-38BF19797A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58FF3A18-C48A-4298-ABEA-822922B24B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EB33D1F-44CB-4C47-884C-D2889A2072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F8AF40CD-2057-4AC3-99A6-4B81135FF9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7488D64D-A8E7-4FBE-9AD5-CEDF74B592A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D9875FA8-4214-4511-A241-152E90FEECB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84169078-E5D6-4CE3-8EC2-442B34E3261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7D282D42-931A-4DB2-AE16-BF80597D71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9B1B04AB-AEC5-4D31-A5E9-60A34965C9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8D041781-28CB-458C-AB7B-274EDE08885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6233DF69-43AF-4C17-A4E7-666B93EA009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C05F72A1-6605-41E4-A0DC-6BE59554B34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ABD7A768-1153-435A-BFBF-98F2F23B238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F06771C0-B2F4-4BFF-B09C-BA2AA2F7F9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57D03276-74F0-408A-98A7-536D90FF2DB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C7FE1D3-02A9-4B53-800C-F5768312BA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AA5527B7-59B7-43BE-92E4-AF1A5D0409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8" name="直線コネクタ 417">
          <a:extLst>
            <a:ext uri="{FF2B5EF4-FFF2-40B4-BE49-F238E27FC236}">
              <a16:creationId xmlns:a16="http://schemas.microsoft.com/office/drawing/2014/main" id="{1880C3F2-AD8D-4469-BB6E-763C579C959A}"/>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847828CA-7CBE-4C15-A0C1-4B0CBFC513DB}"/>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0" name="直線コネクタ 419">
          <a:extLst>
            <a:ext uri="{FF2B5EF4-FFF2-40B4-BE49-F238E27FC236}">
              <a16:creationId xmlns:a16="http://schemas.microsoft.com/office/drawing/2014/main" id="{EC82EB55-8D3E-4F5A-B4AF-E2810316AAA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7A7D9193-1674-4DA2-9754-591E0F76279F}"/>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2" name="直線コネクタ 421">
          <a:extLst>
            <a:ext uri="{FF2B5EF4-FFF2-40B4-BE49-F238E27FC236}">
              <a16:creationId xmlns:a16="http://schemas.microsoft.com/office/drawing/2014/main" id="{5C6B58C5-6CE4-47A1-A0B6-68B22BBAF1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BD2010C6-36A7-4AA6-A975-3C40248E84CD}"/>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4" name="フローチャート: 判断 423">
          <a:extLst>
            <a:ext uri="{FF2B5EF4-FFF2-40B4-BE49-F238E27FC236}">
              <a16:creationId xmlns:a16="http://schemas.microsoft.com/office/drawing/2014/main" id="{1354EBC0-499A-42FF-BDD3-AF44E550CE3E}"/>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5" name="フローチャート: 判断 424">
          <a:extLst>
            <a:ext uri="{FF2B5EF4-FFF2-40B4-BE49-F238E27FC236}">
              <a16:creationId xmlns:a16="http://schemas.microsoft.com/office/drawing/2014/main" id="{A7B721A1-4C83-4CA5-9D5B-692F2B608027}"/>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26" name="フローチャート: 判断 425">
          <a:extLst>
            <a:ext uri="{FF2B5EF4-FFF2-40B4-BE49-F238E27FC236}">
              <a16:creationId xmlns:a16="http://schemas.microsoft.com/office/drawing/2014/main" id="{C19ABF29-90D9-46F7-91C6-F7C5CAD25122}"/>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27" name="フローチャート: 判断 426">
          <a:extLst>
            <a:ext uri="{FF2B5EF4-FFF2-40B4-BE49-F238E27FC236}">
              <a16:creationId xmlns:a16="http://schemas.microsoft.com/office/drawing/2014/main" id="{8C36E76A-BDCF-449A-B66A-11013E5D1A09}"/>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8" name="フローチャート: 判断 427">
          <a:extLst>
            <a:ext uri="{FF2B5EF4-FFF2-40B4-BE49-F238E27FC236}">
              <a16:creationId xmlns:a16="http://schemas.microsoft.com/office/drawing/2014/main" id="{F4AC04B6-422B-478D-9E62-783CF7ECB763}"/>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5FA9DF3-E0E3-4F0C-9E21-991CF171D9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E229E30-81B1-41DB-87AC-B93FACE456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76031E9-F160-4D94-8C56-5752F66A0C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D0DC185-E948-4B95-936E-67E40FF8E2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50B6964-F019-492E-B16E-2C40539A64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434" name="楕円 433">
          <a:extLst>
            <a:ext uri="{FF2B5EF4-FFF2-40B4-BE49-F238E27FC236}">
              <a16:creationId xmlns:a16="http://schemas.microsoft.com/office/drawing/2014/main" id="{FE34B46E-F510-4C60-B27D-E9335A9CC08E}"/>
            </a:ext>
          </a:extLst>
        </xdr:cNvPr>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136270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F7D6E85C-BD2D-4B56-8D65-CA8601C36007}"/>
            </a:ext>
          </a:extLst>
        </xdr:cNvPr>
        <xdr:cNvSpPr txBox="1"/>
      </xdr:nvSpPr>
      <xdr:spPr>
        <a:xfrm>
          <a:off x="16357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436" name="楕円 435">
          <a:extLst>
            <a:ext uri="{FF2B5EF4-FFF2-40B4-BE49-F238E27FC236}">
              <a16:creationId xmlns:a16="http://schemas.microsoft.com/office/drawing/2014/main" id="{84DB5954-2855-4506-BF9C-FB218530FC29}"/>
            </a:ext>
          </a:extLst>
        </xdr:cNvPr>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100693</xdr:rowOff>
    </xdr:from>
    <xdr:to>
      <xdr:col>85</xdr:col>
      <xdr:colOff>127000</xdr:colOff>
      <xdr:row>41</xdr:row>
      <xdr:rowOff>105591</xdr:rowOff>
    </xdr:to>
    <xdr:cxnSp macro="">
      <xdr:nvCxnSpPr>
        <xdr:cNvPr id="437" name="直線コネクタ 436">
          <a:extLst>
            <a:ext uri="{FF2B5EF4-FFF2-40B4-BE49-F238E27FC236}">
              <a16:creationId xmlns:a16="http://schemas.microsoft.com/office/drawing/2014/main" id="{15609F09-DED3-4AEE-9E37-EFE94D946EFC}"/>
            </a:ext>
          </a:extLst>
        </xdr:cNvPr>
        <xdr:cNvCxnSpPr/>
      </xdr:nvCxnSpPr>
      <xdr:spPr>
        <a:xfrm flipV="1">
          <a:off x="15481300" y="71301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30299</xdr:rowOff>
    </xdr:from>
    <xdr:to>
      <xdr:col>76</xdr:col>
      <xdr:colOff>165100</xdr:colOff>
      <xdr:row>41</xdr:row>
      <xdr:rowOff>131899</xdr:rowOff>
    </xdr:to>
    <xdr:sp macro="" textlink="">
      <xdr:nvSpPr>
        <xdr:cNvPr id="438" name="楕円 437">
          <a:extLst>
            <a:ext uri="{FF2B5EF4-FFF2-40B4-BE49-F238E27FC236}">
              <a16:creationId xmlns:a16="http://schemas.microsoft.com/office/drawing/2014/main" id="{7EEE4B23-DF6A-47ED-BD86-2607D2556C05}"/>
            </a:ext>
          </a:extLst>
        </xdr:cNvPr>
        <xdr:cNvSpPr/>
      </xdr:nvSpPr>
      <xdr:spPr>
        <a:xfrm>
          <a:off x="14541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81099</xdr:rowOff>
    </xdr:from>
    <xdr:to>
      <xdr:col>81</xdr:col>
      <xdr:colOff>50800</xdr:colOff>
      <xdr:row>41</xdr:row>
      <xdr:rowOff>105591</xdr:rowOff>
    </xdr:to>
    <xdr:cxnSp macro="">
      <xdr:nvCxnSpPr>
        <xdr:cNvPr id="439" name="直線コネクタ 438">
          <a:extLst>
            <a:ext uri="{FF2B5EF4-FFF2-40B4-BE49-F238E27FC236}">
              <a16:creationId xmlns:a16="http://schemas.microsoft.com/office/drawing/2014/main" id="{0F2FF9A5-156E-4B69-947C-BD40C1766FF1}"/>
            </a:ext>
          </a:extLst>
        </xdr:cNvPr>
        <xdr:cNvCxnSpPr/>
      </xdr:nvCxnSpPr>
      <xdr:spPr>
        <a:xfrm>
          <a:off x="14592300" y="71105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xdr:rowOff>
    </xdr:from>
    <xdr:to>
      <xdr:col>72</xdr:col>
      <xdr:colOff>38100</xdr:colOff>
      <xdr:row>41</xdr:row>
      <xdr:rowOff>109038</xdr:rowOff>
    </xdr:to>
    <xdr:sp macro="" textlink="">
      <xdr:nvSpPr>
        <xdr:cNvPr id="440" name="楕円 439">
          <a:extLst>
            <a:ext uri="{FF2B5EF4-FFF2-40B4-BE49-F238E27FC236}">
              <a16:creationId xmlns:a16="http://schemas.microsoft.com/office/drawing/2014/main" id="{16AE6375-F12C-4363-86A8-350332D20A96}"/>
            </a:ext>
          </a:extLst>
        </xdr:cNvPr>
        <xdr:cNvSpPr/>
      </xdr:nvSpPr>
      <xdr:spPr>
        <a:xfrm>
          <a:off x="13652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58238</xdr:rowOff>
    </xdr:from>
    <xdr:to>
      <xdr:col>76</xdr:col>
      <xdr:colOff>114300</xdr:colOff>
      <xdr:row>41</xdr:row>
      <xdr:rowOff>81099</xdr:rowOff>
    </xdr:to>
    <xdr:cxnSp macro="">
      <xdr:nvCxnSpPr>
        <xdr:cNvPr id="441" name="直線コネクタ 440">
          <a:extLst>
            <a:ext uri="{FF2B5EF4-FFF2-40B4-BE49-F238E27FC236}">
              <a16:creationId xmlns:a16="http://schemas.microsoft.com/office/drawing/2014/main" id="{4AD958A6-C732-4144-88E4-8A75AAA28997}"/>
            </a:ext>
          </a:extLst>
        </xdr:cNvPr>
        <xdr:cNvCxnSpPr/>
      </xdr:nvCxnSpPr>
      <xdr:spPr>
        <a:xfrm>
          <a:off x="13703300" y="70876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442" name="楕円 441">
          <a:extLst>
            <a:ext uri="{FF2B5EF4-FFF2-40B4-BE49-F238E27FC236}">
              <a16:creationId xmlns:a16="http://schemas.microsoft.com/office/drawing/2014/main" id="{3C81F650-2C0E-4DC2-B7F5-29B12C970197}"/>
            </a:ext>
          </a:extLst>
        </xdr:cNvPr>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58238</xdr:rowOff>
    </xdr:to>
    <xdr:cxnSp macro="">
      <xdr:nvCxnSpPr>
        <xdr:cNvPr id="443" name="直線コネクタ 442">
          <a:extLst>
            <a:ext uri="{FF2B5EF4-FFF2-40B4-BE49-F238E27FC236}">
              <a16:creationId xmlns:a16="http://schemas.microsoft.com/office/drawing/2014/main" id="{3A365A7F-40CD-4237-9DD0-6C9126280258}"/>
            </a:ext>
          </a:extLst>
        </xdr:cNvPr>
        <xdr:cNvCxnSpPr/>
      </xdr:nvCxnSpPr>
      <xdr:spPr>
        <a:xfrm>
          <a:off x="12814300" y="70631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73B5DE80-E092-4B86-9CE7-4C44014C5C5B}"/>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7484195-5E68-48A9-9C59-E7966AD5F8C5}"/>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D2A5DD8B-CAED-4E2E-91E1-92BB9A231109}"/>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D21F043A-1A50-47F1-9873-604FBC74D1E2}"/>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B578F34-D969-42D8-8880-568B844D4D1E}"/>
            </a:ext>
          </a:extLst>
        </xdr:cNvPr>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123026</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62D8A3BC-A16E-4194-AD2C-AAFDA49DC419}"/>
            </a:ext>
          </a:extLst>
        </xdr:cNvPr>
        <xdr:cNvSpPr txBox="1"/>
      </xdr:nvSpPr>
      <xdr:spPr>
        <a:xfrm>
          <a:off x="14389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100165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1BF1636E-06C9-4197-B1EF-BDA85FA08626}"/>
            </a:ext>
          </a:extLst>
        </xdr:cNvPr>
        <xdr:cNvSpPr txBox="1"/>
      </xdr:nvSpPr>
      <xdr:spPr>
        <a:xfrm>
          <a:off x="13500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4A724C38-DEA0-4451-8495-288462012396}"/>
            </a:ext>
          </a:extLst>
        </xdr:cNvPr>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4CB6E5EA-6D2C-47BF-B805-BBD4035F35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2B4FE3D-04AB-4463-83F9-477E42CFCE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F31E500-2C56-4C83-8B74-1202F85AAB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81AA95A-66A4-4AEC-BAFA-8234DD6211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E949AC0-5E8A-4E25-8092-547E7568C3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3BB3B57-8643-4939-8522-8BD4D92C25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3C67897-21D6-458B-8A8C-A7728F438E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5E79D5F-855B-4A31-93CA-45BDFF5760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DB04371-7B88-437C-B79B-7EC3896794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5413B9B-F8BC-428E-925E-F619A518CD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B9BAD82-6852-48A6-A76C-9FA116B34F5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FB00E7D9-FA3E-4D10-959B-1B44138C56D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3E7BF704-5D4C-4A7E-9B33-A39BC18526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E1E433F4-8309-4B6B-8881-F126B48640F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2C148C39-4F94-4C03-9706-FD209F695CF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2689E501-5AFA-45BC-AB38-D98F0C49991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4833C315-CA63-4048-B3C4-878DBD5AE1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510EB4CF-FC24-42E4-B75D-4FC0F6E7897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44DC1A85-2F5E-40F4-9B0E-69E5789BC3C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E95E8FAA-1DE7-46E8-A823-DC7645F4711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DE7B9A04-E9EE-48A4-8F8B-B675267692B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0D0B2BBC-952F-4DAB-983F-09F263851F71}"/>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5E9EDE4A-902C-499C-9B7C-D5B0438E5E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51DD54C7-D378-43D2-9812-061A39196D7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8EB69118-67F5-4BD3-9DD0-007979277F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77" name="直線コネクタ 476">
          <a:extLst>
            <a:ext uri="{FF2B5EF4-FFF2-40B4-BE49-F238E27FC236}">
              <a16:creationId xmlns:a16="http://schemas.microsoft.com/office/drawing/2014/main" id="{4F564AD4-04EC-43D4-ADC0-DEC37B921A8D}"/>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C2F2A2B9-2440-4149-B1D6-305BDE7C626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9" name="直線コネクタ 478">
          <a:extLst>
            <a:ext uri="{FF2B5EF4-FFF2-40B4-BE49-F238E27FC236}">
              <a16:creationId xmlns:a16="http://schemas.microsoft.com/office/drawing/2014/main" id="{E6D3F805-858B-4DB2-84F9-BF917C4EE2EF}"/>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2FFCD1EE-9DAA-481F-A725-F8E57FB3050B}"/>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1" name="直線コネクタ 480">
          <a:extLst>
            <a:ext uri="{FF2B5EF4-FFF2-40B4-BE49-F238E27FC236}">
              <a16:creationId xmlns:a16="http://schemas.microsoft.com/office/drawing/2014/main" id="{45109FA9-77F1-48D2-B4F1-EF8E2F207DB3}"/>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64307BF6-216D-48AA-B645-C3D65EE858DE}"/>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3" name="フローチャート: 判断 482">
          <a:extLst>
            <a:ext uri="{FF2B5EF4-FFF2-40B4-BE49-F238E27FC236}">
              <a16:creationId xmlns:a16="http://schemas.microsoft.com/office/drawing/2014/main" id="{E4316C7D-2D25-481B-A435-E7813914075D}"/>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4" name="フローチャート: 判断 483">
          <a:extLst>
            <a:ext uri="{FF2B5EF4-FFF2-40B4-BE49-F238E27FC236}">
              <a16:creationId xmlns:a16="http://schemas.microsoft.com/office/drawing/2014/main" id="{3CD2F5EE-FFB4-4214-816D-55BD0EFB9EDE}"/>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5" name="フローチャート: 判断 484">
          <a:extLst>
            <a:ext uri="{FF2B5EF4-FFF2-40B4-BE49-F238E27FC236}">
              <a16:creationId xmlns:a16="http://schemas.microsoft.com/office/drawing/2014/main" id="{9B0DB0B3-F43B-4FDD-B52F-A32D3D6D2D24}"/>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86" name="フローチャート: 判断 485">
          <a:extLst>
            <a:ext uri="{FF2B5EF4-FFF2-40B4-BE49-F238E27FC236}">
              <a16:creationId xmlns:a16="http://schemas.microsoft.com/office/drawing/2014/main" id="{42BE57FC-E2BB-40DD-B531-A15B0B2C156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87" name="フローチャート: 判断 486">
          <a:extLst>
            <a:ext uri="{FF2B5EF4-FFF2-40B4-BE49-F238E27FC236}">
              <a16:creationId xmlns:a16="http://schemas.microsoft.com/office/drawing/2014/main" id="{1EEE5B8D-5255-482E-957C-C632CD80551C}"/>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DB78FE9-5F99-4FCB-9129-75F6030512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8514731-AA13-42C2-92E8-D3FCC3B330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E2A436D-DB01-427C-BBDA-7E04C62E73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5E53084-09EC-481E-A596-8AF0C89DEB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4CA2A35-9F59-4AF8-805E-B44E69862D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150268</xdr:rowOff>
    </xdr:from>
    <xdr:to>
      <xdr:col>116</xdr:col>
      <xdr:colOff>114300</xdr:colOff>
      <xdr:row>41</xdr:row>
      <xdr:rowOff>80418</xdr:rowOff>
    </xdr:to>
    <xdr:sp macro="" textlink="">
      <xdr:nvSpPr>
        <xdr:cNvPr id="493" name="楕円 492">
          <a:extLst>
            <a:ext uri="{FF2B5EF4-FFF2-40B4-BE49-F238E27FC236}">
              <a16:creationId xmlns:a16="http://schemas.microsoft.com/office/drawing/2014/main" id="{1BD403DE-5769-42E3-817A-79D436DEBD74}"/>
            </a:ext>
          </a:extLst>
        </xdr:cNvPr>
        <xdr:cNvSpPr/>
      </xdr:nvSpPr>
      <xdr:spPr>
        <a:xfrm>
          <a:off x="22110700" y="70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128695</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F07D9568-0D1B-41EF-8D0B-53DBB3ED87C2}"/>
            </a:ext>
          </a:extLst>
        </xdr:cNvPr>
        <xdr:cNvSpPr txBox="1"/>
      </xdr:nvSpPr>
      <xdr:spPr>
        <a:xfrm>
          <a:off x="22199600" y="69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156532</xdr:rowOff>
    </xdr:from>
    <xdr:to>
      <xdr:col>112</xdr:col>
      <xdr:colOff>38100</xdr:colOff>
      <xdr:row>41</xdr:row>
      <xdr:rowOff>86682</xdr:rowOff>
    </xdr:to>
    <xdr:sp macro="" textlink="">
      <xdr:nvSpPr>
        <xdr:cNvPr id="495" name="楕円 494">
          <a:extLst>
            <a:ext uri="{FF2B5EF4-FFF2-40B4-BE49-F238E27FC236}">
              <a16:creationId xmlns:a16="http://schemas.microsoft.com/office/drawing/2014/main" id="{36BFCAE3-4ACD-4E44-9487-A53C5275F76C}"/>
            </a:ext>
          </a:extLst>
        </xdr:cNvPr>
        <xdr:cNvSpPr/>
      </xdr:nvSpPr>
      <xdr:spPr>
        <a:xfrm>
          <a:off x="21272500" y="7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29618</xdr:rowOff>
    </xdr:from>
    <xdr:to>
      <xdr:col>116</xdr:col>
      <xdr:colOff>63500</xdr:colOff>
      <xdr:row>41</xdr:row>
      <xdr:rowOff>35882</xdr:rowOff>
    </xdr:to>
    <xdr:cxnSp macro="">
      <xdr:nvCxnSpPr>
        <xdr:cNvPr id="496" name="直線コネクタ 495">
          <a:extLst>
            <a:ext uri="{FF2B5EF4-FFF2-40B4-BE49-F238E27FC236}">
              <a16:creationId xmlns:a16="http://schemas.microsoft.com/office/drawing/2014/main" id="{587857BF-BEE3-43F8-A4C6-3C6A1136AC39}"/>
            </a:ext>
          </a:extLst>
        </xdr:cNvPr>
        <xdr:cNvCxnSpPr/>
      </xdr:nvCxnSpPr>
      <xdr:spPr>
        <a:xfrm flipV="1">
          <a:off x="21323300" y="7059068"/>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159170</xdr:rowOff>
    </xdr:from>
    <xdr:to>
      <xdr:col>107</xdr:col>
      <xdr:colOff>101600</xdr:colOff>
      <xdr:row>41</xdr:row>
      <xdr:rowOff>89320</xdr:rowOff>
    </xdr:to>
    <xdr:sp macro="" textlink="">
      <xdr:nvSpPr>
        <xdr:cNvPr id="497" name="楕円 496">
          <a:extLst>
            <a:ext uri="{FF2B5EF4-FFF2-40B4-BE49-F238E27FC236}">
              <a16:creationId xmlns:a16="http://schemas.microsoft.com/office/drawing/2014/main" id="{ACC32A33-2617-49B0-AC36-4D8152B771C8}"/>
            </a:ext>
          </a:extLst>
        </xdr:cNvPr>
        <xdr:cNvSpPr/>
      </xdr:nvSpPr>
      <xdr:spPr>
        <a:xfrm>
          <a:off x="20383500" y="70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35882</xdr:rowOff>
    </xdr:from>
    <xdr:to>
      <xdr:col>111</xdr:col>
      <xdr:colOff>177800</xdr:colOff>
      <xdr:row>41</xdr:row>
      <xdr:rowOff>38520</xdr:rowOff>
    </xdr:to>
    <xdr:cxnSp macro="">
      <xdr:nvCxnSpPr>
        <xdr:cNvPr id="498" name="直線コネクタ 497">
          <a:extLst>
            <a:ext uri="{FF2B5EF4-FFF2-40B4-BE49-F238E27FC236}">
              <a16:creationId xmlns:a16="http://schemas.microsoft.com/office/drawing/2014/main" id="{526655AC-EB60-4491-9C3D-7142A3AB4A4A}"/>
            </a:ext>
          </a:extLst>
        </xdr:cNvPr>
        <xdr:cNvCxnSpPr/>
      </xdr:nvCxnSpPr>
      <xdr:spPr>
        <a:xfrm flipV="1">
          <a:off x="20434300" y="7065332"/>
          <a:ext cx="889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161009</xdr:rowOff>
    </xdr:from>
    <xdr:to>
      <xdr:col>102</xdr:col>
      <xdr:colOff>165100</xdr:colOff>
      <xdr:row>41</xdr:row>
      <xdr:rowOff>91159</xdr:rowOff>
    </xdr:to>
    <xdr:sp macro="" textlink="">
      <xdr:nvSpPr>
        <xdr:cNvPr id="499" name="楕円 498">
          <a:extLst>
            <a:ext uri="{FF2B5EF4-FFF2-40B4-BE49-F238E27FC236}">
              <a16:creationId xmlns:a16="http://schemas.microsoft.com/office/drawing/2014/main" id="{B85828AB-F922-4797-AAB2-98E2EDB52C70}"/>
            </a:ext>
          </a:extLst>
        </xdr:cNvPr>
        <xdr:cNvSpPr/>
      </xdr:nvSpPr>
      <xdr:spPr>
        <a:xfrm>
          <a:off x="19494500" y="70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38520</xdr:rowOff>
    </xdr:from>
    <xdr:to>
      <xdr:col>107</xdr:col>
      <xdr:colOff>50800</xdr:colOff>
      <xdr:row>41</xdr:row>
      <xdr:rowOff>40359</xdr:rowOff>
    </xdr:to>
    <xdr:cxnSp macro="">
      <xdr:nvCxnSpPr>
        <xdr:cNvPr id="500" name="直線コネクタ 499">
          <a:extLst>
            <a:ext uri="{FF2B5EF4-FFF2-40B4-BE49-F238E27FC236}">
              <a16:creationId xmlns:a16="http://schemas.microsoft.com/office/drawing/2014/main" id="{310A61D7-B54B-4DD7-B3D6-DB32F8CCA079}"/>
            </a:ext>
          </a:extLst>
        </xdr:cNvPr>
        <xdr:cNvCxnSpPr/>
      </xdr:nvCxnSpPr>
      <xdr:spPr>
        <a:xfrm flipV="1">
          <a:off x="19545300" y="7067970"/>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163364</xdr:rowOff>
    </xdr:from>
    <xdr:to>
      <xdr:col>98</xdr:col>
      <xdr:colOff>38100</xdr:colOff>
      <xdr:row>41</xdr:row>
      <xdr:rowOff>93514</xdr:rowOff>
    </xdr:to>
    <xdr:sp macro="" textlink="">
      <xdr:nvSpPr>
        <xdr:cNvPr id="501" name="楕円 500">
          <a:extLst>
            <a:ext uri="{FF2B5EF4-FFF2-40B4-BE49-F238E27FC236}">
              <a16:creationId xmlns:a16="http://schemas.microsoft.com/office/drawing/2014/main" id="{0C291166-D3ED-4623-BCD7-F9274219D23B}"/>
            </a:ext>
          </a:extLst>
        </xdr:cNvPr>
        <xdr:cNvSpPr/>
      </xdr:nvSpPr>
      <xdr:spPr>
        <a:xfrm>
          <a:off x="18605500" y="70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40359</xdr:rowOff>
    </xdr:from>
    <xdr:to>
      <xdr:col>102</xdr:col>
      <xdr:colOff>114300</xdr:colOff>
      <xdr:row>41</xdr:row>
      <xdr:rowOff>42714</xdr:rowOff>
    </xdr:to>
    <xdr:cxnSp macro="">
      <xdr:nvCxnSpPr>
        <xdr:cNvPr id="502" name="直線コネクタ 501">
          <a:extLst>
            <a:ext uri="{FF2B5EF4-FFF2-40B4-BE49-F238E27FC236}">
              <a16:creationId xmlns:a16="http://schemas.microsoft.com/office/drawing/2014/main" id="{E981CEEB-C40D-47AC-83C9-E27ED95B0AF1}"/>
            </a:ext>
          </a:extLst>
        </xdr:cNvPr>
        <xdr:cNvCxnSpPr/>
      </xdr:nvCxnSpPr>
      <xdr:spPr>
        <a:xfrm flipV="1">
          <a:off x="18656300" y="7069809"/>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2BEB84AC-8756-4CDD-BB07-8CB61EA8718F}"/>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682B5625-BB3E-45F7-A525-74A0DD52682C}"/>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6602AB62-C239-49EC-85D7-E7E6719A041C}"/>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1785CD86-46A2-4E9A-85BD-24C9E5FB4703}"/>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77809</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A39CE9BD-F024-410D-84D6-5CD6C373D788}"/>
            </a:ext>
          </a:extLst>
        </xdr:cNvPr>
        <xdr:cNvSpPr txBox="1"/>
      </xdr:nvSpPr>
      <xdr:spPr>
        <a:xfrm>
          <a:off x="21043411" y="71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80447</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A9D6A4EA-A6A6-48C3-9EF1-35844E6407F7}"/>
            </a:ext>
          </a:extLst>
        </xdr:cNvPr>
        <xdr:cNvSpPr txBox="1"/>
      </xdr:nvSpPr>
      <xdr:spPr>
        <a:xfrm>
          <a:off x="20167111" y="71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82286</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945B88FB-B6B3-431E-BA09-A11CBF7AAE3A}"/>
            </a:ext>
          </a:extLst>
        </xdr:cNvPr>
        <xdr:cNvSpPr txBox="1"/>
      </xdr:nvSpPr>
      <xdr:spPr>
        <a:xfrm>
          <a:off x="19278111" y="711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84641</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B899BA22-C094-4B67-B256-35BADA5C942D}"/>
            </a:ext>
          </a:extLst>
        </xdr:cNvPr>
        <xdr:cNvSpPr txBox="1"/>
      </xdr:nvSpPr>
      <xdr:spPr>
        <a:xfrm>
          <a:off x="18389111" y="711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E56EA98-4138-430F-93F5-EE09A00D83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288D91B-FD92-4B55-A0C9-A789CCA2F6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E4E0E41-241A-4F42-9E0D-DE336324D9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5CD1837-A694-49B2-9303-76E4FCFA94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B5E24539-AB22-457B-B5BE-53CF6A872D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5EF3BB2E-FC77-420B-B6AC-9B336A8432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61028BD-3CF7-4929-9E02-7472E076CD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122AB2E-0402-4A76-BBDB-1925DDFDAC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816FFC4-1DD9-4285-88B8-B79686B8F2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167B42C-8F41-49D7-9B13-B52FDCC8DD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82C7BA84-927E-4037-9BE5-161DD2D243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CC32C89F-D9CD-4C20-B705-40F13C0D08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B5DDF16-8E75-4508-A864-D1A290A1404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21BFC41D-BB86-41F6-AE46-F3AF091D9A0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50448C24-2DCC-464C-8760-B372D92D8C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4A82CE37-8DD4-42A8-8E9A-09017A97CD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87B2055-E092-4D90-A3C3-2BFF10B959E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AA2FC412-85C8-469D-ACC9-ED76960B8E8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B4655E7-A63D-4001-9C3F-0FAE7734109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E22BA17-0C17-472E-A500-04C6DCEF2B7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FD6AB81-2D76-41B0-8E15-1C3F68F289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99087A0-A637-4BEA-9C06-EA175D2FF1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990C3210-7738-418E-B2E4-A9F54A92075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081FF55-6B0F-4DF7-ACB8-AFCF5FCC9D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5" name="直線コネクタ 534">
          <a:extLst>
            <a:ext uri="{FF2B5EF4-FFF2-40B4-BE49-F238E27FC236}">
              <a16:creationId xmlns:a16="http://schemas.microsoft.com/office/drawing/2014/main" id="{9EAD10E0-B63F-4E74-8259-5F01698F0797}"/>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B4BEB275-47C1-4197-BD9F-9B4F62C4143E}"/>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7" name="直線コネクタ 536">
          <a:extLst>
            <a:ext uri="{FF2B5EF4-FFF2-40B4-BE49-F238E27FC236}">
              <a16:creationId xmlns:a16="http://schemas.microsoft.com/office/drawing/2014/main" id="{6FF9B862-8F75-4D18-BC32-B45EBDBF3ACC}"/>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AF28A723-D7DA-489E-BCA7-A780615CBA89}"/>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9" name="直線コネクタ 538">
          <a:extLst>
            <a:ext uri="{FF2B5EF4-FFF2-40B4-BE49-F238E27FC236}">
              <a16:creationId xmlns:a16="http://schemas.microsoft.com/office/drawing/2014/main" id="{9E7B5162-4CD4-427C-9C43-C711C3A4FEEB}"/>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C2912C2A-7AE3-490F-B7F4-2A78228F36CE}"/>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1" name="フローチャート: 判断 540">
          <a:extLst>
            <a:ext uri="{FF2B5EF4-FFF2-40B4-BE49-F238E27FC236}">
              <a16:creationId xmlns:a16="http://schemas.microsoft.com/office/drawing/2014/main" id="{6B6C8313-0F7E-46D8-A9B6-5AEE2445C6AB}"/>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2" name="フローチャート: 判断 541">
          <a:extLst>
            <a:ext uri="{FF2B5EF4-FFF2-40B4-BE49-F238E27FC236}">
              <a16:creationId xmlns:a16="http://schemas.microsoft.com/office/drawing/2014/main" id="{D5292A57-EDEC-48DA-B4B5-2F3ACFE55CFB}"/>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3" name="フローチャート: 判断 542">
          <a:extLst>
            <a:ext uri="{FF2B5EF4-FFF2-40B4-BE49-F238E27FC236}">
              <a16:creationId xmlns:a16="http://schemas.microsoft.com/office/drawing/2014/main" id="{8785A4C0-398B-485D-B433-964312727F02}"/>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4" name="フローチャート: 判断 543">
          <a:extLst>
            <a:ext uri="{FF2B5EF4-FFF2-40B4-BE49-F238E27FC236}">
              <a16:creationId xmlns:a16="http://schemas.microsoft.com/office/drawing/2014/main" id="{28806B37-FC23-4A4C-8C7F-1482A727D34A}"/>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5" name="フローチャート: 判断 544">
          <a:extLst>
            <a:ext uri="{FF2B5EF4-FFF2-40B4-BE49-F238E27FC236}">
              <a16:creationId xmlns:a16="http://schemas.microsoft.com/office/drawing/2014/main" id="{344A1C10-EED3-45FB-A1AF-CDEF7B43A39E}"/>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27697AD-59FB-4AF7-88C4-3D9208365A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EBB6411-E34B-44A0-BF5C-97A2917FD1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5345DD3-70E8-44C9-B4DC-19EDA69172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A22032-8CA6-4E7C-853F-5118BC73EE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18F26B9-45AE-41A9-B249-B864939578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51" name="楕円 550">
          <a:extLst>
            <a:ext uri="{FF2B5EF4-FFF2-40B4-BE49-F238E27FC236}">
              <a16:creationId xmlns:a16="http://schemas.microsoft.com/office/drawing/2014/main" id="{578E8F50-840E-45C9-A989-2E7C672D504B}"/>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C91DB674-BFC7-4385-94A2-A797DC282739}"/>
            </a:ext>
          </a:extLst>
        </xdr:cNvPr>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553" name="楕円 552">
          <a:extLst>
            <a:ext uri="{FF2B5EF4-FFF2-40B4-BE49-F238E27FC236}">
              <a16:creationId xmlns:a16="http://schemas.microsoft.com/office/drawing/2014/main" id="{E2704CC0-6CD1-4936-9AB3-5D712194EAB7}"/>
            </a:ext>
          </a:extLst>
        </xdr:cNvPr>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93345</xdr:rowOff>
    </xdr:to>
    <xdr:cxnSp macro="">
      <xdr:nvCxnSpPr>
        <xdr:cNvPr id="554" name="直線コネクタ 553">
          <a:extLst>
            <a:ext uri="{FF2B5EF4-FFF2-40B4-BE49-F238E27FC236}">
              <a16:creationId xmlns:a16="http://schemas.microsoft.com/office/drawing/2014/main" id="{662567D1-08A7-4E32-B014-8B960E1E9220}"/>
            </a:ext>
          </a:extLst>
        </xdr:cNvPr>
        <xdr:cNvCxnSpPr/>
      </xdr:nvCxnSpPr>
      <xdr:spPr>
        <a:xfrm>
          <a:off x="15481300" y="10342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5" name="楕円 554">
          <a:extLst>
            <a:ext uri="{FF2B5EF4-FFF2-40B4-BE49-F238E27FC236}">
              <a16:creationId xmlns:a16="http://schemas.microsoft.com/office/drawing/2014/main" id="{F24C1A8B-9DE4-47A9-A5D5-B803BC955EF1}"/>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76200</xdr:rowOff>
    </xdr:to>
    <xdr:cxnSp macro="">
      <xdr:nvCxnSpPr>
        <xdr:cNvPr id="556" name="直線コネクタ 555">
          <a:extLst>
            <a:ext uri="{FF2B5EF4-FFF2-40B4-BE49-F238E27FC236}">
              <a16:creationId xmlns:a16="http://schemas.microsoft.com/office/drawing/2014/main" id="{BAA9212F-FDB7-4EA5-B4E2-34013443CF56}"/>
            </a:ext>
          </a:extLst>
        </xdr:cNvPr>
        <xdr:cNvCxnSpPr/>
      </xdr:nvCxnSpPr>
      <xdr:spPr>
        <a:xfrm flipV="1">
          <a:off x="14592300" y="1034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57" name="楕円 556">
          <a:extLst>
            <a:ext uri="{FF2B5EF4-FFF2-40B4-BE49-F238E27FC236}">
              <a16:creationId xmlns:a16="http://schemas.microsoft.com/office/drawing/2014/main" id="{153DC6B1-B9CE-4F77-9E81-889D9F619AF3}"/>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558" name="直線コネクタ 557">
          <a:extLst>
            <a:ext uri="{FF2B5EF4-FFF2-40B4-BE49-F238E27FC236}">
              <a16:creationId xmlns:a16="http://schemas.microsoft.com/office/drawing/2014/main" id="{B5351917-1E9A-4482-8B90-9BB827BC6A01}"/>
            </a:ext>
          </a:extLst>
        </xdr:cNvPr>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9" name="楕円 558">
          <a:extLst>
            <a:ext uri="{FF2B5EF4-FFF2-40B4-BE49-F238E27FC236}">
              <a16:creationId xmlns:a16="http://schemas.microsoft.com/office/drawing/2014/main" id="{CF9544AC-0ECD-45FE-AA1F-6AC6A485A2FC}"/>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560" name="直線コネクタ 559">
          <a:extLst>
            <a:ext uri="{FF2B5EF4-FFF2-40B4-BE49-F238E27FC236}">
              <a16:creationId xmlns:a16="http://schemas.microsoft.com/office/drawing/2014/main" id="{F057A82B-52EC-42BB-9EF0-A4F628F11463}"/>
            </a:ext>
          </a:extLst>
        </xdr:cNvPr>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9761C992-029B-4308-BD75-758D6D34DC51}"/>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CDF06EE2-9E91-42F9-93A1-BDE2E6078ECF}"/>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F2C340EE-E2B2-42E7-AC47-A4AF004150A5}"/>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19AE112E-ADE3-478E-87F8-7B594B0E2A25}"/>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1399A39B-F3FA-4633-BA25-E2BFB0924856}"/>
            </a:ext>
          </a:extLst>
        </xdr:cNvPr>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28B89F9-7E92-42F4-B91D-8DB5AD213E89}"/>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992146BE-764C-4F38-ABA3-891BC7E48941}"/>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8B89F850-8A03-4150-B037-CE9F55EC02C9}"/>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161499E-81B8-4459-992C-329B4FE55C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1C90082-03BE-4F29-9E51-39BF4A71AC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21114A0-67CE-467F-B553-1DF43C3B87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5C9AE8CF-6707-4BDA-A898-5A1FF42C12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EAB43AD-4ECB-467C-B7FC-238065006E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0AC541F-CC77-4363-8B7B-81F3163334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F6D575A-03A5-4783-9FF9-2E9A67F63E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54BD05A-6F9F-4C83-ADC9-033CEC4A77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29C3982-A86F-4553-9DB5-CA9350C27B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6B78DC0-B510-4211-9B48-59E51B7E91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5D2ED5F0-E15E-485B-8EA2-74042F31497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8DD006FF-717F-43B2-9ADE-292B53DD69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E4A8044-0DF4-42A9-BC30-7F1E24F2613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BF66831-62DD-4B1B-86C8-ACA791A28B5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81804F1-2BA7-4859-B914-21442FC5BDD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59529B58-27A5-46F5-9712-AE59E8C94B9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7B6DDF6A-3E7A-4D06-9836-7A9BD7F38ED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A5DCBE5B-A632-4108-B936-5C39E8AB29C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B04196A2-DF96-4243-91DD-9E453A9BA24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1AF73EEF-15F0-4E42-BAC7-4630EAF9457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A29423D-CDCD-4BA4-8D53-9F9FE26F54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F21F33A1-C988-445A-9089-058165EF08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2A052380-0FBB-451D-AC1F-807E72AAC1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2" name="直線コネクタ 591">
          <a:extLst>
            <a:ext uri="{FF2B5EF4-FFF2-40B4-BE49-F238E27FC236}">
              <a16:creationId xmlns:a16="http://schemas.microsoft.com/office/drawing/2014/main" id="{D9DCD222-7243-44B7-B0B8-2B7A855A635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F6964D37-69F8-4D38-9C56-05306051635B}"/>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4" name="直線コネクタ 593">
          <a:extLst>
            <a:ext uri="{FF2B5EF4-FFF2-40B4-BE49-F238E27FC236}">
              <a16:creationId xmlns:a16="http://schemas.microsoft.com/office/drawing/2014/main" id="{DF1ACBA9-5572-4ACE-B9FF-D05A49C8C03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C73BF2D0-A4FB-4D3D-AFA4-4ADB4F01C379}"/>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96" name="直線コネクタ 595">
          <a:extLst>
            <a:ext uri="{FF2B5EF4-FFF2-40B4-BE49-F238E27FC236}">
              <a16:creationId xmlns:a16="http://schemas.microsoft.com/office/drawing/2014/main" id="{B2A6CAA7-35E8-4980-AC24-6A4415177007}"/>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D61A578E-DA36-4A8F-95CA-450A2D9C7DFB}"/>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8" name="フローチャート: 判断 597">
          <a:extLst>
            <a:ext uri="{FF2B5EF4-FFF2-40B4-BE49-F238E27FC236}">
              <a16:creationId xmlns:a16="http://schemas.microsoft.com/office/drawing/2014/main" id="{D3CB3ED0-0479-43D7-8674-8B574952C67B}"/>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9" name="フローチャート: 判断 598">
          <a:extLst>
            <a:ext uri="{FF2B5EF4-FFF2-40B4-BE49-F238E27FC236}">
              <a16:creationId xmlns:a16="http://schemas.microsoft.com/office/drawing/2014/main" id="{F27555A1-0C19-4EC6-94CF-6291D46867F5}"/>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0" name="フローチャート: 判断 599">
          <a:extLst>
            <a:ext uri="{FF2B5EF4-FFF2-40B4-BE49-F238E27FC236}">
              <a16:creationId xmlns:a16="http://schemas.microsoft.com/office/drawing/2014/main" id="{B8450681-46F4-4A16-91ED-EB3AFC86075C}"/>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1" name="フローチャート: 判断 600">
          <a:extLst>
            <a:ext uri="{FF2B5EF4-FFF2-40B4-BE49-F238E27FC236}">
              <a16:creationId xmlns:a16="http://schemas.microsoft.com/office/drawing/2014/main" id="{03D70ECE-5C37-41E2-A97F-A425636CD2B6}"/>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2" name="フローチャート: 判断 601">
          <a:extLst>
            <a:ext uri="{FF2B5EF4-FFF2-40B4-BE49-F238E27FC236}">
              <a16:creationId xmlns:a16="http://schemas.microsoft.com/office/drawing/2014/main" id="{615A0D94-3F7C-4F36-8C45-AA4B9863B64C}"/>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93AF3C3-31D5-43DE-ABCE-387F33C17F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79C1E50-A36F-49A0-9E4F-2651B359335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0537737-9CF8-418C-B834-BDD8539630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63C4816-43DC-4C12-A2BB-E347347222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EF49B2A-655A-4597-860F-0B7853BFD5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08" name="楕円 607">
          <a:extLst>
            <a:ext uri="{FF2B5EF4-FFF2-40B4-BE49-F238E27FC236}">
              <a16:creationId xmlns:a16="http://schemas.microsoft.com/office/drawing/2014/main" id="{2E286EB5-59B1-4C7B-BC6E-E79160546702}"/>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66057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796FADE8-43D1-4011-98F6-DEAB6D5D802B}"/>
            </a:ext>
          </a:extLst>
        </xdr:cNvPr>
        <xdr:cNvSpPr txBox="1"/>
      </xdr:nvSpPr>
      <xdr:spPr>
        <a:xfrm>
          <a:off x="22199600" y="1069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10" name="楕円 609">
          <a:extLst>
            <a:ext uri="{FF2B5EF4-FFF2-40B4-BE49-F238E27FC236}">
              <a16:creationId xmlns:a16="http://schemas.microsoft.com/office/drawing/2014/main" id="{ABEEDFBF-FABC-4251-8CC9-1777A81A13C3}"/>
            </a:ext>
          </a:extLst>
        </xdr:cNvPr>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30480</xdr:rowOff>
    </xdr:to>
    <xdr:cxnSp macro="">
      <xdr:nvCxnSpPr>
        <xdr:cNvPr id="611" name="直線コネクタ 610">
          <a:extLst>
            <a:ext uri="{FF2B5EF4-FFF2-40B4-BE49-F238E27FC236}">
              <a16:creationId xmlns:a16="http://schemas.microsoft.com/office/drawing/2014/main" id="{5A3A5C6E-3D34-4100-BB4D-25354031834F}"/>
            </a:ext>
          </a:extLst>
        </xdr:cNvPr>
        <xdr:cNvCxnSpPr/>
      </xdr:nvCxnSpPr>
      <xdr:spPr>
        <a:xfrm>
          <a:off x="21323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12" name="楕円 611">
          <a:extLst>
            <a:ext uri="{FF2B5EF4-FFF2-40B4-BE49-F238E27FC236}">
              <a16:creationId xmlns:a16="http://schemas.microsoft.com/office/drawing/2014/main" id="{2D4A9E56-E2EC-4B5A-AABB-A779CF2845DD}"/>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613" name="直線コネクタ 612">
          <a:extLst>
            <a:ext uri="{FF2B5EF4-FFF2-40B4-BE49-F238E27FC236}">
              <a16:creationId xmlns:a16="http://schemas.microsoft.com/office/drawing/2014/main" id="{6B80E857-15D8-4C0E-8BD0-4D7B2A0BCC3F}"/>
            </a:ext>
          </a:extLst>
        </xdr:cNvPr>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14" name="楕円 613">
          <a:extLst>
            <a:ext uri="{FF2B5EF4-FFF2-40B4-BE49-F238E27FC236}">
              <a16:creationId xmlns:a16="http://schemas.microsoft.com/office/drawing/2014/main" id="{798EAA0D-98EA-4262-9894-339C17954CAB}"/>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615" name="直線コネクタ 614">
          <a:extLst>
            <a:ext uri="{FF2B5EF4-FFF2-40B4-BE49-F238E27FC236}">
              <a16:creationId xmlns:a16="http://schemas.microsoft.com/office/drawing/2014/main" id="{114983FB-4A88-4D80-9625-12EFAC0F6C6B}"/>
            </a:ext>
          </a:extLst>
        </xdr:cNvPr>
        <xdr:cNvCxnSpPr/>
      </xdr:nvCxnSpPr>
      <xdr:spPr>
        <a:xfrm flipV="1">
          <a:off x="19545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16" name="楕円 615">
          <a:extLst>
            <a:ext uri="{FF2B5EF4-FFF2-40B4-BE49-F238E27FC236}">
              <a16:creationId xmlns:a16="http://schemas.microsoft.com/office/drawing/2014/main" id="{F7FC2D9B-2140-4E0A-83D6-418FC7216665}"/>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617" name="直線コネクタ 616">
          <a:extLst>
            <a:ext uri="{FF2B5EF4-FFF2-40B4-BE49-F238E27FC236}">
              <a16:creationId xmlns:a16="http://schemas.microsoft.com/office/drawing/2014/main" id="{764E8D1A-2142-404C-8A6B-795290EC92E8}"/>
            </a:ext>
          </a:extLst>
        </xdr:cNvPr>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18" name="n_1aveValue【保健センター・保健所】&#10;一人当たり面積">
          <a:extLst>
            <a:ext uri="{FF2B5EF4-FFF2-40B4-BE49-F238E27FC236}">
              <a16:creationId xmlns:a16="http://schemas.microsoft.com/office/drawing/2014/main" id="{37B2391F-79EE-4B3C-BAEF-281329463C9A}"/>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19" name="n_2aveValue【保健センター・保健所】&#10;一人当たり面積">
          <a:extLst>
            <a:ext uri="{FF2B5EF4-FFF2-40B4-BE49-F238E27FC236}">
              <a16:creationId xmlns:a16="http://schemas.microsoft.com/office/drawing/2014/main" id="{1E4025C9-A6C2-43AD-9DBF-77A0296EB683}"/>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0" name="n_3aveValue【保健センター・保健所】&#10;一人当たり面積">
          <a:extLst>
            <a:ext uri="{FF2B5EF4-FFF2-40B4-BE49-F238E27FC236}">
              <a16:creationId xmlns:a16="http://schemas.microsoft.com/office/drawing/2014/main" id="{4F3C19C2-C70C-47FC-BCE7-D37855783687}"/>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1" name="n_4aveValue【保健センター・保健所】&#10;一人当たり面積">
          <a:extLst>
            <a:ext uri="{FF2B5EF4-FFF2-40B4-BE49-F238E27FC236}">
              <a16:creationId xmlns:a16="http://schemas.microsoft.com/office/drawing/2014/main" id="{DC5B345E-98E9-4FE8-B0B2-A9B983836E25}"/>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622" name="n_1mainValue【保健センター・保健所】&#10;一人当たり面積">
          <a:extLst>
            <a:ext uri="{FF2B5EF4-FFF2-40B4-BE49-F238E27FC236}">
              <a16:creationId xmlns:a16="http://schemas.microsoft.com/office/drawing/2014/main" id="{1E4D0705-2C36-4F1F-9B7B-3C55622D69F8}"/>
            </a:ext>
          </a:extLst>
        </xdr:cNvPr>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23" name="n_2mainValue【保健センター・保健所】&#10;一人当たり面積">
          <a:extLst>
            <a:ext uri="{FF2B5EF4-FFF2-40B4-BE49-F238E27FC236}">
              <a16:creationId xmlns:a16="http://schemas.microsoft.com/office/drawing/2014/main" id="{4783430F-3641-460A-858A-795D2DC11629}"/>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24" name="n_3mainValue【保健センター・保健所】&#10;一人当たり面積">
          <a:extLst>
            <a:ext uri="{FF2B5EF4-FFF2-40B4-BE49-F238E27FC236}">
              <a16:creationId xmlns:a16="http://schemas.microsoft.com/office/drawing/2014/main" id="{646B13FD-D9F7-405F-8E07-30503718B903}"/>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625" name="n_4mainValue【保健センター・保健所】&#10;一人当たり面積">
          <a:extLst>
            <a:ext uri="{FF2B5EF4-FFF2-40B4-BE49-F238E27FC236}">
              <a16:creationId xmlns:a16="http://schemas.microsoft.com/office/drawing/2014/main" id="{965BA4A6-79B7-425A-911E-67FB85AA6C36}"/>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CADABF5-788C-47AB-969B-00FA8C3C33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E46CB96-6AE6-45C4-92AB-E16EFBB081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70ECE31-9DF0-466A-BC53-2E7FABE231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2A977EA-B8FE-4EB7-B096-600C7B3E52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1F5706F6-3D7F-40AD-9C89-102774871A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259C09A-EA3A-425E-BE34-3198C55D03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EFB30A1-6C3F-4F7A-A1CB-75DA746546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4D6470C-EBC1-4A44-959D-D3A5EE6267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DFC39315-D1C0-4DDF-B998-C955E3D080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B16122DA-0BF6-46A9-947D-CED9026F2E6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5A21675-D0B5-4AD3-B602-EBCB1A32925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519671EF-8C83-4C86-BEAE-9AAD6EC0DE3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A14488CD-56C1-46E5-B966-8837192A218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440046B5-F58A-4B00-948F-5A77EC83E8A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23743A50-F7AF-4027-91BD-3D09A89CA8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53B24263-F9D8-435D-805B-AE01973F58B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B33CDA70-4D46-4E0B-BB65-A1DAB5998BD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259A4737-46AE-4285-BA9F-84C48EC2A5B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9236D171-D2F2-4532-A6F4-58E84F644EE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983C3939-A9B3-4D6D-BF51-8A5AF6933C2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843EAFF1-C097-440A-A015-BF3DCBB3D91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96F754C4-FA65-418F-AB5B-511AC4A38D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252CFA51-C34F-4794-ACC2-BEB27639989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842C56C3-028A-4059-A231-B125B89538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B9626987-0E17-4117-8C14-3AD907079939}"/>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9089C2A9-125D-4D4A-BB8F-3E8D957B03D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405C3D64-0341-4520-B6C9-3D1532441AA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17B09F6B-823A-446E-9935-9D99CC1CA1D6}"/>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4" name="直線コネクタ 653">
          <a:extLst>
            <a:ext uri="{FF2B5EF4-FFF2-40B4-BE49-F238E27FC236}">
              <a16:creationId xmlns:a16="http://schemas.microsoft.com/office/drawing/2014/main" id="{35E0AA15-F1B4-4154-AADD-F4C0599FD388}"/>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CC2A8973-FB2D-431D-ACFE-2023FC82A3FA}"/>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6" name="フローチャート: 判断 655">
          <a:extLst>
            <a:ext uri="{FF2B5EF4-FFF2-40B4-BE49-F238E27FC236}">
              <a16:creationId xmlns:a16="http://schemas.microsoft.com/office/drawing/2014/main" id="{8030C552-DB6A-4BF6-B6B1-550979F3C886}"/>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57" name="フローチャート: 判断 656">
          <a:extLst>
            <a:ext uri="{FF2B5EF4-FFF2-40B4-BE49-F238E27FC236}">
              <a16:creationId xmlns:a16="http://schemas.microsoft.com/office/drawing/2014/main" id="{E45EB041-9F46-45B0-8914-42E8BB896CA6}"/>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8" name="フローチャート: 判断 657">
          <a:extLst>
            <a:ext uri="{FF2B5EF4-FFF2-40B4-BE49-F238E27FC236}">
              <a16:creationId xmlns:a16="http://schemas.microsoft.com/office/drawing/2014/main" id="{E0CA1B40-8E78-49A2-AC9C-206CC6A940E2}"/>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a:extLst>
            <a:ext uri="{FF2B5EF4-FFF2-40B4-BE49-F238E27FC236}">
              <a16:creationId xmlns:a16="http://schemas.microsoft.com/office/drawing/2014/main" id="{57C6F932-FCBB-4D07-AAD3-EA5B5F94AD1D}"/>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0" name="フローチャート: 判断 659">
          <a:extLst>
            <a:ext uri="{FF2B5EF4-FFF2-40B4-BE49-F238E27FC236}">
              <a16:creationId xmlns:a16="http://schemas.microsoft.com/office/drawing/2014/main" id="{DE7DEC71-E424-49F3-91A8-57D1722AF7F5}"/>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762AE2F-AE23-47B9-A9D8-3676B30BE5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5E1E7E0-89F0-4744-B96E-855AA582F0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903BBC2-93BC-4328-8293-D69260D3FF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2358F93-8871-432B-A4AF-F95F7E7A1B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743E70B-BBC4-4992-B02A-2DC94EE874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66" name="楕円 665">
          <a:extLst>
            <a:ext uri="{FF2B5EF4-FFF2-40B4-BE49-F238E27FC236}">
              <a16:creationId xmlns:a16="http://schemas.microsoft.com/office/drawing/2014/main" id="{95AB2C89-6465-4763-B697-A4857EDFAC29}"/>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10590B16-B8CE-4A1B-BBB3-AD6568550D23}"/>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668" name="楕円 667">
          <a:extLst>
            <a:ext uri="{FF2B5EF4-FFF2-40B4-BE49-F238E27FC236}">
              <a16:creationId xmlns:a16="http://schemas.microsoft.com/office/drawing/2014/main" id="{E2FEE6AE-FC96-42E2-B636-2AA2474C4C3B}"/>
            </a:ext>
          </a:extLst>
        </xdr:cNvPr>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84</xdr:row>
      <xdr:rowOff>3811</xdr:rowOff>
    </xdr:to>
    <xdr:cxnSp macro="">
      <xdr:nvCxnSpPr>
        <xdr:cNvPr id="669" name="直線コネクタ 668">
          <a:extLst>
            <a:ext uri="{FF2B5EF4-FFF2-40B4-BE49-F238E27FC236}">
              <a16:creationId xmlns:a16="http://schemas.microsoft.com/office/drawing/2014/main" id="{D024C47D-CD95-4EDD-814A-61F3FFB64370}"/>
            </a:ext>
          </a:extLst>
        </xdr:cNvPr>
        <xdr:cNvCxnSpPr/>
      </xdr:nvCxnSpPr>
      <xdr:spPr>
        <a:xfrm>
          <a:off x="15481300" y="143579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70" name="楕円 669">
          <a:extLst>
            <a:ext uri="{FF2B5EF4-FFF2-40B4-BE49-F238E27FC236}">
              <a16:creationId xmlns:a16="http://schemas.microsoft.com/office/drawing/2014/main" id="{BCD06DFF-5823-41B4-8C12-3C518AAF0D8F}"/>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127636</xdr:rowOff>
    </xdr:to>
    <xdr:cxnSp macro="">
      <xdr:nvCxnSpPr>
        <xdr:cNvPr id="671" name="直線コネクタ 670">
          <a:extLst>
            <a:ext uri="{FF2B5EF4-FFF2-40B4-BE49-F238E27FC236}">
              <a16:creationId xmlns:a16="http://schemas.microsoft.com/office/drawing/2014/main" id="{333471A7-0950-4C1B-ABA1-5657856E80B3}"/>
            </a:ext>
          </a:extLst>
        </xdr:cNvPr>
        <xdr:cNvCxnSpPr/>
      </xdr:nvCxnSpPr>
      <xdr:spPr>
        <a:xfrm>
          <a:off x="14592300" y="143065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145414</xdr:rowOff>
    </xdr:from>
    <xdr:to>
      <xdr:col>72</xdr:col>
      <xdr:colOff>38100</xdr:colOff>
      <xdr:row>83</xdr:row>
      <xdr:rowOff>75564</xdr:rowOff>
    </xdr:to>
    <xdr:sp macro="" textlink="">
      <xdr:nvSpPr>
        <xdr:cNvPr id="672" name="楕円 671">
          <a:extLst>
            <a:ext uri="{FF2B5EF4-FFF2-40B4-BE49-F238E27FC236}">
              <a16:creationId xmlns:a16="http://schemas.microsoft.com/office/drawing/2014/main" id="{03F7A705-580F-4A3C-99FE-F6FB4572FE44}"/>
            </a:ext>
          </a:extLst>
        </xdr:cNvPr>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76200</xdr:rowOff>
    </xdr:to>
    <xdr:cxnSp macro="">
      <xdr:nvCxnSpPr>
        <xdr:cNvPr id="673" name="直線コネクタ 672">
          <a:extLst>
            <a:ext uri="{FF2B5EF4-FFF2-40B4-BE49-F238E27FC236}">
              <a16:creationId xmlns:a16="http://schemas.microsoft.com/office/drawing/2014/main" id="{5A6D460E-674E-474B-B684-64F4E261482A}"/>
            </a:ext>
          </a:extLst>
        </xdr:cNvPr>
        <xdr:cNvCxnSpPr/>
      </xdr:nvCxnSpPr>
      <xdr:spPr>
        <a:xfrm>
          <a:off x="13703300" y="14255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93980</xdr:rowOff>
    </xdr:from>
    <xdr:to>
      <xdr:col>67</xdr:col>
      <xdr:colOff>101600</xdr:colOff>
      <xdr:row>83</xdr:row>
      <xdr:rowOff>24130</xdr:rowOff>
    </xdr:to>
    <xdr:sp macro="" textlink="">
      <xdr:nvSpPr>
        <xdr:cNvPr id="674" name="楕円 673">
          <a:extLst>
            <a:ext uri="{FF2B5EF4-FFF2-40B4-BE49-F238E27FC236}">
              <a16:creationId xmlns:a16="http://schemas.microsoft.com/office/drawing/2014/main" id="{F6DB3CD3-A646-41EE-95A0-23D2139A4E0F}"/>
            </a:ext>
          </a:extLst>
        </xdr:cNvPr>
        <xdr:cNvSpPr/>
      </xdr:nvSpPr>
      <xdr:spPr>
        <a:xfrm>
          <a:off x="12763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144780</xdr:rowOff>
    </xdr:from>
    <xdr:to>
      <xdr:col>71</xdr:col>
      <xdr:colOff>177800</xdr:colOff>
      <xdr:row>83</xdr:row>
      <xdr:rowOff>24764</xdr:rowOff>
    </xdr:to>
    <xdr:cxnSp macro="">
      <xdr:nvCxnSpPr>
        <xdr:cNvPr id="675" name="直線コネクタ 674">
          <a:extLst>
            <a:ext uri="{FF2B5EF4-FFF2-40B4-BE49-F238E27FC236}">
              <a16:creationId xmlns:a16="http://schemas.microsoft.com/office/drawing/2014/main" id="{9B0ADFC8-E98B-440F-9F1B-B2E782E4A551}"/>
            </a:ext>
          </a:extLst>
        </xdr:cNvPr>
        <xdr:cNvCxnSpPr/>
      </xdr:nvCxnSpPr>
      <xdr:spPr>
        <a:xfrm>
          <a:off x="12814300" y="142036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6" name="n_1aveValue【消防施設】&#10;有形固定資産減価償却率">
          <a:extLst>
            <a:ext uri="{FF2B5EF4-FFF2-40B4-BE49-F238E27FC236}">
              <a16:creationId xmlns:a16="http://schemas.microsoft.com/office/drawing/2014/main" id="{64F5A356-1102-4494-8961-601E97CDDA63}"/>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77" name="n_2aveValue【消防施設】&#10;有形固定資産減価償却率">
          <a:extLst>
            <a:ext uri="{FF2B5EF4-FFF2-40B4-BE49-F238E27FC236}">
              <a16:creationId xmlns:a16="http://schemas.microsoft.com/office/drawing/2014/main" id="{AF63C242-5051-4109-AC51-E674FF2D71BA}"/>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a:extLst>
            <a:ext uri="{FF2B5EF4-FFF2-40B4-BE49-F238E27FC236}">
              <a16:creationId xmlns:a16="http://schemas.microsoft.com/office/drawing/2014/main" id="{823D4F30-5A1B-4842-927B-4C91D3837C76}"/>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9" name="n_4aveValue【消防施設】&#10;有形固定資産減価償却率">
          <a:extLst>
            <a:ext uri="{FF2B5EF4-FFF2-40B4-BE49-F238E27FC236}">
              <a16:creationId xmlns:a16="http://schemas.microsoft.com/office/drawing/2014/main" id="{B77CFFE6-69D5-4190-BAFE-DC6CF675E68A}"/>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680" name="n_1mainValue【消防施設】&#10;有形固定資産減価償却率">
          <a:extLst>
            <a:ext uri="{FF2B5EF4-FFF2-40B4-BE49-F238E27FC236}">
              <a16:creationId xmlns:a16="http://schemas.microsoft.com/office/drawing/2014/main" id="{FEB2F441-AE90-43B6-8050-151E1C29458A}"/>
            </a:ext>
          </a:extLst>
        </xdr:cNvPr>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81" name="n_2mainValue【消防施設】&#10;有形固定資産減価償却率">
          <a:extLst>
            <a:ext uri="{FF2B5EF4-FFF2-40B4-BE49-F238E27FC236}">
              <a16:creationId xmlns:a16="http://schemas.microsoft.com/office/drawing/2014/main" id="{D7521237-CFD1-41D5-9336-53C969CA407F}"/>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682" name="n_3mainValue【消防施設】&#10;有形固定資産減価償却率">
          <a:extLst>
            <a:ext uri="{FF2B5EF4-FFF2-40B4-BE49-F238E27FC236}">
              <a16:creationId xmlns:a16="http://schemas.microsoft.com/office/drawing/2014/main" id="{C8F93D1F-815F-41CE-B9B5-3207833FED1C}"/>
            </a:ext>
          </a:extLst>
        </xdr:cNvPr>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683" name="n_4mainValue【消防施設】&#10;有形固定資産減価償却率">
          <a:extLst>
            <a:ext uri="{FF2B5EF4-FFF2-40B4-BE49-F238E27FC236}">
              <a16:creationId xmlns:a16="http://schemas.microsoft.com/office/drawing/2014/main" id="{2C48B7AE-E197-43CB-B09B-7B6C56CEBDB1}"/>
            </a:ext>
          </a:extLst>
        </xdr:cNvPr>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FA519BC2-1FF4-48C1-94B5-963A426876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5AC8EF21-457C-4A80-AB6A-7BFB3C98D4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734D94E6-B9B7-4251-BE9D-185209DBC1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A33850FF-61D5-477A-AA75-387B4DE21C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C8D5C537-6A6A-4EFC-869E-3A6EB4A4C3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CEC37615-8300-42C2-BAA6-1F8B045199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31C75FF4-FC6D-4A66-BE57-336454C30E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7C1299F0-ABFD-4C3A-B480-BD0E32B2FE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74E5938-CCAC-48C2-B056-D4BA81643AE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9DB64DCE-C6E3-4359-9FD9-54476E6FD8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D022E14-62D7-4910-9492-E818333DBEA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189D66B1-4D13-4CFB-A026-C0D0C99262D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4735604B-5448-45C5-A99D-45E14CBA2DC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2AD579DF-2035-4EEE-9A57-4016AC301ED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1F8F6FDA-C1CE-415F-ACA2-CC232131B4E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8554F04B-34E3-4F82-A789-45A39D42CD9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AEAC293A-4EEC-404F-BBC1-EB5B508D97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6E317A0A-7034-46FB-8073-3AC8307B239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69200E-A709-4D62-850A-C00B3E4B6B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7BC6AB35-EE9B-4251-A116-84577F8CE9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601B7BB2-C835-4F9D-A721-CA75B9B6B3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CCF655AD-ACF0-41FF-A6BD-C51B29DA9FE9}"/>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消防施設】&#10;一人当たり面積最小値テキスト">
          <a:extLst>
            <a:ext uri="{FF2B5EF4-FFF2-40B4-BE49-F238E27FC236}">
              <a16:creationId xmlns:a16="http://schemas.microsoft.com/office/drawing/2014/main" id="{B68BD894-5B58-4C49-AEA6-CECA4ED2BD9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AB356FA9-1FB9-4326-943F-1DEE924BB665}"/>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8" name="【消防施設】&#10;一人当たり面積最大値テキスト">
          <a:extLst>
            <a:ext uri="{FF2B5EF4-FFF2-40B4-BE49-F238E27FC236}">
              <a16:creationId xmlns:a16="http://schemas.microsoft.com/office/drawing/2014/main" id="{1A738D9B-479B-473E-BDF7-9FB14CA04951}"/>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9" name="直線コネクタ 708">
          <a:extLst>
            <a:ext uri="{FF2B5EF4-FFF2-40B4-BE49-F238E27FC236}">
              <a16:creationId xmlns:a16="http://schemas.microsoft.com/office/drawing/2014/main" id="{BE95117F-EA20-40B0-A5F4-02BA44CE88C6}"/>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0" name="【消防施設】&#10;一人当たり面積平均値テキスト">
          <a:extLst>
            <a:ext uri="{FF2B5EF4-FFF2-40B4-BE49-F238E27FC236}">
              <a16:creationId xmlns:a16="http://schemas.microsoft.com/office/drawing/2014/main" id="{AC3BB160-BDD6-4311-8B3A-925D3C8C2EF7}"/>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1" name="フローチャート: 判断 710">
          <a:extLst>
            <a:ext uri="{FF2B5EF4-FFF2-40B4-BE49-F238E27FC236}">
              <a16:creationId xmlns:a16="http://schemas.microsoft.com/office/drawing/2014/main" id="{1B1057B6-6D56-47D4-849D-AF24C902D6CA}"/>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C302AA87-25C8-4F0C-838A-E1557EBBB6A1}"/>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3" name="フローチャート: 判断 712">
          <a:extLst>
            <a:ext uri="{FF2B5EF4-FFF2-40B4-BE49-F238E27FC236}">
              <a16:creationId xmlns:a16="http://schemas.microsoft.com/office/drawing/2014/main" id="{5CC97117-34EA-44F6-823A-53062849198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4" name="フローチャート: 判断 713">
          <a:extLst>
            <a:ext uri="{FF2B5EF4-FFF2-40B4-BE49-F238E27FC236}">
              <a16:creationId xmlns:a16="http://schemas.microsoft.com/office/drawing/2014/main" id="{A27A5609-FD9F-44E5-ADAE-C568C2485FA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フローチャート: 判断 714">
          <a:extLst>
            <a:ext uri="{FF2B5EF4-FFF2-40B4-BE49-F238E27FC236}">
              <a16:creationId xmlns:a16="http://schemas.microsoft.com/office/drawing/2014/main" id="{0C1668E8-2015-4864-A25D-6A03D5545EF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CF756A8-4E6C-44E2-B5BC-86D5A7E75E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73225EE-3325-49B3-A6E8-9BBDCCAB03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5D3397D-060E-4E6C-BA31-5A41586949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31B96CB-4FB4-406B-88C4-938D487033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FFBAE85-BF2E-460C-8495-131AC57F41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21" name="楕円 720">
          <a:extLst>
            <a:ext uri="{FF2B5EF4-FFF2-40B4-BE49-F238E27FC236}">
              <a16:creationId xmlns:a16="http://schemas.microsoft.com/office/drawing/2014/main" id="{744C5515-5789-4F6F-834F-6FE78A638352}"/>
            </a:ext>
          </a:extLst>
        </xdr:cNvPr>
        <xdr:cNvSpPr/>
      </xdr:nvSpPr>
      <xdr:spPr>
        <a:xfrm>
          <a:off x="22110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133114</xdr:rowOff>
    </xdr:from>
    <xdr:ext cx="469744" cy="259045"/>
    <xdr:sp macro="" textlink="">
      <xdr:nvSpPr>
        <xdr:cNvPr id="722" name="【消防施設】&#10;一人当たり面積該当値テキスト">
          <a:extLst>
            <a:ext uri="{FF2B5EF4-FFF2-40B4-BE49-F238E27FC236}">
              <a16:creationId xmlns:a16="http://schemas.microsoft.com/office/drawing/2014/main" id="{6C5BD740-BA2C-4107-A9EF-B87D3999E4C6}"/>
            </a:ext>
          </a:extLst>
        </xdr:cNvPr>
        <xdr:cNvSpPr txBox="1"/>
      </xdr:nvSpPr>
      <xdr:spPr>
        <a:xfrm>
          <a:off x="22199600" y="14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723" name="楕円 722">
          <a:extLst>
            <a:ext uri="{FF2B5EF4-FFF2-40B4-BE49-F238E27FC236}">
              <a16:creationId xmlns:a16="http://schemas.microsoft.com/office/drawing/2014/main" id="{E0722A65-6D35-4539-9781-629B6EA3CF69}"/>
            </a:ext>
          </a:extLst>
        </xdr:cNvPr>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97537</xdr:rowOff>
    </xdr:from>
    <xdr:to>
      <xdr:col>116</xdr:col>
      <xdr:colOff>63500</xdr:colOff>
      <xdr:row>85</xdr:row>
      <xdr:rowOff>97537</xdr:rowOff>
    </xdr:to>
    <xdr:cxnSp macro="">
      <xdr:nvCxnSpPr>
        <xdr:cNvPr id="724" name="直線コネクタ 723">
          <a:extLst>
            <a:ext uri="{FF2B5EF4-FFF2-40B4-BE49-F238E27FC236}">
              <a16:creationId xmlns:a16="http://schemas.microsoft.com/office/drawing/2014/main" id="{416F3C03-5E9E-49C4-8CA1-5A266AD47C92}"/>
            </a:ext>
          </a:extLst>
        </xdr:cNvPr>
        <xdr:cNvCxnSpPr/>
      </xdr:nvCxnSpPr>
      <xdr:spPr>
        <a:xfrm>
          <a:off x="21323300" y="1467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5" name="楕円 724">
          <a:extLst>
            <a:ext uri="{FF2B5EF4-FFF2-40B4-BE49-F238E27FC236}">
              <a16:creationId xmlns:a16="http://schemas.microsoft.com/office/drawing/2014/main" id="{FF34571B-BDF2-4B02-9F24-51D6AE28CF17}"/>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97537</xdr:rowOff>
    </xdr:from>
    <xdr:to>
      <xdr:col>111</xdr:col>
      <xdr:colOff>177800</xdr:colOff>
      <xdr:row>85</xdr:row>
      <xdr:rowOff>99822</xdr:rowOff>
    </xdr:to>
    <xdr:cxnSp macro="">
      <xdr:nvCxnSpPr>
        <xdr:cNvPr id="726" name="直線コネクタ 725">
          <a:extLst>
            <a:ext uri="{FF2B5EF4-FFF2-40B4-BE49-F238E27FC236}">
              <a16:creationId xmlns:a16="http://schemas.microsoft.com/office/drawing/2014/main" id="{C77A82EB-4831-4DDF-84A3-E6E6875627F8}"/>
            </a:ext>
          </a:extLst>
        </xdr:cNvPr>
        <xdr:cNvCxnSpPr/>
      </xdr:nvCxnSpPr>
      <xdr:spPr>
        <a:xfrm flipV="1">
          <a:off x="20434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7" name="楕円 726">
          <a:extLst>
            <a:ext uri="{FF2B5EF4-FFF2-40B4-BE49-F238E27FC236}">
              <a16:creationId xmlns:a16="http://schemas.microsoft.com/office/drawing/2014/main" id="{C6828950-2C2C-4C8D-9B84-6E20FF7E1EC2}"/>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8" name="直線コネクタ 727">
          <a:extLst>
            <a:ext uri="{FF2B5EF4-FFF2-40B4-BE49-F238E27FC236}">
              <a16:creationId xmlns:a16="http://schemas.microsoft.com/office/drawing/2014/main" id="{0EDFB953-5703-430D-8831-96B6A4EEE40E}"/>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51308</xdr:rowOff>
    </xdr:from>
    <xdr:to>
      <xdr:col>98</xdr:col>
      <xdr:colOff>38100</xdr:colOff>
      <xdr:row>85</xdr:row>
      <xdr:rowOff>152908</xdr:rowOff>
    </xdr:to>
    <xdr:sp macro="" textlink="">
      <xdr:nvSpPr>
        <xdr:cNvPr id="729" name="楕円 728">
          <a:extLst>
            <a:ext uri="{FF2B5EF4-FFF2-40B4-BE49-F238E27FC236}">
              <a16:creationId xmlns:a16="http://schemas.microsoft.com/office/drawing/2014/main" id="{16268045-8FDB-4989-9995-165A16F87095}"/>
            </a:ext>
          </a:extLst>
        </xdr:cNvPr>
        <xdr:cNvSpPr/>
      </xdr:nvSpPr>
      <xdr:spPr>
        <a:xfrm>
          <a:off x="18605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102108</xdr:rowOff>
    </xdr:to>
    <xdr:cxnSp macro="">
      <xdr:nvCxnSpPr>
        <xdr:cNvPr id="730" name="直線コネクタ 729">
          <a:extLst>
            <a:ext uri="{FF2B5EF4-FFF2-40B4-BE49-F238E27FC236}">
              <a16:creationId xmlns:a16="http://schemas.microsoft.com/office/drawing/2014/main" id="{7D6593F0-21F0-49C1-A1FF-ADEEF9893E9F}"/>
            </a:ext>
          </a:extLst>
        </xdr:cNvPr>
        <xdr:cNvCxnSpPr/>
      </xdr:nvCxnSpPr>
      <xdr:spPr>
        <a:xfrm flipV="1">
          <a:off x="18656300" y="1467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C21F0B75-8F51-433B-8B9E-0301B943F93C}"/>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2" name="n_2aveValue【消防施設】&#10;一人当たり面積">
          <a:extLst>
            <a:ext uri="{FF2B5EF4-FFF2-40B4-BE49-F238E27FC236}">
              <a16:creationId xmlns:a16="http://schemas.microsoft.com/office/drawing/2014/main" id="{A640B897-BD7E-457A-9E4C-F7E912287DB3}"/>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3" name="n_3aveValue【消防施設】&#10;一人当たり面積">
          <a:extLst>
            <a:ext uri="{FF2B5EF4-FFF2-40B4-BE49-F238E27FC236}">
              <a16:creationId xmlns:a16="http://schemas.microsoft.com/office/drawing/2014/main" id="{74869015-FA87-47A3-B9F5-1302FDBBD7CD}"/>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4" name="n_4aveValue【消防施設】&#10;一人当たり面積">
          <a:extLst>
            <a:ext uri="{FF2B5EF4-FFF2-40B4-BE49-F238E27FC236}">
              <a16:creationId xmlns:a16="http://schemas.microsoft.com/office/drawing/2014/main" id="{01628E1F-BF4A-49F0-A17F-962FC1C2290E}"/>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139464</xdr:rowOff>
    </xdr:from>
    <xdr:ext cx="469744" cy="259045"/>
    <xdr:sp macro="" textlink="">
      <xdr:nvSpPr>
        <xdr:cNvPr id="735" name="n_1mainValue【消防施設】&#10;一人当たり面積">
          <a:extLst>
            <a:ext uri="{FF2B5EF4-FFF2-40B4-BE49-F238E27FC236}">
              <a16:creationId xmlns:a16="http://schemas.microsoft.com/office/drawing/2014/main" id="{159E3308-F862-491D-97E0-295EB729BAFD}"/>
            </a:ext>
          </a:extLst>
        </xdr:cNvPr>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6" name="n_2mainValue【消防施設】&#10;一人当たり面積">
          <a:extLst>
            <a:ext uri="{FF2B5EF4-FFF2-40B4-BE49-F238E27FC236}">
              <a16:creationId xmlns:a16="http://schemas.microsoft.com/office/drawing/2014/main" id="{879D28ED-609D-43B1-A426-9280CDD17323}"/>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7" name="n_3mainValue【消防施設】&#10;一人当たり面積">
          <a:extLst>
            <a:ext uri="{FF2B5EF4-FFF2-40B4-BE49-F238E27FC236}">
              <a16:creationId xmlns:a16="http://schemas.microsoft.com/office/drawing/2014/main" id="{6B90C3C8-7C01-45E5-BD8C-3732F50DC7D4}"/>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144035</xdr:rowOff>
    </xdr:from>
    <xdr:ext cx="469744" cy="259045"/>
    <xdr:sp macro="" textlink="">
      <xdr:nvSpPr>
        <xdr:cNvPr id="738" name="n_4mainValue【消防施設】&#10;一人当たり面積">
          <a:extLst>
            <a:ext uri="{FF2B5EF4-FFF2-40B4-BE49-F238E27FC236}">
              <a16:creationId xmlns:a16="http://schemas.microsoft.com/office/drawing/2014/main" id="{74A47EDC-CD23-4514-BD97-39C269F3A4D4}"/>
            </a:ext>
          </a:extLst>
        </xdr:cNvPr>
        <xdr:cNvSpPr txBox="1"/>
      </xdr:nvSpPr>
      <xdr:spPr>
        <a:xfrm>
          <a:off x="18421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A7EED59C-0324-4D2D-9456-EC6403F30F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DA091F5-F047-41E2-92AC-4465E8477D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39FC7A6-0409-418A-86C6-AEEB28BAE6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A5D06D2-C706-43B1-B5DF-F61D5D43FC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DBE6DB15-DC78-4687-A167-ECF55CCF45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8BDEC035-066A-4E24-B96A-D0B06B106B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F2F044D-01A3-4988-A0D1-F30201157D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4E59C19-BA9F-41BF-8AEB-8145B0D0C1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B4CF4E07-92BE-486C-996A-61C3A445B0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EF675496-0BF2-40E9-A56A-52F5748ADD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0D73072-B8D0-42C8-96FD-035B4804D8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F70958B8-B73E-4155-8743-9C5255B0A3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F22C5E2C-6402-4523-8D5E-A2AE682757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3610BACB-3155-4A3F-B512-94405B7671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33950922-2A8E-491E-98A0-7CE74C71CB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A06B486F-2363-4EFA-A3F8-DECDA46B97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7FBFD8A6-1CCE-426D-86C0-3F3EDF9111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58128E6E-9CE3-456B-8333-61BDCE254A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3F7940B4-CB6D-4E1C-AF19-4520DE9675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D136E2A7-3016-4CB0-AE60-BB91CD1861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2623824B-BD51-43F7-A2F6-D9FE0A8155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3E15E038-9100-46A2-95F1-392E447E05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1F652EBE-9A05-4907-A846-22C71597DA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6705EF2A-3934-4C6B-A040-0C833BBB96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D6E2C456-B471-4E3D-A9A1-E805F07792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28433751-A644-41D4-A2C2-6DAF221D35AA}"/>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258752AE-7AE1-42F1-A016-A3DEABB23606}"/>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9856227A-0148-468D-ABBC-FE9EEFD6256A}"/>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25286A40-74F1-492B-A63D-9A073B72D01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7643ADC7-5AA1-4777-B39A-4A6CB566706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69" name="【庁舎】&#10;有形固定資産減価償却率平均値テキスト">
          <a:extLst>
            <a:ext uri="{FF2B5EF4-FFF2-40B4-BE49-F238E27FC236}">
              <a16:creationId xmlns:a16="http://schemas.microsoft.com/office/drawing/2014/main" id="{E23440F7-0B67-4DC8-903B-5624D1193398}"/>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0" name="フローチャート: 判断 769">
          <a:extLst>
            <a:ext uri="{FF2B5EF4-FFF2-40B4-BE49-F238E27FC236}">
              <a16:creationId xmlns:a16="http://schemas.microsoft.com/office/drawing/2014/main" id="{8F32F207-E52A-4A80-B337-B1935B0CB47E}"/>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1" name="フローチャート: 判断 770">
          <a:extLst>
            <a:ext uri="{FF2B5EF4-FFF2-40B4-BE49-F238E27FC236}">
              <a16:creationId xmlns:a16="http://schemas.microsoft.com/office/drawing/2014/main" id="{20E41D9B-A8DD-4910-8AB5-71D094CA503A}"/>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2" name="フローチャート: 判断 771">
          <a:extLst>
            <a:ext uri="{FF2B5EF4-FFF2-40B4-BE49-F238E27FC236}">
              <a16:creationId xmlns:a16="http://schemas.microsoft.com/office/drawing/2014/main" id="{DE29FED7-4CCC-4060-9F0C-F29E88AC04BE}"/>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3" name="フローチャート: 判断 772">
          <a:extLst>
            <a:ext uri="{FF2B5EF4-FFF2-40B4-BE49-F238E27FC236}">
              <a16:creationId xmlns:a16="http://schemas.microsoft.com/office/drawing/2014/main" id="{2AC4A5D0-DAFA-4BBA-BF18-761F00FBACC2}"/>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4" name="フローチャート: 判断 773">
          <a:extLst>
            <a:ext uri="{FF2B5EF4-FFF2-40B4-BE49-F238E27FC236}">
              <a16:creationId xmlns:a16="http://schemas.microsoft.com/office/drawing/2014/main" id="{468BF237-313A-4419-AB5C-BB5221310EDD}"/>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1D5064C-CD81-406E-819B-5EE9102889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035B639-91F9-4EC9-A38B-6E4201B92E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65EDCCD-573A-4155-9415-C11A4ACF40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467ABEF-9DBE-4061-BCBF-CE4026D3B9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513F287-EC46-4BD0-B9CD-14B89B6C43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780" name="楕円 779">
          <a:extLst>
            <a:ext uri="{FF2B5EF4-FFF2-40B4-BE49-F238E27FC236}">
              <a16:creationId xmlns:a16="http://schemas.microsoft.com/office/drawing/2014/main" id="{ED061581-9D68-40EB-B0B4-79A5BB91D068}"/>
            </a:ext>
          </a:extLst>
        </xdr:cNvPr>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781" name="【庁舎】&#10;有形固定資産減価償却率該当値テキスト">
          <a:extLst>
            <a:ext uri="{FF2B5EF4-FFF2-40B4-BE49-F238E27FC236}">
              <a16:creationId xmlns:a16="http://schemas.microsoft.com/office/drawing/2014/main" id="{D6B9A1C3-0EFD-4608-9BF2-04B9EA041D5A}"/>
            </a:ext>
          </a:extLst>
        </xdr:cNvPr>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782" name="楕円 781">
          <a:extLst>
            <a:ext uri="{FF2B5EF4-FFF2-40B4-BE49-F238E27FC236}">
              <a16:creationId xmlns:a16="http://schemas.microsoft.com/office/drawing/2014/main" id="{F09214A0-B414-495A-B224-7A45AE2280BE}"/>
            </a:ext>
          </a:extLst>
        </xdr:cNvPr>
        <xdr:cNvSpPr/>
      </xdr:nvSpPr>
      <xdr:spPr>
        <a:xfrm>
          <a:off x="15430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84364</xdr:rowOff>
    </xdr:from>
    <xdr:to>
      <xdr:col>85</xdr:col>
      <xdr:colOff>127000</xdr:colOff>
      <xdr:row>108</xdr:row>
      <xdr:rowOff>115388</xdr:rowOff>
    </xdr:to>
    <xdr:cxnSp macro="">
      <xdr:nvCxnSpPr>
        <xdr:cNvPr id="783" name="直線コネクタ 782">
          <a:extLst>
            <a:ext uri="{FF2B5EF4-FFF2-40B4-BE49-F238E27FC236}">
              <a16:creationId xmlns:a16="http://schemas.microsoft.com/office/drawing/2014/main" id="{441A68D4-D4E4-4B6D-84E5-A23B68E0250C}"/>
            </a:ext>
          </a:extLst>
        </xdr:cNvPr>
        <xdr:cNvCxnSpPr/>
      </xdr:nvCxnSpPr>
      <xdr:spPr>
        <a:xfrm>
          <a:off x="15481300" y="186009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784" name="楕円 783">
          <a:extLst>
            <a:ext uri="{FF2B5EF4-FFF2-40B4-BE49-F238E27FC236}">
              <a16:creationId xmlns:a16="http://schemas.microsoft.com/office/drawing/2014/main" id="{79ACAFEB-D558-4311-9AD9-850E3BE63B71}"/>
            </a:ext>
          </a:extLst>
        </xdr:cNvPr>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84364</xdr:rowOff>
    </xdr:to>
    <xdr:cxnSp macro="">
      <xdr:nvCxnSpPr>
        <xdr:cNvPr id="785" name="直線コネクタ 784">
          <a:extLst>
            <a:ext uri="{FF2B5EF4-FFF2-40B4-BE49-F238E27FC236}">
              <a16:creationId xmlns:a16="http://schemas.microsoft.com/office/drawing/2014/main" id="{50DBA038-AEDF-476C-833D-D5F90E99AA40}"/>
            </a:ext>
          </a:extLst>
        </xdr:cNvPr>
        <xdr:cNvCxnSpPr/>
      </xdr:nvCxnSpPr>
      <xdr:spPr>
        <a:xfrm>
          <a:off x="14592300" y="185699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141332</xdr:rowOff>
    </xdr:from>
    <xdr:to>
      <xdr:col>72</xdr:col>
      <xdr:colOff>38100</xdr:colOff>
      <xdr:row>108</xdr:row>
      <xdr:rowOff>71482</xdr:rowOff>
    </xdr:to>
    <xdr:sp macro="" textlink="">
      <xdr:nvSpPr>
        <xdr:cNvPr id="786" name="楕円 785">
          <a:extLst>
            <a:ext uri="{FF2B5EF4-FFF2-40B4-BE49-F238E27FC236}">
              <a16:creationId xmlns:a16="http://schemas.microsoft.com/office/drawing/2014/main" id="{3802CED1-FFCC-485A-8302-67A3D4C82958}"/>
            </a:ext>
          </a:extLst>
        </xdr:cNvPr>
        <xdr:cNvSpPr/>
      </xdr:nvSpPr>
      <xdr:spPr>
        <a:xfrm>
          <a:off x="1365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20682</xdr:rowOff>
    </xdr:from>
    <xdr:to>
      <xdr:col>76</xdr:col>
      <xdr:colOff>114300</xdr:colOff>
      <xdr:row>108</xdr:row>
      <xdr:rowOff>53339</xdr:rowOff>
    </xdr:to>
    <xdr:cxnSp macro="">
      <xdr:nvCxnSpPr>
        <xdr:cNvPr id="787" name="直線コネクタ 786">
          <a:extLst>
            <a:ext uri="{FF2B5EF4-FFF2-40B4-BE49-F238E27FC236}">
              <a16:creationId xmlns:a16="http://schemas.microsoft.com/office/drawing/2014/main" id="{43AA6142-F104-47A8-BED2-4A9D43F25956}"/>
            </a:ext>
          </a:extLst>
        </xdr:cNvPr>
        <xdr:cNvCxnSpPr/>
      </xdr:nvCxnSpPr>
      <xdr:spPr>
        <a:xfrm>
          <a:off x="13703300" y="185372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110308</xdr:rowOff>
    </xdr:from>
    <xdr:to>
      <xdr:col>67</xdr:col>
      <xdr:colOff>101600</xdr:colOff>
      <xdr:row>108</xdr:row>
      <xdr:rowOff>40458</xdr:rowOff>
    </xdr:to>
    <xdr:sp macro="" textlink="">
      <xdr:nvSpPr>
        <xdr:cNvPr id="788" name="楕円 787">
          <a:extLst>
            <a:ext uri="{FF2B5EF4-FFF2-40B4-BE49-F238E27FC236}">
              <a16:creationId xmlns:a16="http://schemas.microsoft.com/office/drawing/2014/main" id="{07744025-C2E6-48AB-9E66-37143E4B9ADD}"/>
            </a:ext>
          </a:extLst>
        </xdr:cNvPr>
        <xdr:cNvSpPr/>
      </xdr:nvSpPr>
      <xdr:spPr>
        <a:xfrm>
          <a:off x="1276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161108</xdr:rowOff>
    </xdr:from>
    <xdr:to>
      <xdr:col>71</xdr:col>
      <xdr:colOff>177800</xdr:colOff>
      <xdr:row>108</xdr:row>
      <xdr:rowOff>20682</xdr:rowOff>
    </xdr:to>
    <xdr:cxnSp macro="">
      <xdr:nvCxnSpPr>
        <xdr:cNvPr id="789" name="直線コネクタ 788">
          <a:extLst>
            <a:ext uri="{FF2B5EF4-FFF2-40B4-BE49-F238E27FC236}">
              <a16:creationId xmlns:a16="http://schemas.microsoft.com/office/drawing/2014/main" id="{D43D7D17-AFF7-4CE3-B537-20F4FBE8D784}"/>
            </a:ext>
          </a:extLst>
        </xdr:cNvPr>
        <xdr:cNvCxnSpPr/>
      </xdr:nvCxnSpPr>
      <xdr:spPr>
        <a:xfrm>
          <a:off x="12814300" y="185062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0" name="n_1aveValue【庁舎】&#10;有形固定資産減価償却率">
          <a:extLst>
            <a:ext uri="{FF2B5EF4-FFF2-40B4-BE49-F238E27FC236}">
              <a16:creationId xmlns:a16="http://schemas.microsoft.com/office/drawing/2014/main" id="{ED4BDD66-85A6-4C0F-991F-89D3D4031C1F}"/>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1" name="n_2aveValue【庁舎】&#10;有形固定資産減価償却率">
          <a:extLst>
            <a:ext uri="{FF2B5EF4-FFF2-40B4-BE49-F238E27FC236}">
              <a16:creationId xmlns:a16="http://schemas.microsoft.com/office/drawing/2014/main" id="{340BCE40-49FE-464A-9050-89F0CED16C27}"/>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2" name="n_3aveValue【庁舎】&#10;有形固定資産減価償却率">
          <a:extLst>
            <a:ext uri="{FF2B5EF4-FFF2-40B4-BE49-F238E27FC236}">
              <a16:creationId xmlns:a16="http://schemas.microsoft.com/office/drawing/2014/main" id="{3F8F2BD8-FFD7-4931-A113-FD3CFABF9578}"/>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3" name="n_4aveValue【庁舎】&#10;有形固定資産減価償却率">
          <a:extLst>
            <a:ext uri="{FF2B5EF4-FFF2-40B4-BE49-F238E27FC236}">
              <a16:creationId xmlns:a16="http://schemas.microsoft.com/office/drawing/2014/main" id="{8C36E8FA-7351-4E40-9CD8-51E775C825B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126291</xdr:rowOff>
    </xdr:from>
    <xdr:ext cx="405111" cy="259045"/>
    <xdr:sp macro="" textlink="">
      <xdr:nvSpPr>
        <xdr:cNvPr id="794" name="n_1mainValue【庁舎】&#10;有形固定資産減価償却率">
          <a:extLst>
            <a:ext uri="{FF2B5EF4-FFF2-40B4-BE49-F238E27FC236}">
              <a16:creationId xmlns:a16="http://schemas.microsoft.com/office/drawing/2014/main" id="{7192195B-19BC-4272-8C3C-59EAEA447739}"/>
            </a:ext>
          </a:extLst>
        </xdr:cNvPr>
        <xdr:cNvSpPr txBox="1"/>
      </xdr:nvSpPr>
      <xdr:spPr>
        <a:xfrm>
          <a:off x="152660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795" name="n_2mainValue【庁舎】&#10;有形固定資産減価償却率">
          <a:extLst>
            <a:ext uri="{FF2B5EF4-FFF2-40B4-BE49-F238E27FC236}">
              <a16:creationId xmlns:a16="http://schemas.microsoft.com/office/drawing/2014/main" id="{8AABAB05-3F11-4AF1-9C6D-29DC5446C986}"/>
            </a:ext>
          </a:extLst>
        </xdr:cNvPr>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62609</xdr:rowOff>
    </xdr:from>
    <xdr:ext cx="405111" cy="259045"/>
    <xdr:sp macro="" textlink="">
      <xdr:nvSpPr>
        <xdr:cNvPr id="796" name="n_3mainValue【庁舎】&#10;有形固定資産減価償却率">
          <a:extLst>
            <a:ext uri="{FF2B5EF4-FFF2-40B4-BE49-F238E27FC236}">
              <a16:creationId xmlns:a16="http://schemas.microsoft.com/office/drawing/2014/main" id="{59C1266A-2FD8-4E82-A135-5BD7E699779D}"/>
            </a:ext>
          </a:extLst>
        </xdr:cNvPr>
        <xdr:cNvSpPr txBox="1"/>
      </xdr:nvSpPr>
      <xdr:spPr>
        <a:xfrm>
          <a:off x="13500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31585</xdr:rowOff>
    </xdr:from>
    <xdr:ext cx="405111" cy="259045"/>
    <xdr:sp macro="" textlink="">
      <xdr:nvSpPr>
        <xdr:cNvPr id="797" name="n_4mainValue【庁舎】&#10;有形固定資産減価償却率">
          <a:extLst>
            <a:ext uri="{FF2B5EF4-FFF2-40B4-BE49-F238E27FC236}">
              <a16:creationId xmlns:a16="http://schemas.microsoft.com/office/drawing/2014/main" id="{C1D1DCAE-43C3-44F4-BE02-C3F54AC11843}"/>
            </a:ext>
          </a:extLst>
        </xdr:cNvPr>
        <xdr:cNvSpPr txBox="1"/>
      </xdr:nvSpPr>
      <xdr:spPr>
        <a:xfrm>
          <a:off x="12611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E9FA21C-694F-47EC-B878-077C1EB7DB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C9990859-A156-4D40-92C9-1B639261CF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44E46D03-9AA4-4988-82A3-592F698564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C87397E9-58DE-459C-85E4-85EC085DD8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3A258D9A-421B-4BA0-8F94-AE17D9E65E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EDB02E4-FDFD-4940-BAE5-6265CE2BD4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21F10992-A059-483D-9AC7-555AE60FC2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70A87FBF-334F-4D02-9AAA-7B155E1FCE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E279C29-0913-446B-B54A-B00FCC2B0AE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D77CFA54-E8BE-48FF-BC2D-8A5D492473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45D11B66-9424-4812-BE2F-DD1922DCFE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19C3BA72-3ECA-49A2-A394-E57D0F5591F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71871498-4DD5-43F0-A767-B157A53652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33CFA539-A097-4FFD-9A95-6550C28A2D6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B71CB0FC-815B-4EEA-96BA-98EE4236F05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9FAEDCEA-CDB7-419A-B417-B43A951713B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8091BAA9-0EA9-4B95-BFF6-C1C882BFEC3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A90A21AC-B8DE-48A7-84D0-F2278F12D8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CDE365C8-69BA-4CB4-B566-E095E48A56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6FAE5698-CA65-4CD9-8E1B-DB5C1FED3B4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D751203D-C928-4A78-B8BE-8CA9C64DDA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AEDAB056-1041-40C1-8E6A-154D4C260C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2D0B4B9A-B2AA-4645-9016-330A969EE7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E2BFD918-7E5C-4D0E-A2AB-0D3B974588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B17314D5-B9B6-44DA-A508-AEB56C8097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3" name="直線コネクタ 822">
          <a:extLst>
            <a:ext uri="{FF2B5EF4-FFF2-40B4-BE49-F238E27FC236}">
              <a16:creationId xmlns:a16="http://schemas.microsoft.com/office/drawing/2014/main" id="{5AF8EF02-EF03-4EB3-B1DA-2B7B7A0A34EE}"/>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4" name="【庁舎】&#10;一人当たり面積最小値テキスト">
          <a:extLst>
            <a:ext uri="{FF2B5EF4-FFF2-40B4-BE49-F238E27FC236}">
              <a16:creationId xmlns:a16="http://schemas.microsoft.com/office/drawing/2014/main" id="{5C289279-2D76-4F2A-A378-868115A12295}"/>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5" name="直線コネクタ 824">
          <a:extLst>
            <a:ext uri="{FF2B5EF4-FFF2-40B4-BE49-F238E27FC236}">
              <a16:creationId xmlns:a16="http://schemas.microsoft.com/office/drawing/2014/main" id="{9DF12397-3870-4BD2-8F65-DDED9409CBEB}"/>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6" name="【庁舎】&#10;一人当たり面積最大値テキスト">
          <a:extLst>
            <a:ext uri="{FF2B5EF4-FFF2-40B4-BE49-F238E27FC236}">
              <a16:creationId xmlns:a16="http://schemas.microsoft.com/office/drawing/2014/main" id="{201B6491-BB92-4309-93B4-FD398814E2C6}"/>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27" name="直線コネクタ 826">
          <a:extLst>
            <a:ext uri="{FF2B5EF4-FFF2-40B4-BE49-F238E27FC236}">
              <a16:creationId xmlns:a16="http://schemas.microsoft.com/office/drawing/2014/main" id="{2DE60A8A-1051-40A3-922B-451C3BB17382}"/>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28" name="【庁舎】&#10;一人当たり面積平均値テキスト">
          <a:extLst>
            <a:ext uri="{FF2B5EF4-FFF2-40B4-BE49-F238E27FC236}">
              <a16:creationId xmlns:a16="http://schemas.microsoft.com/office/drawing/2014/main" id="{162DA170-BA70-440B-8F88-80A4CC321C40}"/>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9" name="フローチャート: 判断 828">
          <a:extLst>
            <a:ext uri="{FF2B5EF4-FFF2-40B4-BE49-F238E27FC236}">
              <a16:creationId xmlns:a16="http://schemas.microsoft.com/office/drawing/2014/main" id="{71C9322F-E47A-41BE-8069-80E1966BB4DF}"/>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0" name="フローチャート: 判断 829">
          <a:extLst>
            <a:ext uri="{FF2B5EF4-FFF2-40B4-BE49-F238E27FC236}">
              <a16:creationId xmlns:a16="http://schemas.microsoft.com/office/drawing/2014/main" id="{9F27B369-FD78-40EE-A104-28A28913E88D}"/>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1" name="フローチャート: 判断 830">
          <a:extLst>
            <a:ext uri="{FF2B5EF4-FFF2-40B4-BE49-F238E27FC236}">
              <a16:creationId xmlns:a16="http://schemas.microsoft.com/office/drawing/2014/main" id="{0DF48B1B-2171-465A-861C-D4CD7598C9F6}"/>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2" name="フローチャート: 判断 831">
          <a:extLst>
            <a:ext uri="{FF2B5EF4-FFF2-40B4-BE49-F238E27FC236}">
              <a16:creationId xmlns:a16="http://schemas.microsoft.com/office/drawing/2014/main" id="{6856DB2C-609F-4B74-9DFE-E5D37A5F3286}"/>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3" name="フローチャート: 判断 832">
          <a:extLst>
            <a:ext uri="{FF2B5EF4-FFF2-40B4-BE49-F238E27FC236}">
              <a16:creationId xmlns:a16="http://schemas.microsoft.com/office/drawing/2014/main" id="{BE3ACEB6-8635-4E3A-9FD5-F2E21BEE70C2}"/>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4742F12-9FEC-4B83-8801-6B45304C3B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50303DD-665E-49EB-912A-6956FAB511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969149F-9019-45BF-8178-CA8F6182C3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E3982EA-3704-4229-86C6-0FF6A2197B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8A1E3BB-27D0-41B6-BCB6-B4BD79EE97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17236</xdr:rowOff>
    </xdr:from>
    <xdr:to>
      <xdr:col>116</xdr:col>
      <xdr:colOff>114300</xdr:colOff>
      <xdr:row>106</xdr:row>
      <xdr:rowOff>118836</xdr:rowOff>
    </xdr:to>
    <xdr:sp macro="" textlink="">
      <xdr:nvSpPr>
        <xdr:cNvPr id="839" name="楕円 838">
          <a:extLst>
            <a:ext uri="{FF2B5EF4-FFF2-40B4-BE49-F238E27FC236}">
              <a16:creationId xmlns:a16="http://schemas.microsoft.com/office/drawing/2014/main" id="{703C25B2-6A29-4DDD-94C8-2F5E5F296F72}"/>
            </a:ext>
          </a:extLst>
        </xdr:cNvPr>
        <xdr:cNvSpPr/>
      </xdr:nvSpPr>
      <xdr:spPr>
        <a:xfrm>
          <a:off x="22110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167113</xdr:rowOff>
    </xdr:from>
    <xdr:ext cx="469744" cy="259045"/>
    <xdr:sp macro="" textlink="">
      <xdr:nvSpPr>
        <xdr:cNvPr id="840" name="【庁舎】&#10;一人当たり面積該当値テキスト">
          <a:extLst>
            <a:ext uri="{FF2B5EF4-FFF2-40B4-BE49-F238E27FC236}">
              <a16:creationId xmlns:a16="http://schemas.microsoft.com/office/drawing/2014/main" id="{D0A65B3B-7BA5-49A7-8BF6-ABB982EAA4E9}"/>
            </a:ext>
          </a:extLst>
        </xdr:cNvPr>
        <xdr:cNvSpPr txBox="1"/>
      </xdr:nvSpPr>
      <xdr:spPr>
        <a:xfrm>
          <a:off x="22199600"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41" name="楕円 840">
          <a:extLst>
            <a:ext uri="{FF2B5EF4-FFF2-40B4-BE49-F238E27FC236}">
              <a16:creationId xmlns:a16="http://schemas.microsoft.com/office/drawing/2014/main" id="{CD59F415-ED3B-4A69-9F20-B2FF921E2921}"/>
            </a:ext>
          </a:extLst>
        </xdr:cNvPr>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68036</xdr:rowOff>
    </xdr:from>
    <xdr:to>
      <xdr:col>116</xdr:col>
      <xdr:colOff>63500</xdr:colOff>
      <xdr:row>106</xdr:row>
      <xdr:rowOff>72934</xdr:rowOff>
    </xdr:to>
    <xdr:cxnSp macro="">
      <xdr:nvCxnSpPr>
        <xdr:cNvPr id="842" name="直線コネクタ 841">
          <a:extLst>
            <a:ext uri="{FF2B5EF4-FFF2-40B4-BE49-F238E27FC236}">
              <a16:creationId xmlns:a16="http://schemas.microsoft.com/office/drawing/2014/main" id="{024D788E-6927-4B61-92B1-058BCAC9F867}"/>
            </a:ext>
          </a:extLst>
        </xdr:cNvPr>
        <xdr:cNvCxnSpPr/>
      </xdr:nvCxnSpPr>
      <xdr:spPr>
        <a:xfrm flipV="1">
          <a:off x="21323300" y="182417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843" name="楕円 842">
          <a:extLst>
            <a:ext uri="{FF2B5EF4-FFF2-40B4-BE49-F238E27FC236}">
              <a16:creationId xmlns:a16="http://schemas.microsoft.com/office/drawing/2014/main" id="{9A7601F1-82EA-47B1-8ED4-8032CB1AD80B}"/>
            </a:ext>
          </a:extLst>
        </xdr:cNvPr>
        <xdr:cNvSpPr/>
      </xdr:nvSpPr>
      <xdr:spPr>
        <a:xfrm>
          <a:off x="2038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77832</xdr:rowOff>
    </xdr:to>
    <xdr:cxnSp macro="">
      <xdr:nvCxnSpPr>
        <xdr:cNvPr id="844" name="直線コネクタ 843">
          <a:extLst>
            <a:ext uri="{FF2B5EF4-FFF2-40B4-BE49-F238E27FC236}">
              <a16:creationId xmlns:a16="http://schemas.microsoft.com/office/drawing/2014/main" id="{88615302-7020-4489-A506-8762AF1C45A9}"/>
            </a:ext>
          </a:extLst>
        </xdr:cNvPr>
        <xdr:cNvCxnSpPr/>
      </xdr:nvCxnSpPr>
      <xdr:spPr>
        <a:xfrm flipV="1">
          <a:off x="20434300" y="182466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30299</xdr:rowOff>
    </xdr:from>
    <xdr:to>
      <xdr:col>102</xdr:col>
      <xdr:colOff>165100</xdr:colOff>
      <xdr:row>106</xdr:row>
      <xdr:rowOff>131899</xdr:rowOff>
    </xdr:to>
    <xdr:sp macro="" textlink="">
      <xdr:nvSpPr>
        <xdr:cNvPr id="845" name="楕円 844">
          <a:extLst>
            <a:ext uri="{FF2B5EF4-FFF2-40B4-BE49-F238E27FC236}">
              <a16:creationId xmlns:a16="http://schemas.microsoft.com/office/drawing/2014/main" id="{820B3860-9ACD-4E73-83C3-659C65208665}"/>
            </a:ext>
          </a:extLst>
        </xdr:cNvPr>
        <xdr:cNvSpPr/>
      </xdr:nvSpPr>
      <xdr:spPr>
        <a:xfrm>
          <a:off x="19494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81099</xdr:rowOff>
    </xdr:to>
    <xdr:cxnSp macro="">
      <xdr:nvCxnSpPr>
        <xdr:cNvPr id="846" name="直線コネクタ 845">
          <a:extLst>
            <a:ext uri="{FF2B5EF4-FFF2-40B4-BE49-F238E27FC236}">
              <a16:creationId xmlns:a16="http://schemas.microsoft.com/office/drawing/2014/main" id="{D107D253-8846-4445-8A16-8E01B59BCB33}"/>
            </a:ext>
          </a:extLst>
        </xdr:cNvPr>
        <xdr:cNvCxnSpPr/>
      </xdr:nvCxnSpPr>
      <xdr:spPr>
        <a:xfrm flipV="1">
          <a:off x="19545300" y="182515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35198</xdr:rowOff>
    </xdr:from>
    <xdr:to>
      <xdr:col>98</xdr:col>
      <xdr:colOff>38100</xdr:colOff>
      <xdr:row>106</xdr:row>
      <xdr:rowOff>136798</xdr:rowOff>
    </xdr:to>
    <xdr:sp macro="" textlink="">
      <xdr:nvSpPr>
        <xdr:cNvPr id="847" name="楕円 846">
          <a:extLst>
            <a:ext uri="{FF2B5EF4-FFF2-40B4-BE49-F238E27FC236}">
              <a16:creationId xmlns:a16="http://schemas.microsoft.com/office/drawing/2014/main" id="{11B5862D-19A7-4BA6-95A0-9BDA17685966}"/>
            </a:ext>
          </a:extLst>
        </xdr:cNvPr>
        <xdr:cNvSpPr/>
      </xdr:nvSpPr>
      <xdr:spPr>
        <a:xfrm>
          <a:off x="18605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81099</xdr:rowOff>
    </xdr:from>
    <xdr:to>
      <xdr:col>102</xdr:col>
      <xdr:colOff>114300</xdr:colOff>
      <xdr:row>106</xdr:row>
      <xdr:rowOff>85998</xdr:rowOff>
    </xdr:to>
    <xdr:cxnSp macro="">
      <xdr:nvCxnSpPr>
        <xdr:cNvPr id="848" name="直線コネクタ 847">
          <a:extLst>
            <a:ext uri="{FF2B5EF4-FFF2-40B4-BE49-F238E27FC236}">
              <a16:creationId xmlns:a16="http://schemas.microsoft.com/office/drawing/2014/main" id="{EAC6C39F-E654-4383-80B7-107B84D575BF}"/>
            </a:ext>
          </a:extLst>
        </xdr:cNvPr>
        <xdr:cNvCxnSpPr/>
      </xdr:nvCxnSpPr>
      <xdr:spPr>
        <a:xfrm flipV="1">
          <a:off x="18656300" y="182547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49" name="n_1aveValue【庁舎】&#10;一人当たり面積">
          <a:extLst>
            <a:ext uri="{FF2B5EF4-FFF2-40B4-BE49-F238E27FC236}">
              <a16:creationId xmlns:a16="http://schemas.microsoft.com/office/drawing/2014/main" id="{A2758685-0776-44D5-8A93-F33A67C134B0}"/>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0" name="n_2aveValue【庁舎】&#10;一人当たり面積">
          <a:extLst>
            <a:ext uri="{FF2B5EF4-FFF2-40B4-BE49-F238E27FC236}">
              <a16:creationId xmlns:a16="http://schemas.microsoft.com/office/drawing/2014/main" id="{F93A88AE-97D8-44C5-9998-EB2439733C12}"/>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1" name="n_3aveValue【庁舎】&#10;一人当たり面積">
          <a:extLst>
            <a:ext uri="{FF2B5EF4-FFF2-40B4-BE49-F238E27FC236}">
              <a16:creationId xmlns:a16="http://schemas.microsoft.com/office/drawing/2014/main" id="{27C1F33D-26E6-4AB0-9C4E-81EDA5BCAAC3}"/>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2" name="n_4aveValue【庁舎】&#10;一人当たり面積">
          <a:extLst>
            <a:ext uri="{FF2B5EF4-FFF2-40B4-BE49-F238E27FC236}">
              <a16:creationId xmlns:a16="http://schemas.microsoft.com/office/drawing/2014/main" id="{CF88D38E-015D-47C5-97B5-A68A4BF8EABF}"/>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853" name="n_1mainValue【庁舎】&#10;一人当たり面積">
          <a:extLst>
            <a:ext uri="{FF2B5EF4-FFF2-40B4-BE49-F238E27FC236}">
              <a16:creationId xmlns:a16="http://schemas.microsoft.com/office/drawing/2014/main" id="{70B5441D-AC2C-4484-8DEC-E9A8C1F30F3B}"/>
            </a:ext>
          </a:extLst>
        </xdr:cNvPr>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119759</xdr:rowOff>
    </xdr:from>
    <xdr:ext cx="469744" cy="259045"/>
    <xdr:sp macro="" textlink="">
      <xdr:nvSpPr>
        <xdr:cNvPr id="854" name="n_2mainValue【庁舎】&#10;一人当たり面積">
          <a:extLst>
            <a:ext uri="{FF2B5EF4-FFF2-40B4-BE49-F238E27FC236}">
              <a16:creationId xmlns:a16="http://schemas.microsoft.com/office/drawing/2014/main" id="{EA9A438F-882D-4A24-B083-980367A33343}"/>
            </a:ext>
          </a:extLst>
        </xdr:cNvPr>
        <xdr:cNvSpPr txBox="1"/>
      </xdr:nvSpPr>
      <xdr:spPr>
        <a:xfrm>
          <a:off x="20199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123026</xdr:rowOff>
    </xdr:from>
    <xdr:ext cx="469744" cy="259045"/>
    <xdr:sp macro="" textlink="">
      <xdr:nvSpPr>
        <xdr:cNvPr id="855" name="n_3mainValue【庁舎】&#10;一人当たり面積">
          <a:extLst>
            <a:ext uri="{FF2B5EF4-FFF2-40B4-BE49-F238E27FC236}">
              <a16:creationId xmlns:a16="http://schemas.microsoft.com/office/drawing/2014/main" id="{00618F76-6EDE-405B-B2BD-B7066AEFF247}"/>
            </a:ext>
          </a:extLst>
        </xdr:cNvPr>
        <xdr:cNvSpPr txBox="1"/>
      </xdr:nvSpPr>
      <xdr:spPr>
        <a:xfrm>
          <a:off x="19310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127925</xdr:rowOff>
    </xdr:from>
    <xdr:ext cx="469744" cy="259045"/>
    <xdr:sp macro="" textlink="">
      <xdr:nvSpPr>
        <xdr:cNvPr id="856" name="n_4mainValue【庁舎】&#10;一人当たり面積">
          <a:extLst>
            <a:ext uri="{FF2B5EF4-FFF2-40B4-BE49-F238E27FC236}">
              <a16:creationId xmlns:a16="http://schemas.microsoft.com/office/drawing/2014/main" id="{8C3120CF-A342-4FD1-9963-E96E1AC1FE04}"/>
            </a:ext>
          </a:extLst>
        </xdr:cNvPr>
        <xdr:cNvSpPr txBox="1"/>
      </xdr:nvSpPr>
      <xdr:spPr>
        <a:xfrm>
          <a:off x="18421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D26DB12C-9E65-4BF8-822F-9524563B0A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1D729C50-CDC4-4638-8A01-C70F7B6546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6ED900C-7DD6-452F-BEE9-869632F339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施設類型別ストック情報分析表①と共通して施設の老朽化が進んでいる。</a:t>
          </a:r>
        </a:p>
        <a:p>
          <a:r>
            <a:rPr kumimoji="1" lang="ja-JP" altLang="en-US" sz="1300">
              <a:latin typeface="ＭＳ Ｐゴシック" panose="020B0600070205080204" pitchFamily="50" charset="-128"/>
              <a:ea typeface="ＭＳ Ｐゴシック" panose="020B0600070205080204" pitchFamily="50" charset="-128"/>
            </a:rPr>
            <a:t>　福祉会館は平成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年建設のため、類似団体よりも下回っているが、耐用年数を迎えるまでに用途廃止を含めたあり方の検討を進める。</a:t>
          </a:r>
        </a:p>
        <a:p>
          <a:r>
            <a:rPr kumimoji="1" lang="ja-JP" altLang="en-US" sz="1300">
              <a:latin typeface="ＭＳ Ｐゴシック" panose="020B0600070205080204" pitchFamily="50" charset="-128"/>
              <a:ea typeface="ＭＳ Ｐゴシック" panose="020B0600070205080204" pitchFamily="50" charset="-128"/>
            </a:rPr>
            <a:t>　一般廃棄物処理施設においては、今後周辺市町と広域化することで廃止または規模の縮小を見込んでいる。</a:t>
          </a:r>
        </a:p>
        <a:p>
          <a:r>
            <a:rPr kumimoji="1" lang="ja-JP" altLang="en-US" sz="1300">
              <a:latin typeface="ＭＳ Ｐゴシック" panose="020B0600070205080204" pitchFamily="50" charset="-128"/>
              <a:ea typeface="ＭＳ Ｐゴシック" panose="020B0600070205080204" pitchFamily="50" charset="-128"/>
            </a:rPr>
            <a:t>　また、その他の公共施設についても近隣市町と共同利用する体制を構築しており、今後さらに公共施設の集約化や除却を推進し、維持管理費用の減少に努める方針。</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182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91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人口の減少や全国平均を上回る高齢化率（39.2％(R4.1.1現在)）のほか、町内に中心となる産業が少ないこと等により、財政基盤が弱く類似団体平均を下回っている。組織の見直し（早期退職の促進等）や職員給与の削減、徹底した税収の確保、ふるさと納税寄附金の増収に取組むとともに、「河合愛AI構想」に沿った施策の重点化に努め、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400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400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8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99060</xdr:rowOff>
    </xdr:from>
    <xdr:to>
      <xdr:col>23</xdr:col>
      <xdr:colOff>133350</xdr:colOff>
      <xdr:row>44</xdr:row>
      <xdr:rowOff>144780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26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116840</xdr:rowOff>
    </xdr:from>
    <xdr:ext cx="762000" cy="259080"/>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144780</xdr:rowOff>
    </xdr:from>
    <xdr:to>
      <xdr:col>24</xdr:col>
      <xdr:colOff>12700</xdr:colOff>
      <xdr:row>44</xdr:row>
      <xdr:rowOff>144780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13970</xdr:rowOff>
    </xdr:from>
    <xdr:ext cx="762000" cy="259080"/>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99060</xdr:rowOff>
    </xdr:from>
    <xdr:to>
      <xdr:col>24</xdr:col>
      <xdr:colOff>12700</xdr:colOff>
      <xdr:row>36</xdr:row>
      <xdr:rowOff>99060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156210</xdr:rowOff>
    </xdr:from>
    <xdr:to>
      <xdr:col>23</xdr:col>
      <xdr:colOff>133350</xdr:colOff>
      <xdr:row>43</xdr:row>
      <xdr:rowOff>5080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571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121920</xdr:rowOff>
    </xdr:from>
    <xdr:ext cx="762000" cy="254000"/>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37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105410</xdr:rowOff>
    </xdr:from>
    <xdr:to>
      <xdr:col>23</xdr:col>
      <xdr:colOff>184150</xdr:colOff>
      <xdr:row>43</xdr:row>
      <xdr:rowOff>35560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135890</xdr:rowOff>
    </xdr:from>
    <xdr:to>
      <xdr:col>19</xdr:col>
      <xdr:colOff>133350</xdr:colOff>
      <xdr:row>42</xdr:row>
      <xdr:rowOff>156210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367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135890</xdr:rowOff>
    </xdr:from>
    <xdr:to>
      <xdr:col>15</xdr:col>
      <xdr:colOff>82550</xdr:colOff>
      <xdr:row>42</xdr:row>
      <xdr:rowOff>135890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36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135890</xdr:rowOff>
    </xdr:from>
    <xdr:to>
      <xdr:col>11</xdr:col>
      <xdr:colOff>31750</xdr:colOff>
      <xdr:row>42</xdr:row>
      <xdr:rowOff>146050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36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85090</xdr:rowOff>
    </xdr:from>
    <xdr:to>
      <xdr:col>11</xdr:col>
      <xdr:colOff>82550</xdr:colOff>
      <xdr:row>43</xdr:row>
      <xdr:rowOff>15240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125730</xdr:rowOff>
    </xdr:from>
    <xdr:to>
      <xdr:col>23</xdr:col>
      <xdr:colOff>184150</xdr:colOff>
      <xdr:row>43</xdr:row>
      <xdr:rowOff>55880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97790</xdr:rowOff>
    </xdr:from>
    <xdr:ext cx="762000" cy="254000"/>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986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105410</xdr:rowOff>
    </xdr:from>
    <xdr:to>
      <xdr:col>19</xdr:col>
      <xdr:colOff>184150</xdr:colOff>
      <xdr:row>43</xdr:row>
      <xdr:rowOff>35560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20320</xdr:rowOff>
    </xdr:from>
    <xdr:ext cx="736600" cy="25400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3926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85090</xdr:rowOff>
    </xdr:from>
    <xdr:to>
      <xdr:col>15</xdr:col>
      <xdr:colOff>133350</xdr:colOff>
      <xdr:row>43</xdr:row>
      <xdr:rowOff>15240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25400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85090</xdr:rowOff>
    </xdr:from>
    <xdr:to>
      <xdr:col>11</xdr:col>
      <xdr:colOff>82550</xdr:colOff>
      <xdr:row>43</xdr:row>
      <xdr:rowOff>15240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25400</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コロナ禍における事業縮減や交付税収入等の増額に加え、令和元年度に実施した一部地方債の償還条件変更による公債費の縮減等により、比率は年々改善しているが、類似団体平均を上回っている。今後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450" cy="22542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00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000"/>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48895</xdr:rowOff>
    </xdr:from>
    <xdr:to>
      <xdr:col>23</xdr:col>
      <xdr:colOff>133350</xdr:colOff>
      <xdr:row>65</xdr:row>
      <xdr:rowOff>71120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164445"/>
          <a:ext cx="0" cy="1050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43180</xdr:rowOff>
    </xdr:from>
    <xdr:ext cx="762000" cy="254000"/>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187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71120</xdr:rowOff>
    </xdr:from>
    <xdr:to>
      <xdr:col>24</xdr:col>
      <xdr:colOff>12700</xdr:colOff>
      <xdr:row>65</xdr:row>
      <xdr:rowOff>71120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21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135255</xdr:rowOff>
    </xdr:from>
    <xdr:ext cx="762000" cy="254000"/>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9079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48895</xdr:rowOff>
    </xdr:from>
    <xdr:to>
      <xdr:col>24</xdr:col>
      <xdr:colOff>12700</xdr:colOff>
      <xdr:row>59</xdr:row>
      <xdr:rowOff>48895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16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169545</xdr:rowOff>
    </xdr:from>
    <xdr:to>
      <xdr:col>23</xdr:col>
      <xdr:colOff>133350</xdr:colOff>
      <xdr:row>64</xdr:row>
      <xdr:rowOff>128905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7089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106680</xdr:rowOff>
    </xdr:from>
    <xdr:ext cx="762000" cy="259080"/>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128905</xdr:rowOff>
    </xdr:from>
    <xdr:to>
      <xdr:col>19</xdr:col>
      <xdr:colOff>133350</xdr:colOff>
      <xdr:row>66</xdr:row>
      <xdr:rowOff>72390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0170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118745</xdr:rowOff>
    </xdr:from>
    <xdr:to>
      <xdr:col>19</xdr:col>
      <xdr:colOff>184150</xdr:colOff>
      <xdr:row>64</xdr:row>
      <xdr:rowOff>48895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59055</xdr:rowOff>
    </xdr:from>
    <xdr:ext cx="7366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72390</xdr:rowOff>
    </xdr:from>
    <xdr:to>
      <xdr:col>15</xdr:col>
      <xdr:colOff>82550</xdr:colOff>
      <xdr:row>66</xdr:row>
      <xdr:rowOff>113665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3880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139065</xdr:rowOff>
    </xdr:from>
    <xdr:to>
      <xdr:col>15</xdr:col>
      <xdr:colOff>133350</xdr:colOff>
      <xdr:row>64</xdr:row>
      <xdr:rowOff>69215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79375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709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106680</xdr:rowOff>
    </xdr:from>
    <xdr:to>
      <xdr:col>11</xdr:col>
      <xdr:colOff>31750</xdr:colOff>
      <xdr:row>66</xdr:row>
      <xdr:rowOff>113665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22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118745</xdr:rowOff>
    </xdr:from>
    <xdr:to>
      <xdr:col>11</xdr:col>
      <xdr:colOff>82550</xdr:colOff>
      <xdr:row>64</xdr:row>
      <xdr:rowOff>48895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59055</xdr:rowOff>
    </xdr:from>
    <xdr:ext cx="762000"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8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101600</xdr:rowOff>
    </xdr:from>
    <xdr:to>
      <xdr:col>7</xdr:col>
      <xdr:colOff>31750</xdr:colOff>
      <xdr:row>64</xdr:row>
      <xdr:rowOff>31750</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41910</xdr:rowOff>
    </xdr:from>
    <xdr:ext cx="762000" cy="25400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671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118745</xdr:rowOff>
    </xdr:from>
    <xdr:to>
      <xdr:col>23</xdr:col>
      <xdr:colOff>184150</xdr:colOff>
      <xdr:row>64</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90805</xdr:rowOff>
    </xdr:from>
    <xdr:ext cx="762000" cy="2584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9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78105</xdr:rowOff>
    </xdr:from>
    <xdr:to>
      <xdr:col>19</xdr:col>
      <xdr:colOff>184150</xdr:colOff>
      <xdr:row>65</xdr:row>
      <xdr:rowOff>8255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164465</xdr:rowOff>
    </xdr:from>
    <xdr:ext cx="7366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37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21590</xdr:rowOff>
    </xdr:from>
    <xdr:to>
      <xdr:col>15</xdr:col>
      <xdr:colOff>133350</xdr:colOff>
      <xdr:row>66</xdr:row>
      <xdr:rowOff>123190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107950</xdr:rowOff>
    </xdr:from>
    <xdr:ext cx="76200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2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63500</xdr:rowOff>
    </xdr:from>
    <xdr:to>
      <xdr:col>11</xdr:col>
      <xdr:colOff>82550</xdr:colOff>
      <xdr:row>66</xdr:row>
      <xdr:rowOff>164465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79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149225</xdr:rowOff>
    </xdr:from>
    <xdr:ext cx="762000" cy="25908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6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142240</xdr:rowOff>
    </xdr:from>
    <xdr:ext cx="762000" cy="259080"/>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[136,851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早期退職の推進、職員等の給与削減及び財政健全化計画に掲げる事務事業の徹底した見直しにより、類似団体平均を下回っている。</a:t>
          </a:r>
          <a:r>
            <a:rPr lang="ja-JP" altLang="en-US"/>
            <a:t>今後も取組みを継続しコストの低減を図っていく方針である。</a:t>
          </a:r>
        </a:p>
      </xdr:txBody>
    </xdr:sp>
    <xdr:clientData/>
  </xdr:twoCellAnchor>
  <xdr:oneCellAnchor>
    <xdr:from>
      <xdr:col>3</xdr:col>
      <xdr:colOff>95250</xdr:colOff>
      <xdr:row>77</xdr:row>
      <xdr:rowOff>6350</xdr:rowOff>
    </xdr:from>
    <xdr:ext cx="349885" cy="2203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23495</xdr:rowOff>
    </xdr:from>
    <xdr:to>
      <xdr:col>23</xdr:col>
      <xdr:colOff>133350</xdr:colOff>
      <xdr:row>88</xdr:row>
      <xdr:rowOff>141605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910945"/>
          <a:ext cx="0" cy="1318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113665</xdr:rowOff>
    </xdr:from>
    <xdr:ext cx="762000" cy="2584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277,614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141605</xdr:rowOff>
    </xdr:from>
    <xdr:to>
      <xdr:col>24</xdr:col>
      <xdr:colOff>12700</xdr:colOff>
      <xdr:row>88</xdr:row>
      <xdr:rowOff>141605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2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109855</xdr:rowOff>
    </xdr:from>
    <xdr:ext cx="762000" cy="254000"/>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6544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23495</xdr:rowOff>
    </xdr:from>
    <xdr:to>
      <xdr:col>24</xdr:col>
      <xdr:colOff>12700</xdr:colOff>
      <xdr:row>81</xdr:row>
      <xdr:rowOff>23495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91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20320</xdr:rowOff>
    </xdr:from>
    <xdr:to>
      <xdr:col>23</xdr:col>
      <xdr:colOff>133350</xdr:colOff>
      <xdr:row>82</xdr:row>
      <xdr:rowOff>38100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792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169545</xdr:rowOff>
    </xdr:from>
    <xdr:ext cx="762000" cy="254000"/>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3998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26035</xdr:rowOff>
    </xdr:from>
    <xdr:to>
      <xdr:col>23</xdr:col>
      <xdr:colOff>184150</xdr:colOff>
      <xdr:row>84</xdr:row>
      <xdr:rowOff>127635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98425</xdr:rowOff>
    </xdr:from>
    <xdr:to>
      <xdr:col>19</xdr:col>
      <xdr:colOff>133350</xdr:colOff>
      <xdr:row>82</xdr:row>
      <xdr:rowOff>20320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8587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137160</xdr:rowOff>
    </xdr:from>
    <xdr:to>
      <xdr:col>19</xdr:col>
      <xdr:colOff>184150</xdr:colOff>
      <xdr:row>84</xdr:row>
      <xdr:rowOff>67310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52070</xdr:rowOff>
    </xdr:from>
    <xdr:ext cx="736600" cy="25400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538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93345</xdr:rowOff>
    </xdr:from>
    <xdr:to>
      <xdr:col>15</xdr:col>
      <xdr:colOff>82550</xdr:colOff>
      <xdr:row>81</xdr:row>
      <xdr:rowOff>98425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980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31750</xdr:rowOff>
    </xdr:from>
    <xdr:to>
      <xdr:col>15</xdr:col>
      <xdr:colOff>133350</xdr:colOff>
      <xdr:row>83</xdr:row>
      <xdr:rowOff>133350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118110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3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93345</xdr:rowOff>
    </xdr:from>
    <xdr:to>
      <xdr:col>11</xdr:col>
      <xdr:colOff>31750</xdr:colOff>
      <xdr:row>81</xdr:row>
      <xdr:rowOff>103505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9807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101600</xdr:rowOff>
    </xdr:from>
    <xdr:to>
      <xdr:col>11</xdr:col>
      <xdr:colOff>82550</xdr:colOff>
      <xdr:row>84</xdr:row>
      <xdr:rowOff>31750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16510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41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137160</xdr:rowOff>
    </xdr:from>
    <xdr:to>
      <xdr:col>7</xdr:col>
      <xdr:colOff>31750</xdr:colOff>
      <xdr:row>83</xdr:row>
      <xdr:rowOff>67310</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52070</xdr:rowOff>
    </xdr:from>
    <xdr:ext cx="762000" cy="25400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82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158750</xdr:rowOff>
    </xdr:from>
    <xdr:to>
      <xdr:col>23</xdr:col>
      <xdr:colOff>184150</xdr:colOff>
      <xdr:row>82</xdr:row>
      <xdr:rowOff>88900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3810</xdr:rowOff>
    </xdr:from>
    <xdr:ext cx="762000" cy="259080"/>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136,851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140970</xdr:rowOff>
    </xdr:from>
    <xdr:to>
      <xdr:col>19</xdr:col>
      <xdr:colOff>184150</xdr:colOff>
      <xdr:row>82</xdr:row>
      <xdr:rowOff>71120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81280</xdr:rowOff>
    </xdr:from>
    <xdr:ext cx="7366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797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47625</xdr:rowOff>
    </xdr:from>
    <xdr:to>
      <xdr:col>15</xdr:col>
      <xdr:colOff>133350</xdr:colOff>
      <xdr:row>81</xdr:row>
      <xdr:rowOff>149225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159385</xdr:rowOff>
    </xdr:from>
    <xdr:ext cx="762000" cy="2584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42545</xdr:rowOff>
    </xdr:from>
    <xdr:to>
      <xdr:col>11</xdr:col>
      <xdr:colOff>82550</xdr:colOff>
      <xdr:row>81</xdr:row>
      <xdr:rowOff>144145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154940</xdr:rowOff>
    </xdr:from>
    <xdr:ext cx="762000" cy="25400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699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52705</xdr:rowOff>
    </xdr:from>
    <xdr:to>
      <xdr:col>7</xdr:col>
      <xdr:colOff>31750</xdr:colOff>
      <xdr:row>81</xdr:row>
      <xdr:rowOff>154940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164465</xdr:rowOff>
    </xdr:from>
    <xdr:ext cx="762000" cy="25908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財政健全化計画に基づく職員の給与カットの実施により、類似団体の中では最低水準にある。今後も過度に上昇しないよう適正化に努める。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95885</xdr:rowOff>
    </xdr:from>
    <xdr:to>
      <xdr:col>81</xdr:col>
      <xdr:colOff>44450</xdr:colOff>
      <xdr:row>89</xdr:row>
      <xdr:rowOff>102235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415478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74930</xdr:rowOff>
    </xdr:from>
    <xdr:ext cx="762000" cy="254000"/>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3339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102235</xdr:rowOff>
    </xdr:from>
    <xdr:to>
      <xdr:col>81</xdr:col>
      <xdr:colOff>133350</xdr:colOff>
      <xdr:row>89</xdr:row>
      <xdr:rowOff>102235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36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10795</xdr:rowOff>
    </xdr:from>
    <xdr:ext cx="762000" cy="2584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95885</xdr:rowOff>
    </xdr:from>
    <xdr:to>
      <xdr:col>81</xdr:col>
      <xdr:colOff>133350</xdr:colOff>
      <xdr:row>82</xdr:row>
      <xdr:rowOff>95885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415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95885</xdr:rowOff>
    </xdr:from>
    <xdr:to>
      <xdr:col>81</xdr:col>
      <xdr:colOff>44450</xdr:colOff>
      <xdr:row>82</xdr:row>
      <xdr:rowOff>95885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54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97790</xdr:rowOff>
    </xdr:from>
    <xdr:ext cx="762000" cy="254000"/>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710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31115</xdr:rowOff>
    </xdr:from>
    <xdr:to>
      <xdr:col>77</xdr:col>
      <xdr:colOff>44450</xdr:colOff>
      <xdr:row>82</xdr:row>
      <xdr:rowOff>95885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0900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141605</xdr:rowOff>
    </xdr:from>
    <xdr:to>
      <xdr:col>77</xdr:col>
      <xdr:colOff>95250</xdr:colOff>
      <xdr:row>86</xdr:row>
      <xdr:rowOff>71755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56515</xdr:rowOff>
    </xdr:from>
    <xdr:ext cx="736600" cy="2584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01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154940</xdr:rowOff>
    </xdr:from>
    <xdr:to>
      <xdr:col>72</xdr:col>
      <xdr:colOff>203200</xdr:colOff>
      <xdr:row>82</xdr:row>
      <xdr:rowOff>31115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0423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133985</xdr:rowOff>
    </xdr:from>
    <xdr:to>
      <xdr:col>73</xdr:col>
      <xdr:colOff>44450</xdr:colOff>
      <xdr:row>86</xdr:row>
      <xdr:rowOff>64135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48895</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138430</xdr:rowOff>
    </xdr:from>
    <xdr:to>
      <xdr:col>68</xdr:col>
      <xdr:colOff>152400</xdr:colOff>
      <xdr:row>81</xdr:row>
      <xdr:rowOff>154940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025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158115</xdr:rowOff>
    </xdr:from>
    <xdr:to>
      <xdr:col>68</xdr:col>
      <xdr:colOff>203200</xdr:colOff>
      <xdr:row>86</xdr:row>
      <xdr:rowOff>88265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73025</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158115</xdr:rowOff>
    </xdr:from>
    <xdr:to>
      <xdr:col>64</xdr:col>
      <xdr:colOff>152400</xdr:colOff>
      <xdr:row>86</xdr:row>
      <xdr:rowOff>88265</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73025</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45085</xdr:rowOff>
    </xdr:from>
    <xdr:to>
      <xdr:col>81</xdr:col>
      <xdr:colOff>95250</xdr:colOff>
      <xdr:row>82</xdr:row>
      <xdr:rowOff>146685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137795</xdr:rowOff>
    </xdr:from>
    <xdr:ext cx="762000" cy="259080"/>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2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45085</xdr:rowOff>
    </xdr:from>
    <xdr:to>
      <xdr:col>77</xdr:col>
      <xdr:colOff>95250</xdr:colOff>
      <xdr:row>82</xdr:row>
      <xdr:rowOff>146685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156845</xdr:rowOff>
    </xdr:from>
    <xdr:ext cx="736600" cy="25400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728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151765</xdr:rowOff>
    </xdr:from>
    <xdr:to>
      <xdr:col>73</xdr:col>
      <xdr:colOff>44450</xdr:colOff>
      <xdr:row>82</xdr:row>
      <xdr:rowOff>81915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92075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103505</xdr:rowOff>
    </xdr:from>
    <xdr:to>
      <xdr:col>68</xdr:col>
      <xdr:colOff>203200</xdr:colOff>
      <xdr:row>82</xdr:row>
      <xdr:rowOff>33655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43815</xdr:rowOff>
    </xdr:from>
    <xdr:ext cx="762000" cy="25400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759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27940</xdr:rowOff>
    </xdr:from>
    <xdr:ext cx="762000" cy="25908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本町の職員数については、平成17年度に定員適正化計画を策定し、削減目標を定め適正化に努めており、類似団体とほぼ近い規模となっている。今後も、この状況を維持し適正化に努める。</a:t>
          </a:r>
        </a:p>
      </xdr:txBody>
    </xdr:sp>
    <xdr:clientData/>
  </xdr:twoCellAnchor>
  <xdr:oneCellAnchor>
    <xdr:from>
      <xdr:col>61</xdr:col>
      <xdr:colOff>6350</xdr:colOff>
      <xdr:row>54</xdr:row>
      <xdr:rowOff>139700</xdr:rowOff>
    </xdr:from>
    <xdr:ext cx="349885" cy="22542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00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00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122555</xdr:rowOff>
    </xdr:from>
    <xdr:to>
      <xdr:col>81</xdr:col>
      <xdr:colOff>44450</xdr:colOff>
      <xdr:row>66</xdr:row>
      <xdr:rowOff>152400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9895205"/>
          <a:ext cx="0" cy="1572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124460</xdr:rowOff>
    </xdr:from>
    <xdr:ext cx="762000" cy="259080"/>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4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152400</xdr:rowOff>
    </xdr:from>
    <xdr:to>
      <xdr:col>81</xdr:col>
      <xdr:colOff>133350</xdr:colOff>
      <xdr:row>66</xdr:row>
      <xdr:rowOff>152400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6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37465</xdr:rowOff>
    </xdr:from>
    <xdr:ext cx="762000" cy="259080"/>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122555</xdr:rowOff>
    </xdr:from>
    <xdr:to>
      <xdr:col>81</xdr:col>
      <xdr:colOff>133350</xdr:colOff>
      <xdr:row>57</xdr:row>
      <xdr:rowOff>122555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114935</xdr:rowOff>
    </xdr:from>
    <xdr:to>
      <xdr:col>81</xdr:col>
      <xdr:colOff>44450</xdr:colOff>
      <xdr:row>60</xdr:row>
      <xdr:rowOff>125730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019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57785</xdr:rowOff>
    </xdr:from>
    <xdr:ext cx="762000" cy="259080"/>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4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86360</xdr:rowOff>
    </xdr:from>
    <xdr:to>
      <xdr:col>81</xdr:col>
      <xdr:colOff>95250</xdr:colOff>
      <xdr:row>61</xdr:row>
      <xdr:rowOff>15875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114935</xdr:rowOff>
    </xdr:from>
    <xdr:to>
      <xdr:col>77</xdr:col>
      <xdr:colOff>44450</xdr:colOff>
      <xdr:row>60</xdr:row>
      <xdr:rowOff>139065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4019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81915</xdr:rowOff>
    </xdr:from>
    <xdr:to>
      <xdr:col>77</xdr:col>
      <xdr:colOff>95250</xdr:colOff>
      <xdr:row>61</xdr:row>
      <xdr:rowOff>12065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168275</xdr:rowOff>
    </xdr:from>
    <xdr:ext cx="736600" cy="25400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552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22860</xdr:rowOff>
    </xdr:from>
    <xdr:to>
      <xdr:col>72</xdr:col>
      <xdr:colOff>203200</xdr:colOff>
      <xdr:row>60</xdr:row>
      <xdr:rowOff>139065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0986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112395</xdr:rowOff>
    </xdr:from>
    <xdr:to>
      <xdr:col>73</xdr:col>
      <xdr:colOff>44450</xdr:colOff>
      <xdr:row>61</xdr:row>
      <xdr:rowOff>42545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27305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8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167640</xdr:rowOff>
    </xdr:from>
    <xdr:to>
      <xdr:col>68</xdr:col>
      <xdr:colOff>152400</xdr:colOff>
      <xdr:row>60</xdr:row>
      <xdr:rowOff>22860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831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84455</xdr:rowOff>
    </xdr:from>
    <xdr:to>
      <xdr:col>68</xdr:col>
      <xdr:colOff>203200</xdr:colOff>
      <xdr:row>61</xdr:row>
      <xdr:rowOff>14605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170815</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57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157480</xdr:rowOff>
    </xdr:from>
    <xdr:ext cx="762000" cy="25400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44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74930</xdr:rowOff>
    </xdr:from>
    <xdr:to>
      <xdr:col>81</xdr:col>
      <xdr:colOff>95250</xdr:colOff>
      <xdr:row>61</xdr:row>
      <xdr:rowOff>5080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91440</xdr:rowOff>
    </xdr:from>
    <xdr:ext cx="762000" cy="259080"/>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0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64135</xdr:rowOff>
    </xdr:from>
    <xdr:to>
      <xdr:col>77</xdr:col>
      <xdr:colOff>95250</xdr:colOff>
      <xdr:row>60</xdr:row>
      <xdr:rowOff>166370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4445</xdr:rowOff>
    </xdr:from>
    <xdr:ext cx="7366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88265</xdr:rowOff>
    </xdr:from>
    <xdr:to>
      <xdr:col>73</xdr:col>
      <xdr:colOff>44450</xdr:colOff>
      <xdr:row>61</xdr:row>
      <xdr:rowOff>18415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29210</xdr:rowOff>
    </xdr:from>
    <xdr:ext cx="762000" cy="25400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4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143510</xdr:rowOff>
    </xdr:from>
    <xdr:to>
      <xdr:col>68</xdr:col>
      <xdr:colOff>203200</xdr:colOff>
      <xdr:row>60</xdr:row>
      <xdr:rowOff>73660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83820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2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116840</xdr:rowOff>
    </xdr:from>
    <xdr:to>
      <xdr:col>64</xdr:col>
      <xdr:colOff>152400</xdr:colOff>
      <xdr:row>60</xdr:row>
      <xdr:rowOff>46990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57150</xdr:rowOff>
    </xdr:from>
    <xdr:ext cx="762000" cy="25908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平成25年度発行の第三セクター等改革推進債及び臨時財政対策債に係る元利償還額の増加等により、平成29年度以降20％台を推移していたが、一部地方債の償還条件変更により令和2年度以降は改善している。</a:t>
          </a:r>
        </a:p>
        <a:p>
          <a:r>
            <a:rPr lang="ja-JP" altLang="en-US"/>
            <a:t>　しかし、</a:t>
          </a:r>
          <a:r>
            <a:rPr lang="ja-JP" altLang="en-US" sz="1100">
              <a:latin typeface="+mn-ea"/>
              <a:ea typeface="+mn-ea"/>
            </a:rPr>
            <a:t>類似団体平均を大きく上回っており、今後も老朽化した施設の集約化・複合化、または廃止等に着手し毎年度の新規地方債発行額の抑制を図り、償還額の縮減及び比率の減少に努める。</a:t>
          </a:r>
        </a:p>
      </xdr:txBody>
    </xdr:sp>
    <xdr:clientData/>
  </xdr:twoCellAnchor>
  <xdr:oneCellAnchor>
    <xdr:from>
      <xdr:col>61</xdr:col>
      <xdr:colOff>6350</xdr:colOff>
      <xdr:row>32</xdr:row>
      <xdr:rowOff>101600</xdr:rowOff>
    </xdr:from>
    <xdr:ext cx="298450" cy="22479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46355</xdr:rowOff>
    </xdr:from>
    <xdr:to>
      <xdr:col>81</xdr:col>
      <xdr:colOff>44450</xdr:colOff>
      <xdr:row>42</xdr:row>
      <xdr:rowOff>146050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18555"/>
          <a:ext cx="0" cy="1128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118110</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1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4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133350</xdr:rowOff>
    </xdr:from>
    <xdr:ext cx="762000" cy="25400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2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46355</xdr:rowOff>
    </xdr:from>
    <xdr:to>
      <xdr:col>81</xdr:col>
      <xdr:colOff>133350</xdr:colOff>
      <xdr:row>36</xdr:row>
      <xdr:rowOff>46355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1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128270</xdr:rowOff>
    </xdr:from>
    <xdr:to>
      <xdr:col>81</xdr:col>
      <xdr:colOff>44450</xdr:colOff>
      <xdr:row>43</xdr:row>
      <xdr:rowOff>119380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2917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95250</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1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44</xdr:row>
      <xdr:rowOff>92710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9173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84455</xdr:rowOff>
    </xdr:from>
    <xdr:to>
      <xdr:col>77</xdr:col>
      <xdr:colOff>95250</xdr:colOff>
      <xdr:row>40</xdr:row>
      <xdr:rowOff>14605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25400</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92710</xdr:rowOff>
    </xdr:from>
    <xdr:to>
      <xdr:col>72</xdr:col>
      <xdr:colOff>203200</xdr:colOff>
      <xdr:row>44</xdr:row>
      <xdr:rowOff>110490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636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109220</xdr:rowOff>
    </xdr:from>
    <xdr:to>
      <xdr:col>73</xdr:col>
      <xdr:colOff>44450</xdr:colOff>
      <xdr:row>40</xdr:row>
      <xdr:rowOff>39370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49530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80645</xdr:rowOff>
    </xdr:from>
    <xdr:to>
      <xdr:col>68</xdr:col>
      <xdr:colOff>152400</xdr:colOff>
      <xdr:row>44</xdr:row>
      <xdr:rowOff>110490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244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121285</xdr:rowOff>
    </xdr:from>
    <xdr:to>
      <xdr:col>68</xdr:col>
      <xdr:colOff>203200</xdr:colOff>
      <xdr:row>40</xdr:row>
      <xdr:rowOff>52070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61595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77470</xdr:rowOff>
    </xdr:from>
    <xdr:to>
      <xdr:col>81</xdr:col>
      <xdr:colOff>95250</xdr:colOff>
      <xdr:row>43</xdr:row>
      <xdr:rowOff>7620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144780</xdr:rowOff>
    </xdr:from>
    <xdr:ext cx="762000" cy="25400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74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154940</xdr:rowOff>
    </xdr:from>
    <xdr:ext cx="736600" cy="25400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272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128270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59690</xdr:rowOff>
    </xdr:from>
    <xdr:to>
      <xdr:col>68</xdr:col>
      <xdr:colOff>203200</xdr:colOff>
      <xdr:row>44</xdr:row>
      <xdr:rowOff>161290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146685</xdr:rowOff>
    </xdr:from>
    <xdr:ext cx="762000" cy="25400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904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29845</xdr:rowOff>
    </xdr:from>
    <xdr:to>
      <xdr:col>64</xdr:col>
      <xdr:colOff>152400</xdr:colOff>
      <xdr:row>44</xdr:row>
      <xdr:rowOff>132080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7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116205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60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過年度に発行した地方債の現在高の逓減のほか、地方交付税の増加等に伴う標準財政規模の拡大により、比率は年々改善しているが、</a:t>
          </a:r>
          <a:r>
            <a:rPr lang="ja-JP" altLang="en-US" sz="1100">
              <a:latin typeface="+mn-ea"/>
              <a:ea typeface="+mn-ea"/>
            </a:rPr>
            <a:t>類似団体平均を大きく上回っている</a:t>
          </a:r>
          <a:r>
            <a:rPr lang="ja-JP" altLang="en-US"/>
            <a:t>。</a:t>
          </a:r>
          <a:r>
            <a:rPr kumimoji="1" lang="ja-JP" altLang="en-US" sz="1100">
              <a:latin typeface="+mn-ea"/>
              <a:ea typeface="+mn-ea"/>
            </a:rPr>
            <a:t>これは平成25年度に河合町土地開発公社を解散し、将来の財政負担の軽減を図るために借入れた第三セクター等改革推進債が主な要因であり、今後も毎年度の地方債発行を抑制し、地方債残高の縮小に努める。</a:t>
          </a:r>
        </a:p>
      </xdr:txBody>
    </xdr:sp>
    <xdr:clientData/>
  </xdr:twoCellAnchor>
  <xdr:oneCellAnchor>
    <xdr:from>
      <xdr:col>61</xdr:col>
      <xdr:colOff>6350</xdr:colOff>
      <xdr:row>10</xdr:row>
      <xdr:rowOff>63500</xdr:rowOff>
    </xdr:from>
    <xdr:ext cx="298450" cy="2203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78105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884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50165</xdr:rowOff>
    </xdr:from>
    <xdr:ext cx="762000" cy="259080"/>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307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19</xdr:row>
      <xdr:rowOff>78105</xdr:rowOff>
    </xdr:from>
    <xdr:to>
      <xdr:col>81</xdr:col>
      <xdr:colOff>133350</xdr:colOff>
      <xdr:row>19</xdr:row>
      <xdr:rowOff>78105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33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4000"/>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43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160655</xdr:rowOff>
    </xdr:from>
    <xdr:to>
      <xdr:col>81</xdr:col>
      <xdr:colOff>44450</xdr:colOff>
      <xdr:row>19</xdr:row>
      <xdr:rowOff>153670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46755"/>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29210</xdr:rowOff>
    </xdr:from>
    <xdr:ext cx="762000" cy="25400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580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153670</xdr:rowOff>
    </xdr:from>
    <xdr:to>
      <xdr:col>77</xdr:col>
      <xdr:colOff>44450</xdr:colOff>
      <xdr:row>20</xdr:row>
      <xdr:rowOff>109220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112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61595</xdr:rowOff>
    </xdr:from>
    <xdr:to>
      <xdr:col>77</xdr:col>
      <xdr:colOff>95250</xdr:colOff>
      <xdr:row>14</xdr:row>
      <xdr:rowOff>163195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6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1905</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0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31115</xdr:rowOff>
    </xdr:from>
    <xdr:to>
      <xdr:col>72</xdr:col>
      <xdr:colOff>203200</xdr:colOff>
      <xdr:row>20</xdr:row>
      <xdr:rowOff>109220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4601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103505</xdr:rowOff>
    </xdr:from>
    <xdr:to>
      <xdr:col>73</xdr:col>
      <xdr:colOff>44450</xdr:colOff>
      <xdr:row>15</xdr:row>
      <xdr:rowOff>33655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43815</xdr:rowOff>
    </xdr:from>
    <xdr:ext cx="762000" cy="25400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72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31115</xdr:rowOff>
    </xdr:from>
    <xdr:to>
      <xdr:col>68</xdr:col>
      <xdr:colOff>152400</xdr:colOff>
      <xdr:row>20</xdr:row>
      <xdr:rowOff>79375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460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99060</xdr:rowOff>
    </xdr:from>
    <xdr:to>
      <xdr:col>68</xdr:col>
      <xdr:colOff>203200</xdr:colOff>
      <xdr:row>15</xdr:row>
      <xdr:rowOff>29210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39370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137795</xdr:rowOff>
    </xdr:from>
    <xdr:to>
      <xdr:col>64</xdr:col>
      <xdr:colOff>152400</xdr:colOff>
      <xdr:row>15</xdr:row>
      <xdr:rowOff>67945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78105</xdr:rowOff>
    </xdr:from>
    <xdr:ext cx="762000" cy="25400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69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109855</xdr:rowOff>
    </xdr:from>
    <xdr:to>
      <xdr:col>81</xdr:col>
      <xdr:colOff>95250</xdr:colOff>
      <xdr:row>19</xdr:row>
      <xdr:rowOff>40640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9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6350</xdr:rowOff>
    </xdr:from>
    <xdr:ext cx="762000" cy="254000"/>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92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102870</xdr:rowOff>
    </xdr:from>
    <xdr:to>
      <xdr:col>77</xdr:col>
      <xdr:colOff>95250</xdr:colOff>
      <xdr:row>20</xdr:row>
      <xdr:rowOff>33020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17780</xdr:rowOff>
    </xdr:from>
    <xdr:ext cx="736600" cy="25400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467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58420</xdr:rowOff>
    </xdr:from>
    <xdr:to>
      <xdr:col>73</xdr:col>
      <xdr:colOff>44450</xdr:colOff>
      <xdr:row>20</xdr:row>
      <xdr:rowOff>160020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144780</xdr:rowOff>
    </xdr:from>
    <xdr:ext cx="762000" cy="25400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73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151765</xdr:rowOff>
    </xdr:from>
    <xdr:to>
      <xdr:col>68</xdr:col>
      <xdr:colOff>203200</xdr:colOff>
      <xdr:row>20</xdr:row>
      <xdr:rowOff>81915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66675</xdr:rowOff>
    </xdr:from>
    <xdr:ext cx="762000" cy="25400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95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29210</xdr:rowOff>
    </xdr:from>
    <xdr:to>
      <xdr:col>64</xdr:col>
      <xdr:colOff>152400</xdr:colOff>
      <xdr:row>20</xdr:row>
      <xdr:rowOff>130175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114935</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積極的に早期退職者を募り、財政健全化計画に基づく職員等の給与削減を実施するなど人件費の削減に努めており、平成29</a:t>
          </a:r>
          <a:r>
            <a:rPr kumimoji="1" lang="ja-JP" altLang="en-US" sz="1100">
              <a:latin typeface="+mn-ea"/>
              <a:ea typeface="+mn-ea"/>
            </a:rPr>
            <a:t>年度以降減少している。</a:t>
          </a:r>
        </a:p>
        <a:p>
          <a:r>
            <a:rPr lang="ja-JP" altLang="en-US">
              <a:latin typeface="+mn-ea"/>
              <a:ea typeface="+mn-ea"/>
            </a:rPr>
            <a:t>　しかし、高齢職員の偏在等から類似団体平均を上回っており、今後も</a:t>
          </a:r>
          <a:r>
            <a:rPr lang="ja-JP" altLang="en-US" sz="1100">
              <a:latin typeface="+mn-ea"/>
              <a:ea typeface="+mn-ea"/>
            </a:rPr>
            <a:t>早期退職の促進等により</a:t>
          </a:r>
          <a:r>
            <a:rPr lang="ja-JP" altLang="en-US">
              <a:latin typeface="+mn-ea"/>
              <a:ea typeface="+mn-ea"/>
            </a:rPr>
            <a:t>定員の適正化を図る。</a:t>
          </a: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2920" cy="254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2920"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2920" cy="254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2920"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78105</xdr:rowOff>
    </xdr:from>
    <xdr:to>
      <xdr:col>24</xdr:col>
      <xdr:colOff>25400</xdr:colOff>
      <xdr:row>41</xdr:row>
      <xdr:rowOff>37465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5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9525</xdr:rowOff>
    </xdr:from>
    <xdr:ext cx="762000" cy="25400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9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37465</xdr:rowOff>
    </xdr:from>
    <xdr:to>
      <xdr:col>24</xdr:col>
      <xdr:colOff>114300</xdr:colOff>
      <xdr:row>41</xdr:row>
      <xdr:rowOff>37465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164465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78105</xdr:rowOff>
    </xdr:from>
    <xdr:to>
      <xdr:col>24</xdr:col>
      <xdr:colOff>114300</xdr:colOff>
      <xdr:row>32</xdr:row>
      <xdr:rowOff>78105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116205</xdr:rowOff>
    </xdr:from>
    <xdr:to>
      <xdr:col>24</xdr:col>
      <xdr:colOff>25400</xdr:colOff>
      <xdr:row>39</xdr:row>
      <xdr:rowOff>20955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3130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139065</xdr:rowOff>
    </xdr:from>
    <xdr:ext cx="762000" cy="25908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122555</xdr:rowOff>
    </xdr:from>
    <xdr:to>
      <xdr:col>24</xdr:col>
      <xdr:colOff>76200</xdr:colOff>
      <xdr:row>36</xdr:row>
      <xdr:rowOff>52705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20955</xdr:rowOff>
    </xdr:from>
    <xdr:to>
      <xdr:col>19</xdr:col>
      <xdr:colOff>187325</xdr:colOff>
      <xdr:row>39</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075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8255</xdr:rowOff>
    </xdr:from>
    <xdr:to>
      <xdr:col>20</xdr:col>
      <xdr:colOff>38100</xdr:colOff>
      <xdr:row>37</xdr:row>
      <xdr:rowOff>109855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120650</xdr:rowOff>
    </xdr:from>
    <xdr:ext cx="731520" cy="25400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14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31750</xdr:rowOff>
    </xdr:from>
    <xdr:to>
      <xdr:col>15</xdr:col>
      <xdr:colOff>98425</xdr:colOff>
      <xdr:row>39</xdr:row>
      <xdr:rowOff>118745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18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xdr:rowOff>
    </xdr:from>
    <xdr:to>
      <xdr:col>15</xdr:col>
      <xdr:colOff>149225</xdr:colOff>
      <xdr:row>36</xdr:row>
      <xdr:rowOff>118110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128270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118745</xdr:rowOff>
    </xdr:from>
    <xdr:to>
      <xdr:col>11</xdr:col>
      <xdr:colOff>9525</xdr:colOff>
      <xdr:row>39</xdr:row>
      <xdr:rowOff>140335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05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27305</xdr:rowOff>
    </xdr:from>
    <xdr:to>
      <xdr:col>11</xdr:col>
      <xdr:colOff>60325</xdr:colOff>
      <xdr:row>36</xdr:row>
      <xdr:rowOff>128905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139065</xdr:rowOff>
    </xdr:from>
    <xdr:ext cx="75692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3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149860</xdr:rowOff>
    </xdr:from>
    <xdr:ext cx="75692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65405</xdr:rowOff>
    </xdr:from>
    <xdr:to>
      <xdr:col>24</xdr:col>
      <xdr:colOff>76200</xdr:colOff>
      <xdr:row>38</xdr:row>
      <xdr:rowOff>167005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37465</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2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141605</xdr:rowOff>
    </xdr:from>
    <xdr:to>
      <xdr:col>20</xdr:col>
      <xdr:colOff>38100</xdr:colOff>
      <xdr:row>39</xdr:row>
      <xdr:rowOff>71755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56515</xdr:rowOff>
    </xdr:from>
    <xdr:ext cx="731520"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4306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67310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67945</xdr:rowOff>
    </xdr:from>
    <xdr:to>
      <xdr:col>11</xdr:col>
      <xdr:colOff>60325</xdr:colOff>
      <xdr:row>39</xdr:row>
      <xdr:rowOff>169545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154940</xdr:rowOff>
    </xdr:from>
    <xdr:ext cx="756920" cy="25400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414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89535</xdr:rowOff>
    </xdr:from>
    <xdr:to>
      <xdr:col>6</xdr:col>
      <xdr:colOff>171450</xdr:colOff>
      <xdr:row>40</xdr:row>
      <xdr:rowOff>19685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4445</xdr:rowOff>
    </xdr:from>
    <xdr:ext cx="75692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624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財政健全化計画に掲げる事務事業の徹底した見直しにより、類似団体平均とほぼ同程度で推移している。</a:t>
          </a:r>
          <a:r>
            <a:rPr lang="ja-JP" altLang="en-US"/>
            <a:t>今後も、施設の適正配置、効率的な管理運営により抑制に努める。</a:t>
          </a:r>
        </a:p>
      </xdr:txBody>
    </xdr:sp>
    <xdr:clientData/>
  </xdr:twoCellAnchor>
  <xdr:oneCellAnchor>
    <xdr:from>
      <xdr:col>62</xdr:col>
      <xdr:colOff>6350</xdr:colOff>
      <xdr:row>9</xdr:row>
      <xdr:rowOff>107950</xdr:rowOff>
    </xdr:from>
    <xdr:ext cx="293370"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57150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400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2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40640</xdr:rowOff>
    </xdr:from>
    <xdr:ext cx="762000" cy="25400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77470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44450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77470</xdr:rowOff>
    </xdr:from>
    <xdr:to>
      <xdr:col>73</xdr:col>
      <xdr:colOff>180975</xdr:colOff>
      <xdr:row>17</xdr:row>
      <xdr:rowOff>85090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92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120650</xdr:rowOff>
    </xdr:from>
    <xdr:ext cx="762000" cy="25400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1270</xdr:rowOff>
    </xdr:from>
    <xdr:to>
      <xdr:col>69</xdr:col>
      <xdr:colOff>92075</xdr:colOff>
      <xdr:row>17</xdr:row>
      <xdr:rowOff>85090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159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5692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90170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54610</xdr:rowOff>
    </xdr:from>
    <xdr:ext cx="762000" cy="25400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6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54610</xdr:rowOff>
    </xdr:from>
    <xdr:ext cx="736600" cy="25400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138430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120650</xdr:rowOff>
    </xdr:from>
    <xdr:ext cx="756920" cy="25400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53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62230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財政健全化計画に基づく町単独事業の見直しなどを実施したことにより、類似団体平均を下回っている。今後も資格審査等の適正化を図り、過度に上昇しないよう努める。</a:t>
          </a:r>
        </a:p>
      </xdr:txBody>
    </xdr:sp>
    <xdr:clientData/>
  </xdr:twoCellAnchor>
  <xdr:oneCellAnchor>
    <xdr:from>
      <xdr:col>3</xdr:col>
      <xdr:colOff>123825</xdr:colOff>
      <xdr:row>49</xdr:row>
      <xdr:rowOff>107950</xdr:rowOff>
    </xdr:from>
    <xdr:ext cx="29337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29210</xdr:rowOff>
    </xdr:from>
    <xdr:ext cx="762000" cy="25400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218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7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152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152400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10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152400</xdr:rowOff>
    </xdr:from>
    <xdr:to>
      <xdr:col>11</xdr:col>
      <xdr:colOff>9525</xdr:colOff>
      <xdr:row>55</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107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10160</xdr:rowOff>
    </xdr:from>
    <xdr:ext cx="75692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56920" cy="25400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29210</xdr:rowOff>
    </xdr:from>
    <xdr:ext cx="762000" cy="25400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16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3810</xdr:rowOff>
    </xdr:from>
    <xdr:ext cx="73152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0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54610</xdr:rowOff>
    </xdr:from>
    <xdr:ext cx="762000" cy="25400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41910</xdr:rowOff>
    </xdr:from>
    <xdr:ext cx="756920" cy="25400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28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143510</xdr:rowOff>
    </xdr:from>
    <xdr:ext cx="756920" cy="25400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0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に係る経常収支比率が類似団体平均を上回っているのは、繰出金の増加が主な要因である。各種保険事業特別会計への繰出金のほか、これまでに整備してきた下水道施設の維持管理経費として公営企業会計への繰出金が必要となっているためである。財政健全化計画において、令和6年度には下水道使用料の値上げを予定しており、独立採算に立ち返った料金体系を設定し負担額を減らしていくよう努める。</a:t>
          </a:r>
        </a:p>
      </xdr:txBody>
    </xdr:sp>
    <xdr:clientData/>
  </xdr:twoCellAnchor>
  <xdr:oneCellAnchor>
    <xdr:from>
      <xdr:col>62</xdr:col>
      <xdr:colOff>6350</xdr:colOff>
      <xdr:row>49</xdr:row>
      <xdr:rowOff>107950</xdr:rowOff>
    </xdr:from>
    <xdr:ext cx="29337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400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45720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796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92710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94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85090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88900</xdr:rowOff>
    </xdr:from>
    <xdr:to>
      <xdr:col>73</xdr:col>
      <xdr:colOff>180975</xdr:colOff>
      <xdr:row>58</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3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146050</xdr:rowOff>
    </xdr:from>
    <xdr:ext cx="762000" cy="25400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88900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5692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123190</xdr:rowOff>
    </xdr:from>
    <xdr:ext cx="762000" cy="25400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128270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86360</xdr:rowOff>
    </xdr:from>
    <xdr:ext cx="736600" cy="25400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154940</xdr:rowOff>
    </xdr:from>
    <xdr:ext cx="762000" cy="25400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99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124460</xdr:rowOff>
    </xdr:from>
    <xdr:ext cx="75692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124460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る一方で、補助金については個々にその意義や目的・成果などを精査し見直しを行っており、類似団体平均を下回っている。今後も、行政運営に支障をきたすものを除き、負担金や補助金の廃止または休止を検討し抑制に努める。</a:t>
          </a:r>
        </a:p>
      </xdr:txBody>
    </xdr:sp>
    <xdr:clientData/>
  </xdr:twoCellAnchor>
  <xdr:oneCellAnchor>
    <xdr:from>
      <xdr:col>62</xdr:col>
      <xdr:colOff>6350</xdr:colOff>
      <xdr:row>29</xdr:row>
      <xdr:rowOff>107950</xdr:rowOff>
    </xdr:from>
    <xdr:ext cx="29337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920"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920" cy="25400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92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92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15240</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xdr:rowOff>
    </xdr:from>
    <xdr:ext cx="762000" cy="25908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35</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410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63500</xdr:rowOff>
    </xdr:from>
    <xdr:ext cx="762000" cy="25400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54610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32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105410</xdr:rowOff>
    </xdr:from>
    <xdr:ext cx="7366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54610</xdr:rowOff>
    </xdr:from>
    <xdr:to>
      <xdr:col>73</xdr:col>
      <xdr:colOff>180975</xdr:colOff>
      <xdr:row>35</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54610</xdr:rowOff>
    </xdr:from>
    <xdr:to>
      <xdr:col>69</xdr:col>
      <xdr:colOff>92075</xdr:colOff>
      <xdr:row>35</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55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13970</xdr:rowOff>
    </xdr:from>
    <xdr:ext cx="75692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77470</xdr:rowOff>
    </xdr:from>
    <xdr:ext cx="762000" cy="25400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35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92710</xdr:rowOff>
    </xdr:from>
    <xdr:ext cx="7366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5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115570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115570</xdr:rowOff>
    </xdr:from>
    <xdr:ext cx="75692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734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130810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a:t>
          </a:r>
          <a:r>
            <a:rPr kumimoji="1" lang="ja-JP" altLang="en-US" sz="1100">
              <a:latin typeface="+mn-ea"/>
              <a:ea typeface="+mn-ea"/>
            </a:rPr>
            <a:t>年度発行した第三セクター等改革推進債等の元利償還金の増加により20％を超える水準で推移していたが、令和元年度に実施した</a:t>
          </a:r>
          <a:r>
            <a:rPr lang="ja-JP" altLang="en-US"/>
            <a:t>一部地方債の償還条件の変更</a:t>
          </a:r>
          <a:r>
            <a:rPr kumimoji="1" lang="ja-JP" altLang="en-US" sz="1100">
              <a:latin typeface="+mn-ea"/>
              <a:ea typeface="+mn-ea"/>
            </a:rPr>
            <a:t>以降それを下回る水準で推移している。</a:t>
          </a:r>
        </a:p>
        <a:p>
          <a:r>
            <a:rPr lang="ja-JP" altLang="en-US"/>
            <a:t>　しかし、類似団体平均を上回っており、今後も新規地方債発行の抑制に努める。</a:t>
          </a:r>
        </a:p>
      </xdr:txBody>
    </xdr:sp>
    <xdr:clientData/>
  </xdr:twoCellAnchor>
  <xdr:oneCellAnchor>
    <xdr:from>
      <xdr:col>3</xdr:col>
      <xdr:colOff>123825</xdr:colOff>
      <xdr:row>69</xdr:row>
      <xdr:rowOff>107950</xdr:rowOff>
    </xdr:from>
    <xdr:ext cx="293370"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72390</xdr:rowOff>
    </xdr:from>
    <xdr:to>
      <xdr:col>24</xdr:col>
      <xdr:colOff>25400</xdr:colOff>
      <xdr:row>80</xdr:row>
      <xdr:rowOff>40640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6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158750</xdr:rowOff>
    </xdr:from>
    <xdr:ext cx="762000" cy="25908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72390</xdr:rowOff>
    </xdr:from>
    <xdr:to>
      <xdr:col>24</xdr:col>
      <xdr:colOff>114300</xdr:colOff>
      <xdr:row>74</xdr:row>
      <xdr:rowOff>72390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86360</xdr:rowOff>
    </xdr:from>
    <xdr:to>
      <xdr:col>24</xdr:col>
      <xdr:colOff>25400</xdr:colOff>
      <xdr:row>78</xdr:row>
      <xdr:rowOff>99695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594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99695</xdr:rowOff>
    </xdr:from>
    <xdr:to>
      <xdr:col>19</xdr:col>
      <xdr:colOff>187325</xdr:colOff>
      <xdr:row>80</xdr:row>
      <xdr:rowOff>8255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7279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121920</xdr:rowOff>
    </xdr:from>
    <xdr:ext cx="731520" cy="25400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67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8255</xdr:rowOff>
    </xdr:from>
    <xdr:to>
      <xdr:col>15</xdr:col>
      <xdr:colOff>98425</xdr:colOff>
      <xdr:row>80</xdr:row>
      <xdr:rowOff>44450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7242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135255</xdr:rowOff>
    </xdr:from>
    <xdr:ext cx="762000" cy="25400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40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31115</xdr:rowOff>
    </xdr:from>
    <xdr:to>
      <xdr:col>11</xdr:col>
      <xdr:colOff>9525</xdr:colOff>
      <xdr:row>80</xdr:row>
      <xdr:rowOff>44450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747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692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9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6920" cy="25400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35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34925</xdr:rowOff>
    </xdr:from>
    <xdr:to>
      <xdr:col>24</xdr:col>
      <xdr:colOff>76200</xdr:colOff>
      <xdr:row>78</xdr:row>
      <xdr:rowOff>136525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6985</xdr:rowOff>
    </xdr:from>
    <xdr:ext cx="762000" cy="25400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80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48895</xdr:rowOff>
    </xdr:from>
    <xdr:to>
      <xdr:col>20</xdr:col>
      <xdr:colOff>38100</xdr:colOff>
      <xdr:row>78</xdr:row>
      <xdr:rowOff>150495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135255</xdr:rowOff>
    </xdr:from>
    <xdr:ext cx="731520" cy="25400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0835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128905</xdr:rowOff>
    </xdr:from>
    <xdr:to>
      <xdr:col>15</xdr:col>
      <xdr:colOff>149225</xdr:colOff>
      <xdr:row>80</xdr:row>
      <xdr:rowOff>59055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43815</xdr:rowOff>
    </xdr:from>
    <xdr:ext cx="762000" cy="25400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59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165100</xdr:rowOff>
    </xdr:from>
    <xdr:to>
      <xdr:col>11</xdr:col>
      <xdr:colOff>60325</xdr:colOff>
      <xdr:row>80</xdr:row>
      <xdr:rowOff>95250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80010</xdr:rowOff>
    </xdr:from>
    <xdr:ext cx="75692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960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151765</xdr:rowOff>
    </xdr:from>
    <xdr:to>
      <xdr:col>6</xdr:col>
      <xdr:colOff>171450</xdr:colOff>
      <xdr:row>80</xdr:row>
      <xdr:rowOff>81915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66675</xdr:rowOff>
    </xdr:from>
    <xdr:ext cx="756920" cy="25400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826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公債費以外の経常収支比率は、類似団体平均と同程度で推移しているが、今後も比率の減少を目指すために、適正な財政運営を維持し、健全化計画以上の成果をあげることに努める。</a:t>
          </a:r>
        </a:p>
      </xdr:txBody>
    </xdr:sp>
    <xdr:clientData/>
  </xdr:twoCellAnchor>
  <xdr:oneCellAnchor>
    <xdr:from>
      <xdr:col>62</xdr:col>
      <xdr:colOff>6350</xdr:colOff>
      <xdr:row>69</xdr:row>
      <xdr:rowOff>107950</xdr:rowOff>
    </xdr:from>
    <xdr:ext cx="293370"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53975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26035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53975</xdr:rowOff>
    </xdr:from>
    <xdr:to>
      <xdr:col>82</xdr:col>
      <xdr:colOff>196850</xdr:colOff>
      <xdr:row>80</xdr:row>
      <xdr:rowOff>53975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41910</xdr:rowOff>
    </xdr:from>
    <xdr:ext cx="762000" cy="25400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46990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886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149860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46990</xdr:rowOff>
    </xdr:from>
    <xdr:to>
      <xdr:col>78</xdr:col>
      <xdr:colOff>69850</xdr:colOff>
      <xdr:row>78</xdr:row>
      <xdr:rowOff>3810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486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33020</xdr:rowOff>
    </xdr:from>
    <xdr:to>
      <xdr:col>78</xdr:col>
      <xdr:colOff>120650</xdr:colOff>
      <xdr:row>77</xdr:row>
      <xdr:rowOff>134620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119380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3810</xdr:rowOff>
    </xdr:from>
    <xdr:to>
      <xdr:col>73</xdr:col>
      <xdr:colOff>180975</xdr:colOff>
      <xdr:row>78</xdr:row>
      <xdr:rowOff>21590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769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5400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6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21590</xdr:rowOff>
    </xdr:from>
    <xdr:to>
      <xdr:col>69</xdr:col>
      <xdr:colOff>92075</xdr:colOff>
      <xdr:row>78</xdr:row>
      <xdr:rowOff>26670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94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5692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158750</xdr:rowOff>
    </xdr:from>
    <xdr:to>
      <xdr:col>65</xdr:col>
      <xdr:colOff>53975</xdr:colOff>
      <xdr:row>77</xdr:row>
      <xdr:rowOff>88900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99060</xdr:rowOff>
    </xdr:from>
    <xdr:ext cx="762000" cy="25400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151130</xdr:rowOff>
    </xdr:from>
    <xdr:ext cx="762000" cy="25908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0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167640</xdr:rowOff>
    </xdr:from>
    <xdr:to>
      <xdr:col>78</xdr:col>
      <xdr:colOff>120650</xdr:colOff>
      <xdr:row>77</xdr:row>
      <xdr:rowOff>97790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124460</xdr:rowOff>
    </xdr:from>
    <xdr:to>
      <xdr:col>74</xdr:col>
      <xdr:colOff>31750</xdr:colOff>
      <xdr:row>78</xdr:row>
      <xdr:rowOff>54610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39370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142240</xdr:rowOff>
    </xdr:from>
    <xdr:to>
      <xdr:col>69</xdr:col>
      <xdr:colOff>142875</xdr:colOff>
      <xdr:row>78</xdr:row>
      <xdr:rowOff>72390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57150</xdr:rowOff>
    </xdr:from>
    <xdr:ext cx="75692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302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147320</xdr:rowOff>
    </xdr:from>
    <xdr:to>
      <xdr:col>65</xdr:col>
      <xdr:colOff>53975</xdr:colOff>
      <xdr:row>78</xdr:row>
      <xdr:rowOff>77470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62230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143510</xdr:rowOff>
    </xdr:from>
    <xdr:to>
      <xdr:col>29</xdr:col>
      <xdr:colOff>127000</xdr:colOff>
      <xdr:row>20</xdr:row>
      <xdr:rowOff>114935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48535"/>
          <a:ext cx="0" cy="13430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86995</xdr:rowOff>
    </xdr:from>
    <xdr:ext cx="756920" cy="25400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6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57,187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114935</xdr:rowOff>
    </xdr:from>
    <xdr:to>
      <xdr:col>30</xdr:col>
      <xdr:colOff>25400</xdr:colOff>
      <xdr:row>20</xdr:row>
      <xdr:rowOff>114935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9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58420</xdr:rowOff>
    </xdr:from>
    <xdr:ext cx="75692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9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162,962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143510</xdr:rowOff>
    </xdr:from>
    <xdr:to>
      <xdr:col>30</xdr:col>
      <xdr:colOff>25400</xdr:colOff>
      <xdr:row>12</xdr:row>
      <xdr:rowOff>143510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48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162560</xdr:rowOff>
    </xdr:from>
    <xdr:to>
      <xdr:col>29</xdr:col>
      <xdr:colOff>127000</xdr:colOff>
      <xdr:row>18</xdr:row>
      <xdr:rowOff>45085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124835"/>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20955</xdr:rowOff>
    </xdr:from>
    <xdr:ext cx="756920" cy="25400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78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xdr:rowOff>
    </xdr:from>
    <xdr:to>
      <xdr:col>29</xdr:col>
      <xdr:colOff>177800</xdr:colOff>
      <xdr:row>17</xdr:row>
      <xdr:rowOff>106045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45085</xdr:rowOff>
    </xdr:from>
    <xdr:to>
      <xdr:col>26</xdr:col>
      <xdr:colOff>50800</xdr:colOff>
      <xdr:row>18</xdr:row>
      <xdr:rowOff>66040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17881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16510</xdr:rowOff>
    </xdr:from>
    <xdr:to>
      <xdr:col>26</xdr:col>
      <xdr:colOff>101600</xdr:colOff>
      <xdr:row>17</xdr:row>
      <xdr:rowOff>118110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128270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60325</xdr:rowOff>
    </xdr:from>
    <xdr:to>
      <xdr:col>22</xdr:col>
      <xdr:colOff>114300</xdr:colOff>
      <xdr:row>18</xdr:row>
      <xdr:rowOff>66040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31940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6985</xdr:rowOff>
    </xdr:from>
    <xdr:to>
      <xdr:col>22</xdr:col>
      <xdr:colOff>165100</xdr:colOff>
      <xdr:row>17</xdr:row>
      <xdr:rowOff>109220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118745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50800</xdr:rowOff>
    </xdr:from>
    <xdr:to>
      <xdr:col>18</xdr:col>
      <xdr:colOff>177800</xdr:colOff>
      <xdr:row>18</xdr:row>
      <xdr:rowOff>60325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908300" y="31845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29845</xdr:rowOff>
    </xdr:from>
    <xdr:to>
      <xdr:col>19</xdr:col>
      <xdr:colOff>38100</xdr:colOff>
      <xdr:row>17</xdr:row>
      <xdr:rowOff>132080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141605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52070</xdr:rowOff>
    </xdr:from>
    <xdr:to>
      <xdr:col>15</xdr:col>
      <xdr:colOff>101600</xdr:colOff>
      <xdr:row>17</xdr:row>
      <xdr:rowOff>153670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163830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111760</xdr:rowOff>
    </xdr:from>
    <xdr:to>
      <xdr:col>29</xdr:col>
      <xdr:colOff>177800</xdr:colOff>
      <xdr:row>18</xdr:row>
      <xdr:rowOff>41910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83820</xdr:rowOff>
    </xdr:from>
    <xdr:ext cx="756920"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60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166370</xdr:rowOff>
    </xdr:from>
    <xdr:to>
      <xdr:col>26</xdr:col>
      <xdr:colOff>101600</xdr:colOff>
      <xdr:row>18</xdr:row>
      <xdr:rowOff>95885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128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80645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4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89,707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15240</xdr:rowOff>
    </xdr:from>
    <xdr:to>
      <xdr:col>22</xdr:col>
      <xdr:colOff>165100</xdr:colOff>
      <xdr:row>18</xdr:row>
      <xdr:rowOff>116840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101600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5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88,051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9525</xdr:rowOff>
    </xdr:from>
    <xdr:to>
      <xdr:col>19</xdr:col>
      <xdr:colOff>38100</xdr:colOff>
      <xdr:row>18</xdr:row>
      <xdr:rowOff>111125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95885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0</xdr:rowOff>
    </xdr:from>
    <xdr:to>
      <xdr:col>15</xdr:col>
      <xdr:colOff>101600</xdr:colOff>
      <xdr:row>18</xdr:row>
      <xdr:rowOff>101600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86360</xdr:rowOff>
    </xdr:from>
    <xdr:ext cx="762000" cy="25400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0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12065</xdr:rowOff>
    </xdr:from>
    <xdr:to>
      <xdr:col>33</xdr:col>
      <xdr:colOff>114300</xdr:colOff>
      <xdr:row>39</xdr:row>
      <xdr:rowOff>12065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511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365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99695</xdr:rowOff>
    </xdr:from>
    <xdr:ext cx="762000" cy="25400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080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328295</xdr:rowOff>
    </xdr:from>
    <xdr:ext cx="762000" cy="25463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938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240665</xdr:rowOff>
    </xdr:from>
    <xdr:to>
      <xdr:col>33</xdr:col>
      <xdr:colOff>114300</xdr:colOff>
      <xdr:row>34</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5081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99695</xdr:rowOff>
    </xdr:from>
    <xdr:ext cx="762000" cy="25527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22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62000" cy="25527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12065</xdr:rowOff>
    </xdr:from>
    <xdr:to>
      <xdr:col>33</xdr:col>
      <xdr:colOff>114300</xdr:colOff>
      <xdr:row>33</xdr:row>
      <xdr:rowOff>12065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366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41910</xdr:rowOff>
    </xdr:from>
    <xdr:ext cx="762000" cy="25590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79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223520</xdr:rowOff>
    </xdr:from>
    <xdr:to>
      <xdr:col>29</xdr:col>
      <xdr:colOff>127000</xdr:colOff>
      <xdr:row>38</xdr:row>
      <xdr:rowOff>29210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148070"/>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1270</xdr:rowOff>
    </xdr:from>
    <xdr:ext cx="756920"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8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29210</xdr:rowOff>
    </xdr:from>
    <xdr:to>
      <xdr:col>30</xdr:col>
      <xdr:colOff>25400</xdr:colOff>
      <xdr:row>38</xdr:row>
      <xdr:rowOff>29210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96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137795</xdr:rowOff>
    </xdr:from>
    <xdr:ext cx="756920" cy="25971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9089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223520</xdr:rowOff>
    </xdr:from>
    <xdr:to>
      <xdr:col>30</xdr:col>
      <xdr:colOff>25400</xdr:colOff>
      <xdr:row>33</xdr:row>
      <xdr:rowOff>223520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1480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186690</xdr:rowOff>
    </xdr:from>
    <xdr:to>
      <xdr:col>29</xdr:col>
      <xdr:colOff>127000</xdr:colOff>
      <xdr:row>34</xdr:row>
      <xdr:rowOff>213995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45414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110490</xdr:rowOff>
    </xdr:from>
    <xdr:ext cx="756920" cy="25400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208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138430</xdr:rowOff>
    </xdr:from>
    <xdr:to>
      <xdr:col>29</xdr:col>
      <xdr:colOff>177800</xdr:colOff>
      <xdr:row>35</xdr:row>
      <xdr:rowOff>240665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233680</xdr:rowOff>
    </xdr:from>
    <xdr:to>
      <xdr:col>26</xdr:col>
      <xdr:colOff>50800</xdr:colOff>
      <xdr:row>34</xdr:row>
      <xdr:rowOff>213995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6158230"/>
          <a:ext cx="698500" cy="323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170815</xdr:rowOff>
    </xdr:from>
    <xdr:to>
      <xdr:col>26</xdr:col>
      <xdr:colOff>101600</xdr:colOff>
      <xdr:row>35</xdr:row>
      <xdr:rowOff>273050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7811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256540</xdr:rowOff>
    </xdr:from>
    <xdr:ext cx="7366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6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191135</xdr:rowOff>
    </xdr:from>
    <xdr:to>
      <xdr:col>22</xdr:col>
      <xdr:colOff>114300</xdr:colOff>
      <xdr:row>33</xdr:row>
      <xdr:rowOff>233680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606800" y="611568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147955</xdr:rowOff>
    </xdr:from>
    <xdr:to>
      <xdr:col>22</xdr:col>
      <xdr:colOff>165100</xdr:colOff>
      <xdr:row>35</xdr:row>
      <xdr:rowOff>248920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7583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233680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191135</xdr:rowOff>
    </xdr:from>
    <xdr:to>
      <xdr:col>18</xdr:col>
      <xdr:colOff>177800</xdr:colOff>
      <xdr:row>33</xdr:row>
      <xdr:rowOff>200660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908300" y="61156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144145</xdr:rowOff>
    </xdr:from>
    <xdr:to>
      <xdr:col>19</xdr:col>
      <xdr:colOff>38100</xdr:colOff>
      <xdr:row>35</xdr:row>
      <xdr:rowOff>246380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7544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229870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138430</xdr:rowOff>
    </xdr:from>
    <xdr:to>
      <xdr:col>15</xdr:col>
      <xdr:colOff>101600</xdr:colOff>
      <xdr:row>35</xdr:row>
      <xdr:rowOff>240665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224790</xdr:rowOff>
    </xdr:from>
    <xdr:ext cx="762000" cy="25400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5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135890</xdr:rowOff>
    </xdr:from>
    <xdr:to>
      <xdr:col>29</xdr:col>
      <xdr:colOff>177800</xdr:colOff>
      <xdr:row>34</xdr:row>
      <xdr:rowOff>238125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403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323850</xdr:rowOff>
    </xdr:from>
    <xdr:ext cx="756920" cy="25971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4840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31,907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162560</xdr:rowOff>
    </xdr:from>
    <xdr:to>
      <xdr:col>26</xdr:col>
      <xdr:colOff>101600</xdr:colOff>
      <xdr:row>34</xdr:row>
      <xdr:rowOff>264795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4300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274320</xdr:rowOff>
    </xdr:from>
    <xdr:ext cx="7366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988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30,960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182880</xdr:rowOff>
    </xdr:from>
    <xdr:to>
      <xdr:col>22</xdr:col>
      <xdr:colOff>165100</xdr:colOff>
      <xdr:row>33</xdr:row>
      <xdr:rowOff>285115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107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123825</xdr:rowOff>
    </xdr:from>
    <xdr:ext cx="762000" cy="25336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876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42,254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139700</xdr:rowOff>
    </xdr:from>
    <xdr:to>
      <xdr:col>19</xdr:col>
      <xdr:colOff>38100</xdr:colOff>
      <xdr:row>33</xdr:row>
      <xdr:rowOff>241935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064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80645</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83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149225</xdr:rowOff>
    </xdr:from>
    <xdr:to>
      <xdr:col>15</xdr:col>
      <xdr:colOff>101600</xdr:colOff>
      <xdr:row>33</xdr:row>
      <xdr:rowOff>251460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07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89535</xdr:rowOff>
    </xdr:from>
    <xdr:ext cx="762000" cy="25400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842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400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84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400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98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40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6112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0550" cy="25400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0550" cy="25400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5410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0550" cy="25400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0550" cy="25400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969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127635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55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4000"/>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1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98805" cy="259080"/>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147,548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147320</xdr:rowOff>
    </xdr:from>
    <xdr:to>
      <xdr:col>24</xdr:col>
      <xdr:colOff>63500</xdr:colOff>
      <xdr:row>35</xdr:row>
      <xdr:rowOff>150495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48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55880</xdr:rowOff>
    </xdr:from>
    <xdr:ext cx="534670" cy="259080"/>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150495</xdr:rowOff>
    </xdr:from>
    <xdr:to>
      <xdr:col>19</xdr:col>
      <xdr:colOff>177800</xdr:colOff>
      <xdr:row>36</xdr:row>
      <xdr:rowOff>69850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5124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54610</xdr:rowOff>
    </xdr:from>
    <xdr:to>
      <xdr:col>20</xdr:col>
      <xdr:colOff>38100</xdr:colOff>
      <xdr:row>35</xdr:row>
      <xdr:rowOff>156210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1270</xdr:rowOff>
    </xdr:from>
    <xdr:ext cx="529590"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29965" y="5830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69850</xdr:rowOff>
    </xdr:from>
    <xdr:to>
      <xdr:col>15</xdr:col>
      <xdr:colOff>50800</xdr:colOff>
      <xdr:row>36</xdr:row>
      <xdr:rowOff>71755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42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8890</xdr:rowOff>
    </xdr:from>
    <xdr:to>
      <xdr:col>15</xdr:col>
      <xdr:colOff>101600</xdr:colOff>
      <xdr:row>36</xdr:row>
      <xdr:rowOff>110490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127000</xdr:rowOff>
    </xdr:from>
    <xdr:ext cx="52959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0965" y="5956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31115</xdr:rowOff>
    </xdr:from>
    <xdr:to>
      <xdr:col>10</xdr:col>
      <xdr:colOff>114300</xdr:colOff>
      <xdr:row>36</xdr:row>
      <xdr:rowOff>71755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033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24130</xdr:rowOff>
    </xdr:from>
    <xdr:to>
      <xdr:col>10</xdr:col>
      <xdr:colOff>165100</xdr:colOff>
      <xdr:row>36</xdr:row>
      <xdr:rowOff>125730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116840</xdr:rowOff>
    </xdr:from>
    <xdr:ext cx="52959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1965" y="6289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33020</xdr:rowOff>
    </xdr:from>
    <xdr:to>
      <xdr:col>6</xdr:col>
      <xdr:colOff>38100</xdr:colOff>
      <xdr:row>36</xdr:row>
      <xdr:rowOff>134620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126365</xdr:rowOff>
    </xdr:from>
    <xdr:ext cx="52959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2965" y="6298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74930</xdr:rowOff>
    </xdr:from>
    <xdr:ext cx="534670" cy="254000"/>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756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99695</xdr:rowOff>
    </xdr:from>
    <xdr:to>
      <xdr:col>20</xdr:col>
      <xdr:colOff>38100</xdr:colOff>
      <xdr:row>36</xdr:row>
      <xdr:rowOff>29845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20955</xdr:rowOff>
    </xdr:from>
    <xdr:ext cx="529590" cy="25400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29965" y="61931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19050</xdr:rowOff>
    </xdr:from>
    <xdr:to>
      <xdr:col>15</xdr:col>
      <xdr:colOff>101600</xdr:colOff>
      <xdr:row>36</xdr:row>
      <xdr:rowOff>120650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111760</xdr:rowOff>
    </xdr:from>
    <xdr:ext cx="529590" cy="25400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0965" y="6283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20955</xdr:rowOff>
    </xdr:from>
    <xdr:to>
      <xdr:col>10</xdr:col>
      <xdr:colOff>165100</xdr:colOff>
      <xdr:row>36</xdr:row>
      <xdr:rowOff>122555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139065</xdr:rowOff>
    </xdr:from>
    <xdr:ext cx="52959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1965" y="5968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151765</xdr:rowOff>
    </xdr:from>
    <xdr:to>
      <xdr:col>6</xdr:col>
      <xdr:colOff>38100</xdr:colOff>
      <xdr:row>36</xdr:row>
      <xdr:rowOff>81915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98425</xdr:rowOff>
    </xdr:from>
    <xdr:ext cx="529590" cy="254000"/>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2965" y="59277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00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0550" cy="25908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112395</xdr:rowOff>
    </xdr:from>
    <xdr:to>
      <xdr:col>24</xdr:col>
      <xdr:colOff>62865</xdr:colOff>
      <xdr:row>58</xdr:row>
      <xdr:rowOff>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8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30480</xdr:rowOff>
    </xdr:from>
    <xdr:ext cx="534670" cy="254000"/>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5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26670</xdr:rowOff>
    </xdr:from>
    <xdr:to>
      <xdr:col>24</xdr:col>
      <xdr:colOff>152400</xdr:colOff>
      <xdr:row>58</xdr:row>
      <xdr:rowOff>26670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8805" cy="259080"/>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170,522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112395</xdr:rowOff>
    </xdr:from>
    <xdr:to>
      <xdr:col>24</xdr:col>
      <xdr:colOff>152400</xdr:colOff>
      <xdr:row>50</xdr:row>
      <xdr:rowOff>112395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156210</xdr:rowOff>
    </xdr:from>
    <xdr:to>
      <xdr:col>24</xdr:col>
      <xdr:colOff>63500</xdr:colOff>
      <xdr:row>57</xdr:row>
      <xdr:rowOff>162560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9288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534670" cy="2584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90805</xdr:rowOff>
    </xdr:from>
    <xdr:to>
      <xdr:col>24</xdr:col>
      <xdr:colOff>114300</xdr:colOff>
      <xdr:row>56</xdr:row>
      <xdr:rowOff>20955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58</xdr:row>
      <xdr:rowOff>71120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288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149860</xdr:rowOff>
    </xdr:from>
    <xdr:to>
      <xdr:col>20</xdr:col>
      <xdr:colOff>38100</xdr:colOff>
      <xdr:row>56</xdr:row>
      <xdr:rowOff>80010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96520</xdr:rowOff>
    </xdr:from>
    <xdr:ext cx="52959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29965" y="9354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71120</xdr:rowOff>
    </xdr:from>
    <xdr:to>
      <xdr:col>15</xdr:col>
      <xdr:colOff>50800</xdr:colOff>
      <xdr:row>58</xdr:row>
      <xdr:rowOff>86360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15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10795</xdr:rowOff>
    </xdr:from>
    <xdr:to>
      <xdr:col>15</xdr:col>
      <xdr:colOff>101600</xdr:colOff>
      <xdr:row>56</xdr:row>
      <xdr:rowOff>112395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128905</xdr:rowOff>
    </xdr:from>
    <xdr:ext cx="52959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0965" y="9387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86360</xdr:rowOff>
    </xdr:from>
    <xdr:to>
      <xdr:col>10</xdr:col>
      <xdr:colOff>114300</xdr:colOff>
      <xdr:row>58</xdr:row>
      <xdr:rowOff>102235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304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65405</xdr:rowOff>
    </xdr:from>
    <xdr:to>
      <xdr:col>10</xdr:col>
      <xdr:colOff>165100</xdr:colOff>
      <xdr:row>55</xdr:row>
      <xdr:rowOff>167005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12065</xdr:rowOff>
    </xdr:from>
    <xdr:ext cx="52959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1965" y="9270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69850</xdr:rowOff>
    </xdr:from>
    <xdr:to>
      <xdr:col>6</xdr:col>
      <xdr:colOff>38100</xdr:colOff>
      <xdr:row>56</xdr:row>
      <xdr:rowOff>171450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16510</xdr:rowOff>
    </xdr:from>
    <xdr:ext cx="52959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2965" y="9446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111760</xdr:rowOff>
    </xdr:from>
    <xdr:to>
      <xdr:col>24</xdr:col>
      <xdr:colOff>114300</xdr:colOff>
      <xdr:row>58</xdr:row>
      <xdr:rowOff>41910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26670</xdr:rowOff>
    </xdr:from>
    <xdr:ext cx="534670" cy="259080"/>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99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26670</xdr:rowOff>
    </xdr:from>
    <xdr:ext cx="52959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29965" y="9970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20320</xdr:rowOff>
    </xdr:from>
    <xdr:to>
      <xdr:col>15</xdr:col>
      <xdr:colOff>101600</xdr:colOff>
      <xdr:row>58</xdr:row>
      <xdr:rowOff>121920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113030</xdr:rowOff>
    </xdr:from>
    <xdr:ext cx="52959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0965" y="10057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34925</xdr:rowOff>
    </xdr:from>
    <xdr:to>
      <xdr:col>10</xdr:col>
      <xdr:colOff>165100</xdr:colOff>
      <xdr:row>58</xdr:row>
      <xdr:rowOff>136525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127635</xdr:rowOff>
    </xdr:from>
    <xdr:ext cx="52959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1965" y="10071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52070</xdr:rowOff>
    </xdr:from>
    <xdr:to>
      <xdr:col>6</xdr:col>
      <xdr:colOff>38100</xdr:colOff>
      <xdr:row>58</xdr:row>
      <xdr:rowOff>153035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144145</xdr:rowOff>
    </xdr:from>
    <xdr:ext cx="529590" cy="25400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2965" y="100882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78</xdr:row>
      <xdr:rowOff>129540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78460" cy="25400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4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72390</xdr:rowOff>
    </xdr:from>
    <xdr:ext cx="534670" cy="25908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116840</xdr:rowOff>
    </xdr:from>
    <xdr:to>
      <xdr:col>24</xdr:col>
      <xdr:colOff>63500</xdr:colOff>
      <xdr:row>78</xdr:row>
      <xdr:rowOff>120650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899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400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5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114935</xdr:rowOff>
    </xdr:from>
    <xdr:to>
      <xdr:col>19</xdr:col>
      <xdr:colOff>177800</xdr:colOff>
      <xdr:row>78</xdr:row>
      <xdr:rowOff>116840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880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76835</xdr:rowOff>
    </xdr:from>
    <xdr:to>
      <xdr:col>20</xdr:col>
      <xdr:colOff>38100</xdr:colOff>
      <xdr:row>78</xdr:row>
      <xdr:rowOff>6985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23495</xdr:rowOff>
    </xdr:from>
    <xdr:ext cx="46482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053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114935</xdr:rowOff>
    </xdr:from>
    <xdr:to>
      <xdr:col>15</xdr:col>
      <xdr:colOff>50800</xdr:colOff>
      <xdr:row>78</xdr:row>
      <xdr:rowOff>117475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8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113030</xdr:rowOff>
    </xdr:from>
    <xdr:to>
      <xdr:col>15</xdr:col>
      <xdr:colOff>101600</xdr:colOff>
      <xdr:row>78</xdr:row>
      <xdr:rowOff>43180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59690</xdr:rowOff>
    </xdr:from>
    <xdr:ext cx="46482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089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74930</xdr:rowOff>
    </xdr:from>
    <xdr:to>
      <xdr:col>10</xdr:col>
      <xdr:colOff>114300</xdr:colOff>
      <xdr:row>78</xdr:row>
      <xdr:rowOff>117475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80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119380</xdr:rowOff>
    </xdr:from>
    <xdr:to>
      <xdr:col>10</xdr:col>
      <xdr:colOff>165100</xdr:colOff>
      <xdr:row>78</xdr:row>
      <xdr:rowOff>49530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66040</xdr:rowOff>
    </xdr:from>
    <xdr:ext cx="464820" cy="25400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0962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64135</xdr:rowOff>
    </xdr:from>
    <xdr:ext cx="464820" cy="25400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0943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69850</xdr:rowOff>
    </xdr:from>
    <xdr:to>
      <xdr:col>24</xdr:col>
      <xdr:colOff>114300</xdr:colOff>
      <xdr:row>79</xdr:row>
      <xdr:rowOff>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156210</xdr:rowOff>
    </xdr:from>
    <xdr:ext cx="378460" cy="25400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78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66040</xdr:rowOff>
    </xdr:from>
    <xdr:to>
      <xdr:col>20</xdr:col>
      <xdr:colOff>38100</xdr:colOff>
      <xdr:row>78</xdr:row>
      <xdr:rowOff>167640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158750</xdr:rowOff>
    </xdr:from>
    <xdr:ext cx="46482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531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64135</xdr:rowOff>
    </xdr:from>
    <xdr:to>
      <xdr:col>15</xdr:col>
      <xdr:colOff>101600</xdr:colOff>
      <xdr:row>78</xdr:row>
      <xdr:rowOff>166370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156845</xdr:rowOff>
    </xdr:from>
    <xdr:ext cx="464820" cy="25400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5299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66675</xdr:rowOff>
    </xdr:from>
    <xdr:to>
      <xdr:col>10</xdr:col>
      <xdr:colOff>165100</xdr:colOff>
      <xdr:row>78</xdr:row>
      <xdr:rowOff>168275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159385</xdr:rowOff>
    </xdr:from>
    <xdr:ext cx="378460" cy="2584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70" y="13532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23495</xdr:rowOff>
    </xdr:from>
    <xdr:to>
      <xdr:col>6</xdr:col>
      <xdr:colOff>38100</xdr:colOff>
      <xdr:row>78</xdr:row>
      <xdr:rowOff>125095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116205</xdr:rowOff>
    </xdr:from>
    <xdr:ext cx="464820"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4893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158115</xdr:rowOff>
    </xdr:from>
    <xdr:to>
      <xdr:col>24</xdr:col>
      <xdr:colOff>62865</xdr:colOff>
      <xdr:row>99</xdr:row>
      <xdr:rowOff>5080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8890</xdr:rowOff>
    </xdr:from>
    <xdr:ext cx="534670" cy="25400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4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5080</xdr:rowOff>
    </xdr:from>
    <xdr:to>
      <xdr:col>24</xdr:col>
      <xdr:colOff>152400</xdr:colOff>
      <xdr:row>99</xdr:row>
      <xdr:rowOff>5080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104775</xdr:rowOff>
    </xdr:from>
    <xdr:ext cx="598805" cy="259080"/>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166,285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158115</xdr:rowOff>
    </xdr:from>
    <xdr:to>
      <xdr:col>24</xdr:col>
      <xdr:colOff>152400</xdr:colOff>
      <xdr:row>90</xdr:row>
      <xdr:rowOff>158115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90170</xdr:rowOff>
    </xdr:from>
    <xdr:to>
      <xdr:col>24</xdr:col>
      <xdr:colOff>63500</xdr:colOff>
      <xdr:row>97</xdr:row>
      <xdr:rowOff>156845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49370"/>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41910</xdr:rowOff>
    </xdr:from>
    <xdr:ext cx="534670" cy="25400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2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19050</xdr:rowOff>
    </xdr:from>
    <xdr:to>
      <xdr:col>24</xdr:col>
      <xdr:colOff>114300</xdr:colOff>
      <xdr:row>95</xdr:row>
      <xdr:rowOff>120650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156845</xdr:rowOff>
    </xdr:from>
    <xdr:to>
      <xdr:col>19</xdr:col>
      <xdr:colOff>177800</xdr:colOff>
      <xdr:row>98</xdr:row>
      <xdr:rowOff>6985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874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104140</xdr:rowOff>
    </xdr:from>
    <xdr:to>
      <xdr:col>20</xdr:col>
      <xdr:colOff>38100</xdr:colOff>
      <xdr:row>97</xdr:row>
      <xdr:rowOff>34290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50800</xdr:rowOff>
    </xdr:from>
    <xdr:ext cx="52959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29965" y="16338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6985</xdr:rowOff>
    </xdr:from>
    <xdr:to>
      <xdr:col>15</xdr:col>
      <xdr:colOff>50800</xdr:colOff>
      <xdr:row>98</xdr:row>
      <xdr:rowOff>41275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090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101600</xdr:rowOff>
    </xdr:from>
    <xdr:to>
      <xdr:col>15</xdr:col>
      <xdr:colOff>101600</xdr:colOff>
      <xdr:row>97</xdr:row>
      <xdr:rowOff>31750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48260</xdr:rowOff>
    </xdr:from>
    <xdr:ext cx="52959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0965" y="16336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25400</xdr:rowOff>
    </xdr:from>
    <xdr:to>
      <xdr:col>10</xdr:col>
      <xdr:colOff>114300</xdr:colOff>
      <xdr:row>98</xdr:row>
      <xdr:rowOff>41275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27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130810</xdr:rowOff>
    </xdr:from>
    <xdr:to>
      <xdr:col>10</xdr:col>
      <xdr:colOff>165100</xdr:colOff>
      <xdr:row>97</xdr:row>
      <xdr:rowOff>60960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77470</xdr:rowOff>
    </xdr:from>
    <xdr:ext cx="529590" cy="25400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1965" y="16365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137795</xdr:rowOff>
    </xdr:from>
    <xdr:to>
      <xdr:col>6</xdr:col>
      <xdr:colOff>38100</xdr:colOff>
      <xdr:row>97</xdr:row>
      <xdr:rowOff>67945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84455</xdr:rowOff>
    </xdr:from>
    <xdr:ext cx="5295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2965" y="16372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39370</xdr:rowOff>
    </xdr:from>
    <xdr:to>
      <xdr:col>24</xdr:col>
      <xdr:colOff>114300</xdr:colOff>
      <xdr:row>96</xdr:row>
      <xdr:rowOff>140970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17780</xdr:rowOff>
    </xdr:from>
    <xdr:ext cx="534670" cy="254000"/>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769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106045</xdr:rowOff>
    </xdr:from>
    <xdr:to>
      <xdr:col>20</xdr:col>
      <xdr:colOff>38100</xdr:colOff>
      <xdr:row>98</xdr:row>
      <xdr:rowOff>36195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27305</xdr:rowOff>
    </xdr:from>
    <xdr:ext cx="52959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29965" y="16829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127635</xdr:rowOff>
    </xdr:from>
    <xdr:to>
      <xdr:col>15</xdr:col>
      <xdr:colOff>101600</xdr:colOff>
      <xdr:row>98</xdr:row>
      <xdr:rowOff>57785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48895</xdr:rowOff>
    </xdr:from>
    <xdr:ext cx="52959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0965" y="16850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161925</xdr:rowOff>
    </xdr:from>
    <xdr:to>
      <xdr:col>10</xdr:col>
      <xdr:colOff>165100</xdr:colOff>
      <xdr:row>98</xdr:row>
      <xdr:rowOff>92075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83185</xdr:rowOff>
    </xdr:from>
    <xdr:ext cx="52959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1965" y="16885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146050</xdr:rowOff>
    </xdr:from>
    <xdr:to>
      <xdr:col>6</xdr:col>
      <xdr:colOff>38100</xdr:colOff>
      <xdr:row>98</xdr:row>
      <xdr:rowOff>76200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67310</xdr:rowOff>
    </xdr:from>
    <xdr:ext cx="529590"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2965" y="16869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0550" cy="25400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0550" cy="25400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0550" cy="25400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37</xdr:row>
      <xdr:rowOff>160020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50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598805" cy="25400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7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275,062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138430</xdr:rowOff>
    </xdr:from>
    <xdr:to>
      <xdr:col>55</xdr:col>
      <xdr:colOff>0</xdr:colOff>
      <xdr:row>37</xdr:row>
      <xdr:rowOff>137795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67730"/>
          <a:ext cx="8382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57150</xdr:rowOff>
    </xdr:from>
    <xdr:ext cx="534670" cy="25908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34290</xdr:rowOff>
    </xdr:from>
    <xdr:to>
      <xdr:col>55</xdr:col>
      <xdr:colOff>50800</xdr:colOff>
      <xdr:row>36</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138430</xdr:rowOff>
    </xdr:from>
    <xdr:to>
      <xdr:col>50</xdr:col>
      <xdr:colOff>114300</xdr:colOff>
      <xdr:row>37</xdr:row>
      <xdr:rowOff>138430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67730"/>
          <a:ext cx="8890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75565</xdr:rowOff>
    </xdr:from>
    <xdr:to>
      <xdr:col>50</xdr:col>
      <xdr:colOff>165100</xdr:colOff>
      <xdr:row>34</xdr:row>
      <xdr:rowOff>6350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22225</xdr:rowOff>
    </xdr:from>
    <xdr:ext cx="593725"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55086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138430</xdr:rowOff>
    </xdr:from>
    <xdr:to>
      <xdr:col>45</xdr:col>
      <xdr:colOff>177800</xdr:colOff>
      <xdr:row>37</xdr:row>
      <xdr:rowOff>156210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2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111125</xdr:rowOff>
    </xdr:from>
    <xdr:to>
      <xdr:col>46</xdr:col>
      <xdr:colOff>38100</xdr:colOff>
      <xdr:row>37</xdr:row>
      <xdr:rowOff>41275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57785</xdr:rowOff>
    </xdr:from>
    <xdr:ext cx="52959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058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156210</xdr:rowOff>
    </xdr:from>
    <xdr:to>
      <xdr:col>41</xdr:col>
      <xdr:colOff>50800</xdr:colOff>
      <xdr:row>37</xdr:row>
      <xdr:rowOff>160655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98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113030</xdr:rowOff>
    </xdr:from>
    <xdr:to>
      <xdr:col>41</xdr:col>
      <xdr:colOff>101600</xdr:colOff>
      <xdr:row>37</xdr:row>
      <xdr:rowOff>43180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59690</xdr:rowOff>
    </xdr:from>
    <xdr:ext cx="52959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060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141605</xdr:rowOff>
    </xdr:from>
    <xdr:to>
      <xdr:col>36</xdr:col>
      <xdr:colOff>165100</xdr:colOff>
      <xdr:row>37</xdr:row>
      <xdr:rowOff>71755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88265</xdr:rowOff>
    </xdr:from>
    <xdr:ext cx="529590" cy="25400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089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86995</xdr:rowOff>
    </xdr:from>
    <xdr:to>
      <xdr:col>55</xdr:col>
      <xdr:colOff>50800</xdr:colOff>
      <xdr:row>38</xdr:row>
      <xdr:rowOff>17780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1905</xdr:rowOff>
    </xdr:from>
    <xdr:ext cx="534670" cy="25908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4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87630</xdr:rowOff>
    </xdr:from>
    <xdr:to>
      <xdr:col>50</xdr:col>
      <xdr:colOff>165100</xdr:colOff>
      <xdr:row>35</xdr:row>
      <xdr:rowOff>17780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8890</xdr:rowOff>
    </xdr:from>
    <xdr:ext cx="593725" cy="25400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580" y="60096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87630</xdr:rowOff>
    </xdr:from>
    <xdr:to>
      <xdr:col>46</xdr:col>
      <xdr:colOff>38100</xdr:colOff>
      <xdr:row>38</xdr:row>
      <xdr:rowOff>17780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8890</xdr:rowOff>
    </xdr:from>
    <xdr:ext cx="529590" cy="25400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523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105410</xdr:rowOff>
    </xdr:from>
    <xdr:to>
      <xdr:col>41</xdr:col>
      <xdr:colOff>101600</xdr:colOff>
      <xdr:row>38</xdr:row>
      <xdr:rowOff>35560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26670</xdr:rowOff>
    </xdr:from>
    <xdr:ext cx="52959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54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109855</xdr:rowOff>
    </xdr:from>
    <xdr:to>
      <xdr:col>36</xdr:col>
      <xdr:colOff>165100</xdr:colOff>
      <xdr:row>38</xdr:row>
      <xdr:rowOff>40640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31115</xdr:rowOff>
    </xdr:from>
    <xdr:ext cx="529590" cy="25400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546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0550"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0550" cy="25400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055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055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25400</xdr:rowOff>
    </xdr:from>
    <xdr:to>
      <xdr:col>54</xdr:col>
      <xdr:colOff>189865</xdr:colOff>
      <xdr:row>58</xdr:row>
      <xdr:rowOff>159385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5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143510</xdr:rowOff>
    </xdr:from>
    <xdr:ext cx="598805" cy="25400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365,007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25400</xdr:rowOff>
    </xdr:from>
    <xdr:to>
      <xdr:col>55</xdr:col>
      <xdr:colOff>88900</xdr:colOff>
      <xdr:row>51</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95885</xdr:rowOff>
    </xdr:from>
    <xdr:to>
      <xdr:col>55</xdr:col>
      <xdr:colOff>0</xdr:colOff>
      <xdr:row>58</xdr:row>
      <xdr:rowOff>143510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399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68580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83185</xdr:rowOff>
    </xdr:from>
    <xdr:to>
      <xdr:col>50</xdr:col>
      <xdr:colOff>114300</xdr:colOff>
      <xdr:row>58</xdr:row>
      <xdr:rowOff>95885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5583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141605</xdr:rowOff>
    </xdr:from>
    <xdr:to>
      <xdr:col>50</xdr:col>
      <xdr:colOff>165100</xdr:colOff>
      <xdr:row>57</xdr:row>
      <xdr:rowOff>71755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88265</xdr:rowOff>
    </xdr:from>
    <xdr:ext cx="529590" cy="25400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518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83185</xdr:rowOff>
    </xdr:from>
    <xdr:to>
      <xdr:col>45</xdr:col>
      <xdr:colOff>177800</xdr:colOff>
      <xdr:row>57</xdr:row>
      <xdr:rowOff>124460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558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3175</xdr:rowOff>
    </xdr:from>
    <xdr:to>
      <xdr:col>46</xdr:col>
      <xdr:colOff>38100</xdr:colOff>
      <xdr:row>57</xdr:row>
      <xdr:rowOff>104775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121285</xdr:rowOff>
    </xdr:from>
    <xdr:ext cx="529590" cy="25400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551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124460</xdr:rowOff>
    </xdr:from>
    <xdr:to>
      <xdr:col>41</xdr:col>
      <xdr:colOff>50800</xdr:colOff>
      <xdr:row>58</xdr:row>
      <xdr:rowOff>48260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9711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56515</xdr:rowOff>
    </xdr:from>
    <xdr:to>
      <xdr:col>41</xdr:col>
      <xdr:colOff>101600</xdr:colOff>
      <xdr:row>57</xdr:row>
      <xdr:rowOff>158115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3175</xdr:rowOff>
    </xdr:from>
    <xdr:ext cx="52959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604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80010</xdr:rowOff>
    </xdr:from>
    <xdr:to>
      <xdr:col>36</xdr:col>
      <xdr:colOff>165100</xdr:colOff>
      <xdr:row>58</xdr:row>
      <xdr:rowOff>10160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26670</xdr:rowOff>
    </xdr:from>
    <xdr:ext cx="52959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627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92710</xdr:rowOff>
    </xdr:from>
    <xdr:to>
      <xdr:col>55</xdr:col>
      <xdr:colOff>50800</xdr:colOff>
      <xdr:row>59</xdr:row>
      <xdr:rowOff>22860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7620</xdr:rowOff>
    </xdr:from>
    <xdr:ext cx="534670" cy="25400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51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45085</xdr:rowOff>
    </xdr:from>
    <xdr:to>
      <xdr:col>50</xdr:col>
      <xdr:colOff>165100</xdr:colOff>
      <xdr:row>58</xdr:row>
      <xdr:rowOff>146685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137795</xdr:rowOff>
    </xdr:from>
    <xdr:ext cx="52959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10081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32385</xdr:rowOff>
    </xdr:from>
    <xdr:to>
      <xdr:col>46</xdr:col>
      <xdr:colOff>38100</xdr:colOff>
      <xdr:row>57</xdr:row>
      <xdr:rowOff>133985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125095</xdr:rowOff>
    </xdr:from>
    <xdr:ext cx="529590" cy="2584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897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73660</xdr:rowOff>
    </xdr:from>
    <xdr:to>
      <xdr:col>41</xdr:col>
      <xdr:colOff>101600</xdr:colOff>
      <xdr:row>58</xdr:row>
      <xdr:rowOff>3810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166370</xdr:rowOff>
    </xdr:from>
    <xdr:ext cx="529590" cy="25400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939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168910</xdr:rowOff>
    </xdr:from>
    <xdr:to>
      <xdr:col>36</xdr:col>
      <xdr:colOff>165100</xdr:colOff>
      <xdr:row>58</xdr:row>
      <xdr:rowOff>99060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90170</xdr:rowOff>
    </xdr:from>
    <xdr:ext cx="52959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1003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0550" cy="25400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0550" cy="25400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0550" cy="25400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86360</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000"/>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32385</xdr:rowOff>
    </xdr:from>
    <xdr:ext cx="598805" cy="254000"/>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4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311,855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86360</xdr:rowOff>
    </xdr:from>
    <xdr:to>
      <xdr:col>55</xdr:col>
      <xdr:colOff>88900</xdr:colOff>
      <xdr:row>70</xdr:row>
      <xdr:rowOff>86360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29210</xdr:rowOff>
    </xdr:from>
    <xdr:ext cx="534670" cy="254000"/>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8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133985</xdr:rowOff>
    </xdr:from>
    <xdr:to>
      <xdr:col>50</xdr:col>
      <xdr:colOff>114300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3563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123825</xdr:rowOff>
    </xdr:from>
    <xdr:to>
      <xdr:col>50</xdr:col>
      <xdr:colOff>165100</xdr:colOff>
      <xdr:row>78</xdr:row>
      <xdr:rowOff>53975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70485</xdr:rowOff>
    </xdr:from>
    <xdr:ext cx="52959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3100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133985</xdr:rowOff>
    </xdr:from>
    <xdr:to>
      <xdr:col>45</xdr:col>
      <xdr:colOff>177800</xdr:colOff>
      <xdr:row>78</xdr:row>
      <xdr:rowOff>20955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356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40640</xdr:rowOff>
    </xdr:from>
    <xdr:ext cx="529590" cy="25400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34137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49530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940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161925</xdr:rowOff>
    </xdr:from>
    <xdr:to>
      <xdr:col>41</xdr:col>
      <xdr:colOff>101600</xdr:colOff>
      <xdr:row>78</xdr:row>
      <xdr:rowOff>92075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83185</xdr:rowOff>
    </xdr:from>
    <xdr:ext cx="52959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3965" y="13456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170180</xdr:rowOff>
    </xdr:from>
    <xdr:to>
      <xdr:col>36</xdr:col>
      <xdr:colOff>165100</xdr:colOff>
      <xdr:row>78</xdr:row>
      <xdr:rowOff>100330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91440</xdr:rowOff>
    </xdr:from>
    <xdr:ext cx="52959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4965" y="13464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xdr:rowOff>
    </xdr:from>
    <xdr:ext cx="249555" cy="259080"/>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10160</xdr:rowOff>
    </xdr:from>
    <xdr:ext cx="24447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83185</xdr:rowOff>
    </xdr:from>
    <xdr:to>
      <xdr:col>46</xdr:col>
      <xdr:colOff>38100</xdr:colOff>
      <xdr:row>78</xdr:row>
      <xdr:rowOff>13335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29845</xdr:rowOff>
    </xdr:from>
    <xdr:ext cx="529590" cy="25400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2965" y="130600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141605</xdr:rowOff>
    </xdr:from>
    <xdr:to>
      <xdr:col>41</xdr:col>
      <xdr:colOff>101600</xdr:colOff>
      <xdr:row>78</xdr:row>
      <xdr:rowOff>71755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88265</xdr:rowOff>
    </xdr:from>
    <xdr:ext cx="529590" cy="25400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3965" y="13118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170180</xdr:rowOff>
    </xdr:from>
    <xdr:to>
      <xdr:col>36</xdr:col>
      <xdr:colOff>165100</xdr:colOff>
      <xdr:row>78</xdr:row>
      <xdr:rowOff>100330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116840</xdr:rowOff>
    </xdr:from>
    <xdr:ext cx="52959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4965" y="13147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90805</xdr:rowOff>
    </xdr:from>
    <xdr:to>
      <xdr:col>54</xdr:col>
      <xdr:colOff>189865</xdr:colOff>
      <xdr:row>98</xdr:row>
      <xdr:rowOff>90805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30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94615</xdr:rowOff>
    </xdr:from>
    <xdr:ext cx="534670" cy="259080"/>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90805</xdr:rowOff>
    </xdr:from>
    <xdr:to>
      <xdr:col>55</xdr:col>
      <xdr:colOff>88900</xdr:colOff>
      <xdr:row>98</xdr:row>
      <xdr:rowOff>90805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37465</xdr:rowOff>
    </xdr:from>
    <xdr:ext cx="598805" cy="259080"/>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310,638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90805</xdr:rowOff>
    </xdr:from>
    <xdr:to>
      <xdr:col>55</xdr:col>
      <xdr:colOff>88900</xdr:colOff>
      <xdr:row>90</xdr:row>
      <xdr:rowOff>90805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1905</xdr:rowOff>
    </xdr:from>
    <xdr:to>
      <xdr:col>55</xdr:col>
      <xdr:colOff>0</xdr:colOff>
      <xdr:row>98</xdr:row>
      <xdr:rowOff>57150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040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67310</xdr:rowOff>
    </xdr:from>
    <xdr:ext cx="534670" cy="25908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130175</xdr:rowOff>
    </xdr:from>
    <xdr:to>
      <xdr:col>50</xdr:col>
      <xdr:colOff>114300</xdr:colOff>
      <xdr:row>98</xdr:row>
      <xdr:rowOff>1905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608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12065</xdr:rowOff>
    </xdr:from>
    <xdr:to>
      <xdr:col>50</xdr:col>
      <xdr:colOff>165100</xdr:colOff>
      <xdr:row>97</xdr:row>
      <xdr:rowOff>113665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130175</xdr:rowOff>
    </xdr:from>
    <xdr:ext cx="52959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7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117475</xdr:rowOff>
    </xdr:from>
    <xdr:to>
      <xdr:col>45</xdr:col>
      <xdr:colOff>177800</xdr:colOff>
      <xdr:row>97</xdr:row>
      <xdr:rowOff>130175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481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52705</xdr:rowOff>
    </xdr:from>
    <xdr:to>
      <xdr:col>46</xdr:col>
      <xdr:colOff>38100</xdr:colOff>
      <xdr:row>97</xdr:row>
      <xdr:rowOff>154940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170815</xdr:rowOff>
    </xdr:from>
    <xdr:ext cx="529590" cy="2584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458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117475</xdr:rowOff>
    </xdr:from>
    <xdr:to>
      <xdr:col>41</xdr:col>
      <xdr:colOff>50800</xdr:colOff>
      <xdr:row>98</xdr:row>
      <xdr:rowOff>34290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481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88265</xdr:rowOff>
    </xdr:from>
    <xdr:to>
      <xdr:col>41</xdr:col>
      <xdr:colOff>101600</xdr:colOff>
      <xdr:row>98</xdr:row>
      <xdr:rowOff>18415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9525</xdr:rowOff>
    </xdr:from>
    <xdr:ext cx="529590" cy="25400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811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90170</xdr:rowOff>
    </xdr:from>
    <xdr:to>
      <xdr:col>36</xdr:col>
      <xdr:colOff>165100</xdr:colOff>
      <xdr:row>98</xdr:row>
      <xdr:rowOff>20320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36830</xdr:rowOff>
    </xdr:from>
    <xdr:ext cx="52959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49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107950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92710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122555</xdr:rowOff>
    </xdr:from>
    <xdr:to>
      <xdr:col>50</xdr:col>
      <xdr:colOff>165100</xdr:colOff>
      <xdr:row>98</xdr:row>
      <xdr:rowOff>52705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43815</xdr:rowOff>
    </xdr:from>
    <xdr:ext cx="529590" cy="25400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845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79375</xdr:rowOff>
    </xdr:from>
    <xdr:to>
      <xdr:col>46</xdr:col>
      <xdr:colOff>38100</xdr:colOff>
      <xdr:row>98</xdr:row>
      <xdr:rowOff>9525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xdr:rowOff>
    </xdr:from>
    <xdr:ext cx="52959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802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66675</xdr:rowOff>
    </xdr:from>
    <xdr:to>
      <xdr:col>41</xdr:col>
      <xdr:colOff>101600</xdr:colOff>
      <xdr:row>97</xdr:row>
      <xdr:rowOff>168275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13335</xdr:rowOff>
    </xdr:from>
    <xdr:ext cx="52959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154940</xdr:rowOff>
    </xdr:from>
    <xdr:to>
      <xdr:col>36</xdr:col>
      <xdr:colOff>165100</xdr:colOff>
      <xdr:row>98</xdr:row>
      <xdr:rowOff>85090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76200</xdr:rowOff>
    </xdr:from>
    <xdr:ext cx="529590" cy="25400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878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0550"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055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130175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86360</xdr:rowOff>
    </xdr:from>
    <xdr:ext cx="249555" cy="25400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76835</xdr:rowOff>
    </xdr:from>
    <xdr:ext cx="598805" cy="25400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130175</xdr:rowOff>
    </xdr:from>
    <xdr:to>
      <xdr:col>86</xdr:col>
      <xdr:colOff>25400</xdr:colOff>
      <xdr:row>31</xdr:row>
      <xdr:rowOff>130175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3175</xdr:rowOff>
    </xdr:from>
    <xdr:ext cx="469900" cy="25908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146685</xdr:rowOff>
    </xdr:from>
    <xdr:to>
      <xdr:col>81</xdr:col>
      <xdr:colOff>101600</xdr:colOff>
      <xdr:row>39</xdr:row>
      <xdr:rowOff>76835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93345</xdr:rowOff>
    </xdr:from>
    <xdr:ext cx="46482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436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142240</xdr:rowOff>
    </xdr:from>
    <xdr:to>
      <xdr:col>76</xdr:col>
      <xdr:colOff>165100</xdr:colOff>
      <xdr:row>39</xdr:row>
      <xdr:rowOff>72390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88900</xdr:rowOff>
    </xdr:from>
    <xdr:ext cx="464820" cy="25400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432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43180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150495</xdr:rowOff>
    </xdr:from>
    <xdr:to>
      <xdr:col>72</xdr:col>
      <xdr:colOff>38100</xdr:colOff>
      <xdr:row>39</xdr:row>
      <xdr:rowOff>80645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97790</xdr:rowOff>
    </xdr:from>
    <xdr:ext cx="464820" cy="25400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441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105410</xdr:rowOff>
    </xdr:from>
    <xdr:ext cx="46482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49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130175</xdr:rowOff>
    </xdr:from>
    <xdr:ext cx="249555" cy="259080"/>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4475" cy="25400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4475" cy="25400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400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85090</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840" cy="25400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0550" cy="25400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0550" cy="25400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0550" cy="25400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100965</xdr:rowOff>
    </xdr:from>
    <xdr:to>
      <xdr:col>85</xdr:col>
      <xdr:colOff>126365</xdr:colOff>
      <xdr:row>78</xdr:row>
      <xdr:rowOff>87630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91440</xdr:rowOff>
    </xdr:from>
    <xdr:ext cx="534670" cy="259080"/>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47625</xdr:rowOff>
    </xdr:from>
    <xdr:ext cx="598805" cy="259080"/>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233,435</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100965</xdr:rowOff>
    </xdr:from>
    <xdr:to>
      <xdr:col>86</xdr:col>
      <xdr:colOff>25400</xdr:colOff>
      <xdr:row>72</xdr:row>
      <xdr:rowOff>100965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66040</xdr:rowOff>
    </xdr:from>
    <xdr:to>
      <xdr:col>85</xdr:col>
      <xdr:colOff>127000</xdr:colOff>
      <xdr:row>77</xdr:row>
      <xdr:rowOff>74930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676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34670" cy="2584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27940</xdr:rowOff>
    </xdr:from>
    <xdr:to>
      <xdr:col>81</xdr:col>
      <xdr:colOff>50800</xdr:colOff>
      <xdr:row>77</xdr:row>
      <xdr:rowOff>74930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2295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22225</xdr:rowOff>
    </xdr:from>
    <xdr:to>
      <xdr:col>81</xdr:col>
      <xdr:colOff>101600</xdr:colOff>
      <xdr:row>77</xdr:row>
      <xdr:rowOff>123825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140335</xdr:rowOff>
    </xdr:from>
    <xdr:ext cx="529590"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3965" y="12999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25400</xdr:rowOff>
    </xdr:from>
    <xdr:to>
      <xdr:col>76</xdr:col>
      <xdr:colOff>114300</xdr:colOff>
      <xdr:row>77</xdr:row>
      <xdr:rowOff>27940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27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21590</xdr:rowOff>
    </xdr:from>
    <xdr:to>
      <xdr:col>76</xdr:col>
      <xdr:colOff>165100</xdr:colOff>
      <xdr:row>77</xdr:row>
      <xdr:rowOff>123190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114300</xdr:rowOff>
    </xdr:from>
    <xdr:ext cx="52959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4965" y="13315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25400</xdr:rowOff>
    </xdr:from>
    <xdr:to>
      <xdr:col>71</xdr:col>
      <xdr:colOff>177800</xdr:colOff>
      <xdr:row>77</xdr:row>
      <xdr:rowOff>30480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27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17780</xdr:rowOff>
    </xdr:from>
    <xdr:to>
      <xdr:col>72</xdr:col>
      <xdr:colOff>38100</xdr:colOff>
      <xdr:row>77</xdr:row>
      <xdr:rowOff>119380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110490</xdr:rowOff>
    </xdr:from>
    <xdr:ext cx="529590" cy="25400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5965" y="13312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26035</xdr:rowOff>
    </xdr:from>
    <xdr:to>
      <xdr:col>67</xdr:col>
      <xdr:colOff>101600</xdr:colOff>
      <xdr:row>77</xdr:row>
      <xdr:rowOff>127635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118745</xdr:rowOff>
    </xdr:from>
    <xdr:ext cx="52959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6965" y="13320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15240</xdr:rowOff>
    </xdr:from>
    <xdr:to>
      <xdr:col>85</xdr:col>
      <xdr:colOff>177800</xdr:colOff>
      <xdr:row>77</xdr:row>
      <xdr:rowOff>116840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165100</xdr:rowOff>
    </xdr:from>
    <xdr:ext cx="534670" cy="259080"/>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9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24130</xdr:rowOff>
    </xdr:from>
    <xdr:to>
      <xdr:col>81</xdr:col>
      <xdr:colOff>101600</xdr:colOff>
      <xdr:row>77</xdr:row>
      <xdr:rowOff>125730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116840</xdr:rowOff>
    </xdr:from>
    <xdr:ext cx="52959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3965" y="13318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148590</xdr:rowOff>
    </xdr:from>
    <xdr:to>
      <xdr:col>76</xdr:col>
      <xdr:colOff>165100</xdr:colOff>
      <xdr:row>77</xdr:row>
      <xdr:rowOff>78740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95250</xdr:rowOff>
    </xdr:from>
    <xdr:ext cx="52959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4965" y="12954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146050</xdr:rowOff>
    </xdr:from>
    <xdr:to>
      <xdr:col>72</xdr:col>
      <xdr:colOff>38100</xdr:colOff>
      <xdr:row>77</xdr:row>
      <xdr:rowOff>76200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92710</xdr:rowOff>
    </xdr:from>
    <xdr:ext cx="52959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5965" y="1295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151130</xdr:rowOff>
    </xdr:from>
    <xdr:to>
      <xdr:col>67</xdr:col>
      <xdr:colOff>101600</xdr:colOff>
      <xdr:row>77</xdr:row>
      <xdr:rowOff>81280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97790</xdr:rowOff>
    </xdr:from>
    <xdr:ext cx="529590" cy="25400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6965" y="12956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400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100330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11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104140</xdr:rowOff>
    </xdr:from>
    <xdr:ext cx="469900" cy="259080"/>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100330</xdr:rowOff>
    </xdr:from>
    <xdr:to>
      <xdr:col>86</xdr:col>
      <xdr:colOff>25400</xdr:colOff>
      <xdr:row>98</xdr:row>
      <xdr:rowOff>100330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4000"/>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72390</xdr:rowOff>
    </xdr:from>
    <xdr:to>
      <xdr:col>85</xdr:col>
      <xdr:colOff>127000</xdr:colOff>
      <xdr:row>98</xdr:row>
      <xdr:rowOff>94615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03040"/>
          <a:ext cx="8382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29845</xdr:rowOff>
    </xdr:from>
    <xdr:ext cx="534670" cy="254000"/>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5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xdr:rowOff>
    </xdr:from>
    <xdr:to>
      <xdr:col>85</xdr:col>
      <xdr:colOff>177800</xdr:colOff>
      <xdr:row>96</xdr:row>
      <xdr:rowOff>109220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94615</xdr:rowOff>
    </xdr:from>
    <xdr:to>
      <xdr:col>81</xdr:col>
      <xdr:colOff>50800</xdr:colOff>
      <xdr:row>98</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967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140335</xdr:rowOff>
    </xdr:from>
    <xdr:to>
      <xdr:col>81</xdr:col>
      <xdr:colOff>101600</xdr:colOff>
      <xdr:row>97</xdr:row>
      <xdr:rowOff>70485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86995</xdr:rowOff>
    </xdr:from>
    <xdr:ext cx="529590" cy="25400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3965" y="16374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139700</xdr:rowOff>
    </xdr:from>
    <xdr:to>
      <xdr:col>76</xdr:col>
      <xdr:colOff>114300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38735</xdr:rowOff>
    </xdr:from>
    <xdr:to>
      <xdr:col>76</xdr:col>
      <xdr:colOff>165100</xdr:colOff>
      <xdr:row>97</xdr:row>
      <xdr:rowOff>140335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157480</xdr:rowOff>
    </xdr:from>
    <xdr:ext cx="529590" cy="25400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4965" y="16445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139065</xdr:rowOff>
    </xdr:from>
    <xdr:to>
      <xdr:col>71</xdr:col>
      <xdr:colOff>177800</xdr:colOff>
      <xdr:row>98</xdr:row>
      <xdr:rowOff>139700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41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132080</xdr:rowOff>
    </xdr:from>
    <xdr:to>
      <xdr:col>72</xdr:col>
      <xdr:colOff>38100</xdr:colOff>
      <xdr:row>97</xdr:row>
      <xdr:rowOff>62230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78740</xdr:rowOff>
    </xdr:from>
    <xdr:ext cx="52959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5965" y="16366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38100</xdr:rowOff>
    </xdr:from>
    <xdr:to>
      <xdr:col>67</xdr:col>
      <xdr:colOff>101600</xdr:colOff>
      <xdr:row>97</xdr:row>
      <xdr:rowOff>139700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156210</xdr:rowOff>
    </xdr:from>
    <xdr:ext cx="529590" cy="25400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6965" y="16443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21590</xdr:rowOff>
    </xdr:from>
    <xdr:to>
      <xdr:col>85</xdr:col>
      <xdr:colOff>177800</xdr:colOff>
      <xdr:row>97</xdr:row>
      <xdr:rowOff>123190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171450</xdr:rowOff>
    </xdr:from>
    <xdr:ext cx="534670" cy="259080"/>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43815</xdr:rowOff>
    </xdr:from>
    <xdr:to>
      <xdr:col>81</xdr:col>
      <xdr:colOff>101600</xdr:colOff>
      <xdr:row>98</xdr:row>
      <xdr:rowOff>145415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136525</xdr:rowOff>
    </xdr:from>
    <xdr:ext cx="464820" cy="2584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350" y="16938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88900</xdr:rowOff>
    </xdr:from>
    <xdr:to>
      <xdr:col>76</xdr:col>
      <xdr:colOff>165100</xdr:colOff>
      <xdr:row>99</xdr:row>
      <xdr:rowOff>19050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99</xdr:row>
      <xdr:rowOff>10160</xdr:rowOff>
    </xdr:from>
    <xdr:ext cx="24447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67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88900</xdr:rowOff>
    </xdr:from>
    <xdr:to>
      <xdr:col>72</xdr:col>
      <xdr:colOff>38100</xdr:colOff>
      <xdr:row>99</xdr:row>
      <xdr:rowOff>19050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99</xdr:row>
      <xdr:rowOff>10160</xdr:rowOff>
    </xdr:from>
    <xdr:ext cx="24447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7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88265</xdr:rowOff>
    </xdr:from>
    <xdr:to>
      <xdr:col>67</xdr:col>
      <xdr:colOff>101600</xdr:colOff>
      <xdr:row>99</xdr:row>
      <xdr:rowOff>18415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99</xdr:row>
      <xdr:rowOff>10160</xdr:rowOff>
    </xdr:from>
    <xdr:ext cx="31369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57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280" cy="25400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00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00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109855</xdr:rowOff>
    </xdr:from>
    <xdr:ext cx="469900" cy="254000"/>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205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17780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99060</xdr:rowOff>
    </xdr:from>
    <xdr:to>
      <xdr:col>112</xdr:col>
      <xdr:colOff>38100</xdr:colOff>
      <xdr:row>38</xdr:row>
      <xdr:rowOff>29210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45720</xdr:rowOff>
    </xdr:from>
    <xdr:ext cx="464820"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350" y="6217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163830</xdr:rowOff>
    </xdr:from>
    <xdr:to>
      <xdr:col>107</xdr:col>
      <xdr:colOff>101600</xdr:colOff>
      <xdr:row>38</xdr:row>
      <xdr:rowOff>93980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110490</xdr:rowOff>
    </xdr:from>
    <xdr:ext cx="464820" cy="25400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350" y="6282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98425</xdr:rowOff>
    </xdr:from>
    <xdr:ext cx="464820" cy="25400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350" y="62706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104140</xdr:rowOff>
    </xdr:from>
    <xdr:to>
      <xdr:col>98</xdr:col>
      <xdr:colOff>38100</xdr:colOff>
      <xdr:row>38</xdr:row>
      <xdr:rowOff>34290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50800</xdr:rowOff>
    </xdr:from>
    <xdr:ext cx="46482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350" y="62230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3840"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00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00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0550"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0550"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0550" cy="25400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29210</xdr:rowOff>
    </xdr:from>
    <xdr:to>
      <xdr:col>116</xdr:col>
      <xdr:colOff>62865</xdr:colOff>
      <xdr:row>59</xdr:row>
      <xdr:rowOff>99060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107315</xdr:rowOff>
    </xdr:from>
    <xdr:ext cx="249555" cy="259080"/>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146685</xdr:rowOff>
    </xdr:from>
    <xdr:ext cx="598805" cy="254000"/>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2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29210</xdr:rowOff>
    </xdr:from>
    <xdr:to>
      <xdr:col>116</xdr:col>
      <xdr:colOff>152400</xdr:colOff>
      <xdr:row>50</xdr:row>
      <xdr:rowOff>29210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24765</xdr:rowOff>
    </xdr:from>
    <xdr:ext cx="469900" cy="259080"/>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1905</xdr:rowOff>
    </xdr:from>
    <xdr:to>
      <xdr:col>116</xdr:col>
      <xdr:colOff>114300</xdr:colOff>
      <xdr:row>59</xdr:row>
      <xdr:rowOff>103505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8890</xdr:rowOff>
    </xdr:from>
    <xdr:to>
      <xdr:col>112</xdr:col>
      <xdr:colOff>38100</xdr:colOff>
      <xdr:row>59</xdr:row>
      <xdr:rowOff>110490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127000</xdr:rowOff>
    </xdr:from>
    <xdr:ext cx="46482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350" y="9899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147320</xdr:rowOff>
    </xdr:from>
    <xdr:ext cx="46482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350" y="9919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23495</xdr:rowOff>
    </xdr:from>
    <xdr:to>
      <xdr:col>102</xdr:col>
      <xdr:colOff>165100</xdr:colOff>
      <xdr:row>59</xdr:row>
      <xdr:rowOff>125095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141605</xdr:rowOff>
    </xdr:from>
    <xdr:ext cx="46482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350" y="991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20955</xdr:rowOff>
    </xdr:from>
    <xdr:to>
      <xdr:col>98</xdr:col>
      <xdr:colOff>38100</xdr:colOff>
      <xdr:row>59</xdr:row>
      <xdr:rowOff>122555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139065</xdr:rowOff>
    </xdr:from>
    <xdr:ext cx="46482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350" y="9911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151765</xdr:rowOff>
    </xdr:from>
    <xdr:ext cx="249555" cy="259080"/>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447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447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447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447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00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57785</xdr:rowOff>
    </xdr:from>
    <xdr:to>
      <xdr:col>116</xdr:col>
      <xdr:colOff>62865</xdr:colOff>
      <xdr:row>79</xdr:row>
      <xdr:rowOff>20320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4445</xdr:rowOff>
    </xdr:from>
    <xdr:ext cx="598805"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57785</xdr:rowOff>
    </xdr:from>
    <xdr:to>
      <xdr:col>116</xdr:col>
      <xdr:colOff>152400</xdr:colOff>
      <xdr:row>70</xdr:row>
      <xdr:rowOff>57785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18415</xdr:rowOff>
    </xdr:from>
    <xdr:to>
      <xdr:col>116</xdr:col>
      <xdr:colOff>63500</xdr:colOff>
      <xdr:row>76</xdr:row>
      <xdr:rowOff>29845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86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167640</xdr:rowOff>
    </xdr:from>
    <xdr:ext cx="534670" cy="25400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3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17780</xdr:rowOff>
    </xdr:from>
    <xdr:to>
      <xdr:col>116</xdr:col>
      <xdr:colOff>114300</xdr:colOff>
      <xdr:row>76</xdr:row>
      <xdr:rowOff>119380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29845</xdr:rowOff>
    </xdr:from>
    <xdr:to>
      <xdr:col>111</xdr:col>
      <xdr:colOff>177800</xdr:colOff>
      <xdr:row>76</xdr:row>
      <xdr:rowOff>53975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600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14605</xdr:rowOff>
    </xdr:from>
    <xdr:to>
      <xdr:col>112</xdr:col>
      <xdr:colOff>38100</xdr:colOff>
      <xdr:row>76</xdr:row>
      <xdr:rowOff>116205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107315</xdr:rowOff>
    </xdr:from>
    <xdr:ext cx="52959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137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53975</xdr:rowOff>
    </xdr:from>
    <xdr:to>
      <xdr:col>107</xdr:col>
      <xdr:colOff>50800</xdr:colOff>
      <xdr:row>76</xdr:row>
      <xdr:rowOff>86995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841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63500</xdr:rowOff>
    </xdr:from>
    <xdr:to>
      <xdr:col>107</xdr:col>
      <xdr:colOff>101600</xdr:colOff>
      <xdr:row>75</xdr:row>
      <xdr:rowOff>165100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10160</xdr:rowOff>
    </xdr:from>
    <xdr:ext cx="52959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269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86995</xdr:rowOff>
    </xdr:from>
    <xdr:to>
      <xdr:col>102</xdr:col>
      <xdr:colOff>114300</xdr:colOff>
      <xdr:row>76</xdr:row>
      <xdr:rowOff>110490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71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116840</xdr:rowOff>
    </xdr:from>
    <xdr:to>
      <xdr:col>102</xdr:col>
      <xdr:colOff>165100</xdr:colOff>
      <xdr:row>76</xdr:row>
      <xdr:rowOff>46990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63500</xdr:rowOff>
    </xdr:from>
    <xdr:ext cx="529590" cy="25400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2750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57785</xdr:rowOff>
    </xdr:from>
    <xdr:ext cx="52959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745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139065</xdr:rowOff>
    </xdr:from>
    <xdr:to>
      <xdr:col>116</xdr:col>
      <xdr:colOff>114300</xdr:colOff>
      <xdr:row>76</xdr:row>
      <xdr:rowOff>69215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161925</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49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150495</xdr:rowOff>
    </xdr:from>
    <xdr:to>
      <xdr:col>112</xdr:col>
      <xdr:colOff>38100</xdr:colOff>
      <xdr:row>76</xdr:row>
      <xdr:rowOff>80645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97790</xdr:rowOff>
    </xdr:from>
    <xdr:ext cx="529590" cy="25400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785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3175</xdr:rowOff>
    </xdr:from>
    <xdr:to>
      <xdr:col>107</xdr:col>
      <xdr:colOff>101600</xdr:colOff>
      <xdr:row>76</xdr:row>
      <xdr:rowOff>104775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95885</xdr:rowOff>
    </xdr:from>
    <xdr:ext cx="52959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3126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36195</xdr:rowOff>
    </xdr:from>
    <xdr:to>
      <xdr:col>102</xdr:col>
      <xdr:colOff>165100</xdr:colOff>
      <xdr:row>76</xdr:row>
      <xdr:rowOff>137795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128905</xdr:rowOff>
    </xdr:from>
    <xdr:ext cx="52959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3159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59690</xdr:rowOff>
    </xdr:from>
    <xdr:to>
      <xdr:col>98</xdr:col>
      <xdr:colOff>38100</xdr:colOff>
      <xdr:row>76</xdr:row>
      <xdr:rowOff>161290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152400</xdr:rowOff>
    </xdr:from>
    <xdr:ext cx="52959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3182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全体的に類似団体平均を少し下回っており、相対的に財政規模が小さいことが考えられる。</a:t>
          </a:r>
        </a:p>
        <a:p>
          <a:r>
            <a:rPr lang="ja-JP" altLang="en-US"/>
            <a:t>　令和3年度の歳出決算総額は、住民一人当たり415,192円となっている。主な構成項目である人件費は、住民一人当たり87,478円となっており、平成29年度から80,000円台で推移しており、高止まりの傾向にある。今後も、</a:t>
          </a:r>
          <a:r>
            <a:rPr kumimoji="1" lang="ja-JP" altLang="en-US" sz="1100">
              <a:latin typeface="+mn-ea"/>
              <a:ea typeface="+mn-ea"/>
            </a:rPr>
            <a:t>早期退職等を推進し、人件費の抑制に努める。</a:t>
          </a:r>
        </a:p>
        <a:p>
          <a:r>
            <a:rPr lang="ja-JP" altLang="en-US"/>
            <a:t>　また、類似団体平均を下回っているものの普通建設事業費は今後主要大型事業の実施により高くなることが予想されるため、公共施設等総合管理計画に基づき、事業の取捨選択を徹底していく方針。</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280" cy="25400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280" cy="25400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280" cy="25400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280" cy="25400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39</xdr:row>
      <xdr:rowOff>74930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43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584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74930</xdr:rowOff>
    </xdr:from>
    <xdr:to>
      <xdr:col>24</xdr:col>
      <xdr:colOff>152400</xdr:colOff>
      <xdr:row>39</xdr:row>
      <xdr:rowOff>74930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7,142</a:t>
          </a:r>
          <a:endParaRPr kumimoji="1" lang="ja-JP" altLang="en-US" sz="1000" b="1">
            <a:latin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106045</xdr:rowOff>
    </xdr:from>
    <xdr:to>
      <xdr:col>24</xdr:col>
      <xdr:colOff>63500</xdr:colOff>
      <xdr:row>34</xdr:row>
      <xdr:rowOff>109855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53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53340</xdr:rowOff>
    </xdr:from>
    <xdr:ext cx="469900" cy="25400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6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138430</xdr:rowOff>
    </xdr:from>
    <xdr:to>
      <xdr:col>19</xdr:col>
      <xdr:colOff>177800</xdr:colOff>
      <xdr:row>34</xdr:row>
      <xdr:rowOff>106045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628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12700</xdr:rowOff>
    </xdr:from>
    <xdr:to>
      <xdr:col>20</xdr:col>
      <xdr:colOff>38100</xdr:colOff>
      <xdr:row>34</xdr:row>
      <xdr:rowOff>114300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130810</xdr:rowOff>
    </xdr:from>
    <xdr:ext cx="464820"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617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138430</xdr:rowOff>
    </xdr:from>
    <xdr:to>
      <xdr:col>15</xdr:col>
      <xdr:colOff>50800</xdr:colOff>
      <xdr:row>34</xdr:row>
      <xdr:rowOff>152400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628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116205</xdr:rowOff>
    </xdr:from>
    <xdr:to>
      <xdr:col>15</xdr:col>
      <xdr:colOff>101600</xdr:colOff>
      <xdr:row>34</xdr:row>
      <xdr:rowOff>46355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37465</xdr:rowOff>
    </xdr:from>
    <xdr:ext cx="464820"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667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31115</xdr:rowOff>
    </xdr:from>
    <xdr:to>
      <xdr:col>10</xdr:col>
      <xdr:colOff>114300</xdr:colOff>
      <xdr:row>34</xdr:row>
      <xdr:rowOff>152400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04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168275</xdr:rowOff>
    </xdr:from>
    <xdr:to>
      <xdr:col>10</xdr:col>
      <xdr:colOff>165100</xdr:colOff>
      <xdr:row>34</xdr:row>
      <xdr:rowOff>98425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114935</xdr:rowOff>
    </xdr:from>
    <xdr:ext cx="46482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6013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143510</xdr:rowOff>
    </xdr:from>
    <xdr:to>
      <xdr:col>6</xdr:col>
      <xdr:colOff>38100</xdr:colOff>
      <xdr:row>34</xdr:row>
      <xdr:rowOff>73025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1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89535</xdr:rowOff>
    </xdr:from>
    <xdr:ext cx="464820" cy="25400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575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59055</xdr:rowOff>
    </xdr:from>
    <xdr:to>
      <xdr:col>24</xdr:col>
      <xdr:colOff>114300</xdr:colOff>
      <xdr:row>34</xdr:row>
      <xdr:rowOff>160655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81915</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9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55245</xdr:rowOff>
    </xdr:from>
    <xdr:to>
      <xdr:col>20</xdr:col>
      <xdr:colOff>38100</xdr:colOff>
      <xdr:row>34</xdr:row>
      <xdr:rowOff>156845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147955</xdr:rowOff>
    </xdr:from>
    <xdr:ext cx="464820" cy="2584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9772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87630</xdr:rowOff>
    </xdr:from>
    <xdr:to>
      <xdr:col>15</xdr:col>
      <xdr:colOff>101600</xdr:colOff>
      <xdr:row>34</xdr:row>
      <xdr:rowOff>17780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34290</xdr:rowOff>
    </xdr:from>
    <xdr:ext cx="46482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520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101600</xdr:rowOff>
    </xdr:from>
    <xdr:to>
      <xdr:col>10</xdr:col>
      <xdr:colOff>165100</xdr:colOff>
      <xdr:row>35</xdr:row>
      <xdr:rowOff>31750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22860</xdr:rowOff>
    </xdr:from>
    <xdr:ext cx="46482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023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151765</xdr:rowOff>
    </xdr:from>
    <xdr:to>
      <xdr:col>6</xdr:col>
      <xdr:colOff>38100</xdr:colOff>
      <xdr:row>34</xdr:row>
      <xdr:rowOff>81915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73025</xdr:rowOff>
    </xdr:from>
    <xdr:ext cx="46482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9023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55245</xdr:rowOff>
    </xdr:from>
    <xdr:to>
      <xdr:col>24</xdr:col>
      <xdr:colOff>62865</xdr:colOff>
      <xdr:row>57</xdr:row>
      <xdr:rowOff>59055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745"/>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4000"/>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61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55,194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59055</xdr:rowOff>
    </xdr:from>
    <xdr:to>
      <xdr:col>24</xdr:col>
      <xdr:colOff>152400</xdr:colOff>
      <xdr:row>57</xdr:row>
      <xdr:rowOff>59055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1905</xdr:rowOff>
    </xdr:from>
    <xdr:ext cx="598805" cy="259080"/>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318,529</a:t>
          </a:r>
          <a:endParaRPr kumimoji="1" lang="ja-JP" altLang="en-US" sz="1000" b="1">
            <a:latin typeface="ＭＳ Ｐゴシック"/>
          </a:endParaRPr>
        </a:p>
      </xdr:txBody>
    </xdr:sp>
    <xdr:clientData/>
  </xdr:oneCellAnchor>
  <xdr:twoCellAnchor>
    <xdr:from>
      <xdr:col>23</xdr:col>
      <xdr:colOff>165100</xdr:colOff>
      <xdr:row>50</xdr:row>
      <xdr:rowOff>55245</xdr:rowOff>
    </xdr:from>
    <xdr:to>
      <xdr:col>24</xdr:col>
      <xdr:colOff>152400</xdr:colOff>
      <xdr:row>50</xdr:row>
      <xdr:rowOff>55245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97790</xdr:rowOff>
    </xdr:from>
    <xdr:to>
      <xdr:col>24</xdr:col>
      <xdr:colOff>63500</xdr:colOff>
      <xdr:row>56</xdr:row>
      <xdr:rowOff>115570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56090"/>
          <a:ext cx="8382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68580</xdr:rowOff>
    </xdr:from>
    <xdr:ext cx="598805" cy="259080"/>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45720</xdr:rowOff>
    </xdr:from>
    <xdr:to>
      <xdr:col>24</xdr:col>
      <xdr:colOff>114300</xdr:colOff>
      <xdr:row>55</xdr:row>
      <xdr:rowOff>147320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97790</xdr:rowOff>
    </xdr:from>
    <xdr:to>
      <xdr:col>19</xdr:col>
      <xdr:colOff>177800</xdr:colOff>
      <xdr:row>57</xdr:row>
      <xdr:rowOff>66675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56090"/>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124460</xdr:rowOff>
    </xdr:from>
    <xdr:to>
      <xdr:col>20</xdr:col>
      <xdr:colOff>38100</xdr:colOff>
      <xdr:row>53</xdr:row>
      <xdr:rowOff>54610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71120</xdr:rowOff>
    </xdr:from>
    <xdr:ext cx="593725" cy="259080"/>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580" y="88150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24130</xdr:rowOff>
    </xdr:from>
    <xdr:to>
      <xdr:col>15</xdr:col>
      <xdr:colOff>50800</xdr:colOff>
      <xdr:row>57</xdr:row>
      <xdr:rowOff>66675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967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164465</xdr:rowOff>
    </xdr:from>
    <xdr:to>
      <xdr:col>15</xdr:col>
      <xdr:colOff>101600</xdr:colOff>
      <xdr:row>56</xdr:row>
      <xdr:rowOff>94615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111125</xdr:rowOff>
    </xdr:from>
    <xdr:ext cx="529590" cy="25400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0965" y="93694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24130</xdr:rowOff>
    </xdr:from>
    <xdr:to>
      <xdr:col>10</xdr:col>
      <xdr:colOff>114300</xdr:colOff>
      <xdr:row>57</xdr:row>
      <xdr:rowOff>61595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967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104140</xdr:rowOff>
    </xdr:from>
    <xdr:to>
      <xdr:col>10</xdr:col>
      <xdr:colOff>165100</xdr:colOff>
      <xdr:row>56</xdr:row>
      <xdr:rowOff>34290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50800</xdr:rowOff>
    </xdr:from>
    <xdr:ext cx="59372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580" y="9309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53975</xdr:rowOff>
    </xdr:from>
    <xdr:to>
      <xdr:col>6</xdr:col>
      <xdr:colOff>38100</xdr:colOff>
      <xdr:row>56</xdr:row>
      <xdr:rowOff>155575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635</xdr:rowOff>
    </xdr:from>
    <xdr:ext cx="529590"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2965" y="9430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64770</xdr:rowOff>
    </xdr:from>
    <xdr:to>
      <xdr:col>24</xdr:col>
      <xdr:colOff>114300</xdr:colOff>
      <xdr:row>56</xdr:row>
      <xdr:rowOff>166370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151130</xdr:rowOff>
    </xdr:from>
    <xdr:ext cx="534670" cy="259080"/>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80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46990</xdr:rowOff>
    </xdr:from>
    <xdr:to>
      <xdr:col>20</xdr:col>
      <xdr:colOff>38100</xdr:colOff>
      <xdr:row>54</xdr:row>
      <xdr:rowOff>148590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139700</xdr:rowOff>
    </xdr:from>
    <xdr:ext cx="59372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580" y="93980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15875</xdr:rowOff>
    </xdr:from>
    <xdr:to>
      <xdr:col>15</xdr:col>
      <xdr:colOff>101600</xdr:colOff>
      <xdr:row>57</xdr:row>
      <xdr:rowOff>117475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109220</xdr:rowOff>
    </xdr:from>
    <xdr:ext cx="529590" cy="25400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0965" y="9881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144780</xdr:rowOff>
    </xdr:from>
    <xdr:to>
      <xdr:col>10</xdr:col>
      <xdr:colOff>165100</xdr:colOff>
      <xdr:row>57</xdr:row>
      <xdr:rowOff>74930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66040</xdr:rowOff>
    </xdr:from>
    <xdr:ext cx="529590" cy="25400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1965" y="9838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10795</xdr:rowOff>
    </xdr:from>
    <xdr:to>
      <xdr:col>6</xdr:col>
      <xdr:colOff>38100</xdr:colOff>
      <xdr:row>57</xdr:row>
      <xdr:rowOff>112395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103505</xdr:rowOff>
    </xdr:from>
    <xdr:ext cx="52959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2965" y="9876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0550" cy="2590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370" y="13501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0550" cy="25400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055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0550" cy="25400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0550"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055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75565</xdr:rowOff>
    </xdr:from>
    <xdr:to>
      <xdr:col>24</xdr:col>
      <xdr:colOff>62865</xdr:colOff>
      <xdr:row>79</xdr:row>
      <xdr:rowOff>118110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06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121920</xdr:rowOff>
    </xdr:from>
    <xdr:ext cx="598805" cy="25400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4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118110</xdr:rowOff>
    </xdr:from>
    <xdr:to>
      <xdr:col>24</xdr:col>
      <xdr:colOff>152400</xdr:colOff>
      <xdr:row>79</xdr:row>
      <xdr:rowOff>118110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22225</xdr:rowOff>
    </xdr:from>
    <xdr:ext cx="598805" cy="2584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263,882</a:t>
          </a:r>
          <a:endParaRPr kumimoji="1" lang="ja-JP" altLang="en-US" sz="1000" b="1">
            <a:latin typeface="ＭＳ Ｐゴシック"/>
          </a:endParaRPr>
        </a:p>
      </xdr:txBody>
    </xdr:sp>
    <xdr:clientData/>
  </xdr:oneCellAnchor>
  <xdr:twoCellAnchor>
    <xdr:from>
      <xdr:col>23</xdr:col>
      <xdr:colOff>165100</xdr:colOff>
      <xdr:row>70</xdr:row>
      <xdr:rowOff>75565</xdr:rowOff>
    </xdr:from>
    <xdr:to>
      <xdr:col>24</xdr:col>
      <xdr:colOff>152400</xdr:colOff>
      <xdr:row>70</xdr:row>
      <xdr:rowOff>75565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141605</xdr:rowOff>
    </xdr:from>
    <xdr:to>
      <xdr:col>24</xdr:col>
      <xdr:colOff>63500</xdr:colOff>
      <xdr:row>79</xdr:row>
      <xdr:rowOff>56515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43255"/>
          <a:ext cx="8382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132080</xdr:rowOff>
    </xdr:from>
    <xdr:ext cx="598805" cy="25400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938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79</xdr:row>
      <xdr:rowOff>56515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0800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24765</xdr:rowOff>
    </xdr:from>
    <xdr:to>
      <xdr:col>20</xdr:col>
      <xdr:colOff>38100</xdr:colOff>
      <xdr:row>77</xdr:row>
      <xdr:rowOff>126365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143510</xdr:rowOff>
    </xdr:from>
    <xdr:ext cx="593725" cy="25400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002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78</xdr:row>
      <xdr:rowOff>40640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800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71120</xdr:rowOff>
    </xdr:from>
    <xdr:to>
      <xdr:col>15</xdr:col>
      <xdr:colOff>101600</xdr:colOff>
      <xdr:row>78</xdr:row>
      <xdr:rowOff>1270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163830</xdr:rowOff>
    </xdr:from>
    <xdr:ext cx="593725"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3654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40640</xdr:rowOff>
    </xdr:from>
    <xdr:to>
      <xdr:col>10</xdr:col>
      <xdr:colOff>114300</xdr:colOff>
      <xdr:row>79</xdr:row>
      <xdr:rowOff>58420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374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132080</xdr:rowOff>
    </xdr:from>
    <xdr:to>
      <xdr:col>10</xdr:col>
      <xdr:colOff>165100</xdr:colOff>
      <xdr:row>78</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78105</xdr:rowOff>
    </xdr:from>
    <xdr:ext cx="593725" cy="25400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083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152400</xdr:rowOff>
    </xdr:from>
    <xdr:to>
      <xdr:col>6</xdr:col>
      <xdr:colOff>38100</xdr:colOff>
      <xdr:row>78</xdr:row>
      <xdr:rowOff>82550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99060</xdr:rowOff>
    </xdr:from>
    <xdr:ext cx="593725" cy="25400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29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90805</xdr:rowOff>
    </xdr:from>
    <xdr:to>
      <xdr:col>24</xdr:col>
      <xdr:colOff>114300</xdr:colOff>
      <xdr:row>78</xdr:row>
      <xdr:rowOff>20955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69215</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7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6350</xdr:rowOff>
    </xdr:from>
    <xdr:to>
      <xdr:col>20</xdr:col>
      <xdr:colOff>38100</xdr:colOff>
      <xdr:row>79</xdr:row>
      <xdr:rowOff>107315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550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98425</xdr:rowOff>
    </xdr:from>
    <xdr:ext cx="593725" cy="25400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6429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127000</xdr:rowOff>
    </xdr:from>
    <xdr:to>
      <xdr:col>15</xdr:col>
      <xdr:colOff>101600</xdr:colOff>
      <xdr:row>77</xdr:row>
      <xdr:rowOff>57150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73660</xdr:rowOff>
    </xdr:from>
    <xdr:ext cx="59372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9324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160655</xdr:rowOff>
    </xdr:from>
    <xdr:to>
      <xdr:col>10</xdr:col>
      <xdr:colOff>165100</xdr:colOff>
      <xdr:row>78</xdr:row>
      <xdr:rowOff>90805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81915</xdr:rowOff>
    </xdr:from>
    <xdr:ext cx="59372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4550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7620</xdr:rowOff>
    </xdr:from>
    <xdr:to>
      <xdr:col>6</xdr:col>
      <xdr:colOff>38100</xdr:colOff>
      <xdr:row>79</xdr:row>
      <xdr:rowOff>109220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100330</xdr:rowOff>
    </xdr:from>
    <xdr:ext cx="593725" cy="25400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6448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840"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055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31750</xdr:rowOff>
    </xdr:from>
    <xdr:to>
      <xdr:col>24</xdr:col>
      <xdr:colOff>62865</xdr:colOff>
      <xdr:row>98</xdr:row>
      <xdr:rowOff>102235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7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149860</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363,351</a:t>
          </a:r>
          <a:endParaRPr kumimoji="1" lang="ja-JP" altLang="en-US" sz="1000" b="1">
            <a:latin typeface="ＭＳ Ｐゴシック"/>
          </a:endParaRPr>
        </a:p>
      </xdr:txBody>
    </xdr:sp>
    <xdr:clientData/>
  </xdr:oneCellAnchor>
  <xdr:twoCellAnchor>
    <xdr:from>
      <xdr:col>23</xdr:col>
      <xdr:colOff>165100</xdr:colOff>
      <xdr:row>91</xdr:row>
      <xdr:rowOff>31750</xdr:rowOff>
    </xdr:from>
    <xdr:to>
      <xdr:col>24</xdr:col>
      <xdr:colOff>152400</xdr:colOff>
      <xdr:row>91</xdr:row>
      <xdr:rowOff>31750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42545</xdr:rowOff>
    </xdr:from>
    <xdr:to>
      <xdr:col>24</xdr:col>
      <xdr:colOff>63500</xdr:colOff>
      <xdr:row>98</xdr:row>
      <xdr:rowOff>54610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446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132080</xdr:rowOff>
    </xdr:from>
    <xdr:ext cx="534670" cy="25400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2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109220</xdr:rowOff>
    </xdr:from>
    <xdr:to>
      <xdr:col>24</xdr:col>
      <xdr:colOff>114300</xdr:colOff>
      <xdr:row>98</xdr:row>
      <xdr:rowOff>39370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54610</xdr:rowOff>
    </xdr:from>
    <xdr:to>
      <xdr:col>19</xdr:col>
      <xdr:colOff>177800</xdr:colOff>
      <xdr:row>98</xdr:row>
      <xdr:rowOff>74930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5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140335</xdr:rowOff>
    </xdr:from>
    <xdr:to>
      <xdr:col>20</xdr:col>
      <xdr:colOff>38100</xdr:colOff>
      <xdr:row>98</xdr:row>
      <xdr:rowOff>70485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86995</xdr:rowOff>
    </xdr:from>
    <xdr:ext cx="529590" cy="25400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546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74930</xdr:rowOff>
    </xdr:from>
    <xdr:to>
      <xdr:col>15</xdr:col>
      <xdr:colOff>50800</xdr:colOff>
      <xdr:row>98</xdr:row>
      <xdr:rowOff>78105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77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153035</xdr:rowOff>
    </xdr:from>
    <xdr:to>
      <xdr:col>15</xdr:col>
      <xdr:colOff>101600</xdr:colOff>
      <xdr:row>98</xdr:row>
      <xdr:rowOff>83185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99695</xdr:rowOff>
    </xdr:from>
    <xdr:ext cx="529590" cy="25400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55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71755</xdr:rowOff>
    </xdr:from>
    <xdr:to>
      <xdr:col>10</xdr:col>
      <xdr:colOff>114300</xdr:colOff>
      <xdr:row>98</xdr:row>
      <xdr:rowOff>78105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738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151130</xdr:rowOff>
    </xdr:from>
    <xdr:to>
      <xdr:col>10</xdr:col>
      <xdr:colOff>165100</xdr:colOff>
      <xdr:row>98</xdr:row>
      <xdr:rowOff>81280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97790</xdr:rowOff>
    </xdr:from>
    <xdr:ext cx="529590" cy="25400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154940</xdr:rowOff>
    </xdr:from>
    <xdr:to>
      <xdr:col>6</xdr:col>
      <xdr:colOff>38100</xdr:colOff>
      <xdr:row>98</xdr:row>
      <xdr:rowOff>84455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100965</xdr:rowOff>
    </xdr:from>
    <xdr:ext cx="529590" cy="25400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560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163195</xdr:rowOff>
    </xdr:from>
    <xdr:to>
      <xdr:col>24</xdr:col>
      <xdr:colOff>114300</xdr:colOff>
      <xdr:row>98</xdr:row>
      <xdr:rowOff>93345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87630</xdr:rowOff>
    </xdr:from>
    <xdr:ext cx="534670" cy="25400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182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3810</xdr:rowOff>
    </xdr:from>
    <xdr:to>
      <xdr:col>20</xdr:col>
      <xdr:colOff>38100</xdr:colOff>
      <xdr:row>98</xdr:row>
      <xdr:rowOff>105410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96520</xdr:rowOff>
    </xdr:from>
    <xdr:ext cx="52959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898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24130</xdr:rowOff>
    </xdr:from>
    <xdr:to>
      <xdr:col>15</xdr:col>
      <xdr:colOff>101600</xdr:colOff>
      <xdr:row>98</xdr:row>
      <xdr:rowOff>125730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116840</xdr:rowOff>
    </xdr:from>
    <xdr:ext cx="52959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918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27305</xdr:rowOff>
    </xdr:from>
    <xdr:to>
      <xdr:col>10</xdr:col>
      <xdr:colOff>165100</xdr:colOff>
      <xdr:row>98</xdr:row>
      <xdr:rowOff>128905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120650</xdr:rowOff>
    </xdr:from>
    <xdr:ext cx="529590" cy="25400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922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20955</xdr:rowOff>
    </xdr:from>
    <xdr:to>
      <xdr:col>6</xdr:col>
      <xdr:colOff>38100</xdr:colOff>
      <xdr:row>98</xdr:row>
      <xdr:rowOff>122555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113665</xdr:rowOff>
    </xdr:from>
    <xdr:ext cx="529590" cy="2584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9157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280" cy="25400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280" cy="25400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280" cy="25400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00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78105</xdr:rowOff>
    </xdr:from>
    <xdr:ext cx="469900" cy="25400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6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5,285</a:t>
          </a:r>
          <a:endParaRPr kumimoji="1" lang="ja-JP" altLang="en-US" sz="1000" b="1">
            <a:latin typeface="ＭＳ Ｐゴシック"/>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153670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118745</xdr:rowOff>
    </xdr:from>
    <xdr:to>
      <xdr:col>50</xdr:col>
      <xdr:colOff>165100</xdr:colOff>
      <xdr:row>38</xdr:row>
      <xdr:rowOff>48895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65405</xdr:rowOff>
    </xdr:from>
    <xdr:ext cx="378460" cy="25400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376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148590</xdr:rowOff>
    </xdr:from>
    <xdr:to>
      <xdr:col>46</xdr:col>
      <xdr:colOff>38100</xdr:colOff>
      <xdr:row>38</xdr:row>
      <xdr:rowOff>78740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95250</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67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154940</xdr:rowOff>
    </xdr:from>
    <xdr:to>
      <xdr:col>41</xdr:col>
      <xdr:colOff>101600</xdr:colOff>
      <xdr:row>38</xdr:row>
      <xdr:rowOff>84455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100965</xdr:rowOff>
    </xdr:from>
    <xdr:ext cx="378460" cy="25400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731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147955</xdr:rowOff>
    </xdr:from>
    <xdr:to>
      <xdr:col>36</xdr:col>
      <xdr:colOff>165100</xdr:colOff>
      <xdr:row>38</xdr:row>
      <xdr:rowOff>78105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94615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447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4475"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447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4475"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115570</xdr:rowOff>
    </xdr:from>
    <xdr:to>
      <xdr:col>54</xdr:col>
      <xdr:colOff>189865</xdr:colOff>
      <xdr:row>59</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52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378460" cy="25400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7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62230</xdr:rowOff>
    </xdr:from>
    <xdr:ext cx="534670"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68,277</a:t>
          </a:r>
          <a:endParaRPr kumimoji="1" lang="ja-JP" altLang="en-US" sz="1000" b="1">
            <a:latin typeface="ＭＳ Ｐゴシック"/>
          </a:endParaRPr>
        </a:p>
      </xdr:txBody>
    </xdr:sp>
    <xdr:clientData/>
  </xdr:oneCellAnchor>
  <xdr:twoCellAnchor>
    <xdr:from>
      <xdr:col>54</xdr:col>
      <xdr:colOff>101600</xdr:colOff>
      <xdr:row>51</xdr:row>
      <xdr:rowOff>115570</xdr:rowOff>
    </xdr:from>
    <xdr:to>
      <xdr:col>55</xdr:col>
      <xdr:colOff>88900</xdr:colOff>
      <xdr:row>51</xdr:row>
      <xdr:rowOff>115570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147320</xdr:rowOff>
    </xdr:from>
    <xdr:to>
      <xdr:col>55</xdr:col>
      <xdr:colOff>0</xdr:colOff>
      <xdr:row>58</xdr:row>
      <xdr:rowOff>166370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91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147320</xdr:rowOff>
    </xdr:from>
    <xdr:to>
      <xdr:col>50</xdr:col>
      <xdr:colOff>114300</xdr:colOff>
      <xdr:row>58</xdr:row>
      <xdr:rowOff>165100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91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112395</xdr:rowOff>
    </xdr:from>
    <xdr:to>
      <xdr:col>50</xdr:col>
      <xdr:colOff>165100</xdr:colOff>
      <xdr:row>57</xdr:row>
      <xdr:rowOff>42545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59055</xdr:rowOff>
    </xdr:from>
    <xdr:ext cx="529590"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4888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124460</xdr:rowOff>
    </xdr:from>
    <xdr:to>
      <xdr:col>45</xdr:col>
      <xdr:colOff>177800</xdr:colOff>
      <xdr:row>58</xdr:row>
      <xdr:rowOff>165100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85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39370</xdr:rowOff>
    </xdr:from>
    <xdr:to>
      <xdr:col>46</xdr:col>
      <xdr:colOff>38100</xdr:colOff>
      <xdr:row>56</xdr:row>
      <xdr:rowOff>140970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157480</xdr:rowOff>
    </xdr:from>
    <xdr:ext cx="529590" cy="25400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4157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124460</xdr:rowOff>
    </xdr:from>
    <xdr:to>
      <xdr:col>41</xdr:col>
      <xdr:colOff>50800</xdr:colOff>
      <xdr:row>59</xdr:row>
      <xdr:rowOff>10160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85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80010</xdr:rowOff>
    </xdr:from>
    <xdr:to>
      <xdr:col>41</xdr:col>
      <xdr:colOff>101600</xdr:colOff>
      <xdr:row>57</xdr:row>
      <xdr:rowOff>10160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26670</xdr:rowOff>
    </xdr:from>
    <xdr:ext cx="52959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456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114935</xdr:rowOff>
    </xdr:from>
    <xdr:to>
      <xdr:col>36</xdr:col>
      <xdr:colOff>165100</xdr:colOff>
      <xdr:row>57</xdr:row>
      <xdr:rowOff>45085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61595</xdr:rowOff>
    </xdr:from>
    <xdr:ext cx="52959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491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114935</xdr:rowOff>
    </xdr:from>
    <xdr:to>
      <xdr:col>55</xdr:col>
      <xdr:colOff>50800</xdr:colOff>
      <xdr:row>59</xdr:row>
      <xdr:rowOff>45085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29845</xdr:rowOff>
    </xdr:from>
    <xdr:ext cx="469900" cy="25400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739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96520</xdr:rowOff>
    </xdr:from>
    <xdr:to>
      <xdr:col>50</xdr:col>
      <xdr:colOff>165100</xdr:colOff>
      <xdr:row>59</xdr:row>
      <xdr:rowOff>26670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17780</xdr:rowOff>
    </xdr:from>
    <xdr:ext cx="464820" cy="25400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350" y="101333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114300</xdr:rowOff>
    </xdr:from>
    <xdr:to>
      <xdr:col>46</xdr:col>
      <xdr:colOff>38100</xdr:colOff>
      <xdr:row>59</xdr:row>
      <xdr:rowOff>44450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35560</xdr:rowOff>
    </xdr:from>
    <xdr:ext cx="46482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350" y="101511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73660</xdr:rowOff>
    </xdr:from>
    <xdr:to>
      <xdr:col>41</xdr:col>
      <xdr:colOff>101600</xdr:colOff>
      <xdr:row>59</xdr:row>
      <xdr:rowOff>3810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166370</xdr:rowOff>
    </xdr:from>
    <xdr:ext cx="464820" cy="25400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350" y="10110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130810</xdr:rowOff>
    </xdr:from>
    <xdr:to>
      <xdr:col>36</xdr:col>
      <xdr:colOff>165100</xdr:colOff>
      <xdr:row>59</xdr:row>
      <xdr:rowOff>60960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52070</xdr:rowOff>
    </xdr:from>
    <xdr:ext cx="464820" cy="25400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350" y="10167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00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147955</xdr:rowOff>
    </xdr:from>
    <xdr:to>
      <xdr:col>54</xdr:col>
      <xdr:colOff>189865</xdr:colOff>
      <xdr:row>79</xdr:row>
      <xdr:rowOff>38100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4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41910</xdr:rowOff>
    </xdr:from>
    <xdr:ext cx="378460" cy="254000"/>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4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95250</xdr:rowOff>
    </xdr:from>
    <xdr:ext cx="534670" cy="259080"/>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75,550</a:t>
          </a:r>
          <a:endParaRPr kumimoji="1" lang="ja-JP" altLang="en-US" sz="1000" b="1">
            <a:latin typeface="ＭＳ Ｐゴシック"/>
          </a:endParaRPr>
        </a:p>
      </xdr:txBody>
    </xdr:sp>
    <xdr:clientData/>
  </xdr:oneCellAnchor>
  <xdr:twoCellAnchor>
    <xdr:from>
      <xdr:col>54</xdr:col>
      <xdr:colOff>101600</xdr:colOff>
      <xdr:row>70</xdr:row>
      <xdr:rowOff>147955</xdr:rowOff>
    </xdr:from>
    <xdr:to>
      <xdr:col>55</xdr:col>
      <xdr:colOff>88900</xdr:colOff>
      <xdr:row>70</xdr:row>
      <xdr:rowOff>147955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136525</xdr:rowOff>
    </xdr:from>
    <xdr:to>
      <xdr:col>55</xdr:col>
      <xdr:colOff>0</xdr:colOff>
      <xdr:row>79</xdr:row>
      <xdr:rowOff>38100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38175"/>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160655</xdr:rowOff>
    </xdr:from>
    <xdr:ext cx="534670" cy="259080"/>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137795</xdr:rowOff>
    </xdr:from>
    <xdr:to>
      <xdr:col>55</xdr:col>
      <xdr:colOff>50800</xdr:colOff>
      <xdr:row>77</xdr:row>
      <xdr:rowOff>67945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136525</xdr:rowOff>
    </xdr:from>
    <xdr:to>
      <xdr:col>50</xdr:col>
      <xdr:colOff>114300</xdr:colOff>
      <xdr:row>79</xdr:row>
      <xdr:rowOff>39370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3817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71755</xdr:rowOff>
    </xdr:from>
    <xdr:to>
      <xdr:col>50</xdr:col>
      <xdr:colOff>165100</xdr:colOff>
      <xdr:row>77</xdr:row>
      <xdr:rowOff>1905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18415</xdr:rowOff>
    </xdr:from>
    <xdr:ext cx="529590" cy="25400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1965" y="12877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39370</xdr:rowOff>
    </xdr:from>
    <xdr:to>
      <xdr:col>45</xdr:col>
      <xdr:colOff>177800</xdr:colOff>
      <xdr:row>79</xdr:row>
      <xdr:rowOff>40640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83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57150</xdr:rowOff>
    </xdr:from>
    <xdr:to>
      <xdr:col>46</xdr:col>
      <xdr:colOff>38100</xdr:colOff>
      <xdr:row>77</xdr:row>
      <xdr:rowOff>158750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3810</xdr:rowOff>
    </xdr:from>
    <xdr:ext cx="52959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2965" y="13034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40640</xdr:rowOff>
    </xdr:from>
    <xdr:to>
      <xdr:col>41</xdr:col>
      <xdr:colOff>50800</xdr:colOff>
      <xdr:row>79</xdr:row>
      <xdr:rowOff>40640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107315</xdr:rowOff>
    </xdr:from>
    <xdr:to>
      <xdr:col>41</xdr:col>
      <xdr:colOff>101600</xdr:colOff>
      <xdr:row>78</xdr:row>
      <xdr:rowOff>37465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53975</xdr:rowOff>
    </xdr:from>
    <xdr:ext cx="529590" cy="25400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3965" y="130841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109855</xdr:rowOff>
    </xdr:from>
    <xdr:to>
      <xdr:col>36</xdr:col>
      <xdr:colOff>165100</xdr:colOff>
      <xdr:row>78</xdr:row>
      <xdr:rowOff>40640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56515</xdr:rowOff>
    </xdr:from>
    <xdr:ext cx="529590" cy="2584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4965" y="130867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158750</xdr:rowOff>
    </xdr:from>
    <xdr:to>
      <xdr:col>55</xdr:col>
      <xdr:colOff>50800</xdr:colOff>
      <xdr:row>79</xdr:row>
      <xdr:rowOff>88900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73660</xdr:rowOff>
    </xdr:from>
    <xdr:ext cx="378460" cy="259080"/>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46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86360</xdr:rowOff>
    </xdr:from>
    <xdr:to>
      <xdr:col>50</xdr:col>
      <xdr:colOff>165100</xdr:colOff>
      <xdr:row>78</xdr:row>
      <xdr:rowOff>15875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6985</xdr:rowOff>
    </xdr:from>
    <xdr:ext cx="529590" cy="25400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1965" y="13380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160020</xdr:rowOff>
    </xdr:from>
    <xdr:to>
      <xdr:col>46</xdr:col>
      <xdr:colOff>38100</xdr:colOff>
      <xdr:row>79</xdr:row>
      <xdr:rowOff>90170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81280</xdr:rowOff>
    </xdr:from>
    <xdr:ext cx="37846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61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161290</xdr:rowOff>
    </xdr:from>
    <xdr:to>
      <xdr:col>41</xdr:col>
      <xdr:colOff>101600</xdr:colOff>
      <xdr:row>79</xdr:row>
      <xdr:rowOff>91440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82550</xdr:rowOff>
    </xdr:from>
    <xdr:ext cx="37846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2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161290</xdr:rowOff>
    </xdr:from>
    <xdr:to>
      <xdr:col>36</xdr:col>
      <xdr:colOff>165100</xdr:colOff>
      <xdr:row>79</xdr:row>
      <xdr:rowOff>91440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82550</xdr:rowOff>
    </xdr:from>
    <xdr:ext cx="37846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3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45720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000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49530</xdr:rowOff>
    </xdr:from>
    <xdr:ext cx="534670" cy="259080"/>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45720</xdr:rowOff>
    </xdr:from>
    <xdr:to>
      <xdr:col>55</xdr:col>
      <xdr:colOff>88900</xdr:colOff>
      <xdr:row>98</xdr:row>
      <xdr:rowOff>45720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144780</xdr:rowOff>
    </xdr:from>
    <xdr:ext cx="598805" cy="254000"/>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2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249,781</a:t>
          </a:r>
          <a:endParaRPr kumimoji="1" lang="ja-JP" altLang="en-US" sz="1000" b="1">
            <a:latin typeface="ＭＳ Ｐゴシック"/>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160020</xdr:rowOff>
    </xdr:from>
    <xdr:to>
      <xdr:col>55</xdr:col>
      <xdr:colOff>0</xdr:colOff>
      <xdr:row>98</xdr:row>
      <xdr:rowOff>7620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06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8890</xdr:rowOff>
    </xdr:from>
    <xdr:ext cx="534670" cy="254000"/>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0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7620</xdr:rowOff>
    </xdr:from>
    <xdr:to>
      <xdr:col>50</xdr:col>
      <xdr:colOff>114300</xdr:colOff>
      <xdr:row>98</xdr:row>
      <xdr:rowOff>8255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09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151130</xdr:rowOff>
    </xdr:from>
    <xdr:to>
      <xdr:col>50</xdr:col>
      <xdr:colOff>165100</xdr:colOff>
      <xdr:row>97</xdr:row>
      <xdr:rowOff>81280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97790</xdr:rowOff>
    </xdr:from>
    <xdr:ext cx="529590" cy="25400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1965" y="16385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150495</xdr:rowOff>
    </xdr:from>
    <xdr:to>
      <xdr:col>45</xdr:col>
      <xdr:colOff>177800</xdr:colOff>
      <xdr:row>98</xdr:row>
      <xdr:rowOff>8255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11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158750</xdr:rowOff>
    </xdr:from>
    <xdr:to>
      <xdr:col>46</xdr:col>
      <xdr:colOff>38100</xdr:colOff>
      <xdr:row>97</xdr:row>
      <xdr:rowOff>88900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105410</xdr:rowOff>
    </xdr:from>
    <xdr:ext cx="52959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2965" y="1639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150495</xdr:rowOff>
    </xdr:from>
    <xdr:to>
      <xdr:col>41</xdr:col>
      <xdr:colOff>50800</xdr:colOff>
      <xdr:row>97</xdr:row>
      <xdr:rowOff>150495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81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5080</xdr:rowOff>
    </xdr:from>
    <xdr:to>
      <xdr:col>41</xdr:col>
      <xdr:colOff>101600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123190</xdr:rowOff>
    </xdr:from>
    <xdr:ext cx="529590" cy="25400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3965" y="16410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121285</xdr:rowOff>
    </xdr:from>
    <xdr:ext cx="529590" cy="25400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4965" y="1640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109220</xdr:rowOff>
    </xdr:from>
    <xdr:to>
      <xdr:col>55</xdr:col>
      <xdr:colOff>50800</xdr:colOff>
      <xdr:row>98</xdr:row>
      <xdr:rowOff>39370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24130</xdr:rowOff>
    </xdr:from>
    <xdr:ext cx="534670" cy="259080"/>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5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128270</xdr:rowOff>
    </xdr:from>
    <xdr:to>
      <xdr:col>50</xdr:col>
      <xdr:colOff>165100</xdr:colOff>
      <xdr:row>98</xdr:row>
      <xdr:rowOff>58420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49530</xdr:rowOff>
    </xdr:from>
    <xdr:ext cx="52959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6851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128905</xdr:rowOff>
    </xdr:from>
    <xdr:to>
      <xdr:col>46</xdr:col>
      <xdr:colOff>38100</xdr:colOff>
      <xdr:row>98</xdr:row>
      <xdr:rowOff>59055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50165</xdr:rowOff>
    </xdr:from>
    <xdr:ext cx="52959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852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99695</xdr:rowOff>
    </xdr:from>
    <xdr:to>
      <xdr:col>41</xdr:col>
      <xdr:colOff>101600</xdr:colOff>
      <xdr:row>98</xdr:row>
      <xdr:rowOff>29845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20955</xdr:rowOff>
    </xdr:from>
    <xdr:ext cx="529590" cy="25400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823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99695</xdr:rowOff>
    </xdr:from>
    <xdr:to>
      <xdr:col>36</xdr:col>
      <xdr:colOff>165100</xdr:colOff>
      <xdr:row>98</xdr:row>
      <xdr:rowOff>29845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20955</xdr:rowOff>
    </xdr:from>
    <xdr:ext cx="529590" cy="25400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823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130175</xdr:rowOff>
    </xdr:from>
    <xdr:to>
      <xdr:col>85</xdr:col>
      <xdr:colOff>126365</xdr:colOff>
      <xdr:row>37</xdr:row>
      <xdr:rowOff>158115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67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161925</xdr:rowOff>
    </xdr:from>
    <xdr:ext cx="534670" cy="259080"/>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158115</xdr:rowOff>
    </xdr:from>
    <xdr:to>
      <xdr:col>86</xdr:col>
      <xdr:colOff>25400</xdr:colOff>
      <xdr:row>37</xdr:row>
      <xdr:rowOff>158115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76835</xdr:rowOff>
    </xdr:from>
    <xdr:ext cx="534670" cy="254000"/>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8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76,485</a:t>
          </a:r>
          <a:endParaRPr kumimoji="1" lang="ja-JP" altLang="en-US" sz="1000" b="1">
            <a:latin typeface="ＭＳ Ｐゴシック"/>
          </a:endParaRPr>
        </a:p>
      </xdr:txBody>
    </xdr:sp>
    <xdr:clientData/>
  </xdr:oneCellAnchor>
  <xdr:twoCellAnchor>
    <xdr:from>
      <xdr:col>85</xdr:col>
      <xdr:colOff>38100</xdr:colOff>
      <xdr:row>30</xdr:row>
      <xdr:rowOff>130175</xdr:rowOff>
    </xdr:from>
    <xdr:to>
      <xdr:col>86</xdr:col>
      <xdr:colOff>25400</xdr:colOff>
      <xdr:row>30</xdr:row>
      <xdr:rowOff>130175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112395</xdr:rowOff>
    </xdr:from>
    <xdr:to>
      <xdr:col>85</xdr:col>
      <xdr:colOff>127000</xdr:colOff>
      <xdr:row>37</xdr:row>
      <xdr:rowOff>115570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6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59690</xdr:rowOff>
    </xdr:from>
    <xdr:ext cx="534670" cy="259080"/>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115570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56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160655</xdr:rowOff>
    </xdr:from>
    <xdr:to>
      <xdr:col>81</xdr:col>
      <xdr:colOff>101600</xdr:colOff>
      <xdr:row>36</xdr:row>
      <xdr:rowOff>90805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107315</xdr:rowOff>
    </xdr:from>
    <xdr:ext cx="52959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3965" y="5936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112395</xdr:rowOff>
    </xdr:from>
    <xdr:to>
      <xdr:col>76</xdr:col>
      <xdr:colOff>114300</xdr:colOff>
      <xdr:row>37</xdr:row>
      <xdr:rowOff>117475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56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31750</xdr:rowOff>
    </xdr:from>
    <xdr:to>
      <xdr:col>76</xdr:col>
      <xdr:colOff>165100</xdr:colOff>
      <xdr:row>36</xdr:row>
      <xdr:rowOff>133350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149860</xdr:rowOff>
    </xdr:from>
    <xdr:ext cx="52959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4965" y="5979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41275</xdr:rowOff>
    </xdr:from>
    <xdr:to>
      <xdr:col>71</xdr:col>
      <xdr:colOff>177800</xdr:colOff>
      <xdr:row>37</xdr:row>
      <xdr:rowOff>117475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1347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156210</xdr:rowOff>
    </xdr:from>
    <xdr:ext cx="529590" cy="25400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5965" y="5985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56515</xdr:rowOff>
    </xdr:from>
    <xdr:to>
      <xdr:col>67</xdr:col>
      <xdr:colOff>101600</xdr:colOff>
      <xdr:row>36</xdr:row>
      <xdr:rowOff>158115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149225</xdr:rowOff>
    </xdr:from>
    <xdr:ext cx="52959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6965" y="6321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147955</xdr:rowOff>
    </xdr:from>
    <xdr:ext cx="534670" cy="2584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0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64770</xdr:rowOff>
    </xdr:from>
    <xdr:to>
      <xdr:col>81</xdr:col>
      <xdr:colOff>101600</xdr:colOff>
      <xdr:row>37</xdr:row>
      <xdr:rowOff>166370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157480</xdr:rowOff>
    </xdr:from>
    <xdr:ext cx="529590" cy="25400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3965" y="650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154940</xdr:rowOff>
    </xdr:from>
    <xdr:ext cx="529590" cy="25400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64985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66675</xdr:rowOff>
    </xdr:from>
    <xdr:to>
      <xdr:col>72</xdr:col>
      <xdr:colOff>38100</xdr:colOff>
      <xdr:row>37</xdr:row>
      <xdr:rowOff>168275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159385</xdr:rowOff>
    </xdr:from>
    <xdr:ext cx="529590" cy="2584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503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161925</xdr:rowOff>
    </xdr:from>
    <xdr:to>
      <xdr:col>67</xdr:col>
      <xdr:colOff>101600</xdr:colOff>
      <xdr:row>36</xdr:row>
      <xdr:rowOff>92075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109220</xdr:rowOff>
    </xdr:from>
    <xdr:ext cx="529590" cy="25400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5938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3840" cy="25400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0550" cy="25400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0550" cy="25400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0550" cy="25400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75565</xdr:rowOff>
    </xdr:from>
    <xdr:to>
      <xdr:col>85</xdr:col>
      <xdr:colOff>126365</xdr:colOff>
      <xdr:row>57</xdr:row>
      <xdr:rowOff>167005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806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170815</xdr:rowOff>
    </xdr:from>
    <xdr:ext cx="534670" cy="2584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167005</xdr:rowOff>
    </xdr:from>
    <xdr:to>
      <xdr:col>86</xdr:col>
      <xdr:colOff>25400</xdr:colOff>
      <xdr:row>57</xdr:row>
      <xdr:rowOff>167005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22225</xdr:rowOff>
    </xdr:from>
    <xdr:ext cx="598805" cy="2584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314,078</a:t>
          </a:r>
          <a:endParaRPr kumimoji="1" lang="ja-JP" altLang="en-US" sz="1000" b="1">
            <a:latin typeface="ＭＳ Ｐゴシック"/>
          </a:endParaRPr>
        </a:p>
      </xdr:txBody>
    </xdr:sp>
    <xdr:clientData/>
  </xdr:oneCellAnchor>
  <xdr:twoCellAnchor>
    <xdr:from>
      <xdr:col>85</xdr:col>
      <xdr:colOff>38100</xdr:colOff>
      <xdr:row>50</xdr:row>
      <xdr:rowOff>75565</xdr:rowOff>
    </xdr:from>
    <xdr:to>
      <xdr:col>86</xdr:col>
      <xdr:colOff>25400</xdr:colOff>
      <xdr:row>50</xdr:row>
      <xdr:rowOff>75565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73025</xdr:rowOff>
    </xdr:from>
    <xdr:to>
      <xdr:col>85</xdr:col>
      <xdr:colOff>127000</xdr:colOff>
      <xdr:row>57</xdr:row>
      <xdr:rowOff>167005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4567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161290</xdr:rowOff>
    </xdr:from>
    <xdr:ext cx="534670" cy="259080"/>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138430</xdr:rowOff>
    </xdr:from>
    <xdr:to>
      <xdr:col>85</xdr:col>
      <xdr:colOff>177800</xdr:colOff>
      <xdr:row>57</xdr:row>
      <xdr:rowOff>68580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65405</xdr:rowOff>
    </xdr:from>
    <xdr:to>
      <xdr:col>81</xdr:col>
      <xdr:colOff>50800</xdr:colOff>
      <xdr:row>57</xdr:row>
      <xdr:rowOff>73025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838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109220</xdr:rowOff>
    </xdr:from>
    <xdr:to>
      <xdr:col>81</xdr:col>
      <xdr:colOff>101600</xdr:colOff>
      <xdr:row>57</xdr:row>
      <xdr:rowOff>38735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55245</xdr:rowOff>
    </xdr:from>
    <xdr:ext cx="529590" cy="25400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3965" y="9484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65405</xdr:rowOff>
    </xdr:from>
    <xdr:to>
      <xdr:col>76</xdr:col>
      <xdr:colOff>114300</xdr:colOff>
      <xdr:row>57</xdr:row>
      <xdr:rowOff>151130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380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144780</xdr:rowOff>
    </xdr:from>
    <xdr:to>
      <xdr:col>76</xdr:col>
      <xdr:colOff>165100</xdr:colOff>
      <xdr:row>57</xdr:row>
      <xdr:rowOff>74930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91440</xdr:rowOff>
    </xdr:from>
    <xdr:ext cx="52959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4965" y="9521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151130</xdr:rowOff>
    </xdr:from>
    <xdr:to>
      <xdr:col>71</xdr:col>
      <xdr:colOff>177800</xdr:colOff>
      <xdr:row>58</xdr:row>
      <xdr:rowOff>21590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237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147955</xdr:rowOff>
    </xdr:from>
    <xdr:to>
      <xdr:col>72</xdr:col>
      <xdr:colOff>38100</xdr:colOff>
      <xdr:row>57</xdr:row>
      <xdr:rowOff>78105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94615</xdr:rowOff>
    </xdr:from>
    <xdr:ext cx="52959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5965" y="9524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1270</xdr:rowOff>
    </xdr:from>
    <xdr:to>
      <xdr:col>67</xdr:col>
      <xdr:colOff>101600</xdr:colOff>
      <xdr:row>57</xdr:row>
      <xdr:rowOff>102870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119380</xdr:rowOff>
    </xdr:from>
    <xdr:ext cx="52959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6965" y="9549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116205</xdr:rowOff>
    </xdr:from>
    <xdr:to>
      <xdr:col>85</xdr:col>
      <xdr:colOff>177800</xdr:colOff>
      <xdr:row>58</xdr:row>
      <xdr:rowOff>46355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31115</xdr:rowOff>
    </xdr:from>
    <xdr:ext cx="534670" cy="254000"/>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037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22225</xdr:rowOff>
    </xdr:from>
    <xdr:to>
      <xdr:col>81</xdr:col>
      <xdr:colOff>101600</xdr:colOff>
      <xdr:row>57</xdr:row>
      <xdr:rowOff>123825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114935</xdr:rowOff>
    </xdr:from>
    <xdr:ext cx="52959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9887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xdr:rowOff>
    </xdr:from>
    <xdr:to>
      <xdr:col>76</xdr:col>
      <xdr:colOff>165100</xdr:colOff>
      <xdr:row>57</xdr:row>
      <xdr:rowOff>116205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107315</xdr:rowOff>
    </xdr:from>
    <xdr:ext cx="52959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9879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100330</xdr:rowOff>
    </xdr:from>
    <xdr:to>
      <xdr:col>72</xdr:col>
      <xdr:colOff>38100</xdr:colOff>
      <xdr:row>58</xdr:row>
      <xdr:rowOff>30480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21590</xdr:rowOff>
    </xdr:from>
    <xdr:ext cx="52959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965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142240</xdr:rowOff>
    </xdr:from>
    <xdr:to>
      <xdr:col>67</xdr:col>
      <xdr:colOff>101600</xdr:colOff>
      <xdr:row>58</xdr:row>
      <xdr:rowOff>72390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63500</xdr:rowOff>
    </xdr:from>
    <xdr:ext cx="529590" cy="25400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10007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0550"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130175</xdr:rowOff>
    </xdr:from>
    <xdr:to>
      <xdr:col>85</xdr:col>
      <xdr:colOff>126365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86360</xdr:rowOff>
    </xdr:from>
    <xdr:ext cx="249555" cy="254000"/>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76835</xdr:rowOff>
    </xdr:from>
    <xdr:ext cx="598805" cy="254000"/>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337,495</a:t>
          </a:r>
          <a:endParaRPr kumimoji="1" lang="ja-JP" altLang="en-US" sz="1000" b="1">
            <a:latin typeface="ＭＳ Ｐゴシック"/>
          </a:endParaRPr>
        </a:p>
      </xdr:txBody>
    </xdr:sp>
    <xdr:clientData/>
  </xdr:oneCellAnchor>
  <xdr:twoCellAnchor>
    <xdr:from>
      <xdr:col>85</xdr:col>
      <xdr:colOff>38100</xdr:colOff>
      <xdr:row>71</xdr:row>
      <xdr:rowOff>130175</xdr:rowOff>
    </xdr:from>
    <xdr:to>
      <xdr:col>86</xdr:col>
      <xdr:colOff>25400</xdr:colOff>
      <xdr:row>71</xdr:row>
      <xdr:rowOff>130175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xdr:rowOff>
    </xdr:from>
    <xdr:ext cx="469900" cy="259080"/>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146685</xdr:rowOff>
    </xdr:from>
    <xdr:to>
      <xdr:col>81</xdr:col>
      <xdr:colOff>101600</xdr:colOff>
      <xdr:row>79</xdr:row>
      <xdr:rowOff>76835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93345</xdr:rowOff>
    </xdr:from>
    <xdr:ext cx="464820"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350" y="13294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142240</xdr:rowOff>
    </xdr:from>
    <xdr:to>
      <xdr:col>76</xdr:col>
      <xdr:colOff>165100</xdr:colOff>
      <xdr:row>79</xdr:row>
      <xdr:rowOff>72390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88900</xdr:rowOff>
    </xdr:from>
    <xdr:ext cx="464820" cy="25400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350" y="13290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43180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150495</xdr:rowOff>
    </xdr:from>
    <xdr:to>
      <xdr:col>72</xdr:col>
      <xdr:colOff>38100</xdr:colOff>
      <xdr:row>79</xdr:row>
      <xdr:rowOff>80645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97790</xdr:rowOff>
    </xdr:from>
    <xdr:ext cx="464820" cy="25400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350" y="13299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158750</xdr:rowOff>
    </xdr:from>
    <xdr:to>
      <xdr:col>67</xdr:col>
      <xdr:colOff>101600</xdr:colOff>
      <xdr:row>79</xdr:row>
      <xdr:rowOff>88900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105410</xdr:rowOff>
    </xdr:from>
    <xdr:ext cx="46482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350" y="13307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130175</xdr:rowOff>
    </xdr:from>
    <xdr:ext cx="249555" cy="259080"/>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4475" cy="25400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4475" cy="25400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400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46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163830</xdr:rowOff>
    </xdr:from>
    <xdr:to>
      <xdr:col>67</xdr:col>
      <xdr:colOff>101600</xdr:colOff>
      <xdr:row>79</xdr:row>
      <xdr:rowOff>93980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85090</xdr:rowOff>
    </xdr:from>
    <xdr:ext cx="37846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100965</xdr:rowOff>
    </xdr:from>
    <xdr:to>
      <xdr:col>85</xdr:col>
      <xdr:colOff>126365</xdr:colOff>
      <xdr:row>98</xdr:row>
      <xdr:rowOff>87630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91440</xdr:rowOff>
    </xdr:from>
    <xdr:ext cx="534670" cy="259080"/>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87630</xdr:rowOff>
    </xdr:from>
    <xdr:to>
      <xdr:col>86</xdr:col>
      <xdr:colOff>25400</xdr:colOff>
      <xdr:row>98</xdr:row>
      <xdr:rowOff>87630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47625</xdr:rowOff>
    </xdr:from>
    <xdr:ext cx="598805" cy="259080"/>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233,502</a:t>
          </a:r>
          <a:endParaRPr kumimoji="1" lang="ja-JP" altLang="en-US" sz="1000" b="1">
            <a:latin typeface="ＭＳ Ｐゴシック"/>
          </a:endParaRPr>
        </a:p>
      </xdr:txBody>
    </xdr:sp>
    <xdr:clientData/>
  </xdr:oneCellAnchor>
  <xdr:twoCellAnchor>
    <xdr:from>
      <xdr:col>85</xdr:col>
      <xdr:colOff>38100</xdr:colOff>
      <xdr:row>92</xdr:row>
      <xdr:rowOff>100965</xdr:rowOff>
    </xdr:from>
    <xdr:to>
      <xdr:col>86</xdr:col>
      <xdr:colOff>25400</xdr:colOff>
      <xdr:row>92</xdr:row>
      <xdr:rowOff>100965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64135</xdr:rowOff>
    </xdr:from>
    <xdr:to>
      <xdr:col>85</xdr:col>
      <xdr:colOff>127000</xdr:colOff>
      <xdr:row>97</xdr:row>
      <xdr:rowOff>74930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947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34670" cy="2584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27940</xdr:rowOff>
    </xdr:from>
    <xdr:to>
      <xdr:col>81</xdr:col>
      <xdr:colOff>50800</xdr:colOff>
      <xdr:row>97</xdr:row>
      <xdr:rowOff>74930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585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22225</xdr:rowOff>
    </xdr:from>
    <xdr:to>
      <xdr:col>81</xdr:col>
      <xdr:colOff>101600</xdr:colOff>
      <xdr:row>97</xdr:row>
      <xdr:rowOff>123825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140335</xdr:rowOff>
    </xdr:from>
    <xdr:ext cx="52959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3965" y="16428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25400</xdr:rowOff>
    </xdr:from>
    <xdr:to>
      <xdr:col>76</xdr:col>
      <xdr:colOff>114300</xdr:colOff>
      <xdr:row>97</xdr:row>
      <xdr:rowOff>27940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56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21590</xdr:rowOff>
    </xdr:from>
    <xdr:to>
      <xdr:col>76</xdr:col>
      <xdr:colOff>165100</xdr:colOff>
      <xdr:row>97</xdr:row>
      <xdr:rowOff>123190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114300</xdr:rowOff>
    </xdr:from>
    <xdr:ext cx="52959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4965" y="16744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25400</xdr:rowOff>
    </xdr:from>
    <xdr:to>
      <xdr:col>71</xdr:col>
      <xdr:colOff>177800</xdr:colOff>
      <xdr:row>97</xdr:row>
      <xdr:rowOff>30480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56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17780</xdr:rowOff>
    </xdr:from>
    <xdr:to>
      <xdr:col>72</xdr:col>
      <xdr:colOff>38100</xdr:colOff>
      <xdr:row>97</xdr:row>
      <xdr:rowOff>119380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110490</xdr:rowOff>
    </xdr:from>
    <xdr:ext cx="529590" cy="25400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5965" y="16741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26035</xdr:rowOff>
    </xdr:from>
    <xdr:to>
      <xdr:col>67</xdr:col>
      <xdr:colOff>101600</xdr:colOff>
      <xdr:row>97</xdr:row>
      <xdr:rowOff>127635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118745</xdr:rowOff>
    </xdr:from>
    <xdr:ext cx="52959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6965" y="16749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13335</xdr:rowOff>
    </xdr:from>
    <xdr:to>
      <xdr:col>85</xdr:col>
      <xdr:colOff>177800</xdr:colOff>
      <xdr:row>97</xdr:row>
      <xdr:rowOff>114935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163195</xdr:rowOff>
    </xdr:from>
    <xdr:ext cx="534670" cy="259080"/>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24130</xdr:rowOff>
    </xdr:from>
    <xdr:to>
      <xdr:col>81</xdr:col>
      <xdr:colOff>101600</xdr:colOff>
      <xdr:row>97</xdr:row>
      <xdr:rowOff>125730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116840</xdr:rowOff>
    </xdr:from>
    <xdr:ext cx="52959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747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148590</xdr:rowOff>
    </xdr:from>
    <xdr:to>
      <xdr:col>76</xdr:col>
      <xdr:colOff>165100</xdr:colOff>
      <xdr:row>97</xdr:row>
      <xdr:rowOff>78740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95250</xdr:rowOff>
    </xdr:from>
    <xdr:ext cx="52959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4965" y="16383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146050</xdr:rowOff>
    </xdr:from>
    <xdr:to>
      <xdr:col>72</xdr:col>
      <xdr:colOff>38100</xdr:colOff>
      <xdr:row>97</xdr:row>
      <xdr:rowOff>76200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92710</xdr:rowOff>
    </xdr:from>
    <xdr:ext cx="52959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6380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151130</xdr:rowOff>
    </xdr:from>
    <xdr:to>
      <xdr:col>67</xdr:col>
      <xdr:colOff>101600</xdr:colOff>
      <xdr:row>97</xdr:row>
      <xdr:rowOff>81280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97790</xdr:rowOff>
    </xdr:from>
    <xdr:ext cx="529590" cy="25400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6385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2110" cy="25400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810" y="60553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2110" cy="25400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810" y="55981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2110" cy="25400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810" y="51409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2110" cy="25400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810" y="4683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137160</xdr:rowOff>
    </xdr:from>
    <xdr:to>
      <xdr:col>116</xdr:col>
      <xdr:colOff>62865</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157480</xdr:rowOff>
    </xdr:from>
    <xdr:ext cx="249555" cy="254000"/>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58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83820</xdr:rowOff>
    </xdr:from>
    <xdr:ext cx="378460" cy="25908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115</xdr:col>
      <xdr:colOff>165100</xdr:colOff>
      <xdr:row>30</xdr:row>
      <xdr:rowOff>137160</xdr:rowOff>
    </xdr:from>
    <xdr:to>
      <xdr:col>116</xdr:col>
      <xdr:colOff>152400</xdr:colOff>
      <xdr:row>30</xdr:row>
      <xdr:rowOff>137160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74930</xdr:rowOff>
    </xdr:from>
    <xdr:ext cx="313690" cy="254000"/>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58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57150</xdr:rowOff>
    </xdr:from>
    <xdr:to>
      <xdr:col>107</xdr:col>
      <xdr:colOff>101600</xdr:colOff>
      <xdr:row>38</xdr:row>
      <xdr:rowOff>158750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3810</xdr:rowOff>
    </xdr:from>
    <xdr:ext cx="31369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455" y="6347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104140</xdr:rowOff>
    </xdr:from>
    <xdr:ext cx="31369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73025</xdr:rowOff>
    </xdr:from>
    <xdr:to>
      <xdr:col>98</xdr:col>
      <xdr:colOff>38100</xdr:colOff>
      <xdr:row>39</xdr:row>
      <xdr:rowOff>3175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19685</xdr:rowOff>
    </xdr:from>
    <xdr:ext cx="244475" cy="25400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840" y="636333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30480</xdr:rowOff>
    </xdr:from>
    <xdr:ext cx="249555" cy="254000"/>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58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35560</xdr:rowOff>
    </xdr:from>
    <xdr:ext cx="244475"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840" y="6379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全体的に類似団体平均を少し下回っており、相対的に財政規模が小さいことが考えられる。</a:t>
          </a:r>
        </a:p>
        <a:p>
          <a:r>
            <a:rPr lang="ja-JP" altLang="en-US"/>
            <a:t>　各年度の推移をみると、民生費においては令和元年度まで逓増しているが令和2年度に減少しその後増加に転じた、類似団体平均と逆行する動きがある。これは、本町が子育て環境の充実を図るため令和元年度までにかけて認定こども園を整備し、令和2年度からその運営に重点的に取り組んできたことによるものである。</a:t>
          </a:r>
        </a:p>
        <a:p>
          <a:r>
            <a:rPr lang="ja-JP" altLang="en-US"/>
            <a:t>　教育費において令和3年度に類似団体平均よりも減少幅が大きくなっているのは、平成29年度から令和2年度までにかけて実施した小学校再編事業が完了したことによるものである。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調整基金については、中期的な見通しのもとに適切な財源の確保と歳出の精査を行い、決算剰余金を中心に積み立てるとともに，最低水準の取り崩しに努めている。令和2年度から3年度にかけては地方交付税収入の増収などもあり，実質収支の伸びに牽引されて残高が回復している。</a:t>
          </a:r>
        </a:p>
        <a:p>
          <a:r>
            <a:rPr lang="ja-JP" altLang="en-US"/>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29年度までは赤字が生じている特別会計があったが、それ以降は継続的に黒字を確保している。今後も計画的に健全化を図り、黒字確保に努めるとともに、その他の会計についても更なる健全な財政運営を行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9" t="s">
        <v>139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2"/>
      <c r="DK1" s="2"/>
      <c r="DL1" s="2"/>
      <c r="DM1" s="2"/>
      <c r="DN1" s="2"/>
      <c r="DO1" s="2"/>
    </row>
    <row r="2" spans="1:119" ht="24" x14ac:dyDescent="0.15">
      <c r="B2" s="3" t="s">
        <v>141</v>
      </c>
      <c r="C2" s="3"/>
      <c r="D2" s="10"/>
    </row>
    <row r="3" spans="1:119" ht="18.75" customHeight="1" x14ac:dyDescent="0.15">
      <c r="A3" s="2"/>
      <c r="B3" s="413" t="s">
        <v>143</v>
      </c>
      <c r="C3" s="414"/>
      <c r="D3" s="414"/>
      <c r="E3" s="415"/>
      <c r="F3" s="415"/>
      <c r="G3" s="415"/>
      <c r="H3" s="415"/>
      <c r="I3" s="415"/>
      <c r="J3" s="415"/>
      <c r="K3" s="415"/>
      <c r="L3" s="415" t="s">
        <v>71</v>
      </c>
      <c r="M3" s="415"/>
      <c r="N3" s="415"/>
      <c r="O3" s="415"/>
      <c r="P3" s="415"/>
      <c r="Q3" s="415"/>
      <c r="R3" s="421"/>
      <c r="S3" s="421"/>
      <c r="T3" s="421"/>
      <c r="U3" s="421"/>
      <c r="V3" s="422"/>
      <c r="W3" s="426" t="s">
        <v>145</v>
      </c>
      <c r="X3" s="427"/>
      <c r="Y3" s="427"/>
      <c r="Z3" s="427"/>
      <c r="AA3" s="427"/>
      <c r="AB3" s="414"/>
      <c r="AC3" s="421" t="s">
        <v>147</v>
      </c>
      <c r="AD3" s="427"/>
      <c r="AE3" s="427"/>
      <c r="AF3" s="427"/>
      <c r="AG3" s="427"/>
      <c r="AH3" s="427"/>
      <c r="AI3" s="427"/>
      <c r="AJ3" s="427"/>
      <c r="AK3" s="427"/>
      <c r="AL3" s="431"/>
      <c r="AM3" s="426" t="s">
        <v>150</v>
      </c>
      <c r="AN3" s="427"/>
      <c r="AO3" s="427"/>
      <c r="AP3" s="427"/>
      <c r="AQ3" s="427"/>
      <c r="AR3" s="427"/>
      <c r="AS3" s="427"/>
      <c r="AT3" s="427"/>
      <c r="AU3" s="427"/>
      <c r="AV3" s="427"/>
      <c r="AW3" s="427"/>
      <c r="AX3" s="431"/>
      <c r="AY3" s="454" t="s">
        <v>9</v>
      </c>
      <c r="AZ3" s="455"/>
      <c r="BA3" s="455"/>
      <c r="BB3" s="455"/>
      <c r="BC3" s="455"/>
      <c r="BD3" s="455"/>
      <c r="BE3" s="455"/>
      <c r="BF3" s="455"/>
      <c r="BG3" s="455"/>
      <c r="BH3" s="455"/>
      <c r="BI3" s="455"/>
      <c r="BJ3" s="455"/>
      <c r="BK3" s="455"/>
      <c r="BL3" s="455"/>
      <c r="BM3" s="580"/>
      <c r="BN3" s="426" t="s">
        <v>155</v>
      </c>
      <c r="BO3" s="427"/>
      <c r="BP3" s="427"/>
      <c r="BQ3" s="427"/>
      <c r="BR3" s="427"/>
      <c r="BS3" s="427"/>
      <c r="BT3" s="427"/>
      <c r="BU3" s="431"/>
      <c r="BV3" s="426" t="s">
        <v>11</v>
      </c>
      <c r="BW3" s="427"/>
      <c r="BX3" s="427"/>
      <c r="BY3" s="427"/>
      <c r="BZ3" s="427"/>
      <c r="CA3" s="427"/>
      <c r="CB3" s="427"/>
      <c r="CC3" s="431"/>
      <c r="CD3" s="454" t="s">
        <v>9</v>
      </c>
      <c r="CE3" s="455"/>
      <c r="CF3" s="455"/>
      <c r="CG3" s="455"/>
      <c r="CH3" s="455"/>
      <c r="CI3" s="455"/>
      <c r="CJ3" s="455"/>
      <c r="CK3" s="455"/>
      <c r="CL3" s="455"/>
      <c r="CM3" s="455"/>
      <c r="CN3" s="455"/>
      <c r="CO3" s="455"/>
      <c r="CP3" s="455"/>
      <c r="CQ3" s="455"/>
      <c r="CR3" s="455"/>
      <c r="CS3" s="580"/>
      <c r="CT3" s="426" t="s">
        <v>156</v>
      </c>
      <c r="CU3" s="427"/>
      <c r="CV3" s="427"/>
      <c r="CW3" s="427"/>
      <c r="CX3" s="427"/>
      <c r="CY3" s="427"/>
      <c r="CZ3" s="427"/>
      <c r="DA3" s="431"/>
      <c r="DB3" s="426" t="s">
        <v>157</v>
      </c>
      <c r="DC3" s="427"/>
      <c r="DD3" s="427"/>
      <c r="DE3" s="427"/>
      <c r="DF3" s="427"/>
      <c r="DG3" s="427"/>
      <c r="DH3" s="427"/>
      <c r="DI3" s="431"/>
    </row>
    <row r="4" spans="1:119" ht="18.75" customHeight="1" x14ac:dyDescent="0.15">
      <c r="A4" s="2"/>
      <c r="B4" s="416"/>
      <c r="C4" s="417"/>
      <c r="D4" s="417"/>
      <c r="E4" s="418"/>
      <c r="F4" s="418"/>
      <c r="G4" s="418"/>
      <c r="H4" s="418"/>
      <c r="I4" s="418"/>
      <c r="J4" s="418"/>
      <c r="K4" s="418"/>
      <c r="L4" s="418"/>
      <c r="M4" s="418"/>
      <c r="N4" s="418"/>
      <c r="O4" s="418"/>
      <c r="P4" s="418"/>
      <c r="Q4" s="418"/>
      <c r="R4" s="423"/>
      <c r="S4" s="423"/>
      <c r="T4" s="423"/>
      <c r="U4" s="423"/>
      <c r="V4" s="424"/>
      <c r="W4" s="428"/>
      <c r="X4" s="429"/>
      <c r="Y4" s="429"/>
      <c r="Z4" s="429"/>
      <c r="AA4" s="429"/>
      <c r="AB4" s="417"/>
      <c r="AC4" s="423"/>
      <c r="AD4" s="429"/>
      <c r="AE4" s="429"/>
      <c r="AF4" s="429"/>
      <c r="AG4" s="429"/>
      <c r="AH4" s="429"/>
      <c r="AI4" s="429"/>
      <c r="AJ4" s="429"/>
      <c r="AK4" s="429"/>
      <c r="AL4" s="432"/>
      <c r="AM4" s="430"/>
      <c r="AN4" s="377"/>
      <c r="AO4" s="377"/>
      <c r="AP4" s="377"/>
      <c r="AQ4" s="377"/>
      <c r="AR4" s="377"/>
      <c r="AS4" s="377"/>
      <c r="AT4" s="377"/>
      <c r="AU4" s="377"/>
      <c r="AV4" s="377"/>
      <c r="AW4" s="377"/>
      <c r="AX4" s="433"/>
      <c r="AY4" s="409" t="s">
        <v>160</v>
      </c>
      <c r="AZ4" s="410"/>
      <c r="BA4" s="410"/>
      <c r="BB4" s="410"/>
      <c r="BC4" s="410"/>
      <c r="BD4" s="410"/>
      <c r="BE4" s="410"/>
      <c r="BF4" s="410"/>
      <c r="BG4" s="410"/>
      <c r="BH4" s="410"/>
      <c r="BI4" s="410"/>
      <c r="BJ4" s="410"/>
      <c r="BK4" s="410"/>
      <c r="BL4" s="410"/>
      <c r="BM4" s="411"/>
      <c r="BN4" s="370">
        <v>7535236</v>
      </c>
      <c r="BO4" s="371"/>
      <c r="BP4" s="371"/>
      <c r="BQ4" s="371"/>
      <c r="BR4" s="371"/>
      <c r="BS4" s="371"/>
      <c r="BT4" s="371"/>
      <c r="BU4" s="372"/>
      <c r="BV4" s="370">
        <v>8850226</v>
      </c>
      <c r="BW4" s="371"/>
      <c r="BX4" s="371"/>
      <c r="BY4" s="371"/>
      <c r="BZ4" s="371"/>
      <c r="CA4" s="371"/>
      <c r="CB4" s="371"/>
      <c r="CC4" s="372"/>
      <c r="CD4" s="547" t="s">
        <v>148</v>
      </c>
      <c r="CE4" s="548"/>
      <c r="CF4" s="548"/>
      <c r="CG4" s="548"/>
      <c r="CH4" s="548"/>
      <c r="CI4" s="548"/>
      <c r="CJ4" s="548"/>
      <c r="CK4" s="548"/>
      <c r="CL4" s="548"/>
      <c r="CM4" s="548"/>
      <c r="CN4" s="548"/>
      <c r="CO4" s="548"/>
      <c r="CP4" s="548"/>
      <c r="CQ4" s="548"/>
      <c r="CR4" s="548"/>
      <c r="CS4" s="549"/>
      <c r="CT4" s="581">
        <v>7.3</v>
      </c>
      <c r="CU4" s="582"/>
      <c r="CV4" s="582"/>
      <c r="CW4" s="582"/>
      <c r="CX4" s="582"/>
      <c r="CY4" s="582"/>
      <c r="CZ4" s="582"/>
      <c r="DA4" s="583"/>
      <c r="DB4" s="581">
        <v>5</v>
      </c>
      <c r="DC4" s="582"/>
      <c r="DD4" s="582"/>
      <c r="DE4" s="582"/>
      <c r="DF4" s="582"/>
      <c r="DG4" s="582"/>
      <c r="DH4" s="582"/>
      <c r="DI4" s="583"/>
    </row>
    <row r="5" spans="1:119" ht="18.75" customHeight="1" x14ac:dyDescent="0.15">
      <c r="A5" s="2"/>
      <c r="B5" s="419"/>
      <c r="C5" s="378"/>
      <c r="D5" s="378"/>
      <c r="E5" s="420"/>
      <c r="F5" s="420"/>
      <c r="G5" s="420"/>
      <c r="H5" s="420"/>
      <c r="I5" s="420"/>
      <c r="J5" s="420"/>
      <c r="K5" s="420"/>
      <c r="L5" s="420"/>
      <c r="M5" s="420"/>
      <c r="N5" s="420"/>
      <c r="O5" s="420"/>
      <c r="P5" s="420"/>
      <c r="Q5" s="420"/>
      <c r="R5" s="376"/>
      <c r="S5" s="376"/>
      <c r="T5" s="376"/>
      <c r="U5" s="376"/>
      <c r="V5" s="425"/>
      <c r="W5" s="430"/>
      <c r="X5" s="377"/>
      <c r="Y5" s="377"/>
      <c r="Z5" s="377"/>
      <c r="AA5" s="377"/>
      <c r="AB5" s="378"/>
      <c r="AC5" s="376"/>
      <c r="AD5" s="377"/>
      <c r="AE5" s="377"/>
      <c r="AF5" s="377"/>
      <c r="AG5" s="377"/>
      <c r="AH5" s="377"/>
      <c r="AI5" s="377"/>
      <c r="AJ5" s="377"/>
      <c r="AK5" s="377"/>
      <c r="AL5" s="433"/>
      <c r="AM5" s="518" t="s">
        <v>161</v>
      </c>
      <c r="AN5" s="403"/>
      <c r="AO5" s="403"/>
      <c r="AP5" s="403"/>
      <c r="AQ5" s="403"/>
      <c r="AR5" s="403"/>
      <c r="AS5" s="403"/>
      <c r="AT5" s="404"/>
      <c r="AU5" s="519" t="s">
        <v>79</v>
      </c>
      <c r="AV5" s="520"/>
      <c r="AW5" s="520"/>
      <c r="AX5" s="520"/>
      <c r="AY5" s="492" t="s">
        <v>151</v>
      </c>
      <c r="AZ5" s="493"/>
      <c r="BA5" s="493"/>
      <c r="BB5" s="493"/>
      <c r="BC5" s="493"/>
      <c r="BD5" s="493"/>
      <c r="BE5" s="493"/>
      <c r="BF5" s="493"/>
      <c r="BG5" s="493"/>
      <c r="BH5" s="493"/>
      <c r="BI5" s="493"/>
      <c r="BJ5" s="493"/>
      <c r="BK5" s="493"/>
      <c r="BL5" s="493"/>
      <c r="BM5" s="494"/>
      <c r="BN5" s="364">
        <v>7173276</v>
      </c>
      <c r="BO5" s="365"/>
      <c r="BP5" s="365"/>
      <c r="BQ5" s="365"/>
      <c r="BR5" s="365"/>
      <c r="BS5" s="365"/>
      <c r="BT5" s="365"/>
      <c r="BU5" s="366"/>
      <c r="BV5" s="364">
        <v>8620801</v>
      </c>
      <c r="BW5" s="365"/>
      <c r="BX5" s="365"/>
      <c r="BY5" s="365"/>
      <c r="BZ5" s="365"/>
      <c r="CA5" s="365"/>
      <c r="CB5" s="365"/>
      <c r="CC5" s="366"/>
      <c r="CD5" s="500" t="s">
        <v>163</v>
      </c>
      <c r="CE5" s="470"/>
      <c r="CF5" s="470"/>
      <c r="CG5" s="470"/>
      <c r="CH5" s="470"/>
      <c r="CI5" s="470"/>
      <c r="CJ5" s="470"/>
      <c r="CK5" s="470"/>
      <c r="CL5" s="470"/>
      <c r="CM5" s="470"/>
      <c r="CN5" s="470"/>
      <c r="CO5" s="470"/>
      <c r="CP5" s="470"/>
      <c r="CQ5" s="470"/>
      <c r="CR5" s="470"/>
      <c r="CS5" s="501"/>
      <c r="CT5" s="352">
        <v>90.1</v>
      </c>
      <c r="CU5" s="353"/>
      <c r="CV5" s="353"/>
      <c r="CW5" s="353"/>
      <c r="CX5" s="353"/>
      <c r="CY5" s="353"/>
      <c r="CZ5" s="353"/>
      <c r="DA5" s="354"/>
      <c r="DB5" s="352">
        <v>93.9</v>
      </c>
      <c r="DC5" s="353"/>
      <c r="DD5" s="353"/>
      <c r="DE5" s="353"/>
      <c r="DF5" s="353"/>
      <c r="DG5" s="353"/>
      <c r="DH5" s="353"/>
      <c r="DI5" s="354"/>
    </row>
    <row r="6" spans="1:119" ht="18.75" customHeight="1" x14ac:dyDescent="0.15">
      <c r="A6" s="2"/>
      <c r="B6" s="434" t="s">
        <v>165</v>
      </c>
      <c r="C6" s="375"/>
      <c r="D6" s="375"/>
      <c r="E6" s="435"/>
      <c r="F6" s="435"/>
      <c r="G6" s="435"/>
      <c r="H6" s="435"/>
      <c r="I6" s="435"/>
      <c r="J6" s="435"/>
      <c r="K6" s="435"/>
      <c r="L6" s="435" t="s">
        <v>167</v>
      </c>
      <c r="M6" s="435"/>
      <c r="N6" s="435"/>
      <c r="O6" s="435"/>
      <c r="P6" s="435"/>
      <c r="Q6" s="435"/>
      <c r="R6" s="373"/>
      <c r="S6" s="373"/>
      <c r="T6" s="373"/>
      <c r="U6" s="373"/>
      <c r="V6" s="439"/>
      <c r="W6" s="442" t="s">
        <v>169</v>
      </c>
      <c r="X6" s="374"/>
      <c r="Y6" s="374"/>
      <c r="Z6" s="374"/>
      <c r="AA6" s="374"/>
      <c r="AB6" s="375"/>
      <c r="AC6" s="445" t="s">
        <v>170</v>
      </c>
      <c r="AD6" s="446"/>
      <c r="AE6" s="446"/>
      <c r="AF6" s="446"/>
      <c r="AG6" s="446"/>
      <c r="AH6" s="446"/>
      <c r="AI6" s="446"/>
      <c r="AJ6" s="446"/>
      <c r="AK6" s="446"/>
      <c r="AL6" s="447"/>
      <c r="AM6" s="518" t="s">
        <v>83</v>
      </c>
      <c r="AN6" s="403"/>
      <c r="AO6" s="403"/>
      <c r="AP6" s="403"/>
      <c r="AQ6" s="403"/>
      <c r="AR6" s="403"/>
      <c r="AS6" s="403"/>
      <c r="AT6" s="404"/>
      <c r="AU6" s="519" t="s">
        <v>79</v>
      </c>
      <c r="AV6" s="520"/>
      <c r="AW6" s="520"/>
      <c r="AX6" s="520"/>
      <c r="AY6" s="492" t="s">
        <v>173</v>
      </c>
      <c r="AZ6" s="493"/>
      <c r="BA6" s="493"/>
      <c r="BB6" s="493"/>
      <c r="BC6" s="493"/>
      <c r="BD6" s="493"/>
      <c r="BE6" s="493"/>
      <c r="BF6" s="493"/>
      <c r="BG6" s="493"/>
      <c r="BH6" s="493"/>
      <c r="BI6" s="493"/>
      <c r="BJ6" s="493"/>
      <c r="BK6" s="493"/>
      <c r="BL6" s="493"/>
      <c r="BM6" s="494"/>
      <c r="BN6" s="364">
        <v>361960</v>
      </c>
      <c r="BO6" s="365"/>
      <c r="BP6" s="365"/>
      <c r="BQ6" s="365"/>
      <c r="BR6" s="365"/>
      <c r="BS6" s="365"/>
      <c r="BT6" s="365"/>
      <c r="BU6" s="366"/>
      <c r="BV6" s="364">
        <v>229425</v>
      </c>
      <c r="BW6" s="365"/>
      <c r="BX6" s="365"/>
      <c r="BY6" s="365"/>
      <c r="BZ6" s="365"/>
      <c r="CA6" s="365"/>
      <c r="CB6" s="365"/>
      <c r="CC6" s="366"/>
      <c r="CD6" s="500" t="s">
        <v>176</v>
      </c>
      <c r="CE6" s="470"/>
      <c r="CF6" s="470"/>
      <c r="CG6" s="470"/>
      <c r="CH6" s="470"/>
      <c r="CI6" s="470"/>
      <c r="CJ6" s="470"/>
      <c r="CK6" s="470"/>
      <c r="CL6" s="470"/>
      <c r="CM6" s="470"/>
      <c r="CN6" s="470"/>
      <c r="CO6" s="470"/>
      <c r="CP6" s="470"/>
      <c r="CQ6" s="470"/>
      <c r="CR6" s="470"/>
      <c r="CS6" s="501"/>
      <c r="CT6" s="576">
        <v>94.1</v>
      </c>
      <c r="CU6" s="577"/>
      <c r="CV6" s="577"/>
      <c r="CW6" s="577"/>
      <c r="CX6" s="577"/>
      <c r="CY6" s="577"/>
      <c r="CZ6" s="577"/>
      <c r="DA6" s="578"/>
      <c r="DB6" s="576">
        <v>98.9</v>
      </c>
      <c r="DC6" s="577"/>
      <c r="DD6" s="577"/>
      <c r="DE6" s="577"/>
      <c r="DF6" s="577"/>
      <c r="DG6" s="577"/>
      <c r="DH6" s="577"/>
      <c r="DI6" s="578"/>
    </row>
    <row r="7" spans="1:119" ht="18.75" customHeight="1" x14ac:dyDescent="0.15">
      <c r="A7" s="2"/>
      <c r="B7" s="416"/>
      <c r="C7" s="417"/>
      <c r="D7" s="417"/>
      <c r="E7" s="418"/>
      <c r="F7" s="418"/>
      <c r="G7" s="418"/>
      <c r="H7" s="418"/>
      <c r="I7" s="418"/>
      <c r="J7" s="418"/>
      <c r="K7" s="418"/>
      <c r="L7" s="418"/>
      <c r="M7" s="418"/>
      <c r="N7" s="418"/>
      <c r="O7" s="418"/>
      <c r="P7" s="418"/>
      <c r="Q7" s="418"/>
      <c r="R7" s="423"/>
      <c r="S7" s="423"/>
      <c r="T7" s="423"/>
      <c r="U7" s="423"/>
      <c r="V7" s="424"/>
      <c r="W7" s="428"/>
      <c r="X7" s="429"/>
      <c r="Y7" s="429"/>
      <c r="Z7" s="429"/>
      <c r="AA7" s="429"/>
      <c r="AB7" s="417"/>
      <c r="AC7" s="448"/>
      <c r="AD7" s="449"/>
      <c r="AE7" s="449"/>
      <c r="AF7" s="449"/>
      <c r="AG7" s="449"/>
      <c r="AH7" s="449"/>
      <c r="AI7" s="449"/>
      <c r="AJ7" s="449"/>
      <c r="AK7" s="449"/>
      <c r="AL7" s="450"/>
      <c r="AM7" s="518" t="s">
        <v>177</v>
      </c>
      <c r="AN7" s="403"/>
      <c r="AO7" s="403"/>
      <c r="AP7" s="403"/>
      <c r="AQ7" s="403"/>
      <c r="AR7" s="403"/>
      <c r="AS7" s="403"/>
      <c r="AT7" s="404"/>
      <c r="AU7" s="519" t="s">
        <v>79</v>
      </c>
      <c r="AV7" s="520"/>
      <c r="AW7" s="520"/>
      <c r="AX7" s="520"/>
      <c r="AY7" s="492" t="s">
        <v>178</v>
      </c>
      <c r="AZ7" s="493"/>
      <c r="BA7" s="493"/>
      <c r="BB7" s="493"/>
      <c r="BC7" s="493"/>
      <c r="BD7" s="493"/>
      <c r="BE7" s="493"/>
      <c r="BF7" s="493"/>
      <c r="BG7" s="493"/>
      <c r="BH7" s="493"/>
      <c r="BI7" s="493"/>
      <c r="BJ7" s="493"/>
      <c r="BK7" s="493"/>
      <c r="BL7" s="493"/>
      <c r="BM7" s="494"/>
      <c r="BN7" s="364">
        <v>4666</v>
      </c>
      <c r="BO7" s="365"/>
      <c r="BP7" s="365"/>
      <c r="BQ7" s="365"/>
      <c r="BR7" s="365"/>
      <c r="BS7" s="365"/>
      <c r="BT7" s="365"/>
      <c r="BU7" s="366"/>
      <c r="BV7" s="364">
        <v>3752</v>
      </c>
      <c r="BW7" s="365"/>
      <c r="BX7" s="365"/>
      <c r="BY7" s="365"/>
      <c r="BZ7" s="365"/>
      <c r="CA7" s="365"/>
      <c r="CB7" s="365"/>
      <c r="CC7" s="366"/>
      <c r="CD7" s="500" t="s">
        <v>179</v>
      </c>
      <c r="CE7" s="470"/>
      <c r="CF7" s="470"/>
      <c r="CG7" s="470"/>
      <c r="CH7" s="470"/>
      <c r="CI7" s="470"/>
      <c r="CJ7" s="470"/>
      <c r="CK7" s="470"/>
      <c r="CL7" s="470"/>
      <c r="CM7" s="470"/>
      <c r="CN7" s="470"/>
      <c r="CO7" s="470"/>
      <c r="CP7" s="470"/>
      <c r="CQ7" s="470"/>
      <c r="CR7" s="470"/>
      <c r="CS7" s="501"/>
      <c r="CT7" s="364">
        <v>4873061</v>
      </c>
      <c r="CU7" s="365"/>
      <c r="CV7" s="365"/>
      <c r="CW7" s="365"/>
      <c r="CX7" s="365"/>
      <c r="CY7" s="365"/>
      <c r="CZ7" s="365"/>
      <c r="DA7" s="366"/>
      <c r="DB7" s="364">
        <v>4514294</v>
      </c>
      <c r="DC7" s="365"/>
      <c r="DD7" s="365"/>
      <c r="DE7" s="365"/>
      <c r="DF7" s="365"/>
      <c r="DG7" s="365"/>
      <c r="DH7" s="365"/>
      <c r="DI7" s="366"/>
    </row>
    <row r="8" spans="1:119" ht="18.75" customHeight="1" x14ac:dyDescent="0.15">
      <c r="A8" s="2"/>
      <c r="B8" s="436"/>
      <c r="C8" s="437"/>
      <c r="D8" s="437"/>
      <c r="E8" s="438"/>
      <c r="F8" s="438"/>
      <c r="G8" s="438"/>
      <c r="H8" s="438"/>
      <c r="I8" s="438"/>
      <c r="J8" s="438"/>
      <c r="K8" s="438"/>
      <c r="L8" s="438"/>
      <c r="M8" s="438"/>
      <c r="N8" s="438"/>
      <c r="O8" s="438"/>
      <c r="P8" s="438"/>
      <c r="Q8" s="438"/>
      <c r="R8" s="440"/>
      <c r="S8" s="440"/>
      <c r="T8" s="440"/>
      <c r="U8" s="440"/>
      <c r="V8" s="441"/>
      <c r="W8" s="443"/>
      <c r="X8" s="444"/>
      <c r="Y8" s="444"/>
      <c r="Z8" s="444"/>
      <c r="AA8" s="444"/>
      <c r="AB8" s="437"/>
      <c r="AC8" s="451"/>
      <c r="AD8" s="452"/>
      <c r="AE8" s="452"/>
      <c r="AF8" s="452"/>
      <c r="AG8" s="452"/>
      <c r="AH8" s="452"/>
      <c r="AI8" s="452"/>
      <c r="AJ8" s="452"/>
      <c r="AK8" s="452"/>
      <c r="AL8" s="453"/>
      <c r="AM8" s="518" t="s">
        <v>181</v>
      </c>
      <c r="AN8" s="403"/>
      <c r="AO8" s="403"/>
      <c r="AP8" s="403"/>
      <c r="AQ8" s="403"/>
      <c r="AR8" s="403"/>
      <c r="AS8" s="403"/>
      <c r="AT8" s="404"/>
      <c r="AU8" s="519" t="s">
        <v>183</v>
      </c>
      <c r="AV8" s="520"/>
      <c r="AW8" s="520"/>
      <c r="AX8" s="520"/>
      <c r="AY8" s="492" t="s">
        <v>185</v>
      </c>
      <c r="AZ8" s="493"/>
      <c r="BA8" s="493"/>
      <c r="BB8" s="493"/>
      <c r="BC8" s="493"/>
      <c r="BD8" s="493"/>
      <c r="BE8" s="493"/>
      <c r="BF8" s="493"/>
      <c r="BG8" s="493"/>
      <c r="BH8" s="493"/>
      <c r="BI8" s="493"/>
      <c r="BJ8" s="493"/>
      <c r="BK8" s="493"/>
      <c r="BL8" s="493"/>
      <c r="BM8" s="494"/>
      <c r="BN8" s="364">
        <v>357294</v>
      </c>
      <c r="BO8" s="365"/>
      <c r="BP8" s="365"/>
      <c r="BQ8" s="365"/>
      <c r="BR8" s="365"/>
      <c r="BS8" s="365"/>
      <c r="BT8" s="365"/>
      <c r="BU8" s="366"/>
      <c r="BV8" s="364">
        <v>225673</v>
      </c>
      <c r="BW8" s="365"/>
      <c r="BX8" s="365"/>
      <c r="BY8" s="365"/>
      <c r="BZ8" s="365"/>
      <c r="CA8" s="365"/>
      <c r="CB8" s="365"/>
      <c r="CC8" s="366"/>
      <c r="CD8" s="500" t="s">
        <v>186</v>
      </c>
      <c r="CE8" s="470"/>
      <c r="CF8" s="470"/>
      <c r="CG8" s="470"/>
      <c r="CH8" s="470"/>
      <c r="CI8" s="470"/>
      <c r="CJ8" s="470"/>
      <c r="CK8" s="470"/>
      <c r="CL8" s="470"/>
      <c r="CM8" s="470"/>
      <c r="CN8" s="470"/>
      <c r="CO8" s="470"/>
      <c r="CP8" s="470"/>
      <c r="CQ8" s="470"/>
      <c r="CR8" s="470"/>
      <c r="CS8" s="501"/>
      <c r="CT8" s="552">
        <v>0.51</v>
      </c>
      <c r="CU8" s="553"/>
      <c r="CV8" s="553"/>
      <c r="CW8" s="553"/>
      <c r="CX8" s="553"/>
      <c r="CY8" s="553"/>
      <c r="CZ8" s="553"/>
      <c r="DA8" s="554"/>
      <c r="DB8" s="552">
        <v>0.53</v>
      </c>
      <c r="DC8" s="553"/>
      <c r="DD8" s="553"/>
      <c r="DE8" s="553"/>
      <c r="DF8" s="553"/>
      <c r="DG8" s="553"/>
      <c r="DH8" s="553"/>
      <c r="DI8" s="554"/>
    </row>
    <row r="9" spans="1:119" ht="18.75" customHeight="1" x14ac:dyDescent="0.15">
      <c r="A9" s="2"/>
      <c r="B9" s="454" t="s">
        <v>24</v>
      </c>
      <c r="C9" s="455"/>
      <c r="D9" s="455"/>
      <c r="E9" s="455"/>
      <c r="F9" s="455"/>
      <c r="G9" s="455"/>
      <c r="H9" s="455"/>
      <c r="I9" s="455"/>
      <c r="J9" s="455"/>
      <c r="K9" s="456"/>
      <c r="L9" s="570" t="s">
        <v>14</v>
      </c>
      <c r="M9" s="571"/>
      <c r="N9" s="571"/>
      <c r="O9" s="571"/>
      <c r="P9" s="571"/>
      <c r="Q9" s="572"/>
      <c r="R9" s="573">
        <v>17018</v>
      </c>
      <c r="S9" s="574"/>
      <c r="T9" s="574"/>
      <c r="U9" s="574"/>
      <c r="V9" s="575"/>
      <c r="W9" s="426" t="s">
        <v>187</v>
      </c>
      <c r="X9" s="427"/>
      <c r="Y9" s="427"/>
      <c r="Z9" s="427"/>
      <c r="AA9" s="427"/>
      <c r="AB9" s="427"/>
      <c r="AC9" s="427"/>
      <c r="AD9" s="427"/>
      <c r="AE9" s="427"/>
      <c r="AF9" s="427"/>
      <c r="AG9" s="427"/>
      <c r="AH9" s="427"/>
      <c r="AI9" s="427"/>
      <c r="AJ9" s="427"/>
      <c r="AK9" s="427"/>
      <c r="AL9" s="431"/>
      <c r="AM9" s="518" t="s">
        <v>189</v>
      </c>
      <c r="AN9" s="403"/>
      <c r="AO9" s="403"/>
      <c r="AP9" s="403"/>
      <c r="AQ9" s="403"/>
      <c r="AR9" s="403"/>
      <c r="AS9" s="403"/>
      <c r="AT9" s="404"/>
      <c r="AU9" s="519" t="s">
        <v>79</v>
      </c>
      <c r="AV9" s="520"/>
      <c r="AW9" s="520"/>
      <c r="AX9" s="520"/>
      <c r="AY9" s="492" t="s">
        <v>81</v>
      </c>
      <c r="AZ9" s="493"/>
      <c r="BA9" s="493"/>
      <c r="BB9" s="493"/>
      <c r="BC9" s="493"/>
      <c r="BD9" s="493"/>
      <c r="BE9" s="493"/>
      <c r="BF9" s="493"/>
      <c r="BG9" s="493"/>
      <c r="BH9" s="493"/>
      <c r="BI9" s="493"/>
      <c r="BJ9" s="493"/>
      <c r="BK9" s="493"/>
      <c r="BL9" s="493"/>
      <c r="BM9" s="494"/>
      <c r="BN9" s="364">
        <v>131621</v>
      </c>
      <c r="BO9" s="365"/>
      <c r="BP9" s="365"/>
      <c r="BQ9" s="365"/>
      <c r="BR9" s="365"/>
      <c r="BS9" s="365"/>
      <c r="BT9" s="365"/>
      <c r="BU9" s="366"/>
      <c r="BV9" s="364">
        <v>204313</v>
      </c>
      <c r="BW9" s="365"/>
      <c r="BX9" s="365"/>
      <c r="BY9" s="365"/>
      <c r="BZ9" s="365"/>
      <c r="CA9" s="365"/>
      <c r="CB9" s="365"/>
      <c r="CC9" s="366"/>
      <c r="CD9" s="500" t="s">
        <v>77</v>
      </c>
      <c r="CE9" s="470"/>
      <c r="CF9" s="470"/>
      <c r="CG9" s="470"/>
      <c r="CH9" s="470"/>
      <c r="CI9" s="470"/>
      <c r="CJ9" s="470"/>
      <c r="CK9" s="470"/>
      <c r="CL9" s="470"/>
      <c r="CM9" s="470"/>
      <c r="CN9" s="470"/>
      <c r="CO9" s="470"/>
      <c r="CP9" s="470"/>
      <c r="CQ9" s="470"/>
      <c r="CR9" s="470"/>
      <c r="CS9" s="501"/>
      <c r="CT9" s="352">
        <v>16.399999999999999</v>
      </c>
      <c r="CU9" s="353"/>
      <c r="CV9" s="353"/>
      <c r="CW9" s="353"/>
      <c r="CX9" s="353"/>
      <c r="CY9" s="353"/>
      <c r="CZ9" s="353"/>
      <c r="DA9" s="354"/>
      <c r="DB9" s="352">
        <v>16.899999999999999</v>
      </c>
      <c r="DC9" s="353"/>
      <c r="DD9" s="353"/>
      <c r="DE9" s="353"/>
      <c r="DF9" s="353"/>
      <c r="DG9" s="353"/>
      <c r="DH9" s="353"/>
      <c r="DI9" s="354"/>
    </row>
    <row r="10" spans="1:119" ht="18.75" customHeight="1" x14ac:dyDescent="0.15">
      <c r="A10" s="2"/>
      <c r="B10" s="454"/>
      <c r="C10" s="455"/>
      <c r="D10" s="455"/>
      <c r="E10" s="455"/>
      <c r="F10" s="455"/>
      <c r="G10" s="455"/>
      <c r="H10" s="455"/>
      <c r="I10" s="455"/>
      <c r="J10" s="455"/>
      <c r="K10" s="456"/>
      <c r="L10" s="402" t="s">
        <v>191</v>
      </c>
      <c r="M10" s="403"/>
      <c r="N10" s="403"/>
      <c r="O10" s="403"/>
      <c r="P10" s="403"/>
      <c r="Q10" s="404"/>
      <c r="R10" s="405">
        <v>17941</v>
      </c>
      <c r="S10" s="406"/>
      <c r="T10" s="406"/>
      <c r="U10" s="406"/>
      <c r="V10" s="408"/>
      <c r="W10" s="428"/>
      <c r="X10" s="429"/>
      <c r="Y10" s="429"/>
      <c r="Z10" s="429"/>
      <c r="AA10" s="429"/>
      <c r="AB10" s="429"/>
      <c r="AC10" s="429"/>
      <c r="AD10" s="429"/>
      <c r="AE10" s="429"/>
      <c r="AF10" s="429"/>
      <c r="AG10" s="429"/>
      <c r="AH10" s="429"/>
      <c r="AI10" s="429"/>
      <c r="AJ10" s="429"/>
      <c r="AK10" s="429"/>
      <c r="AL10" s="432"/>
      <c r="AM10" s="518" t="s">
        <v>193</v>
      </c>
      <c r="AN10" s="403"/>
      <c r="AO10" s="403"/>
      <c r="AP10" s="403"/>
      <c r="AQ10" s="403"/>
      <c r="AR10" s="403"/>
      <c r="AS10" s="403"/>
      <c r="AT10" s="404"/>
      <c r="AU10" s="519" t="s">
        <v>79</v>
      </c>
      <c r="AV10" s="520"/>
      <c r="AW10" s="520"/>
      <c r="AX10" s="520"/>
      <c r="AY10" s="492" t="s">
        <v>195</v>
      </c>
      <c r="AZ10" s="493"/>
      <c r="BA10" s="493"/>
      <c r="BB10" s="493"/>
      <c r="BC10" s="493"/>
      <c r="BD10" s="493"/>
      <c r="BE10" s="493"/>
      <c r="BF10" s="493"/>
      <c r="BG10" s="493"/>
      <c r="BH10" s="493"/>
      <c r="BI10" s="493"/>
      <c r="BJ10" s="493"/>
      <c r="BK10" s="493"/>
      <c r="BL10" s="493"/>
      <c r="BM10" s="494"/>
      <c r="BN10" s="364">
        <v>450107</v>
      </c>
      <c r="BO10" s="365"/>
      <c r="BP10" s="365"/>
      <c r="BQ10" s="365"/>
      <c r="BR10" s="365"/>
      <c r="BS10" s="365"/>
      <c r="BT10" s="365"/>
      <c r="BU10" s="366"/>
      <c r="BV10" s="364">
        <v>66751</v>
      </c>
      <c r="BW10" s="365"/>
      <c r="BX10" s="365"/>
      <c r="BY10" s="365"/>
      <c r="BZ10" s="365"/>
      <c r="CA10" s="365"/>
      <c r="CB10" s="365"/>
      <c r="CC10" s="366"/>
      <c r="CD10" s="23" t="s">
        <v>197</v>
      </c>
      <c r="CE10" s="24"/>
      <c r="CF10" s="24"/>
      <c r="CG10" s="24"/>
      <c r="CH10" s="24"/>
      <c r="CI10" s="24"/>
      <c r="CJ10" s="24"/>
      <c r="CK10" s="24"/>
      <c r="CL10" s="24"/>
      <c r="CM10" s="24"/>
      <c r="CN10" s="24"/>
      <c r="CO10" s="24"/>
      <c r="CP10" s="24"/>
      <c r="CQ10" s="24"/>
      <c r="CR10" s="24"/>
      <c r="CS10" s="26"/>
      <c r="CT10" s="28"/>
      <c r="CU10" s="31"/>
      <c r="CV10" s="31"/>
      <c r="CW10" s="31"/>
      <c r="CX10" s="31"/>
      <c r="CY10" s="31"/>
      <c r="CZ10" s="31"/>
      <c r="DA10" s="34"/>
      <c r="DB10" s="28"/>
      <c r="DC10" s="31"/>
      <c r="DD10" s="31"/>
      <c r="DE10" s="31"/>
      <c r="DF10" s="31"/>
      <c r="DG10" s="31"/>
      <c r="DH10" s="31"/>
      <c r="DI10" s="34"/>
    </row>
    <row r="11" spans="1:119" ht="18.75" customHeight="1" x14ac:dyDescent="0.15">
      <c r="A11" s="2"/>
      <c r="B11" s="454"/>
      <c r="C11" s="455"/>
      <c r="D11" s="455"/>
      <c r="E11" s="455"/>
      <c r="F11" s="455"/>
      <c r="G11" s="455"/>
      <c r="H11" s="455"/>
      <c r="I11" s="455"/>
      <c r="J11" s="455"/>
      <c r="K11" s="456"/>
      <c r="L11" s="471" t="s">
        <v>198</v>
      </c>
      <c r="M11" s="472"/>
      <c r="N11" s="472"/>
      <c r="O11" s="472"/>
      <c r="P11" s="472"/>
      <c r="Q11" s="473"/>
      <c r="R11" s="567" t="s">
        <v>200</v>
      </c>
      <c r="S11" s="568"/>
      <c r="T11" s="568"/>
      <c r="U11" s="568"/>
      <c r="V11" s="569"/>
      <c r="W11" s="428"/>
      <c r="X11" s="429"/>
      <c r="Y11" s="429"/>
      <c r="Z11" s="429"/>
      <c r="AA11" s="429"/>
      <c r="AB11" s="429"/>
      <c r="AC11" s="429"/>
      <c r="AD11" s="429"/>
      <c r="AE11" s="429"/>
      <c r="AF11" s="429"/>
      <c r="AG11" s="429"/>
      <c r="AH11" s="429"/>
      <c r="AI11" s="429"/>
      <c r="AJ11" s="429"/>
      <c r="AK11" s="429"/>
      <c r="AL11" s="432"/>
      <c r="AM11" s="518" t="s">
        <v>201</v>
      </c>
      <c r="AN11" s="403"/>
      <c r="AO11" s="403"/>
      <c r="AP11" s="403"/>
      <c r="AQ11" s="403"/>
      <c r="AR11" s="403"/>
      <c r="AS11" s="403"/>
      <c r="AT11" s="404"/>
      <c r="AU11" s="519" t="s">
        <v>79</v>
      </c>
      <c r="AV11" s="520"/>
      <c r="AW11" s="520"/>
      <c r="AX11" s="520"/>
      <c r="AY11" s="492" t="s">
        <v>202</v>
      </c>
      <c r="AZ11" s="493"/>
      <c r="BA11" s="493"/>
      <c r="BB11" s="493"/>
      <c r="BC11" s="493"/>
      <c r="BD11" s="493"/>
      <c r="BE11" s="493"/>
      <c r="BF11" s="493"/>
      <c r="BG11" s="493"/>
      <c r="BH11" s="493"/>
      <c r="BI11" s="493"/>
      <c r="BJ11" s="493"/>
      <c r="BK11" s="493"/>
      <c r="BL11" s="493"/>
      <c r="BM11" s="494"/>
      <c r="BN11" s="364">
        <v>755</v>
      </c>
      <c r="BO11" s="365"/>
      <c r="BP11" s="365"/>
      <c r="BQ11" s="365"/>
      <c r="BR11" s="365"/>
      <c r="BS11" s="365"/>
      <c r="BT11" s="365"/>
      <c r="BU11" s="366"/>
      <c r="BV11" s="364">
        <v>0</v>
      </c>
      <c r="BW11" s="365"/>
      <c r="BX11" s="365"/>
      <c r="BY11" s="365"/>
      <c r="BZ11" s="365"/>
      <c r="CA11" s="365"/>
      <c r="CB11" s="365"/>
      <c r="CC11" s="366"/>
      <c r="CD11" s="500" t="s">
        <v>205</v>
      </c>
      <c r="CE11" s="470"/>
      <c r="CF11" s="470"/>
      <c r="CG11" s="470"/>
      <c r="CH11" s="470"/>
      <c r="CI11" s="470"/>
      <c r="CJ11" s="470"/>
      <c r="CK11" s="470"/>
      <c r="CL11" s="470"/>
      <c r="CM11" s="470"/>
      <c r="CN11" s="470"/>
      <c r="CO11" s="470"/>
      <c r="CP11" s="470"/>
      <c r="CQ11" s="470"/>
      <c r="CR11" s="470"/>
      <c r="CS11" s="501"/>
      <c r="CT11" s="552" t="s">
        <v>206</v>
      </c>
      <c r="CU11" s="553"/>
      <c r="CV11" s="553"/>
      <c r="CW11" s="553"/>
      <c r="CX11" s="553"/>
      <c r="CY11" s="553"/>
      <c r="CZ11" s="553"/>
      <c r="DA11" s="554"/>
      <c r="DB11" s="552" t="s">
        <v>206</v>
      </c>
      <c r="DC11" s="553"/>
      <c r="DD11" s="553"/>
      <c r="DE11" s="553"/>
      <c r="DF11" s="553"/>
      <c r="DG11" s="553"/>
      <c r="DH11" s="553"/>
      <c r="DI11" s="554"/>
    </row>
    <row r="12" spans="1:119" ht="18.75" customHeight="1" x14ac:dyDescent="0.15">
      <c r="A12" s="2"/>
      <c r="B12" s="457" t="s">
        <v>63</v>
      </c>
      <c r="C12" s="458"/>
      <c r="D12" s="458"/>
      <c r="E12" s="458"/>
      <c r="F12" s="458"/>
      <c r="G12" s="458"/>
      <c r="H12" s="458"/>
      <c r="I12" s="458"/>
      <c r="J12" s="458"/>
      <c r="K12" s="459"/>
      <c r="L12" s="555" t="s">
        <v>207</v>
      </c>
      <c r="M12" s="556"/>
      <c r="N12" s="556"/>
      <c r="O12" s="556"/>
      <c r="P12" s="556"/>
      <c r="Q12" s="557"/>
      <c r="R12" s="558">
        <v>17277</v>
      </c>
      <c r="S12" s="559"/>
      <c r="T12" s="559"/>
      <c r="U12" s="559"/>
      <c r="V12" s="560"/>
      <c r="W12" s="561" t="s">
        <v>9</v>
      </c>
      <c r="X12" s="520"/>
      <c r="Y12" s="520"/>
      <c r="Z12" s="520"/>
      <c r="AA12" s="520"/>
      <c r="AB12" s="562"/>
      <c r="AC12" s="563" t="s">
        <v>123</v>
      </c>
      <c r="AD12" s="564"/>
      <c r="AE12" s="564"/>
      <c r="AF12" s="564"/>
      <c r="AG12" s="565"/>
      <c r="AH12" s="563" t="s">
        <v>209</v>
      </c>
      <c r="AI12" s="564"/>
      <c r="AJ12" s="564"/>
      <c r="AK12" s="564"/>
      <c r="AL12" s="566"/>
      <c r="AM12" s="518" t="s">
        <v>211</v>
      </c>
      <c r="AN12" s="403"/>
      <c r="AO12" s="403"/>
      <c r="AP12" s="403"/>
      <c r="AQ12" s="403"/>
      <c r="AR12" s="403"/>
      <c r="AS12" s="403"/>
      <c r="AT12" s="404"/>
      <c r="AU12" s="519" t="s">
        <v>79</v>
      </c>
      <c r="AV12" s="520"/>
      <c r="AW12" s="520"/>
      <c r="AX12" s="520"/>
      <c r="AY12" s="492" t="s">
        <v>214</v>
      </c>
      <c r="AZ12" s="493"/>
      <c r="BA12" s="493"/>
      <c r="BB12" s="493"/>
      <c r="BC12" s="493"/>
      <c r="BD12" s="493"/>
      <c r="BE12" s="493"/>
      <c r="BF12" s="493"/>
      <c r="BG12" s="493"/>
      <c r="BH12" s="493"/>
      <c r="BI12" s="493"/>
      <c r="BJ12" s="493"/>
      <c r="BK12" s="493"/>
      <c r="BL12" s="493"/>
      <c r="BM12" s="494"/>
      <c r="BN12" s="364">
        <v>0</v>
      </c>
      <c r="BO12" s="365"/>
      <c r="BP12" s="365"/>
      <c r="BQ12" s="365"/>
      <c r="BR12" s="365"/>
      <c r="BS12" s="365"/>
      <c r="BT12" s="365"/>
      <c r="BU12" s="366"/>
      <c r="BV12" s="364">
        <v>0</v>
      </c>
      <c r="BW12" s="365"/>
      <c r="BX12" s="365"/>
      <c r="BY12" s="365"/>
      <c r="BZ12" s="365"/>
      <c r="CA12" s="365"/>
      <c r="CB12" s="365"/>
      <c r="CC12" s="366"/>
      <c r="CD12" s="500" t="s">
        <v>215</v>
      </c>
      <c r="CE12" s="470"/>
      <c r="CF12" s="470"/>
      <c r="CG12" s="470"/>
      <c r="CH12" s="470"/>
      <c r="CI12" s="470"/>
      <c r="CJ12" s="470"/>
      <c r="CK12" s="470"/>
      <c r="CL12" s="470"/>
      <c r="CM12" s="470"/>
      <c r="CN12" s="470"/>
      <c r="CO12" s="470"/>
      <c r="CP12" s="470"/>
      <c r="CQ12" s="470"/>
      <c r="CR12" s="470"/>
      <c r="CS12" s="501"/>
      <c r="CT12" s="552" t="s">
        <v>206</v>
      </c>
      <c r="CU12" s="553"/>
      <c r="CV12" s="553"/>
      <c r="CW12" s="553"/>
      <c r="CX12" s="553"/>
      <c r="CY12" s="553"/>
      <c r="CZ12" s="553"/>
      <c r="DA12" s="554"/>
      <c r="DB12" s="552" t="s">
        <v>206</v>
      </c>
      <c r="DC12" s="553"/>
      <c r="DD12" s="553"/>
      <c r="DE12" s="553"/>
      <c r="DF12" s="553"/>
      <c r="DG12" s="553"/>
      <c r="DH12" s="553"/>
      <c r="DI12" s="554"/>
    </row>
    <row r="13" spans="1:119" ht="18.75" customHeight="1" x14ac:dyDescent="0.15">
      <c r="A13" s="2"/>
      <c r="B13" s="460"/>
      <c r="C13" s="461"/>
      <c r="D13" s="461"/>
      <c r="E13" s="461"/>
      <c r="F13" s="461"/>
      <c r="G13" s="461"/>
      <c r="H13" s="461"/>
      <c r="I13" s="461"/>
      <c r="J13" s="461"/>
      <c r="K13" s="462"/>
      <c r="L13" s="15"/>
      <c r="M13" s="541" t="s">
        <v>216</v>
      </c>
      <c r="N13" s="542"/>
      <c r="O13" s="542"/>
      <c r="P13" s="542"/>
      <c r="Q13" s="543"/>
      <c r="R13" s="544">
        <v>17136</v>
      </c>
      <c r="S13" s="545"/>
      <c r="T13" s="545"/>
      <c r="U13" s="545"/>
      <c r="V13" s="546"/>
      <c r="W13" s="442" t="s">
        <v>218</v>
      </c>
      <c r="X13" s="374"/>
      <c r="Y13" s="374"/>
      <c r="Z13" s="374"/>
      <c r="AA13" s="374"/>
      <c r="AB13" s="375"/>
      <c r="AC13" s="405">
        <v>89</v>
      </c>
      <c r="AD13" s="406"/>
      <c r="AE13" s="406"/>
      <c r="AF13" s="406"/>
      <c r="AG13" s="407"/>
      <c r="AH13" s="405">
        <v>86</v>
      </c>
      <c r="AI13" s="406"/>
      <c r="AJ13" s="406"/>
      <c r="AK13" s="406"/>
      <c r="AL13" s="408"/>
      <c r="AM13" s="518" t="s">
        <v>219</v>
      </c>
      <c r="AN13" s="403"/>
      <c r="AO13" s="403"/>
      <c r="AP13" s="403"/>
      <c r="AQ13" s="403"/>
      <c r="AR13" s="403"/>
      <c r="AS13" s="403"/>
      <c r="AT13" s="404"/>
      <c r="AU13" s="519" t="s">
        <v>183</v>
      </c>
      <c r="AV13" s="520"/>
      <c r="AW13" s="520"/>
      <c r="AX13" s="520"/>
      <c r="AY13" s="492" t="s">
        <v>221</v>
      </c>
      <c r="AZ13" s="493"/>
      <c r="BA13" s="493"/>
      <c r="BB13" s="493"/>
      <c r="BC13" s="493"/>
      <c r="BD13" s="493"/>
      <c r="BE13" s="493"/>
      <c r="BF13" s="493"/>
      <c r="BG13" s="493"/>
      <c r="BH13" s="493"/>
      <c r="BI13" s="493"/>
      <c r="BJ13" s="493"/>
      <c r="BK13" s="493"/>
      <c r="BL13" s="493"/>
      <c r="BM13" s="494"/>
      <c r="BN13" s="364">
        <v>582483</v>
      </c>
      <c r="BO13" s="365"/>
      <c r="BP13" s="365"/>
      <c r="BQ13" s="365"/>
      <c r="BR13" s="365"/>
      <c r="BS13" s="365"/>
      <c r="BT13" s="365"/>
      <c r="BU13" s="366"/>
      <c r="BV13" s="364">
        <v>271064</v>
      </c>
      <c r="BW13" s="365"/>
      <c r="BX13" s="365"/>
      <c r="BY13" s="365"/>
      <c r="BZ13" s="365"/>
      <c r="CA13" s="365"/>
      <c r="CB13" s="365"/>
      <c r="CC13" s="366"/>
      <c r="CD13" s="500" t="s">
        <v>222</v>
      </c>
      <c r="CE13" s="470"/>
      <c r="CF13" s="470"/>
      <c r="CG13" s="470"/>
      <c r="CH13" s="470"/>
      <c r="CI13" s="470"/>
      <c r="CJ13" s="470"/>
      <c r="CK13" s="470"/>
      <c r="CL13" s="470"/>
      <c r="CM13" s="470"/>
      <c r="CN13" s="470"/>
      <c r="CO13" s="470"/>
      <c r="CP13" s="470"/>
      <c r="CQ13" s="470"/>
      <c r="CR13" s="470"/>
      <c r="CS13" s="501"/>
      <c r="CT13" s="352">
        <v>15.7</v>
      </c>
      <c r="CU13" s="353"/>
      <c r="CV13" s="353"/>
      <c r="CW13" s="353"/>
      <c r="CX13" s="353"/>
      <c r="CY13" s="353"/>
      <c r="CZ13" s="353"/>
      <c r="DA13" s="354"/>
      <c r="DB13" s="352">
        <v>18.399999999999999</v>
      </c>
      <c r="DC13" s="353"/>
      <c r="DD13" s="353"/>
      <c r="DE13" s="353"/>
      <c r="DF13" s="353"/>
      <c r="DG13" s="353"/>
      <c r="DH13" s="353"/>
      <c r="DI13" s="354"/>
    </row>
    <row r="14" spans="1:119" ht="18.75" customHeight="1" x14ac:dyDescent="0.15">
      <c r="A14" s="2"/>
      <c r="B14" s="460"/>
      <c r="C14" s="461"/>
      <c r="D14" s="461"/>
      <c r="E14" s="461"/>
      <c r="F14" s="461"/>
      <c r="G14" s="461"/>
      <c r="H14" s="461"/>
      <c r="I14" s="461"/>
      <c r="J14" s="461"/>
      <c r="K14" s="462"/>
      <c r="L14" s="531" t="s">
        <v>223</v>
      </c>
      <c r="M14" s="550"/>
      <c r="N14" s="550"/>
      <c r="O14" s="550"/>
      <c r="P14" s="550"/>
      <c r="Q14" s="551"/>
      <c r="R14" s="544">
        <v>17427</v>
      </c>
      <c r="S14" s="545"/>
      <c r="T14" s="545"/>
      <c r="U14" s="545"/>
      <c r="V14" s="546"/>
      <c r="W14" s="430"/>
      <c r="X14" s="377"/>
      <c r="Y14" s="377"/>
      <c r="Z14" s="377"/>
      <c r="AA14" s="377"/>
      <c r="AB14" s="378"/>
      <c r="AC14" s="534">
        <v>1.4</v>
      </c>
      <c r="AD14" s="535"/>
      <c r="AE14" s="535"/>
      <c r="AF14" s="535"/>
      <c r="AG14" s="536"/>
      <c r="AH14" s="534">
        <v>1.3</v>
      </c>
      <c r="AI14" s="535"/>
      <c r="AJ14" s="535"/>
      <c r="AK14" s="535"/>
      <c r="AL14" s="537"/>
      <c r="AM14" s="518"/>
      <c r="AN14" s="403"/>
      <c r="AO14" s="403"/>
      <c r="AP14" s="403"/>
      <c r="AQ14" s="403"/>
      <c r="AR14" s="403"/>
      <c r="AS14" s="403"/>
      <c r="AT14" s="404"/>
      <c r="AU14" s="519"/>
      <c r="AV14" s="520"/>
      <c r="AW14" s="520"/>
      <c r="AX14" s="520"/>
      <c r="AY14" s="492"/>
      <c r="AZ14" s="493"/>
      <c r="BA14" s="493"/>
      <c r="BB14" s="493"/>
      <c r="BC14" s="493"/>
      <c r="BD14" s="493"/>
      <c r="BE14" s="493"/>
      <c r="BF14" s="493"/>
      <c r="BG14" s="493"/>
      <c r="BH14" s="493"/>
      <c r="BI14" s="493"/>
      <c r="BJ14" s="493"/>
      <c r="BK14" s="493"/>
      <c r="BL14" s="493"/>
      <c r="BM14" s="494"/>
      <c r="BN14" s="364"/>
      <c r="BO14" s="365"/>
      <c r="BP14" s="365"/>
      <c r="BQ14" s="365"/>
      <c r="BR14" s="365"/>
      <c r="BS14" s="365"/>
      <c r="BT14" s="365"/>
      <c r="BU14" s="366"/>
      <c r="BV14" s="364"/>
      <c r="BW14" s="365"/>
      <c r="BX14" s="365"/>
      <c r="BY14" s="365"/>
      <c r="BZ14" s="365"/>
      <c r="CA14" s="365"/>
      <c r="CB14" s="365"/>
      <c r="CC14" s="366"/>
      <c r="CD14" s="495" t="s">
        <v>230</v>
      </c>
      <c r="CE14" s="496"/>
      <c r="CF14" s="496"/>
      <c r="CG14" s="496"/>
      <c r="CH14" s="496"/>
      <c r="CI14" s="496"/>
      <c r="CJ14" s="496"/>
      <c r="CK14" s="496"/>
      <c r="CL14" s="496"/>
      <c r="CM14" s="496"/>
      <c r="CN14" s="496"/>
      <c r="CO14" s="496"/>
      <c r="CP14" s="496"/>
      <c r="CQ14" s="496"/>
      <c r="CR14" s="496"/>
      <c r="CS14" s="497"/>
      <c r="CT14" s="538">
        <v>164.9</v>
      </c>
      <c r="CU14" s="539"/>
      <c r="CV14" s="539"/>
      <c r="CW14" s="539"/>
      <c r="CX14" s="539"/>
      <c r="CY14" s="539"/>
      <c r="CZ14" s="539"/>
      <c r="DA14" s="540"/>
      <c r="DB14" s="538">
        <v>199</v>
      </c>
      <c r="DC14" s="539"/>
      <c r="DD14" s="539"/>
      <c r="DE14" s="539"/>
      <c r="DF14" s="539"/>
      <c r="DG14" s="539"/>
      <c r="DH14" s="539"/>
      <c r="DI14" s="540"/>
    </row>
    <row r="15" spans="1:119" ht="18.75" customHeight="1" x14ac:dyDescent="0.15">
      <c r="A15" s="2"/>
      <c r="B15" s="460"/>
      <c r="C15" s="461"/>
      <c r="D15" s="461"/>
      <c r="E15" s="461"/>
      <c r="F15" s="461"/>
      <c r="G15" s="461"/>
      <c r="H15" s="461"/>
      <c r="I15" s="461"/>
      <c r="J15" s="461"/>
      <c r="K15" s="462"/>
      <c r="L15" s="15"/>
      <c r="M15" s="541" t="s">
        <v>216</v>
      </c>
      <c r="N15" s="542"/>
      <c r="O15" s="542"/>
      <c r="P15" s="542"/>
      <c r="Q15" s="543"/>
      <c r="R15" s="544">
        <v>17304</v>
      </c>
      <c r="S15" s="545"/>
      <c r="T15" s="545"/>
      <c r="U15" s="545"/>
      <c r="V15" s="546"/>
      <c r="W15" s="442" t="s">
        <v>7</v>
      </c>
      <c r="X15" s="374"/>
      <c r="Y15" s="374"/>
      <c r="Z15" s="374"/>
      <c r="AA15" s="374"/>
      <c r="AB15" s="375"/>
      <c r="AC15" s="405">
        <v>1451</v>
      </c>
      <c r="AD15" s="406"/>
      <c r="AE15" s="406"/>
      <c r="AF15" s="406"/>
      <c r="AG15" s="407"/>
      <c r="AH15" s="405">
        <v>1625</v>
      </c>
      <c r="AI15" s="406"/>
      <c r="AJ15" s="406"/>
      <c r="AK15" s="406"/>
      <c r="AL15" s="408"/>
      <c r="AM15" s="518"/>
      <c r="AN15" s="403"/>
      <c r="AO15" s="403"/>
      <c r="AP15" s="403"/>
      <c r="AQ15" s="403"/>
      <c r="AR15" s="403"/>
      <c r="AS15" s="403"/>
      <c r="AT15" s="404"/>
      <c r="AU15" s="519"/>
      <c r="AV15" s="520"/>
      <c r="AW15" s="520"/>
      <c r="AX15" s="520"/>
      <c r="AY15" s="409" t="s">
        <v>231</v>
      </c>
      <c r="AZ15" s="410"/>
      <c r="BA15" s="410"/>
      <c r="BB15" s="410"/>
      <c r="BC15" s="410"/>
      <c r="BD15" s="410"/>
      <c r="BE15" s="410"/>
      <c r="BF15" s="410"/>
      <c r="BG15" s="410"/>
      <c r="BH15" s="410"/>
      <c r="BI15" s="410"/>
      <c r="BJ15" s="410"/>
      <c r="BK15" s="410"/>
      <c r="BL15" s="410"/>
      <c r="BM15" s="411"/>
      <c r="BN15" s="370">
        <v>1938364</v>
      </c>
      <c r="BO15" s="371"/>
      <c r="BP15" s="371"/>
      <c r="BQ15" s="371"/>
      <c r="BR15" s="371"/>
      <c r="BS15" s="371"/>
      <c r="BT15" s="371"/>
      <c r="BU15" s="372"/>
      <c r="BV15" s="370">
        <v>1960004</v>
      </c>
      <c r="BW15" s="371"/>
      <c r="BX15" s="371"/>
      <c r="BY15" s="371"/>
      <c r="BZ15" s="371"/>
      <c r="CA15" s="371"/>
      <c r="CB15" s="371"/>
      <c r="CC15" s="372"/>
      <c r="CD15" s="547" t="s">
        <v>217</v>
      </c>
      <c r="CE15" s="548"/>
      <c r="CF15" s="548"/>
      <c r="CG15" s="548"/>
      <c r="CH15" s="548"/>
      <c r="CI15" s="548"/>
      <c r="CJ15" s="548"/>
      <c r="CK15" s="548"/>
      <c r="CL15" s="548"/>
      <c r="CM15" s="548"/>
      <c r="CN15" s="548"/>
      <c r="CO15" s="548"/>
      <c r="CP15" s="548"/>
      <c r="CQ15" s="548"/>
      <c r="CR15" s="548"/>
      <c r="CS15" s="549"/>
      <c r="CT15" s="29"/>
      <c r="CU15" s="32"/>
      <c r="CV15" s="32"/>
      <c r="CW15" s="32"/>
      <c r="CX15" s="32"/>
      <c r="CY15" s="32"/>
      <c r="CZ15" s="32"/>
      <c r="DA15" s="35"/>
      <c r="DB15" s="29"/>
      <c r="DC15" s="32"/>
      <c r="DD15" s="32"/>
      <c r="DE15" s="32"/>
      <c r="DF15" s="32"/>
      <c r="DG15" s="32"/>
      <c r="DH15" s="32"/>
      <c r="DI15" s="35"/>
    </row>
    <row r="16" spans="1:119" ht="18.75" customHeight="1" x14ac:dyDescent="0.15">
      <c r="A16" s="2"/>
      <c r="B16" s="460"/>
      <c r="C16" s="461"/>
      <c r="D16" s="461"/>
      <c r="E16" s="461"/>
      <c r="F16" s="461"/>
      <c r="G16" s="461"/>
      <c r="H16" s="461"/>
      <c r="I16" s="461"/>
      <c r="J16" s="461"/>
      <c r="K16" s="462"/>
      <c r="L16" s="531" t="s">
        <v>50</v>
      </c>
      <c r="M16" s="532"/>
      <c r="N16" s="532"/>
      <c r="O16" s="532"/>
      <c r="P16" s="532"/>
      <c r="Q16" s="533"/>
      <c r="R16" s="528" t="s">
        <v>232</v>
      </c>
      <c r="S16" s="529"/>
      <c r="T16" s="529"/>
      <c r="U16" s="529"/>
      <c r="V16" s="530"/>
      <c r="W16" s="430"/>
      <c r="X16" s="377"/>
      <c r="Y16" s="377"/>
      <c r="Z16" s="377"/>
      <c r="AA16" s="377"/>
      <c r="AB16" s="378"/>
      <c r="AC16" s="534">
        <v>23.3</v>
      </c>
      <c r="AD16" s="535"/>
      <c r="AE16" s="535"/>
      <c r="AF16" s="535"/>
      <c r="AG16" s="536"/>
      <c r="AH16" s="534">
        <v>23.8</v>
      </c>
      <c r="AI16" s="535"/>
      <c r="AJ16" s="535"/>
      <c r="AK16" s="535"/>
      <c r="AL16" s="537"/>
      <c r="AM16" s="518"/>
      <c r="AN16" s="403"/>
      <c r="AO16" s="403"/>
      <c r="AP16" s="403"/>
      <c r="AQ16" s="403"/>
      <c r="AR16" s="403"/>
      <c r="AS16" s="403"/>
      <c r="AT16" s="404"/>
      <c r="AU16" s="519"/>
      <c r="AV16" s="520"/>
      <c r="AW16" s="520"/>
      <c r="AX16" s="520"/>
      <c r="AY16" s="492" t="s">
        <v>120</v>
      </c>
      <c r="AZ16" s="493"/>
      <c r="BA16" s="493"/>
      <c r="BB16" s="493"/>
      <c r="BC16" s="493"/>
      <c r="BD16" s="493"/>
      <c r="BE16" s="493"/>
      <c r="BF16" s="493"/>
      <c r="BG16" s="493"/>
      <c r="BH16" s="493"/>
      <c r="BI16" s="493"/>
      <c r="BJ16" s="493"/>
      <c r="BK16" s="493"/>
      <c r="BL16" s="493"/>
      <c r="BM16" s="494"/>
      <c r="BN16" s="364">
        <v>4041869</v>
      </c>
      <c r="BO16" s="365"/>
      <c r="BP16" s="365"/>
      <c r="BQ16" s="365"/>
      <c r="BR16" s="365"/>
      <c r="BS16" s="365"/>
      <c r="BT16" s="365"/>
      <c r="BU16" s="366"/>
      <c r="BV16" s="364">
        <v>3753384</v>
      </c>
      <c r="BW16" s="365"/>
      <c r="BX16" s="365"/>
      <c r="BY16" s="365"/>
      <c r="BZ16" s="365"/>
      <c r="CA16" s="365"/>
      <c r="CB16" s="365"/>
      <c r="CC16" s="366"/>
      <c r="CD16" s="22"/>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63"/>
      <c r="C17" s="464"/>
      <c r="D17" s="464"/>
      <c r="E17" s="464"/>
      <c r="F17" s="464"/>
      <c r="G17" s="464"/>
      <c r="H17" s="464"/>
      <c r="I17" s="464"/>
      <c r="J17" s="464"/>
      <c r="K17" s="465"/>
      <c r="L17" s="16"/>
      <c r="M17" s="525" t="s">
        <v>114</v>
      </c>
      <c r="N17" s="526"/>
      <c r="O17" s="526"/>
      <c r="P17" s="526"/>
      <c r="Q17" s="527"/>
      <c r="R17" s="528" t="s">
        <v>235</v>
      </c>
      <c r="S17" s="529"/>
      <c r="T17" s="529"/>
      <c r="U17" s="529"/>
      <c r="V17" s="530"/>
      <c r="W17" s="442" t="s">
        <v>106</v>
      </c>
      <c r="X17" s="374"/>
      <c r="Y17" s="374"/>
      <c r="Z17" s="374"/>
      <c r="AA17" s="374"/>
      <c r="AB17" s="375"/>
      <c r="AC17" s="405">
        <v>4681</v>
      </c>
      <c r="AD17" s="406"/>
      <c r="AE17" s="406"/>
      <c r="AF17" s="406"/>
      <c r="AG17" s="407"/>
      <c r="AH17" s="405">
        <v>5112</v>
      </c>
      <c r="AI17" s="406"/>
      <c r="AJ17" s="406"/>
      <c r="AK17" s="406"/>
      <c r="AL17" s="408"/>
      <c r="AM17" s="518"/>
      <c r="AN17" s="403"/>
      <c r="AO17" s="403"/>
      <c r="AP17" s="403"/>
      <c r="AQ17" s="403"/>
      <c r="AR17" s="403"/>
      <c r="AS17" s="403"/>
      <c r="AT17" s="404"/>
      <c r="AU17" s="519"/>
      <c r="AV17" s="520"/>
      <c r="AW17" s="520"/>
      <c r="AX17" s="520"/>
      <c r="AY17" s="492" t="s">
        <v>236</v>
      </c>
      <c r="AZ17" s="493"/>
      <c r="BA17" s="493"/>
      <c r="BB17" s="493"/>
      <c r="BC17" s="493"/>
      <c r="BD17" s="493"/>
      <c r="BE17" s="493"/>
      <c r="BF17" s="493"/>
      <c r="BG17" s="493"/>
      <c r="BH17" s="493"/>
      <c r="BI17" s="493"/>
      <c r="BJ17" s="493"/>
      <c r="BK17" s="493"/>
      <c r="BL17" s="493"/>
      <c r="BM17" s="494"/>
      <c r="BN17" s="364">
        <v>2484694</v>
      </c>
      <c r="BO17" s="365"/>
      <c r="BP17" s="365"/>
      <c r="BQ17" s="365"/>
      <c r="BR17" s="365"/>
      <c r="BS17" s="365"/>
      <c r="BT17" s="365"/>
      <c r="BU17" s="366"/>
      <c r="BV17" s="364">
        <v>2509658</v>
      </c>
      <c r="BW17" s="365"/>
      <c r="BX17" s="365"/>
      <c r="BY17" s="365"/>
      <c r="BZ17" s="365"/>
      <c r="CA17" s="365"/>
      <c r="CB17" s="365"/>
      <c r="CC17" s="366"/>
      <c r="CD17" s="22"/>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5" t="s">
        <v>237</v>
      </c>
      <c r="C18" s="456"/>
      <c r="D18" s="456"/>
      <c r="E18" s="506"/>
      <c r="F18" s="506"/>
      <c r="G18" s="506"/>
      <c r="H18" s="506"/>
      <c r="I18" s="506"/>
      <c r="J18" s="506"/>
      <c r="K18" s="506"/>
      <c r="L18" s="521">
        <v>8.23</v>
      </c>
      <c r="M18" s="521"/>
      <c r="N18" s="521"/>
      <c r="O18" s="521"/>
      <c r="P18" s="521"/>
      <c r="Q18" s="521"/>
      <c r="R18" s="522"/>
      <c r="S18" s="522"/>
      <c r="T18" s="522"/>
      <c r="U18" s="522"/>
      <c r="V18" s="523"/>
      <c r="W18" s="443"/>
      <c r="X18" s="444"/>
      <c r="Y18" s="444"/>
      <c r="Z18" s="444"/>
      <c r="AA18" s="444"/>
      <c r="AB18" s="437"/>
      <c r="AC18" s="480">
        <v>75.2</v>
      </c>
      <c r="AD18" s="481"/>
      <c r="AE18" s="481"/>
      <c r="AF18" s="481"/>
      <c r="AG18" s="524"/>
      <c r="AH18" s="480">
        <v>74.900000000000006</v>
      </c>
      <c r="AI18" s="481"/>
      <c r="AJ18" s="481"/>
      <c r="AK18" s="481"/>
      <c r="AL18" s="482"/>
      <c r="AM18" s="518"/>
      <c r="AN18" s="403"/>
      <c r="AO18" s="403"/>
      <c r="AP18" s="403"/>
      <c r="AQ18" s="403"/>
      <c r="AR18" s="403"/>
      <c r="AS18" s="403"/>
      <c r="AT18" s="404"/>
      <c r="AU18" s="519"/>
      <c r="AV18" s="520"/>
      <c r="AW18" s="520"/>
      <c r="AX18" s="520"/>
      <c r="AY18" s="492" t="s">
        <v>239</v>
      </c>
      <c r="AZ18" s="493"/>
      <c r="BA18" s="493"/>
      <c r="BB18" s="493"/>
      <c r="BC18" s="493"/>
      <c r="BD18" s="493"/>
      <c r="BE18" s="493"/>
      <c r="BF18" s="493"/>
      <c r="BG18" s="493"/>
      <c r="BH18" s="493"/>
      <c r="BI18" s="493"/>
      <c r="BJ18" s="493"/>
      <c r="BK18" s="493"/>
      <c r="BL18" s="493"/>
      <c r="BM18" s="494"/>
      <c r="BN18" s="364">
        <v>4359813</v>
      </c>
      <c r="BO18" s="365"/>
      <c r="BP18" s="365"/>
      <c r="BQ18" s="365"/>
      <c r="BR18" s="365"/>
      <c r="BS18" s="365"/>
      <c r="BT18" s="365"/>
      <c r="BU18" s="366"/>
      <c r="BV18" s="364">
        <v>4357517</v>
      </c>
      <c r="BW18" s="365"/>
      <c r="BX18" s="365"/>
      <c r="BY18" s="365"/>
      <c r="BZ18" s="365"/>
      <c r="CA18" s="365"/>
      <c r="CB18" s="365"/>
      <c r="CC18" s="366"/>
      <c r="CD18" s="22"/>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5" t="s">
        <v>75</v>
      </c>
      <c r="C19" s="456"/>
      <c r="D19" s="456"/>
      <c r="E19" s="506"/>
      <c r="F19" s="506"/>
      <c r="G19" s="506"/>
      <c r="H19" s="506"/>
      <c r="I19" s="506"/>
      <c r="J19" s="506"/>
      <c r="K19" s="506"/>
      <c r="L19" s="507">
        <v>2068</v>
      </c>
      <c r="M19" s="507"/>
      <c r="N19" s="507"/>
      <c r="O19" s="507"/>
      <c r="P19" s="507"/>
      <c r="Q19" s="507"/>
      <c r="R19" s="508"/>
      <c r="S19" s="508"/>
      <c r="T19" s="508"/>
      <c r="U19" s="508"/>
      <c r="V19" s="509"/>
      <c r="W19" s="426"/>
      <c r="X19" s="427"/>
      <c r="Y19" s="427"/>
      <c r="Z19" s="427"/>
      <c r="AA19" s="427"/>
      <c r="AB19" s="427"/>
      <c r="AC19" s="516"/>
      <c r="AD19" s="516"/>
      <c r="AE19" s="516"/>
      <c r="AF19" s="516"/>
      <c r="AG19" s="516"/>
      <c r="AH19" s="516"/>
      <c r="AI19" s="516"/>
      <c r="AJ19" s="516"/>
      <c r="AK19" s="516"/>
      <c r="AL19" s="517"/>
      <c r="AM19" s="518"/>
      <c r="AN19" s="403"/>
      <c r="AO19" s="403"/>
      <c r="AP19" s="403"/>
      <c r="AQ19" s="403"/>
      <c r="AR19" s="403"/>
      <c r="AS19" s="403"/>
      <c r="AT19" s="404"/>
      <c r="AU19" s="519"/>
      <c r="AV19" s="520"/>
      <c r="AW19" s="520"/>
      <c r="AX19" s="520"/>
      <c r="AY19" s="492" t="s">
        <v>224</v>
      </c>
      <c r="AZ19" s="493"/>
      <c r="BA19" s="493"/>
      <c r="BB19" s="493"/>
      <c r="BC19" s="493"/>
      <c r="BD19" s="493"/>
      <c r="BE19" s="493"/>
      <c r="BF19" s="493"/>
      <c r="BG19" s="493"/>
      <c r="BH19" s="493"/>
      <c r="BI19" s="493"/>
      <c r="BJ19" s="493"/>
      <c r="BK19" s="493"/>
      <c r="BL19" s="493"/>
      <c r="BM19" s="494"/>
      <c r="BN19" s="364">
        <v>5643552</v>
      </c>
      <c r="BO19" s="365"/>
      <c r="BP19" s="365"/>
      <c r="BQ19" s="365"/>
      <c r="BR19" s="365"/>
      <c r="BS19" s="365"/>
      <c r="BT19" s="365"/>
      <c r="BU19" s="366"/>
      <c r="BV19" s="364">
        <v>5333110</v>
      </c>
      <c r="BW19" s="365"/>
      <c r="BX19" s="365"/>
      <c r="BY19" s="365"/>
      <c r="BZ19" s="365"/>
      <c r="CA19" s="365"/>
      <c r="CB19" s="365"/>
      <c r="CC19" s="366"/>
      <c r="CD19" s="22"/>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5" t="s">
        <v>240</v>
      </c>
      <c r="C20" s="456"/>
      <c r="D20" s="456"/>
      <c r="E20" s="506"/>
      <c r="F20" s="506"/>
      <c r="G20" s="506"/>
      <c r="H20" s="506"/>
      <c r="I20" s="506"/>
      <c r="J20" s="506"/>
      <c r="K20" s="506"/>
      <c r="L20" s="507">
        <v>6792</v>
      </c>
      <c r="M20" s="507"/>
      <c r="N20" s="507"/>
      <c r="O20" s="507"/>
      <c r="P20" s="507"/>
      <c r="Q20" s="507"/>
      <c r="R20" s="508"/>
      <c r="S20" s="508"/>
      <c r="T20" s="508"/>
      <c r="U20" s="508"/>
      <c r="V20" s="509"/>
      <c r="W20" s="443"/>
      <c r="X20" s="444"/>
      <c r="Y20" s="444"/>
      <c r="Z20" s="444"/>
      <c r="AA20" s="444"/>
      <c r="AB20" s="444"/>
      <c r="AC20" s="510"/>
      <c r="AD20" s="510"/>
      <c r="AE20" s="510"/>
      <c r="AF20" s="510"/>
      <c r="AG20" s="510"/>
      <c r="AH20" s="510"/>
      <c r="AI20" s="510"/>
      <c r="AJ20" s="510"/>
      <c r="AK20" s="510"/>
      <c r="AL20" s="511"/>
      <c r="AM20" s="512"/>
      <c r="AN20" s="472"/>
      <c r="AO20" s="472"/>
      <c r="AP20" s="472"/>
      <c r="AQ20" s="472"/>
      <c r="AR20" s="472"/>
      <c r="AS20" s="472"/>
      <c r="AT20" s="473"/>
      <c r="AU20" s="513"/>
      <c r="AV20" s="514"/>
      <c r="AW20" s="514"/>
      <c r="AX20" s="515"/>
      <c r="AY20" s="492"/>
      <c r="AZ20" s="493"/>
      <c r="BA20" s="493"/>
      <c r="BB20" s="493"/>
      <c r="BC20" s="493"/>
      <c r="BD20" s="493"/>
      <c r="BE20" s="493"/>
      <c r="BF20" s="493"/>
      <c r="BG20" s="493"/>
      <c r="BH20" s="493"/>
      <c r="BI20" s="493"/>
      <c r="BJ20" s="493"/>
      <c r="BK20" s="493"/>
      <c r="BL20" s="493"/>
      <c r="BM20" s="494"/>
      <c r="BN20" s="364"/>
      <c r="BO20" s="365"/>
      <c r="BP20" s="365"/>
      <c r="BQ20" s="365"/>
      <c r="BR20" s="365"/>
      <c r="BS20" s="365"/>
      <c r="BT20" s="365"/>
      <c r="BU20" s="366"/>
      <c r="BV20" s="364"/>
      <c r="BW20" s="365"/>
      <c r="BX20" s="365"/>
      <c r="BY20" s="365"/>
      <c r="BZ20" s="365"/>
      <c r="CA20" s="365"/>
      <c r="CB20" s="365"/>
      <c r="CC20" s="366"/>
      <c r="CD20" s="22"/>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2" t="s">
        <v>242</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483"/>
      <c r="AZ21" s="484"/>
      <c r="BA21" s="484"/>
      <c r="BB21" s="484"/>
      <c r="BC21" s="484"/>
      <c r="BD21" s="484"/>
      <c r="BE21" s="484"/>
      <c r="BF21" s="484"/>
      <c r="BG21" s="484"/>
      <c r="BH21" s="484"/>
      <c r="BI21" s="484"/>
      <c r="BJ21" s="484"/>
      <c r="BK21" s="484"/>
      <c r="BL21" s="484"/>
      <c r="BM21" s="485"/>
      <c r="BN21" s="367"/>
      <c r="BO21" s="368"/>
      <c r="BP21" s="368"/>
      <c r="BQ21" s="368"/>
      <c r="BR21" s="368"/>
      <c r="BS21" s="368"/>
      <c r="BT21" s="368"/>
      <c r="BU21" s="369"/>
      <c r="BV21" s="367"/>
      <c r="BW21" s="368"/>
      <c r="BX21" s="368"/>
      <c r="BY21" s="368"/>
      <c r="BZ21" s="368"/>
      <c r="CA21" s="368"/>
      <c r="CB21" s="368"/>
      <c r="CC21" s="369"/>
      <c r="CD21" s="22"/>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87" t="s">
        <v>244</v>
      </c>
      <c r="C22" s="394"/>
      <c r="D22" s="395"/>
      <c r="E22" s="373" t="s">
        <v>9</v>
      </c>
      <c r="F22" s="374"/>
      <c r="G22" s="374"/>
      <c r="H22" s="374"/>
      <c r="I22" s="374"/>
      <c r="J22" s="374"/>
      <c r="K22" s="375"/>
      <c r="L22" s="373" t="s">
        <v>246</v>
      </c>
      <c r="M22" s="374"/>
      <c r="N22" s="374"/>
      <c r="O22" s="374"/>
      <c r="P22" s="375"/>
      <c r="Q22" s="379" t="s">
        <v>247</v>
      </c>
      <c r="R22" s="380"/>
      <c r="S22" s="380"/>
      <c r="T22" s="380"/>
      <c r="U22" s="380"/>
      <c r="V22" s="381"/>
      <c r="W22" s="393" t="s">
        <v>249</v>
      </c>
      <c r="X22" s="394"/>
      <c r="Y22" s="395"/>
      <c r="Z22" s="373" t="s">
        <v>9</v>
      </c>
      <c r="AA22" s="374"/>
      <c r="AB22" s="374"/>
      <c r="AC22" s="374"/>
      <c r="AD22" s="374"/>
      <c r="AE22" s="374"/>
      <c r="AF22" s="374"/>
      <c r="AG22" s="375"/>
      <c r="AH22" s="385" t="s">
        <v>190</v>
      </c>
      <c r="AI22" s="374"/>
      <c r="AJ22" s="374"/>
      <c r="AK22" s="374"/>
      <c r="AL22" s="375"/>
      <c r="AM22" s="385" t="s">
        <v>250</v>
      </c>
      <c r="AN22" s="386"/>
      <c r="AO22" s="386"/>
      <c r="AP22" s="386"/>
      <c r="AQ22" s="386"/>
      <c r="AR22" s="387"/>
      <c r="AS22" s="379" t="s">
        <v>247</v>
      </c>
      <c r="AT22" s="380"/>
      <c r="AU22" s="380"/>
      <c r="AV22" s="380"/>
      <c r="AW22" s="380"/>
      <c r="AX22" s="391"/>
      <c r="AY22" s="409" t="s">
        <v>251</v>
      </c>
      <c r="AZ22" s="410"/>
      <c r="BA22" s="410"/>
      <c r="BB22" s="410"/>
      <c r="BC22" s="410"/>
      <c r="BD22" s="410"/>
      <c r="BE22" s="410"/>
      <c r="BF22" s="410"/>
      <c r="BG22" s="410"/>
      <c r="BH22" s="410"/>
      <c r="BI22" s="410"/>
      <c r="BJ22" s="410"/>
      <c r="BK22" s="410"/>
      <c r="BL22" s="410"/>
      <c r="BM22" s="411"/>
      <c r="BN22" s="370">
        <v>12307439</v>
      </c>
      <c r="BO22" s="371"/>
      <c r="BP22" s="371"/>
      <c r="BQ22" s="371"/>
      <c r="BR22" s="371"/>
      <c r="BS22" s="371"/>
      <c r="BT22" s="371"/>
      <c r="BU22" s="372"/>
      <c r="BV22" s="370">
        <v>12779340</v>
      </c>
      <c r="BW22" s="371"/>
      <c r="BX22" s="371"/>
      <c r="BY22" s="371"/>
      <c r="BZ22" s="371"/>
      <c r="CA22" s="371"/>
      <c r="CB22" s="371"/>
      <c r="CC22" s="372"/>
      <c r="CD22" s="22"/>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88"/>
      <c r="C23" s="397"/>
      <c r="D23" s="398"/>
      <c r="E23" s="376"/>
      <c r="F23" s="377"/>
      <c r="G23" s="377"/>
      <c r="H23" s="377"/>
      <c r="I23" s="377"/>
      <c r="J23" s="377"/>
      <c r="K23" s="378"/>
      <c r="L23" s="376"/>
      <c r="M23" s="377"/>
      <c r="N23" s="377"/>
      <c r="O23" s="377"/>
      <c r="P23" s="378"/>
      <c r="Q23" s="382"/>
      <c r="R23" s="383"/>
      <c r="S23" s="383"/>
      <c r="T23" s="383"/>
      <c r="U23" s="383"/>
      <c r="V23" s="384"/>
      <c r="W23" s="396"/>
      <c r="X23" s="397"/>
      <c r="Y23" s="398"/>
      <c r="Z23" s="376"/>
      <c r="AA23" s="377"/>
      <c r="AB23" s="377"/>
      <c r="AC23" s="377"/>
      <c r="AD23" s="377"/>
      <c r="AE23" s="377"/>
      <c r="AF23" s="377"/>
      <c r="AG23" s="378"/>
      <c r="AH23" s="376"/>
      <c r="AI23" s="377"/>
      <c r="AJ23" s="377"/>
      <c r="AK23" s="377"/>
      <c r="AL23" s="378"/>
      <c r="AM23" s="388"/>
      <c r="AN23" s="389"/>
      <c r="AO23" s="389"/>
      <c r="AP23" s="389"/>
      <c r="AQ23" s="389"/>
      <c r="AR23" s="390"/>
      <c r="AS23" s="382"/>
      <c r="AT23" s="383"/>
      <c r="AU23" s="383"/>
      <c r="AV23" s="383"/>
      <c r="AW23" s="383"/>
      <c r="AX23" s="392"/>
      <c r="AY23" s="492" t="s">
        <v>254</v>
      </c>
      <c r="AZ23" s="493"/>
      <c r="BA23" s="493"/>
      <c r="BB23" s="493"/>
      <c r="BC23" s="493"/>
      <c r="BD23" s="493"/>
      <c r="BE23" s="493"/>
      <c r="BF23" s="493"/>
      <c r="BG23" s="493"/>
      <c r="BH23" s="493"/>
      <c r="BI23" s="493"/>
      <c r="BJ23" s="493"/>
      <c r="BK23" s="493"/>
      <c r="BL23" s="493"/>
      <c r="BM23" s="494"/>
      <c r="BN23" s="364">
        <v>5544018</v>
      </c>
      <c r="BO23" s="365"/>
      <c r="BP23" s="365"/>
      <c r="BQ23" s="365"/>
      <c r="BR23" s="365"/>
      <c r="BS23" s="365"/>
      <c r="BT23" s="365"/>
      <c r="BU23" s="366"/>
      <c r="BV23" s="364">
        <v>5757458</v>
      </c>
      <c r="BW23" s="365"/>
      <c r="BX23" s="365"/>
      <c r="BY23" s="365"/>
      <c r="BZ23" s="365"/>
      <c r="CA23" s="365"/>
      <c r="CB23" s="365"/>
      <c r="CC23" s="366"/>
      <c r="CD23" s="22"/>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88"/>
      <c r="C24" s="397"/>
      <c r="D24" s="398"/>
      <c r="E24" s="402" t="s">
        <v>255</v>
      </c>
      <c r="F24" s="403"/>
      <c r="G24" s="403"/>
      <c r="H24" s="403"/>
      <c r="I24" s="403"/>
      <c r="J24" s="403"/>
      <c r="K24" s="404"/>
      <c r="L24" s="405">
        <v>1</v>
      </c>
      <c r="M24" s="406"/>
      <c r="N24" s="406"/>
      <c r="O24" s="406"/>
      <c r="P24" s="407"/>
      <c r="Q24" s="405">
        <v>6800</v>
      </c>
      <c r="R24" s="406"/>
      <c r="S24" s="406"/>
      <c r="T24" s="406"/>
      <c r="U24" s="406"/>
      <c r="V24" s="407"/>
      <c r="W24" s="396"/>
      <c r="X24" s="397"/>
      <c r="Y24" s="398"/>
      <c r="Z24" s="402" t="s">
        <v>257</v>
      </c>
      <c r="AA24" s="403"/>
      <c r="AB24" s="403"/>
      <c r="AC24" s="403"/>
      <c r="AD24" s="403"/>
      <c r="AE24" s="403"/>
      <c r="AF24" s="403"/>
      <c r="AG24" s="404"/>
      <c r="AH24" s="405">
        <v>145</v>
      </c>
      <c r="AI24" s="406"/>
      <c r="AJ24" s="406"/>
      <c r="AK24" s="406"/>
      <c r="AL24" s="407"/>
      <c r="AM24" s="405">
        <v>410640</v>
      </c>
      <c r="AN24" s="406"/>
      <c r="AO24" s="406"/>
      <c r="AP24" s="406"/>
      <c r="AQ24" s="406"/>
      <c r="AR24" s="407"/>
      <c r="AS24" s="405">
        <v>2832</v>
      </c>
      <c r="AT24" s="406"/>
      <c r="AU24" s="406"/>
      <c r="AV24" s="406"/>
      <c r="AW24" s="406"/>
      <c r="AX24" s="408"/>
      <c r="AY24" s="483" t="s">
        <v>258</v>
      </c>
      <c r="AZ24" s="484"/>
      <c r="BA24" s="484"/>
      <c r="BB24" s="484"/>
      <c r="BC24" s="484"/>
      <c r="BD24" s="484"/>
      <c r="BE24" s="484"/>
      <c r="BF24" s="484"/>
      <c r="BG24" s="484"/>
      <c r="BH24" s="484"/>
      <c r="BI24" s="484"/>
      <c r="BJ24" s="484"/>
      <c r="BK24" s="484"/>
      <c r="BL24" s="484"/>
      <c r="BM24" s="485"/>
      <c r="BN24" s="364">
        <v>8852685</v>
      </c>
      <c r="BO24" s="365"/>
      <c r="BP24" s="365"/>
      <c r="BQ24" s="365"/>
      <c r="BR24" s="365"/>
      <c r="BS24" s="365"/>
      <c r="BT24" s="365"/>
      <c r="BU24" s="366"/>
      <c r="BV24" s="364">
        <v>9209766</v>
      </c>
      <c r="BW24" s="365"/>
      <c r="BX24" s="365"/>
      <c r="BY24" s="365"/>
      <c r="BZ24" s="365"/>
      <c r="CA24" s="365"/>
      <c r="CB24" s="365"/>
      <c r="CC24" s="366"/>
      <c r="CD24" s="22"/>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88"/>
      <c r="C25" s="397"/>
      <c r="D25" s="398"/>
      <c r="E25" s="402" t="s">
        <v>260</v>
      </c>
      <c r="F25" s="403"/>
      <c r="G25" s="403"/>
      <c r="H25" s="403"/>
      <c r="I25" s="403"/>
      <c r="J25" s="403"/>
      <c r="K25" s="404"/>
      <c r="L25" s="405">
        <v>1</v>
      </c>
      <c r="M25" s="406"/>
      <c r="N25" s="406"/>
      <c r="O25" s="406"/>
      <c r="P25" s="407"/>
      <c r="Q25" s="405">
        <v>5680</v>
      </c>
      <c r="R25" s="406"/>
      <c r="S25" s="406"/>
      <c r="T25" s="406"/>
      <c r="U25" s="406"/>
      <c r="V25" s="407"/>
      <c r="W25" s="396"/>
      <c r="X25" s="397"/>
      <c r="Y25" s="398"/>
      <c r="Z25" s="402" t="s">
        <v>261</v>
      </c>
      <c r="AA25" s="403"/>
      <c r="AB25" s="403"/>
      <c r="AC25" s="403"/>
      <c r="AD25" s="403"/>
      <c r="AE25" s="403"/>
      <c r="AF25" s="403"/>
      <c r="AG25" s="404"/>
      <c r="AH25" s="405" t="s">
        <v>206</v>
      </c>
      <c r="AI25" s="406"/>
      <c r="AJ25" s="406"/>
      <c r="AK25" s="406"/>
      <c r="AL25" s="407"/>
      <c r="AM25" s="405" t="s">
        <v>206</v>
      </c>
      <c r="AN25" s="406"/>
      <c r="AO25" s="406"/>
      <c r="AP25" s="406"/>
      <c r="AQ25" s="406"/>
      <c r="AR25" s="407"/>
      <c r="AS25" s="405" t="s">
        <v>206</v>
      </c>
      <c r="AT25" s="406"/>
      <c r="AU25" s="406"/>
      <c r="AV25" s="406"/>
      <c r="AW25" s="406"/>
      <c r="AX25" s="408"/>
      <c r="AY25" s="409" t="s">
        <v>40</v>
      </c>
      <c r="AZ25" s="410"/>
      <c r="BA25" s="410"/>
      <c r="BB25" s="410"/>
      <c r="BC25" s="410"/>
      <c r="BD25" s="410"/>
      <c r="BE25" s="410"/>
      <c r="BF25" s="410"/>
      <c r="BG25" s="410"/>
      <c r="BH25" s="410"/>
      <c r="BI25" s="410"/>
      <c r="BJ25" s="410"/>
      <c r="BK25" s="410"/>
      <c r="BL25" s="410"/>
      <c r="BM25" s="411"/>
      <c r="BN25" s="370">
        <v>66858</v>
      </c>
      <c r="BO25" s="371"/>
      <c r="BP25" s="371"/>
      <c r="BQ25" s="371"/>
      <c r="BR25" s="371"/>
      <c r="BS25" s="371"/>
      <c r="BT25" s="371"/>
      <c r="BU25" s="372"/>
      <c r="BV25" s="370" t="s">
        <v>206</v>
      </c>
      <c r="BW25" s="371"/>
      <c r="BX25" s="371"/>
      <c r="BY25" s="371"/>
      <c r="BZ25" s="371"/>
      <c r="CA25" s="371"/>
      <c r="CB25" s="371"/>
      <c r="CC25" s="372"/>
      <c r="CD25" s="22"/>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88"/>
      <c r="C26" s="397"/>
      <c r="D26" s="398"/>
      <c r="E26" s="402" t="s">
        <v>262</v>
      </c>
      <c r="F26" s="403"/>
      <c r="G26" s="403"/>
      <c r="H26" s="403"/>
      <c r="I26" s="403"/>
      <c r="J26" s="403"/>
      <c r="K26" s="404"/>
      <c r="L26" s="405">
        <v>1</v>
      </c>
      <c r="M26" s="406"/>
      <c r="N26" s="406"/>
      <c r="O26" s="406"/>
      <c r="P26" s="407"/>
      <c r="Q26" s="405">
        <v>4880</v>
      </c>
      <c r="R26" s="406"/>
      <c r="S26" s="406"/>
      <c r="T26" s="406"/>
      <c r="U26" s="406"/>
      <c r="V26" s="407"/>
      <c r="W26" s="396"/>
      <c r="X26" s="397"/>
      <c r="Y26" s="398"/>
      <c r="Z26" s="402" t="s">
        <v>263</v>
      </c>
      <c r="AA26" s="498"/>
      <c r="AB26" s="498"/>
      <c r="AC26" s="498"/>
      <c r="AD26" s="498"/>
      <c r="AE26" s="498"/>
      <c r="AF26" s="498"/>
      <c r="AG26" s="499"/>
      <c r="AH26" s="405">
        <v>6</v>
      </c>
      <c r="AI26" s="406"/>
      <c r="AJ26" s="406"/>
      <c r="AK26" s="406"/>
      <c r="AL26" s="407"/>
      <c r="AM26" s="405">
        <v>17700</v>
      </c>
      <c r="AN26" s="406"/>
      <c r="AO26" s="406"/>
      <c r="AP26" s="406"/>
      <c r="AQ26" s="406"/>
      <c r="AR26" s="407"/>
      <c r="AS26" s="405">
        <v>2950</v>
      </c>
      <c r="AT26" s="406"/>
      <c r="AU26" s="406"/>
      <c r="AV26" s="406"/>
      <c r="AW26" s="406"/>
      <c r="AX26" s="408"/>
      <c r="AY26" s="500" t="s">
        <v>264</v>
      </c>
      <c r="AZ26" s="470"/>
      <c r="BA26" s="470"/>
      <c r="BB26" s="470"/>
      <c r="BC26" s="470"/>
      <c r="BD26" s="470"/>
      <c r="BE26" s="470"/>
      <c r="BF26" s="470"/>
      <c r="BG26" s="470"/>
      <c r="BH26" s="470"/>
      <c r="BI26" s="470"/>
      <c r="BJ26" s="470"/>
      <c r="BK26" s="470"/>
      <c r="BL26" s="470"/>
      <c r="BM26" s="501"/>
      <c r="BN26" s="364" t="s">
        <v>206</v>
      </c>
      <c r="BO26" s="365"/>
      <c r="BP26" s="365"/>
      <c r="BQ26" s="365"/>
      <c r="BR26" s="365"/>
      <c r="BS26" s="365"/>
      <c r="BT26" s="365"/>
      <c r="BU26" s="366"/>
      <c r="BV26" s="364" t="s">
        <v>206</v>
      </c>
      <c r="BW26" s="365"/>
      <c r="BX26" s="365"/>
      <c r="BY26" s="365"/>
      <c r="BZ26" s="365"/>
      <c r="CA26" s="365"/>
      <c r="CB26" s="365"/>
      <c r="CC26" s="366"/>
      <c r="CD26" s="22"/>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88"/>
      <c r="C27" s="397"/>
      <c r="D27" s="398"/>
      <c r="E27" s="402" t="s">
        <v>265</v>
      </c>
      <c r="F27" s="403"/>
      <c r="G27" s="403"/>
      <c r="H27" s="403"/>
      <c r="I27" s="403"/>
      <c r="J27" s="403"/>
      <c r="K27" s="404"/>
      <c r="L27" s="405">
        <v>1</v>
      </c>
      <c r="M27" s="406"/>
      <c r="N27" s="406"/>
      <c r="O27" s="406"/>
      <c r="P27" s="407"/>
      <c r="Q27" s="405">
        <v>3800</v>
      </c>
      <c r="R27" s="406"/>
      <c r="S27" s="406"/>
      <c r="T27" s="406"/>
      <c r="U27" s="406"/>
      <c r="V27" s="407"/>
      <c r="W27" s="396"/>
      <c r="X27" s="397"/>
      <c r="Y27" s="398"/>
      <c r="Z27" s="402" t="s">
        <v>266</v>
      </c>
      <c r="AA27" s="403"/>
      <c r="AB27" s="403"/>
      <c r="AC27" s="403"/>
      <c r="AD27" s="403"/>
      <c r="AE27" s="403"/>
      <c r="AF27" s="403"/>
      <c r="AG27" s="404"/>
      <c r="AH27" s="405">
        <v>13</v>
      </c>
      <c r="AI27" s="406"/>
      <c r="AJ27" s="406"/>
      <c r="AK27" s="406"/>
      <c r="AL27" s="407"/>
      <c r="AM27" s="405">
        <v>33046</v>
      </c>
      <c r="AN27" s="406"/>
      <c r="AO27" s="406"/>
      <c r="AP27" s="406"/>
      <c r="AQ27" s="406"/>
      <c r="AR27" s="407"/>
      <c r="AS27" s="405">
        <v>2542</v>
      </c>
      <c r="AT27" s="406"/>
      <c r="AU27" s="406"/>
      <c r="AV27" s="406"/>
      <c r="AW27" s="406"/>
      <c r="AX27" s="408"/>
      <c r="AY27" s="495" t="s">
        <v>269</v>
      </c>
      <c r="AZ27" s="496"/>
      <c r="BA27" s="496"/>
      <c r="BB27" s="496"/>
      <c r="BC27" s="496"/>
      <c r="BD27" s="496"/>
      <c r="BE27" s="496"/>
      <c r="BF27" s="496"/>
      <c r="BG27" s="496"/>
      <c r="BH27" s="496"/>
      <c r="BI27" s="496"/>
      <c r="BJ27" s="496"/>
      <c r="BK27" s="496"/>
      <c r="BL27" s="496"/>
      <c r="BM27" s="497"/>
      <c r="BN27" s="367" t="s">
        <v>206</v>
      </c>
      <c r="BO27" s="368"/>
      <c r="BP27" s="368"/>
      <c r="BQ27" s="368"/>
      <c r="BR27" s="368"/>
      <c r="BS27" s="368"/>
      <c r="BT27" s="368"/>
      <c r="BU27" s="369"/>
      <c r="BV27" s="367" t="s">
        <v>206</v>
      </c>
      <c r="BW27" s="368"/>
      <c r="BX27" s="368"/>
      <c r="BY27" s="368"/>
      <c r="BZ27" s="368"/>
      <c r="CA27" s="368"/>
      <c r="CB27" s="368"/>
      <c r="CC27" s="369"/>
      <c r="CD27" s="18"/>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88"/>
      <c r="C28" s="397"/>
      <c r="D28" s="398"/>
      <c r="E28" s="402" t="s">
        <v>270</v>
      </c>
      <c r="F28" s="403"/>
      <c r="G28" s="403"/>
      <c r="H28" s="403"/>
      <c r="I28" s="403"/>
      <c r="J28" s="403"/>
      <c r="K28" s="404"/>
      <c r="L28" s="405">
        <v>1</v>
      </c>
      <c r="M28" s="406"/>
      <c r="N28" s="406"/>
      <c r="O28" s="406"/>
      <c r="P28" s="407"/>
      <c r="Q28" s="405">
        <v>3200</v>
      </c>
      <c r="R28" s="406"/>
      <c r="S28" s="406"/>
      <c r="T28" s="406"/>
      <c r="U28" s="406"/>
      <c r="V28" s="407"/>
      <c r="W28" s="396"/>
      <c r="X28" s="397"/>
      <c r="Y28" s="398"/>
      <c r="Z28" s="402" t="s">
        <v>38</v>
      </c>
      <c r="AA28" s="403"/>
      <c r="AB28" s="403"/>
      <c r="AC28" s="403"/>
      <c r="AD28" s="403"/>
      <c r="AE28" s="403"/>
      <c r="AF28" s="403"/>
      <c r="AG28" s="404"/>
      <c r="AH28" s="405" t="s">
        <v>206</v>
      </c>
      <c r="AI28" s="406"/>
      <c r="AJ28" s="406"/>
      <c r="AK28" s="406"/>
      <c r="AL28" s="407"/>
      <c r="AM28" s="405" t="s">
        <v>206</v>
      </c>
      <c r="AN28" s="406"/>
      <c r="AO28" s="406"/>
      <c r="AP28" s="406"/>
      <c r="AQ28" s="406"/>
      <c r="AR28" s="407"/>
      <c r="AS28" s="405" t="s">
        <v>206</v>
      </c>
      <c r="AT28" s="406"/>
      <c r="AU28" s="406"/>
      <c r="AV28" s="406"/>
      <c r="AW28" s="406"/>
      <c r="AX28" s="408"/>
      <c r="AY28" s="355" t="s">
        <v>271</v>
      </c>
      <c r="AZ28" s="356"/>
      <c r="BA28" s="356"/>
      <c r="BB28" s="357"/>
      <c r="BC28" s="409" t="s">
        <v>113</v>
      </c>
      <c r="BD28" s="410"/>
      <c r="BE28" s="410"/>
      <c r="BF28" s="410"/>
      <c r="BG28" s="410"/>
      <c r="BH28" s="410"/>
      <c r="BI28" s="410"/>
      <c r="BJ28" s="410"/>
      <c r="BK28" s="410"/>
      <c r="BL28" s="410"/>
      <c r="BM28" s="411"/>
      <c r="BN28" s="370">
        <v>558065</v>
      </c>
      <c r="BO28" s="371"/>
      <c r="BP28" s="371"/>
      <c r="BQ28" s="371"/>
      <c r="BR28" s="371"/>
      <c r="BS28" s="371"/>
      <c r="BT28" s="371"/>
      <c r="BU28" s="372"/>
      <c r="BV28" s="370">
        <v>107958</v>
      </c>
      <c r="BW28" s="371"/>
      <c r="BX28" s="371"/>
      <c r="BY28" s="371"/>
      <c r="BZ28" s="371"/>
      <c r="CA28" s="371"/>
      <c r="CB28" s="371"/>
      <c r="CC28" s="372"/>
      <c r="CD28" s="22"/>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88"/>
      <c r="C29" s="397"/>
      <c r="D29" s="398"/>
      <c r="E29" s="402" t="s">
        <v>274</v>
      </c>
      <c r="F29" s="403"/>
      <c r="G29" s="403"/>
      <c r="H29" s="403"/>
      <c r="I29" s="403"/>
      <c r="J29" s="403"/>
      <c r="K29" s="404"/>
      <c r="L29" s="405">
        <v>11</v>
      </c>
      <c r="M29" s="406"/>
      <c r="N29" s="406"/>
      <c r="O29" s="406"/>
      <c r="P29" s="407"/>
      <c r="Q29" s="405">
        <v>2900</v>
      </c>
      <c r="R29" s="406"/>
      <c r="S29" s="406"/>
      <c r="T29" s="406"/>
      <c r="U29" s="406"/>
      <c r="V29" s="407"/>
      <c r="W29" s="399"/>
      <c r="X29" s="400"/>
      <c r="Y29" s="401"/>
      <c r="Z29" s="402" t="s">
        <v>276</v>
      </c>
      <c r="AA29" s="403"/>
      <c r="AB29" s="403"/>
      <c r="AC29" s="403"/>
      <c r="AD29" s="403"/>
      <c r="AE29" s="403"/>
      <c r="AF29" s="403"/>
      <c r="AG29" s="404"/>
      <c r="AH29" s="405">
        <v>158</v>
      </c>
      <c r="AI29" s="406"/>
      <c r="AJ29" s="406"/>
      <c r="AK29" s="406"/>
      <c r="AL29" s="407"/>
      <c r="AM29" s="405">
        <v>443686</v>
      </c>
      <c r="AN29" s="406"/>
      <c r="AO29" s="406"/>
      <c r="AP29" s="406"/>
      <c r="AQ29" s="406"/>
      <c r="AR29" s="407"/>
      <c r="AS29" s="405">
        <v>2808</v>
      </c>
      <c r="AT29" s="406"/>
      <c r="AU29" s="406"/>
      <c r="AV29" s="406"/>
      <c r="AW29" s="406"/>
      <c r="AX29" s="408"/>
      <c r="AY29" s="358"/>
      <c r="AZ29" s="359"/>
      <c r="BA29" s="359"/>
      <c r="BB29" s="360"/>
      <c r="BC29" s="492" t="s">
        <v>277</v>
      </c>
      <c r="BD29" s="493"/>
      <c r="BE29" s="493"/>
      <c r="BF29" s="493"/>
      <c r="BG29" s="493"/>
      <c r="BH29" s="493"/>
      <c r="BI29" s="493"/>
      <c r="BJ29" s="493"/>
      <c r="BK29" s="493"/>
      <c r="BL29" s="493"/>
      <c r="BM29" s="494"/>
      <c r="BN29" s="364">
        <v>3468</v>
      </c>
      <c r="BO29" s="365"/>
      <c r="BP29" s="365"/>
      <c r="BQ29" s="365"/>
      <c r="BR29" s="365"/>
      <c r="BS29" s="365"/>
      <c r="BT29" s="365"/>
      <c r="BU29" s="366"/>
      <c r="BV29" s="364">
        <v>3468</v>
      </c>
      <c r="BW29" s="365"/>
      <c r="BX29" s="365"/>
      <c r="BY29" s="365"/>
      <c r="BZ29" s="365"/>
      <c r="CA29" s="365"/>
      <c r="CB29" s="365"/>
      <c r="CC29" s="366"/>
      <c r="CD29" s="18"/>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89"/>
      <c r="C30" s="490"/>
      <c r="D30" s="491"/>
      <c r="E30" s="471"/>
      <c r="F30" s="472"/>
      <c r="G30" s="472"/>
      <c r="H30" s="472"/>
      <c r="I30" s="472"/>
      <c r="J30" s="472"/>
      <c r="K30" s="473"/>
      <c r="L30" s="474"/>
      <c r="M30" s="475"/>
      <c r="N30" s="475"/>
      <c r="O30" s="475"/>
      <c r="P30" s="476"/>
      <c r="Q30" s="474"/>
      <c r="R30" s="475"/>
      <c r="S30" s="475"/>
      <c r="T30" s="475"/>
      <c r="U30" s="475"/>
      <c r="V30" s="476"/>
      <c r="W30" s="477" t="s">
        <v>279</v>
      </c>
      <c r="X30" s="478"/>
      <c r="Y30" s="478"/>
      <c r="Z30" s="478"/>
      <c r="AA30" s="478"/>
      <c r="AB30" s="478"/>
      <c r="AC30" s="478"/>
      <c r="AD30" s="478"/>
      <c r="AE30" s="478"/>
      <c r="AF30" s="478"/>
      <c r="AG30" s="479"/>
      <c r="AH30" s="480">
        <v>89.4</v>
      </c>
      <c r="AI30" s="481"/>
      <c r="AJ30" s="481"/>
      <c r="AK30" s="481"/>
      <c r="AL30" s="481"/>
      <c r="AM30" s="481"/>
      <c r="AN30" s="481"/>
      <c r="AO30" s="481"/>
      <c r="AP30" s="481"/>
      <c r="AQ30" s="481"/>
      <c r="AR30" s="481"/>
      <c r="AS30" s="481"/>
      <c r="AT30" s="481"/>
      <c r="AU30" s="481"/>
      <c r="AV30" s="481"/>
      <c r="AW30" s="481"/>
      <c r="AX30" s="482"/>
      <c r="AY30" s="361"/>
      <c r="AZ30" s="362"/>
      <c r="BA30" s="362"/>
      <c r="BB30" s="363"/>
      <c r="BC30" s="483" t="s">
        <v>78</v>
      </c>
      <c r="BD30" s="484"/>
      <c r="BE30" s="484"/>
      <c r="BF30" s="484"/>
      <c r="BG30" s="484"/>
      <c r="BH30" s="484"/>
      <c r="BI30" s="484"/>
      <c r="BJ30" s="484"/>
      <c r="BK30" s="484"/>
      <c r="BL30" s="484"/>
      <c r="BM30" s="485"/>
      <c r="BN30" s="367">
        <v>16446</v>
      </c>
      <c r="BO30" s="368"/>
      <c r="BP30" s="368"/>
      <c r="BQ30" s="368"/>
      <c r="BR30" s="368"/>
      <c r="BS30" s="368"/>
      <c r="BT30" s="368"/>
      <c r="BU30" s="369"/>
      <c r="BV30" s="367">
        <v>20107</v>
      </c>
      <c r="BW30" s="368"/>
      <c r="BX30" s="368"/>
      <c r="BY30" s="368"/>
      <c r="BZ30" s="368"/>
      <c r="CA30" s="368"/>
      <c r="CB30" s="368"/>
      <c r="CC30" s="369"/>
      <c r="CD30" s="19"/>
      <c r="CE30" s="25"/>
      <c r="CF30" s="25"/>
      <c r="CG30" s="25"/>
      <c r="CH30" s="25"/>
      <c r="CI30" s="25"/>
      <c r="CJ30" s="25"/>
      <c r="CK30" s="25"/>
      <c r="CL30" s="25"/>
      <c r="CM30" s="25"/>
      <c r="CN30" s="25"/>
      <c r="CO30" s="25"/>
      <c r="CP30" s="25"/>
      <c r="CQ30" s="25"/>
      <c r="CR30" s="25"/>
      <c r="CS30" s="27"/>
      <c r="CT30" s="30"/>
      <c r="CU30" s="33"/>
      <c r="CV30" s="33"/>
      <c r="CW30" s="33"/>
      <c r="CX30" s="33"/>
      <c r="CY30" s="33"/>
      <c r="CZ30" s="33"/>
      <c r="DA30" s="36"/>
      <c r="DB30" s="30"/>
      <c r="DC30" s="33"/>
      <c r="DD30" s="33"/>
      <c r="DE30" s="33"/>
      <c r="DF30" s="33"/>
      <c r="DG30" s="33"/>
      <c r="DH30" s="33"/>
      <c r="DI30" s="36"/>
    </row>
    <row r="31" spans="1:113" ht="13.5" customHeight="1" x14ac:dyDescent="0.15">
      <c r="A31" s="2"/>
      <c r="B31" s="4"/>
      <c r="DI31" s="37"/>
    </row>
    <row r="32" spans="1:113" ht="13.5" customHeight="1" x14ac:dyDescent="0.15">
      <c r="A32" s="2"/>
      <c r="B32" s="5"/>
      <c r="C32" s="486" t="s">
        <v>194</v>
      </c>
      <c r="D32" s="486"/>
      <c r="E32" s="486"/>
      <c r="F32" s="486"/>
      <c r="G32" s="486"/>
      <c r="H32" s="486"/>
      <c r="I32" s="486"/>
      <c r="J32" s="486"/>
      <c r="K32" s="486"/>
      <c r="L32" s="486"/>
      <c r="M32" s="486"/>
      <c r="N32" s="486"/>
      <c r="O32" s="486"/>
      <c r="P32" s="486"/>
      <c r="Q32" s="486"/>
      <c r="R32" s="486"/>
      <c r="S32" s="486"/>
      <c r="U32" s="470" t="s">
        <v>104</v>
      </c>
      <c r="V32" s="470"/>
      <c r="W32" s="470"/>
      <c r="X32" s="470"/>
      <c r="Y32" s="470"/>
      <c r="Z32" s="470"/>
      <c r="AA32" s="470"/>
      <c r="AB32" s="470"/>
      <c r="AC32" s="470"/>
      <c r="AD32" s="470"/>
      <c r="AE32" s="470"/>
      <c r="AF32" s="470"/>
      <c r="AG32" s="470"/>
      <c r="AH32" s="470"/>
      <c r="AI32" s="470"/>
      <c r="AJ32" s="470"/>
      <c r="AK32" s="470"/>
      <c r="AM32" s="470" t="s">
        <v>281</v>
      </c>
      <c r="AN32" s="470"/>
      <c r="AO32" s="470"/>
      <c r="AP32" s="470"/>
      <c r="AQ32" s="470"/>
      <c r="AR32" s="470"/>
      <c r="AS32" s="470"/>
      <c r="AT32" s="470"/>
      <c r="AU32" s="470"/>
      <c r="AV32" s="470"/>
      <c r="AW32" s="470"/>
      <c r="AX32" s="470"/>
      <c r="AY32" s="470"/>
      <c r="AZ32" s="470"/>
      <c r="BA32" s="470"/>
      <c r="BB32" s="470"/>
      <c r="BC32" s="470"/>
      <c r="BE32" s="470" t="s">
        <v>282</v>
      </c>
      <c r="BF32" s="470"/>
      <c r="BG32" s="470"/>
      <c r="BH32" s="470"/>
      <c r="BI32" s="470"/>
      <c r="BJ32" s="470"/>
      <c r="BK32" s="470"/>
      <c r="BL32" s="470"/>
      <c r="BM32" s="470"/>
      <c r="BN32" s="470"/>
      <c r="BO32" s="470"/>
      <c r="BP32" s="470"/>
      <c r="BQ32" s="470"/>
      <c r="BR32" s="470"/>
      <c r="BS32" s="470"/>
      <c r="BT32" s="470"/>
      <c r="BU32" s="470"/>
      <c r="BW32" s="470" t="s">
        <v>283</v>
      </c>
      <c r="BX32" s="470"/>
      <c r="BY32" s="470"/>
      <c r="BZ32" s="470"/>
      <c r="CA32" s="470"/>
      <c r="CB32" s="470"/>
      <c r="CC32" s="470"/>
      <c r="CD32" s="470"/>
      <c r="CE32" s="470"/>
      <c r="CF32" s="470"/>
      <c r="CG32" s="470"/>
      <c r="CH32" s="470"/>
      <c r="CI32" s="470"/>
      <c r="CJ32" s="470"/>
      <c r="CK32" s="470"/>
      <c r="CL32" s="470"/>
      <c r="CM32" s="470"/>
      <c r="CO32" s="470" t="s">
        <v>285</v>
      </c>
      <c r="CP32" s="470"/>
      <c r="CQ32" s="470"/>
      <c r="CR32" s="470"/>
      <c r="CS32" s="470"/>
      <c r="CT32" s="470"/>
      <c r="CU32" s="470"/>
      <c r="CV32" s="470"/>
      <c r="CW32" s="470"/>
      <c r="CX32" s="470"/>
      <c r="CY32" s="470"/>
      <c r="CZ32" s="470"/>
      <c r="DA32" s="470"/>
      <c r="DB32" s="470"/>
      <c r="DC32" s="470"/>
      <c r="DD32" s="470"/>
      <c r="DE32" s="470"/>
      <c r="DI32" s="37"/>
    </row>
    <row r="33" spans="1:113" ht="13.5" customHeight="1" x14ac:dyDescent="0.15">
      <c r="A33" s="2"/>
      <c r="B33" s="5"/>
      <c r="C33" s="449" t="s">
        <v>67</v>
      </c>
      <c r="D33" s="449"/>
      <c r="E33" s="429" t="s">
        <v>286</v>
      </c>
      <c r="F33" s="429"/>
      <c r="G33" s="429"/>
      <c r="H33" s="429"/>
      <c r="I33" s="429"/>
      <c r="J33" s="429"/>
      <c r="K33" s="429"/>
      <c r="L33" s="429"/>
      <c r="M33" s="429"/>
      <c r="N33" s="429"/>
      <c r="O33" s="429"/>
      <c r="P33" s="429"/>
      <c r="Q33" s="429"/>
      <c r="R33" s="429"/>
      <c r="S33" s="429"/>
      <c r="T33" s="12"/>
      <c r="U33" s="449" t="s">
        <v>67</v>
      </c>
      <c r="V33" s="449"/>
      <c r="W33" s="429" t="s">
        <v>286</v>
      </c>
      <c r="X33" s="429"/>
      <c r="Y33" s="429"/>
      <c r="Z33" s="429"/>
      <c r="AA33" s="429"/>
      <c r="AB33" s="429"/>
      <c r="AC33" s="429"/>
      <c r="AD33" s="429"/>
      <c r="AE33" s="429"/>
      <c r="AF33" s="429"/>
      <c r="AG33" s="429"/>
      <c r="AH33" s="429"/>
      <c r="AI33" s="429"/>
      <c r="AJ33" s="429"/>
      <c r="AK33" s="429"/>
      <c r="AL33" s="12"/>
      <c r="AM33" s="449" t="s">
        <v>67</v>
      </c>
      <c r="AN33" s="449"/>
      <c r="AO33" s="429" t="s">
        <v>286</v>
      </c>
      <c r="AP33" s="429"/>
      <c r="AQ33" s="429"/>
      <c r="AR33" s="429"/>
      <c r="AS33" s="429"/>
      <c r="AT33" s="429"/>
      <c r="AU33" s="429"/>
      <c r="AV33" s="429"/>
      <c r="AW33" s="429"/>
      <c r="AX33" s="429"/>
      <c r="AY33" s="429"/>
      <c r="AZ33" s="429"/>
      <c r="BA33" s="429"/>
      <c r="BB33" s="429"/>
      <c r="BC33" s="429"/>
      <c r="BD33" s="8"/>
      <c r="BE33" s="429" t="s">
        <v>289</v>
      </c>
      <c r="BF33" s="429"/>
      <c r="BG33" s="429" t="s">
        <v>174</v>
      </c>
      <c r="BH33" s="429"/>
      <c r="BI33" s="429"/>
      <c r="BJ33" s="429"/>
      <c r="BK33" s="429"/>
      <c r="BL33" s="429"/>
      <c r="BM33" s="429"/>
      <c r="BN33" s="429"/>
      <c r="BO33" s="429"/>
      <c r="BP33" s="429"/>
      <c r="BQ33" s="429"/>
      <c r="BR33" s="429"/>
      <c r="BS33" s="429"/>
      <c r="BT33" s="429"/>
      <c r="BU33" s="429"/>
      <c r="BV33" s="8"/>
      <c r="BW33" s="449" t="s">
        <v>289</v>
      </c>
      <c r="BX33" s="449"/>
      <c r="BY33" s="429" t="s">
        <v>121</v>
      </c>
      <c r="BZ33" s="429"/>
      <c r="CA33" s="429"/>
      <c r="CB33" s="429"/>
      <c r="CC33" s="429"/>
      <c r="CD33" s="429"/>
      <c r="CE33" s="429"/>
      <c r="CF33" s="429"/>
      <c r="CG33" s="429"/>
      <c r="CH33" s="429"/>
      <c r="CI33" s="429"/>
      <c r="CJ33" s="429"/>
      <c r="CK33" s="429"/>
      <c r="CL33" s="429"/>
      <c r="CM33" s="429"/>
      <c r="CN33" s="12"/>
      <c r="CO33" s="449" t="s">
        <v>67</v>
      </c>
      <c r="CP33" s="449"/>
      <c r="CQ33" s="429" t="s">
        <v>290</v>
      </c>
      <c r="CR33" s="429"/>
      <c r="CS33" s="429"/>
      <c r="CT33" s="429"/>
      <c r="CU33" s="429"/>
      <c r="CV33" s="429"/>
      <c r="CW33" s="429"/>
      <c r="CX33" s="429"/>
      <c r="CY33" s="429"/>
      <c r="CZ33" s="429"/>
      <c r="DA33" s="429"/>
      <c r="DB33" s="429"/>
      <c r="DC33" s="429"/>
      <c r="DD33" s="429"/>
      <c r="DE33" s="429"/>
      <c r="DF33" s="12"/>
      <c r="DG33" s="469" t="s">
        <v>91</v>
      </c>
      <c r="DH33" s="469"/>
      <c r="DI33" s="20"/>
    </row>
    <row r="34" spans="1:113" ht="32.25" customHeight="1" x14ac:dyDescent="0.15">
      <c r="A34" s="2"/>
      <c r="B34" s="5"/>
      <c r="C34" s="467">
        <f>IF(E34="","",1)</f>
        <v>1</v>
      </c>
      <c r="D34" s="467"/>
      <c r="E34" s="466" t="str">
        <f>IF('各会計、関係団体の財政状況及び健全化判断比率'!B7="","",'各会計、関係団体の財政状況及び健全化判断比率'!B7)</f>
        <v>一般会計</v>
      </c>
      <c r="F34" s="466"/>
      <c r="G34" s="466"/>
      <c r="H34" s="466"/>
      <c r="I34" s="466"/>
      <c r="J34" s="466"/>
      <c r="K34" s="466"/>
      <c r="L34" s="466"/>
      <c r="M34" s="466"/>
      <c r="N34" s="466"/>
      <c r="O34" s="466"/>
      <c r="P34" s="466"/>
      <c r="Q34" s="466"/>
      <c r="R34" s="466"/>
      <c r="S34" s="466"/>
      <c r="T34" s="2"/>
      <c r="U34" s="467">
        <f>IF(W34="","",MAX(C34:D43)+1)</f>
        <v>4</v>
      </c>
      <c r="V34" s="467"/>
      <c r="W34" s="466" t="str">
        <f>IF('各会計、関係団体の財政状況及び健全化判断比率'!B28="","",'各会計、関係団体の財政状況及び健全化判断比率'!B28)</f>
        <v>国民健康保険特別会計</v>
      </c>
      <c r="X34" s="466"/>
      <c r="Y34" s="466"/>
      <c r="Z34" s="466"/>
      <c r="AA34" s="466"/>
      <c r="AB34" s="466"/>
      <c r="AC34" s="466"/>
      <c r="AD34" s="466"/>
      <c r="AE34" s="466"/>
      <c r="AF34" s="466"/>
      <c r="AG34" s="466"/>
      <c r="AH34" s="466"/>
      <c r="AI34" s="466"/>
      <c r="AJ34" s="466"/>
      <c r="AK34" s="466"/>
      <c r="AL34" s="2"/>
      <c r="AM34" s="467">
        <f>IF(AO34="","",MAX(C34:D43,U34:V43)+1)</f>
        <v>7</v>
      </c>
      <c r="AN34" s="467"/>
      <c r="AO34" s="466" t="str">
        <f>IF('各会計、関係団体の財政状況及び健全化判断比率'!B31="","",'各会計、関係団体の財政状況及び健全化判断比率'!B31)</f>
        <v>水道事業会計</v>
      </c>
      <c r="AP34" s="466"/>
      <c r="AQ34" s="466"/>
      <c r="AR34" s="466"/>
      <c r="AS34" s="466"/>
      <c r="AT34" s="466"/>
      <c r="AU34" s="466"/>
      <c r="AV34" s="466"/>
      <c r="AW34" s="466"/>
      <c r="AX34" s="466"/>
      <c r="AY34" s="466"/>
      <c r="AZ34" s="466"/>
      <c r="BA34" s="466"/>
      <c r="BB34" s="466"/>
      <c r="BC34" s="466"/>
      <c r="BD34" s="2"/>
      <c r="BE34" s="467">
        <f>IF(BG34="","",MAX(C34:D43,U34:V43,AM34:AN43)+1)</f>
        <v>8</v>
      </c>
      <c r="BF34" s="467"/>
      <c r="BG34" s="466" t="str">
        <f>IF('各会計、関係団体の財政状況及び健全化判断比率'!B32="","",'各会計、関係団体の財政状況及び健全化判断比率'!B32)</f>
        <v>下水道事業特別会計</v>
      </c>
      <c r="BH34" s="466"/>
      <c r="BI34" s="466"/>
      <c r="BJ34" s="466"/>
      <c r="BK34" s="466"/>
      <c r="BL34" s="466"/>
      <c r="BM34" s="466"/>
      <c r="BN34" s="466"/>
      <c r="BO34" s="466"/>
      <c r="BP34" s="466"/>
      <c r="BQ34" s="466"/>
      <c r="BR34" s="466"/>
      <c r="BS34" s="466"/>
      <c r="BT34" s="466"/>
      <c r="BU34" s="466"/>
      <c r="BV34" s="2"/>
      <c r="BW34" s="467">
        <f>IF(BY34="","",MAX(C34:D43,U34:V43,AM34:AN43,BE34:BF43)+1)</f>
        <v>9</v>
      </c>
      <c r="BX34" s="467"/>
      <c r="BY34" s="466" t="str">
        <f>IF('各会計、関係団体の財政状況及び健全化判断比率'!B68="","",'各会計、関係団体の財政状況及び健全化判断比率'!B68)</f>
        <v>老人福祉施設三室園組合</v>
      </c>
      <c r="BZ34" s="466"/>
      <c r="CA34" s="466"/>
      <c r="CB34" s="466"/>
      <c r="CC34" s="466"/>
      <c r="CD34" s="466"/>
      <c r="CE34" s="466"/>
      <c r="CF34" s="466"/>
      <c r="CG34" s="466"/>
      <c r="CH34" s="466"/>
      <c r="CI34" s="466"/>
      <c r="CJ34" s="466"/>
      <c r="CK34" s="466"/>
      <c r="CL34" s="466"/>
      <c r="CM34" s="466"/>
      <c r="CN34" s="2"/>
      <c r="CO34" s="467" t="str">
        <f>IF(CQ34="","",MAX(C34:D43,U34:V43,AM34:AN43,BE34:BF43,BW34:BX43)+1)</f>
        <v/>
      </c>
      <c r="CP34" s="467"/>
      <c r="CQ34" s="466" t="str">
        <f>IF('各会計、関係団体の財政状況及び健全化判断比率'!BS7="","",'各会計、関係団体の財政状況及び健全化判断比率'!BS7)</f>
        <v/>
      </c>
      <c r="CR34" s="466"/>
      <c r="CS34" s="466"/>
      <c r="CT34" s="466"/>
      <c r="CU34" s="466"/>
      <c r="CV34" s="466"/>
      <c r="CW34" s="466"/>
      <c r="CX34" s="466"/>
      <c r="CY34" s="466"/>
      <c r="CZ34" s="466"/>
      <c r="DA34" s="466"/>
      <c r="DB34" s="466"/>
      <c r="DC34" s="466"/>
      <c r="DD34" s="466"/>
      <c r="DE34" s="466"/>
      <c r="DG34" s="468" t="str">
        <f>IF('各会計、関係団体の財政状況及び健全化判断比率'!BR7="","",'各会計、関係団体の財政状況及び健全化判断比率'!BR7)</f>
        <v/>
      </c>
      <c r="DH34" s="468"/>
      <c r="DI34" s="20"/>
    </row>
    <row r="35" spans="1:113" ht="32.25" customHeight="1" x14ac:dyDescent="0.15">
      <c r="A35" s="2"/>
      <c r="B35" s="5"/>
      <c r="C35" s="467">
        <f t="shared" ref="C35:C43" si="0">IF(E35="","",C34+1)</f>
        <v>2</v>
      </c>
      <c r="D35" s="467"/>
      <c r="E35" s="466" t="str">
        <f>IF('各会計、関係団体の財政状況及び健全化判断比率'!B8="","",'各会計、関係団体の財政状況及び健全化判断比率'!B8)</f>
        <v>住宅新築資金等貸付事業特別会計</v>
      </c>
      <c r="F35" s="466"/>
      <c r="G35" s="466"/>
      <c r="H35" s="466"/>
      <c r="I35" s="466"/>
      <c r="J35" s="466"/>
      <c r="K35" s="466"/>
      <c r="L35" s="466"/>
      <c r="M35" s="466"/>
      <c r="N35" s="466"/>
      <c r="O35" s="466"/>
      <c r="P35" s="466"/>
      <c r="Q35" s="466"/>
      <c r="R35" s="466"/>
      <c r="S35" s="466"/>
      <c r="T35" s="2"/>
      <c r="U35" s="467">
        <f t="shared" ref="U35:U43" si="1">IF(W35="","",U34+1)</f>
        <v>5</v>
      </c>
      <c r="V35" s="467"/>
      <c r="W35" s="466" t="str">
        <f>IF('各会計、関係団体の財政状況及び健全化判断比率'!B29="","",'各会計、関係団体の財政状況及び健全化判断比率'!B29)</f>
        <v>介護保険事業特別会計（保険事業勘定）</v>
      </c>
      <c r="X35" s="466"/>
      <c r="Y35" s="466"/>
      <c r="Z35" s="466"/>
      <c r="AA35" s="466"/>
      <c r="AB35" s="466"/>
      <c r="AC35" s="466"/>
      <c r="AD35" s="466"/>
      <c r="AE35" s="466"/>
      <c r="AF35" s="466"/>
      <c r="AG35" s="466"/>
      <c r="AH35" s="466"/>
      <c r="AI35" s="466"/>
      <c r="AJ35" s="466"/>
      <c r="AK35" s="466"/>
      <c r="AL35" s="2"/>
      <c r="AM35" s="467" t="str">
        <f t="shared" ref="AM35:AM43" si="2">IF(AO35="","",AM34+1)</f>
        <v/>
      </c>
      <c r="AN35" s="467"/>
      <c r="AO35" s="466"/>
      <c r="AP35" s="466"/>
      <c r="AQ35" s="466"/>
      <c r="AR35" s="466"/>
      <c r="AS35" s="466"/>
      <c r="AT35" s="466"/>
      <c r="AU35" s="466"/>
      <c r="AV35" s="466"/>
      <c r="AW35" s="466"/>
      <c r="AX35" s="466"/>
      <c r="AY35" s="466"/>
      <c r="AZ35" s="466"/>
      <c r="BA35" s="466"/>
      <c r="BB35" s="466"/>
      <c r="BC35" s="466"/>
      <c r="BD35" s="2"/>
      <c r="BE35" s="467" t="str">
        <f t="shared" ref="BE35:BE43" si="3">IF(BG35="","",BE34+1)</f>
        <v/>
      </c>
      <c r="BF35" s="467"/>
      <c r="BG35" s="466"/>
      <c r="BH35" s="466"/>
      <c r="BI35" s="466"/>
      <c r="BJ35" s="466"/>
      <c r="BK35" s="466"/>
      <c r="BL35" s="466"/>
      <c r="BM35" s="466"/>
      <c r="BN35" s="466"/>
      <c r="BO35" s="466"/>
      <c r="BP35" s="466"/>
      <c r="BQ35" s="466"/>
      <c r="BR35" s="466"/>
      <c r="BS35" s="466"/>
      <c r="BT35" s="466"/>
      <c r="BU35" s="466"/>
      <c r="BV35" s="2"/>
      <c r="BW35" s="467">
        <f t="shared" ref="BW35:BW43" si="4">IF(BY35="","",BW34+1)</f>
        <v>10</v>
      </c>
      <c r="BX35" s="467"/>
      <c r="BY35" s="466" t="str">
        <f>IF('各会計、関係団体の財政状況及び健全化判断比率'!B69="","",'各会計、関係団体の財政状況及び健全化判断比率'!B69)</f>
        <v>奈良県葛城地区清掃事務組合</v>
      </c>
      <c r="BZ35" s="466"/>
      <c r="CA35" s="466"/>
      <c r="CB35" s="466"/>
      <c r="CC35" s="466"/>
      <c r="CD35" s="466"/>
      <c r="CE35" s="466"/>
      <c r="CF35" s="466"/>
      <c r="CG35" s="466"/>
      <c r="CH35" s="466"/>
      <c r="CI35" s="466"/>
      <c r="CJ35" s="466"/>
      <c r="CK35" s="466"/>
      <c r="CL35" s="466"/>
      <c r="CM35" s="466"/>
      <c r="CN35" s="2"/>
      <c r="CO35" s="467" t="str">
        <f t="shared" ref="CO35:CO43" si="5">IF(CQ35="","",CO34+1)</f>
        <v/>
      </c>
      <c r="CP35" s="467"/>
      <c r="CQ35" s="466" t="str">
        <f>IF('各会計、関係団体の財政状況及び健全化判断比率'!BS8="","",'各会計、関係団体の財政状況及び健全化判断比率'!BS8)</f>
        <v/>
      </c>
      <c r="CR35" s="466"/>
      <c r="CS35" s="466"/>
      <c r="CT35" s="466"/>
      <c r="CU35" s="466"/>
      <c r="CV35" s="466"/>
      <c r="CW35" s="466"/>
      <c r="CX35" s="466"/>
      <c r="CY35" s="466"/>
      <c r="CZ35" s="466"/>
      <c r="DA35" s="466"/>
      <c r="DB35" s="466"/>
      <c r="DC35" s="466"/>
      <c r="DD35" s="466"/>
      <c r="DE35" s="466"/>
      <c r="DG35" s="468" t="str">
        <f>IF('各会計、関係団体の財政状況及び健全化判断比率'!BR8="","",'各会計、関係団体の財政状況及び健全化判断比率'!BR8)</f>
        <v/>
      </c>
      <c r="DH35" s="468"/>
      <c r="DI35" s="20"/>
    </row>
    <row r="36" spans="1:113" ht="32.25" customHeight="1" x14ac:dyDescent="0.15">
      <c r="A36" s="2"/>
      <c r="B36" s="5"/>
      <c r="C36" s="467">
        <f t="shared" si="0"/>
        <v>3</v>
      </c>
      <c r="D36" s="467"/>
      <c r="E36" s="466" t="str">
        <f>IF('各会計、関係団体の財政状況及び健全化判断比率'!B9="","",'各会計、関係団体の財政状況及び健全化判断比率'!B9)</f>
        <v>水洗便所改造資金貸付事業特別会計</v>
      </c>
      <c r="F36" s="466"/>
      <c r="G36" s="466"/>
      <c r="H36" s="466"/>
      <c r="I36" s="466"/>
      <c r="J36" s="466"/>
      <c r="K36" s="466"/>
      <c r="L36" s="466"/>
      <c r="M36" s="466"/>
      <c r="N36" s="466"/>
      <c r="O36" s="466"/>
      <c r="P36" s="466"/>
      <c r="Q36" s="466"/>
      <c r="R36" s="466"/>
      <c r="S36" s="466"/>
      <c r="T36" s="2"/>
      <c r="U36" s="467">
        <f t="shared" si="1"/>
        <v>6</v>
      </c>
      <c r="V36" s="467"/>
      <c r="W36" s="466" t="str">
        <f>IF('各会計、関係団体の財政状況及び健全化判断比率'!B30="","",'各会計、関係団体の財政状況及び健全化判断比率'!B30)</f>
        <v>後期高齢者医療制度特別会計</v>
      </c>
      <c r="X36" s="466"/>
      <c r="Y36" s="466"/>
      <c r="Z36" s="466"/>
      <c r="AA36" s="466"/>
      <c r="AB36" s="466"/>
      <c r="AC36" s="466"/>
      <c r="AD36" s="466"/>
      <c r="AE36" s="466"/>
      <c r="AF36" s="466"/>
      <c r="AG36" s="466"/>
      <c r="AH36" s="466"/>
      <c r="AI36" s="466"/>
      <c r="AJ36" s="466"/>
      <c r="AK36" s="466"/>
      <c r="AL36" s="2"/>
      <c r="AM36" s="467" t="str">
        <f t="shared" si="2"/>
        <v/>
      </c>
      <c r="AN36" s="467"/>
      <c r="AO36" s="466"/>
      <c r="AP36" s="466"/>
      <c r="AQ36" s="466"/>
      <c r="AR36" s="466"/>
      <c r="AS36" s="466"/>
      <c r="AT36" s="466"/>
      <c r="AU36" s="466"/>
      <c r="AV36" s="466"/>
      <c r="AW36" s="466"/>
      <c r="AX36" s="466"/>
      <c r="AY36" s="466"/>
      <c r="AZ36" s="466"/>
      <c r="BA36" s="466"/>
      <c r="BB36" s="466"/>
      <c r="BC36" s="466"/>
      <c r="BD36" s="2"/>
      <c r="BE36" s="467" t="str">
        <f t="shared" si="3"/>
        <v/>
      </c>
      <c r="BF36" s="467"/>
      <c r="BG36" s="466"/>
      <c r="BH36" s="466"/>
      <c r="BI36" s="466"/>
      <c r="BJ36" s="466"/>
      <c r="BK36" s="466"/>
      <c r="BL36" s="466"/>
      <c r="BM36" s="466"/>
      <c r="BN36" s="466"/>
      <c r="BO36" s="466"/>
      <c r="BP36" s="466"/>
      <c r="BQ36" s="466"/>
      <c r="BR36" s="466"/>
      <c r="BS36" s="466"/>
      <c r="BT36" s="466"/>
      <c r="BU36" s="466"/>
      <c r="BV36" s="2"/>
      <c r="BW36" s="467">
        <f t="shared" si="4"/>
        <v>11</v>
      </c>
      <c r="BX36" s="467"/>
      <c r="BY36" s="466" t="str">
        <f>IF('各会計、関係団体の財政状況及び健全化判断比率'!B70="","",'各会計、関係団体の財政状況及び健全化判断比率'!B70)</f>
        <v>奈良県市町村総合事務組合</v>
      </c>
      <c r="BZ36" s="466"/>
      <c r="CA36" s="466"/>
      <c r="CB36" s="466"/>
      <c r="CC36" s="466"/>
      <c r="CD36" s="466"/>
      <c r="CE36" s="466"/>
      <c r="CF36" s="466"/>
      <c r="CG36" s="466"/>
      <c r="CH36" s="466"/>
      <c r="CI36" s="466"/>
      <c r="CJ36" s="466"/>
      <c r="CK36" s="466"/>
      <c r="CL36" s="466"/>
      <c r="CM36" s="466"/>
      <c r="CN36" s="2"/>
      <c r="CO36" s="467" t="str">
        <f t="shared" si="5"/>
        <v/>
      </c>
      <c r="CP36" s="467"/>
      <c r="CQ36" s="466" t="str">
        <f>IF('各会計、関係団体の財政状況及び健全化判断比率'!BS9="","",'各会計、関係団体の財政状況及び健全化判断比率'!BS9)</f>
        <v/>
      </c>
      <c r="CR36" s="466"/>
      <c r="CS36" s="466"/>
      <c r="CT36" s="466"/>
      <c r="CU36" s="466"/>
      <c r="CV36" s="466"/>
      <c r="CW36" s="466"/>
      <c r="CX36" s="466"/>
      <c r="CY36" s="466"/>
      <c r="CZ36" s="466"/>
      <c r="DA36" s="466"/>
      <c r="DB36" s="466"/>
      <c r="DC36" s="466"/>
      <c r="DD36" s="466"/>
      <c r="DE36" s="466"/>
      <c r="DG36" s="468" t="str">
        <f>IF('各会計、関係団体の財政状況及び健全化判断比率'!BR9="","",'各会計、関係団体の財政状況及び健全化判断比率'!BR9)</f>
        <v/>
      </c>
      <c r="DH36" s="468"/>
      <c r="DI36" s="20"/>
    </row>
    <row r="37" spans="1:113" ht="32.25" customHeight="1" x14ac:dyDescent="0.15">
      <c r="A37" s="2"/>
      <c r="B37" s="5"/>
      <c r="C37" s="467" t="str">
        <f t="shared" si="0"/>
        <v/>
      </c>
      <c r="D37" s="467"/>
      <c r="E37" s="466" t="str">
        <f>IF('各会計、関係団体の財政状況及び健全化判断比率'!B10="","",'各会計、関係団体の財政状況及び健全化判断比率'!B10)</f>
        <v/>
      </c>
      <c r="F37" s="466"/>
      <c r="G37" s="466"/>
      <c r="H37" s="466"/>
      <c r="I37" s="466"/>
      <c r="J37" s="466"/>
      <c r="K37" s="466"/>
      <c r="L37" s="466"/>
      <c r="M37" s="466"/>
      <c r="N37" s="466"/>
      <c r="O37" s="466"/>
      <c r="P37" s="466"/>
      <c r="Q37" s="466"/>
      <c r="R37" s="466"/>
      <c r="S37" s="466"/>
      <c r="T37" s="2"/>
      <c r="U37" s="467" t="str">
        <f t="shared" si="1"/>
        <v/>
      </c>
      <c r="V37" s="467"/>
      <c r="W37" s="466"/>
      <c r="X37" s="466"/>
      <c r="Y37" s="466"/>
      <c r="Z37" s="466"/>
      <c r="AA37" s="466"/>
      <c r="AB37" s="466"/>
      <c r="AC37" s="466"/>
      <c r="AD37" s="466"/>
      <c r="AE37" s="466"/>
      <c r="AF37" s="466"/>
      <c r="AG37" s="466"/>
      <c r="AH37" s="466"/>
      <c r="AI37" s="466"/>
      <c r="AJ37" s="466"/>
      <c r="AK37" s="466"/>
      <c r="AL37" s="2"/>
      <c r="AM37" s="467" t="str">
        <f t="shared" si="2"/>
        <v/>
      </c>
      <c r="AN37" s="467"/>
      <c r="AO37" s="466"/>
      <c r="AP37" s="466"/>
      <c r="AQ37" s="466"/>
      <c r="AR37" s="466"/>
      <c r="AS37" s="466"/>
      <c r="AT37" s="466"/>
      <c r="AU37" s="466"/>
      <c r="AV37" s="466"/>
      <c r="AW37" s="466"/>
      <c r="AX37" s="466"/>
      <c r="AY37" s="466"/>
      <c r="AZ37" s="466"/>
      <c r="BA37" s="466"/>
      <c r="BB37" s="466"/>
      <c r="BC37" s="466"/>
      <c r="BD37" s="2"/>
      <c r="BE37" s="467" t="str">
        <f t="shared" si="3"/>
        <v/>
      </c>
      <c r="BF37" s="467"/>
      <c r="BG37" s="466"/>
      <c r="BH37" s="466"/>
      <c r="BI37" s="466"/>
      <c r="BJ37" s="466"/>
      <c r="BK37" s="466"/>
      <c r="BL37" s="466"/>
      <c r="BM37" s="466"/>
      <c r="BN37" s="466"/>
      <c r="BO37" s="466"/>
      <c r="BP37" s="466"/>
      <c r="BQ37" s="466"/>
      <c r="BR37" s="466"/>
      <c r="BS37" s="466"/>
      <c r="BT37" s="466"/>
      <c r="BU37" s="466"/>
      <c r="BV37" s="2"/>
      <c r="BW37" s="467">
        <f t="shared" si="4"/>
        <v>12</v>
      </c>
      <c r="BX37" s="467"/>
      <c r="BY37" s="466" t="str">
        <f>IF('各会計、関係団体の財政状況及び健全化判断比率'!B71="","",'各会計、関係団体の財政状況及び健全化判断比率'!B71)</f>
        <v>王寺周辺広域休日応急診療施設組合</v>
      </c>
      <c r="BZ37" s="466"/>
      <c r="CA37" s="466"/>
      <c r="CB37" s="466"/>
      <c r="CC37" s="466"/>
      <c r="CD37" s="466"/>
      <c r="CE37" s="466"/>
      <c r="CF37" s="466"/>
      <c r="CG37" s="466"/>
      <c r="CH37" s="466"/>
      <c r="CI37" s="466"/>
      <c r="CJ37" s="466"/>
      <c r="CK37" s="466"/>
      <c r="CL37" s="466"/>
      <c r="CM37" s="466"/>
      <c r="CN37" s="2"/>
      <c r="CO37" s="467" t="str">
        <f t="shared" si="5"/>
        <v/>
      </c>
      <c r="CP37" s="467"/>
      <c r="CQ37" s="466" t="str">
        <f>IF('各会計、関係団体の財政状況及び健全化判断比率'!BS10="","",'各会計、関係団体の財政状況及び健全化判断比率'!BS10)</f>
        <v/>
      </c>
      <c r="CR37" s="466"/>
      <c r="CS37" s="466"/>
      <c r="CT37" s="466"/>
      <c r="CU37" s="466"/>
      <c r="CV37" s="466"/>
      <c r="CW37" s="466"/>
      <c r="CX37" s="466"/>
      <c r="CY37" s="466"/>
      <c r="CZ37" s="466"/>
      <c r="DA37" s="466"/>
      <c r="DB37" s="466"/>
      <c r="DC37" s="466"/>
      <c r="DD37" s="466"/>
      <c r="DE37" s="466"/>
      <c r="DG37" s="468" t="str">
        <f>IF('各会計、関係団体の財政状況及び健全化判断比率'!BR10="","",'各会計、関係団体の財政状況及び健全化判断比率'!BR10)</f>
        <v/>
      </c>
      <c r="DH37" s="468"/>
      <c r="DI37" s="20"/>
    </row>
    <row r="38" spans="1:113" ht="32.25" customHeight="1" x14ac:dyDescent="0.15">
      <c r="A38" s="2"/>
      <c r="B38" s="5"/>
      <c r="C38" s="467" t="str">
        <f t="shared" si="0"/>
        <v/>
      </c>
      <c r="D38" s="467"/>
      <c r="E38" s="466" t="str">
        <f>IF('各会計、関係団体の財政状況及び健全化判断比率'!B11="","",'各会計、関係団体の財政状況及び健全化判断比率'!B11)</f>
        <v/>
      </c>
      <c r="F38" s="466"/>
      <c r="G38" s="466"/>
      <c r="H38" s="466"/>
      <c r="I38" s="466"/>
      <c r="J38" s="466"/>
      <c r="K38" s="466"/>
      <c r="L38" s="466"/>
      <c r="M38" s="466"/>
      <c r="N38" s="466"/>
      <c r="O38" s="466"/>
      <c r="P38" s="466"/>
      <c r="Q38" s="466"/>
      <c r="R38" s="466"/>
      <c r="S38" s="466"/>
      <c r="T38" s="2"/>
      <c r="U38" s="467" t="str">
        <f t="shared" si="1"/>
        <v/>
      </c>
      <c r="V38" s="467"/>
      <c r="W38" s="466"/>
      <c r="X38" s="466"/>
      <c r="Y38" s="466"/>
      <c r="Z38" s="466"/>
      <c r="AA38" s="466"/>
      <c r="AB38" s="466"/>
      <c r="AC38" s="466"/>
      <c r="AD38" s="466"/>
      <c r="AE38" s="466"/>
      <c r="AF38" s="466"/>
      <c r="AG38" s="466"/>
      <c r="AH38" s="466"/>
      <c r="AI38" s="466"/>
      <c r="AJ38" s="466"/>
      <c r="AK38" s="466"/>
      <c r="AL38" s="2"/>
      <c r="AM38" s="467" t="str">
        <f t="shared" si="2"/>
        <v/>
      </c>
      <c r="AN38" s="467"/>
      <c r="AO38" s="466"/>
      <c r="AP38" s="466"/>
      <c r="AQ38" s="466"/>
      <c r="AR38" s="466"/>
      <c r="AS38" s="466"/>
      <c r="AT38" s="466"/>
      <c r="AU38" s="466"/>
      <c r="AV38" s="466"/>
      <c r="AW38" s="466"/>
      <c r="AX38" s="466"/>
      <c r="AY38" s="466"/>
      <c r="AZ38" s="466"/>
      <c r="BA38" s="466"/>
      <c r="BB38" s="466"/>
      <c r="BC38" s="466"/>
      <c r="BD38" s="2"/>
      <c r="BE38" s="467" t="str">
        <f t="shared" si="3"/>
        <v/>
      </c>
      <c r="BF38" s="467"/>
      <c r="BG38" s="466"/>
      <c r="BH38" s="466"/>
      <c r="BI38" s="466"/>
      <c r="BJ38" s="466"/>
      <c r="BK38" s="466"/>
      <c r="BL38" s="466"/>
      <c r="BM38" s="466"/>
      <c r="BN38" s="466"/>
      <c r="BO38" s="466"/>
      <c r="BP38" s="466"/>
      <c r="BQ38" s="466"/>
      <c r="BR38" s="466"/>
      <c r="BS38" s="466"/>
      <c r="BT38" s="466"/>
      <c r="BU38" s="466"/>
      <c r="BV38" s="2"/>
      <c r="BW38" s="467">
        <f t="shared" si="4"/>
        <v>13</v>
      </c>
      <c r="BX38" s="467"/>
      <c r="BY38" s="466" t="str">
        <f>IF('各会計、関係団体の財政状況及び健全化判断比率'!B72="","",'各会計、関係団体の財政状況及び健全化判断比率'!B72)</f>
        <v>静香苑環境施設組合</v>
      </c>
      <c r="BZ38" s="466"/>
      <c r="CA38" s="466"/>
      <c r="CB38" s="466"/>
      <c r="CC38" s="466"/>
      <c r="CD38" s="466"/>
      <c r="CE38" s="466"/>
      <c r="CF38" s="466"/>
      <c r="CG38" s="466"/>
      <c r="CH38" s="466"/>
      <c r="CI38" s="466"/>
      <c r="CJ38" s="466"/>
      <c r="CK38" s="466"/>
      <c r="CL38" s="466"/>
      <c r="CM38" s="466"/>
      <c r="CN38" s="2"/>
      <c r="CO38" s="467" t="str">
        <f t="shared" si="5"/>
        <v/>
      </c>
      <c r="CP38" s="467"/>
      <c r="CQ38" s="466" t="str">
        <f>IF('各会計、関係団体の財政状況及び健全化判断比率'!BS11="","",'各会計、関係団体の財政状況及び健全化判断比率'!BS11)</f>
        <v/>
      </c>
      <c r="CR38" s="466"/>
      <c r="CS38" s="466"/>
      <c r="CT38" s="466"/>
      <c r="CU38" s="466"/>
      <c r="CV38" s="466"/>
      <c r="CW38" s="466"/>
      <c r="CX38" s="466"/>
      <c r="CY38" s="466"/>
      <c r="CZ38" s="466"/>
      <c r="DA38" s="466"/>
      <c r="DB38" s="466"/>
      <c r="DC38" s="466"/>
      <c r="DD38" s="466"/>
      <c r="DE38" s="466"/>
      <c r="DG38" s="468" t="str">
        <f>IF('各会計、関係団体の財政状況及び健全化判断比率'!BR11="","",'各会計、関係団体の財政状況及び健全化判断比率'!BR11)</f>
        <v/>
      </c>
      <c r="DH38" s="468"/>
      <c r="DI38" s="20"/>
    </row>
    <row r="39" spans="1:113" ht="32.25" customHeight="1" x14ac:dyDescent="0.15">
      <c r="A39" s="2"/>
      <c r="B39" s="5"/>
      <c r="C39" s="467" t="str">
        <f t="shared" si="0"/>
        <v/>
      </c>
      <c r="D39" s="467"/>
      <c r="E39" s="466" t="str">
        <f>IF('各会計、関係団体の財政状況及び健全化判断比率'!B12="","",'各会計、関係団体の財政状況及び健全化判断比率'!B12)</f>
        <v/>
      </c>
      <c r="F39" s="466"/>
      <c r="G39" s="466"/>
      <c r="H39" s="466"/>
      <c r="I39" s="466"/>
      <c r="J39" s="466"/>
      <c r="K39" s="466"/>
      <c r="L39" s="466"/>
      <c r="M39" s="466"/>
      <c r="N39" s="466"/>
      <c r="O39" s="466"/>
      <c r="P39" s="466"/>
      <c r="Q39" s="466"/>
      <c r="R39" s="466"/>
      <c r="S39" s="466"/>
      <c r="T39" s="2"/>
      <c r="U39" s="467" t="str">
        <f t="shared" si="1"/>
        <v/>
      </c>
      <c r="V39" s="467"/>
      <c r="W39" s="466"/>
      <c r="X39" s="466"/>
      <c r="Y39" s="466"/>
      <c r="Z39" s="466"/>
      <c r="AA39" s="466"/>
      <c r="AB39" s="466"/>
      <c r="AC39" s="466"/>
      <c r="AD39" s="466"/>
      <c r="AE39" s="466"/>
      <c r="AF39" s="466"/>
      <c r="AG39" s="466"/>
      <c r="AH39" s="466"/>
      <c r="AI39" s="466"/>
      <c r="AJ39" s="466"/>
      <c r="AK39" s="466"/>
      <c r="AL39" s="2"/>
      <c r="AM39" s="467" t="str">
        <f t="shared" si="2"/>
        <v/>
      </c>
      <c r="AN39" s="467"/>
      <c r="AO39" s="466"/>
      <c r="AP39" s="466"/>
      <c r="AQ39" s="466"/>
      <c r="AR39" s="466"/>
      <c r="AS39" s="466"/>
      <c r="AT39" s="466"/>
      <c r="AU39" s="466"/>
      <c r="AV39" s="466"/>
      <c r="AW39" s="466"/>
      <c r="AX39" s="466"/>
      <c r="AY39" s="466"/>
      <c r="AZ39" s="466"/>
      <c r="BA39" s="466"/>
      <c r="BB39" s="466"/>
      <c r="BC39" s="466"/>
      <c r="BD39" s="2"/>
      <c r="BE39" s="467" t="str">
        <f t="shared" si="3"/>
        <v/>
      </c>
      <c r="BF39" s="467"/>
      <c r="BG39" s="466"/>
      <c r="BH39" s="466"/>
      <c r="BI39" s="466"/>
      <c r="BJ39" s="466"/>
      <c r="BK39" s="466"/>
      <c r="BL39" s="466"/>
      <c r="BM39" s="466"/>
      <c r="BN39" s="466"/>
      <c r="BO39" s="466"/>
      <c r="BP39" s="466"/>
      <c r="BQ39" s="466"/>
      <c r="BR39" s="466"/>
      <c r="BS39" s="466"/>
      <c r="BT39" s="466"/>
      <c r="BU39" s="466"/>
      <c r="BV39" s="2"/>
      <c r="BW39" s="467">
        <f t="shared" si="4"/>
        <v>14</v>
      </c>
      <c r="BX39" s="467"/>
      <c r="BY39" s="466" t="str">
        <f>IF('各会計、関係団体の財政状況及び健全化判断比率'!B73="","",'各会計、関係団体の財政状況及び健全化判断比率'!B73)</f>
        <v>奈良県住宅新築資金等貸付金回収管理組合</v>
      </c>
      <c r="BZ39" s="466"/>
      <c r="CA39" s="466"/>
      <c r="CB39" s="466"/>
      <c r="CC39" s="466"/>
      <c r="CD39" s="466"/>
      <c r="CE39" s="466"/>
      <c r="CF39" s="466"/>
      <c r="CG39" s="466"/>
      <c r="CH39" s="466"/>
      <c r="CI39" s="466"/>
      <c r="CJ39" s="466"/>
      <c r="CK39" s="466"/>
      <c r="CL39" s="466"/>
      <c r="CM39" s="466"/>
      <c r="CN39" s="2"/>
      <c r="CO39" s="467" t="str">
        <f t="shared" si="5"/>
        <v/>
      </c>
      <c r="CP39" s="467"/>
      <c r="CQ39" s="466" t="str">
        <f>IF('各会計、関係団体の財政状況及び健全化判断比率'!BS12="","",'各会計、関係団体の財政状況及び健全化判断比率'!BS12)</f>
        <v/>
      </c>
      <c r="CR39" s="466"/>
      <c r="CS39" s="466"/>
      <c r="CT39" s="466"/>
      <c r="CU39" s="466"/>
      <c r="CV39" s="466"/>
      <c r="CW39" s="466"/>
      <c r="CX39" s="466"/>
      <c r="CY39" s="466"/>
      <c r="CZ39" s="466"/>
      <c r="DA39" s="466"/>
      <c r="DB39" s="466"/>
      <c r="DC39" s="466"/>
      <c r="DD39" s="466"/>
      <c r="DE39" s="466"/>
      <c r="DG39" s="468" t="str">
        <f>IF('各会計、関係団体の財政状況及び健全化判断比率'!BR12="","",'各会計、関係団体の財政状況及び健全化判断比率'!BR12)</f>
        <v/>
      </c>
      <c r="DH39" s="468"/>
      <c r="DI39" s="20"/>
    </row>
    <row r="40" spans="1:113" ht="32.25" customHeight="1" x14ac:dyDescent="0.15">
      <c r="A40" s="2"/>
      <c r="B40" s="5"/>
      <c r="C40" s="467" t="str">
        <f t="shared" si="0"/>
        <v/>
      </c>
      <c r="D40" s="467"/>
      <c r="E40" s="466" t="str">
        <f>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2"/>
      <c r="U40" s="467" t="str">
        <f t="shared" si="1"/>
        <v/>
      </c>
      <c r="V40" s="467"/>
      <c r="W40" s="466"/>
      <c r="X40" s="466"/>
      <c r="Y40" s="466"/>
      <c r="Z40" s="466"/>
      <c r="AA40" s="466"/>
      <c r="AB40" s="466"/>
      <c r="AC40" s="466"/>
      <c r="AD40" s="466"/>
      <c r="AE40" s="466"/>
      <c r="AF40" s="466"/>
      <c r="AG40" s="466"/>
      <c r="AH40" s="466"/>
      <c r="AI40" s="466"/>
      <c r="AJ40" s="466"/>
      <c r="AK40" s="466"/>
      <c r="AL40" s="2"/>
      <c r="AM40" s="467" t="str">
        <f t="shared" si="2"/>
        <v/>
      </c>
      <c r="AN40" s="467"/>
      <c r="AO40" s="466"/>
      <c r="AP40" s="466"/>
      <c r="AQ40" s="466"/>
      <c r="AR40" s="466"/>
      <c r="AS40" s="466"/>
      <c r="AT40" s="466"/>
      <c r="AU40" s="466"/>
      <c r="AV40" s="466"/>
      <c r="AW40" s="466"/>
      <c r="AX40" s="466"/>
      <c r="AY40" s="466"/>
      <c r="AZ40" s="466"/>
      <c r="BA40" s="466"/>
      <c r="BB40" s="466"/>
      <c r="BC40" s="466"/>
      <c r="BD40" s="2"/>
      <c r="BE40" s="467" t="str">
        <f t="shared" si="3"/>
        <v/>
      </c>
      <c r="BF40" s="467"/>
      <c r="BG40" s="466"/>
      <c r="BH40" s="466"/>
      <c r="BI40" s="466"/>
      <c r="BJ40" s="466"/>
      <c r="BK40" s="466"/>
      <c r="BL40" s="466"/>
      <c r="BM40" s="466"/>
      <c r="BN40" s="466"/>
      <c r="BO40" s="466"/>
      <c r="BP40" s="466"/>
      <c r="BQ40" s="466"/>
      <c r="BR40" s="466"/>
      <c r="BS40" s="466"/>
      <c r="BT40" s="466"/>
      <c r="BU40" s="466"/>
      <c r="BV40" s="2"/>
      <c r="BW40" s="467">
        <f t="shared" si="4"/>
        <v>15</v>
      </c>
      <c r="BX40" s="467"/>
      <c r="BY40" s="466" t="str">
        <f>IF('各会計、関係団体の財政状況及び健全化判断比率'!B74="","",'各会計、関係団体の財政状況及び健全化判断比率'!B74)</f>
        <v>奈良県後期高齢者医療広域連合</v>
      </c>
      <c r="BZ40" s="466"/>
      <c r="CA40" s="466"/>
      <c r="CB40" s="466"/>
      <c r="CC40" s="466"/>
      <c r="CD40" s="466"/>
      <c r="CE40" s="466"/>
      <c r="CF40" s="466"/>
      <c r="CG40" s="466"/>
      <c r="CH40" s="466"/>
      <c r="CI40" s="466"/>
      <c r="CJ40" s="466"/>
      <c r="CK40" s="466"/>
      <c r="CL40" s="466"/>
      <c r="CM40" s="466"/>
      <c r="CN40" s="2"/>
      <c r="CO40" s="467" t="str">
        <f t="shared" si="5"/>
        <v/>
      </c>
      <c r="CP40" s="467"/>
      <c r="CQ40" s="466" t="str">
        <f>IF('各会計、関係団体の財政状況及び健全化判断比率'!BS13="","",'各会計、関係団体の財政状況及び健全化判断比率'!BS13)</f>
        <v/>
      </c>
      <c r="CR40" s="466"/>
      <c r="CS40" s="466"/>
      <c r="CT40" s="466"/>
      <c r="CU40" s="466"/>
      <c r="CV40" s="466"/>
      <c r="CW40" s="466"/>
      <c r="CX40" s="466"/>
      <c r="CY40" s="466"/>
      <c r="CZ40" s="466"/>
      <c r="DA40" s="466"/>
      <c r="DB40" s="466"/>
      <c r="DC40" s="466"/>
      <c r="DD40" s="466"/>
      <c r="DE40" s="466"/>
      <c r="DG40" s="468" t="str">
        <f>IF('各会計、関係団体の財政状況及び健全化判断比率'!BR13="","",'各会計、関係団体の財政状況及び健全化判断比率'!BR13)</f>
        <v/>
      </c>
      <c r="DH40" s="468"/>
      <c r="DI40" s="20"/>
    </row>
    <row r="41" spans="1:113" ht="32.25" customHeight="1" x14ac:dyDescent="0.15">
      <c r="A41" s="2"/>
      <c r="B41" s="5"/>
      <c r="C41" s="467" t="str">
        <f t="shared" si="0"/>
        <v/>
      </c>
      <c r="D41" s="467"/>
      <c r="E41" s="466" t="str">
        <f>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2"/>
      <c r="U41" s="467" t="str">
        <f t="shared" si="1"/>
        <v/>
      </c>
      <c r="V41" s="467"/>
      <c r="W41" s="466"/>
      <c r="X41" s="466"/>
      <c r="Y41" s="466"/>
      <c r="Z41" s="466"/>
      <c r="AA41" s="466"/>
      <c r="AB41" s="466"/>
      <c r="AC41" s="466"/>
      <c r="AD41" s="466"/>
      <c r="AE41" s="466"/>
      <c r="AF41" s="466"/>
      <c r="AG41" s="466"/>
      <c r="AH41" s="466"/>
      <c r="AI41" s="466"/>
      <c r="AJ41" s="466"/>
      <c r="AK41" s="466"/>
      <c r="AL41" s="2"/>
      <c r="AM41" s="467" t="str">
        <f t="shared" si="2"/>
        <v/>
      </c>
      <c r="AN41" s="467"/>
      <c r="AO41" s="466"/>
      <c r="AP41" s="466"/>
      <c r="AQ41" s="466"/>
      <c r="AR41" s="466"/>
      <c r="AS41" s="466"/>
      <c r="AT41" s="466"/>
      <c r="AU41" s="466"/>
      <c r="AV41" s="466"/>
      <c r="AW41" s="466"/>
      <c r="AX41" s="466"/>
      <c r="AY41" s="466"/>
      <c r="AZ41" s="466"/>
      <c r="BA41" s="466"/>
      <c r="BB41" s="466"/>
      <c r="BC41" s="466"/>
      <c r="BD41" s="2"/>
      <c r="BE41" s="467" t="str">
        <f t="shared" si="3"/>
        <v/>
      </c>
      <c r="BF41" s="467"/>
      <c r="BG41" s="466"/>
      <c r="BH41" s="466"/>
      <c r="BI41" s="466"/>
      <c r="BJ41" s="466"/>
      <c r="BK41" s="466"/>
      <c r="BL41" s="466"/>
      <c r="BM41" s="466"/>
      <c r="BN41" s="466"/>
      <c r="BO41" s="466"/>
      <c r="BP41" s="466"/>
      <c r="BQ41" s="466"/>
      <c r="BR41" s="466"/>
      <c r="BS41" s="466"/>
      <c r="BT41" s="466"/>
      <c r="BU41" s="466"/>
      <c r="BV41" s="2"/>
      <c r="BW41" s="467">
        <f t="shared" si="4"/>
        <v>16</v>
      </c>
      <c r="BX41" s="467"/>
      <c r="BY41" s="466" t="str">
        <f>IF('各会計、関係団体の財政状況及び健全化判断比率'!B75="","",'各会計、関係団体の財政状況及び健全化判断比率'!B75)</f>
        <v>奈良県広域消防組合</v>
      </c>
      <c r="BZ41" s="466"/>
      <c r="CA41" s="466"/>
      <c r="CB41" s="466"/>
      <c r="CC41" s="466"/>
      <c r="CD41" s="466"/>
      <c r="CE41" s="466"/>
      <c r="CF41" s="466"/>
      <c r="CG41" s="466"/>
      <c r="CH41" s="466"/>
      <c r="CI41" s="466"/>
      <c r="CJ41" s="466"/>
      <c r="CK41" s="466"/>
      <c r="CL41" s="466"/>
      <c r="CM41" s="466"/>
      <c r="CN41" s="2"/>
      <c r="CO41" s="467" t="str">
        <f t="shared" si="5"/>
        <v/>
      </c>
      <c r="CP41" s="467"/>
      <c r="CQ41" s="466" t="str">
        <f>IF('各会計、関係団体の財政状況及び健全化判断比率'!BS14="","",'各会計、関係団体の財政状況及び健全化判断比率'!BS14)</f>
        <v/>
      </c>
      <c r="CR41" s="466"/>
      <c r="CS41" s="466"/>
      <c r="CT41" s="466"/>
      <c r="CU41" s="466"/>
      <c r="CV41" s="466"/>
      <c r="CW41" s="466"/>
      <c r="CX41" s="466"/>
      <c r="CY41" s="466"/>
      <c r="CZ41" s="466"/>
      <c r="DA41" s="466"/>
      <c r="DB41" s="466"/>
      <c r="DC41" s="466"/>
      <c r="DD41" s="466"/>
      <c r="DE41" s="466"/>
      <c r="DG41" s="468" t="str">
        <f>IF('各会計、関係団体の財政状況及び健全化判断比率'!BR14="","",'各会計、関係団体の財政状況及び健全化判断比率'!BR14)</f>
        <v/>
      </c>
      <c r="DH41" s="468"/>
      <c r="DI41" s="20"/>
    </row>
    <row r="42" spans="1:113" ht="32.25" customHeight="1" x14ac:dyDescent="0.15">
      <c r="B42" s="5"/>
      <c r="C42" s="467" t="str">
        <f t="shared" si="0"/>
        <v/>
      </c>
      <c r="D42" s="467"/>
      <c r="E42" s="466" t="str">
        <f>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2"/>
      <c r="U42" s="467" t="str">
        <f t="shared" si="1"/>
        <v/>
      </c>
      <c r="V42" s="467"/>
      <c r="W42" s="466"/>
      <c r="X42" s="466"/>
      <c r="Y42" s="466"/>
      <c r="Z42" s="466"/>
      <c r="AA42" s="466"/>
      <c r="AB42" s="466"/>
      <c r="AC42" s="466"/>
      <c r="AD42" s="466"/>
      <c r="AE42" s="466"/>
      <c r="AF42" s="466"/>
      <c r="AG42" s="466"/>
      <c r="AH42" s="466"/>
      <c r="AI42" s="466"/>
      <c r="AJ42" s="466"/>
      <c r="AK42" s="466"/>
      <c r="AL42" s="2"/>
      <c r="AM42" s="467" t="str">
        <f t="shared" si="2"/>
        <v/>
      </c>
      <c r="AN42" s="467"/>
      <c r="AO42" s="466"/>
      <c r="AP42" s="466"/>
      <c r="AQ42" s="466"/>
      <c r="AR42" s="466"/>
      <c r="AS42" s="466"/>
      <c r="AT42" s="466"/>
      <c r="AU42" s="466"/>
      <c r="AV42" s="466"/>
      <c r="AW42" s="466"/>
      <c r="AX42" s="466"/>
      <c r="AY42" s="466"/>
      <c r="AZ42" s="466"/>
      <c r="BA42" s="466"/>
      <c r="BB42" s="466"/>
      <c r="BC42" s="466"/>
      <c r="BD42" s="2"/>
      <c r="BE42" s="467" t="str">
        <f t="shared" si="3"/>
        <v/>
      </c>
      <c r="BF42" s="467"/>
      <c r="BG42" s="466"/>
      <c r="BH42" s="466"/>
      <c r="BI42" s="466"/>
      <c r="BJ42" s="466"/>
      <c r="BK42" s="466"/>
      <c r="BL42" s="466"/>
      <c r="BM42" s="466"/>
      <c r="BN42" s="466"/>
      <c r="BO42" s="466"/>
      <c r="BP42" s="466"/>
      <c r="BQ42" s="466"/>
      <c r="BR42" s="466"/>
      <c r="BS42" s="466"/>
      <c r="BT42" s="466"/>
      <c r="BU42" s="466"/>
      <c r="BV42" s="2"/>
      <c r="BW42" s="467">
        <f t="shared" si="4"/>
        <v>17</v>
      </c>
      <c r="BX42" s="467"/>
      <c r="BY42" s="466" t="str">
        <f>IF('各会計、関係団体の財政状況及び健全化判断比率'!B76="","",'各会計、関係団体の財政状況及び健全化判断比率'!B76)</f>
        <v>山辺・県北西部広域環境衛生組合</v>
      </c>
      <c r="BZ42" s="466"/>
      <c r="CA42" s="466"/>
      <c r="CB42" s="466"/>
      <c r="CC42" s="466"/>
      <c r="CD42" s="466"/>
      <c r="CE42" s="466"/>
      <c r="CF42" s="466"/>
      <c r="CG42" s="466"/>
      <c r="CH42" s="466"/>
      <c r="CI42" s="466"/>
      <c r="CJ42" s="466"/>
      <c r="CK42" s="466"/>
      <c r="CL42" s="466"/>
      <c r="CM42" s="466"/>
      <c r="CN42" s="2"/>
      <c r="CO42" s="467" t="str">
        <f t="shared" si="5"/>
        <v/>
      </c>
      <c r="CP42" s="467"/>
      <c r="CQ42" s="466" t="str">
        <f>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G42" s="468" t="str">
        <f>IF('各会計、関係団体の財政状況及び健全化判断比率'!BR15="","",'各会計、関係団体の財政状況及び健全化判断比率'!BR15)</f>
        <v/>
      </c>
      <c r="DH42" s="468"/>
      <c r="DI42" s="20"/>
    </row>
    <row r="43" spans="1:113" ht="32.25" customHeight="1" x14ac:dyDescent="0.15">
      <c r="B43" s="5"/>
      <c r="C43" s="467" t="str">
        <f t="shared" si="0"/>
        <v/>
      </c>
      <c r="D43" s="467"/>
      <c r="E43" s="466" t="str">
        <f>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2"/>
      <c r="U43" s="467" t="str">
        <f t="shared" si="1"/>
        <v/>
      </c>
      <c r="V43" s="467"/>
      <c r="W43" s="466"/>
      <c r="X43" s="466"/>
      <c r="Y43" s="466"/>
      <c r="Z43" s="466"/>
      <c r="AA43" s="466"/>
      <c r="AB43" s="466"/>
      <c r="AC43" s="466"/>
      <c r="AD43" s="466"/>
      <c r="AE43" s="466"/>
      <c r="AF43" s="466"/>
      <c r="AG43" s="466"/>
      <c r="AH43" s="466"/>
      <c r="AI43" s="466"/>
      <c r="AJ43" s="466"/>
      <c r="AK43" s="466"/>
      <c r="AL43" s="2"/>
      <c r="AM43" s="467" t="str">
        <f t="shared" si="2"/>
        <v/>
      </c>
      <c r="AN43" s="467"/>
      <c r="AO43" s="466"/>
      <c r="AP43" s="466"/>
      <c r="AQ43" s="466"/>
      <c r="AR43" s="466"/>
      <c r="AS43" s="466"/>
      <c r="AT43" s="466"/>
      <c r="AU43" s="466"/>
      <c r="AV43" s="466"/>
      <c r="AW43" s="466"/>
      <c r="AX43" s="466"/>
      <c r="AY43" s="466"/>
      <c r="AZ43" s="466"/>
      <c r="BA43" s="466"/>
      <c r="BB43" s="466"/>
      <c r="BC43" s="466"/>
      <c r="BD43" s="2"/>
      <c r="BE43" s="467" t="str">
        <f t="shared" si="3"/>
        <v/>
      </c>
      <c r="BF43" s="467"/>
      <c r="BG43" s="466"/>
      <c r="BH43" s="466"/>
      <c r="BI43" s="466"/>
      <c r="BJ43" s="466"/>
      <c r="BK43" s="466"/>
      <c r="BL43" s="466"/>
      <c r="BM43" s="466"/>
      <c r="BN43" s="466"/>
      <c r="BO43" s="466"/>
      <c r="BP43" s="466"/>
      <c r="BQ43" s="466"/>
      <c r="BR43" s="466"/>
      <c r="BS43" s="466"/>
      <c r="BT43" s="466"/>
      <c r="BU43" s="466"/>
      <c r="BV43" s="2"/>
      <c r="BW43" s="467">
        <f t="shared" si="4"/>
        <v>18</v>
      </c>
      <c r="BX43" s="467"/>
      <c r="BY43" s="466" t="str">
        <f>IF('各会計、関係団体の財政状況及び健全化判断比率'!B77="","",'各会計、関係団体の財政状況及び健全化判断比率'!B77)</f>
        <v>まほろば環境衛生組合</v>
      </c>
      <c r="BZ43" s="466"/>
      <c r="CA43" s="466"/>
      <c r="CB43" s="466"/>
      <c r="CC43" s="466"/>
      <c r="CD43" s="466"/>
      <c r="CE43" s="466"/>
      <c r="CF43" s="466"/>
      <c r="CG43" s="466"/>
      <c r="CH43" s="466"/>
      <c r="CI43" s="466"/>
      <c r="CJ43" s="466"/>
      <c r="CK43" s="466"/>
      <c r="CL43" s="466"/>
      <c r="CM43" s="466"/>
      <c r="CN43" s="2"/>
      <c r="CO43" s="467" t="str">
        <f t="shared" si="5"/>
        <v/>
      </c>
      <c r="CP43" s="467"/>
      <c r="CQ43" s="466" t="str">
        <f>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G43" s="468" t="str">
        <f>IF('各会計、関係団体の財政状況及び健全化判断比率'!BR16="","",'各会計、関係団体の財政状況及び健全化判断比率'!BR16)</f>
        <v/>
      </c>
      <c r="DH43" s="468"/>
      <c r="DI43" s="20"/>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8"/>
    </row>
    <row r="45" spans="1:113" x14ac:dyDescent="0.15"/>
    <row r="46" spans="1:113" x14ac:dyDescent="0.15">
      <c r="B46" s="1" t="s">
        <v>140</v>
      </c>
      <c r="E46" s="412" t="s">
        <v>294</v>
      </c>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row>
    <row r="47" spans="1:113" x14ac:dyDescent="0.15">
      <c r="E47" s="412" t="s">
        <v>295</v>
      </c>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row>
    <row r="48" spans="1:113" x14ac:dyDescent="0.15">
      <c r="E48" s="412" t="s">
        <v>297</v>
      </c>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row>
    <row r="49" spans="5:113" x14ac:dyDescent="0.15">
      <c r="E49" s="412" t="s">
        <v>298</v>
      </c>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row>
    <row r="50" spans="5:113" x14ac:dyDescent="0.15">
      <c r="E50" s="412" t="s">
        <v>203</v>
      </c>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row>
    <row r="51" spans="5:113" x14ac:dyDescent="0.15">
      <c r="E51" s="412" t="s">
        <v>301</v>
      </c>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row>
    <row r="52" spans="5:113" x14ac:dyDescent="0.15">
      <c r="E52" s="412" t="s">
        <v>304</v>
      </c>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row>
    <row r="53" spans="5:113" x14ac:dyDescent="0.15">
      <c r="E53" s="13" t="s">
        <v>532</v>
      </c>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row>
    <row r="54" spans="5:113" x14ac:dyDescent="0.15"/>
    <row r="55" spans="5:113" x14ac:dyDescent="0.15"/>
    <row r="56" spans="5:113" x14ac:dyDescent="0.15"/>
  </sheetData>
  <sheetProtection algorithmName="SHA-512" hashValue="y/pIk+dEh+e/HoKpgBiVq7tUbUzhveDp+L1W9q92qrjDnBvgv0LcKTZqJNt8oxzpI9TkkCP2gpSK90XkV8jAeQ==" saltValue="KcVNbngtSBBYFPa39tbPp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47" customWidth="1"/>
    <col min="2" max="2" width="11" style="47" customWidth="1"/>
    <col min="3" max="3" width="17" style="47" customWidth="1"/>
    <col min="4" max="5" width="16.625" style="47" customWidth="1"/>
    <col min="6" max="15" width="15" style="47" customWidth="1"/>
    <col min="16" max="16" width="24" style="47" customWidth="1"/>
    <col min="17" max="17" width="0" style="47" hidden="1" customWidth="1"/>
    <col min="18" max="16384" width="0" style="47"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5</v>
      </c>
      <c r="K32" s="186"/>
      <c r="L32" s="186"/>
      <c r="M32" s="186"/>
      <c r="N32" s="186"/>
      <c r="O32" s="186"/>
      <c r="P32" s="186"/>
    </row>
    <row r="33" spans="1:16" ht="39" customHeight="1" x14ac:dyDescent="0.2">
      <c r="A33" s="186"/>
      <c r="B33" s="187" t="s">
        <v>15</v>
      </c>
      <c r="C33" s="193"/>
      <c r="D33" s="193"/>
      <c r="E33" s="195" t="s">
        <v>19</v>
      </c>
      <c r="F33" s="196" t="s">
        <v>405</v>
      </c>
      <c r="G33" s="200" t="s">
        <v>348</v>
      </c>
      <c r="H33" s="200" t="s">
        <v>4</v>
      </c>
      <c r="I33" s="200" t="s">
        <v>489</v>
      </c>
      <c r="J33" s="204" t="s">
        <v>440</v>
      </c>
      <c r="K33" s="186"/>
      <c r="L33" s="186"/>
      <c r="M33" s="186"/>
      <c r="N33" s="186"/>
      <c r="O33" s="186"/>
      <c r="P33" s="186"/>
    </row>
    <row r="34" spans="1:16" ht="39" customHeight="1" x14ac:dyDescent="0.15">
      <c r="A34" s="186"/>
      <c r="B34" s="188"/>
      <c r="C34" s="1059" t="s">
        <v>422</v>
      </c>
      <c r="D34" s="1059"/>
      <c r="E34" s="1060"/>
      <c r="F34" s="197">
        <v>9.5500000000000007</v>
      </c>
      <c r="G34" s="201">
        <v>10.08</v>
      </c>
      <c r="H34" s="201">
        <v>11.4</v>
      </c>
      <c r="I34" s="201">
        <v>11.08</v>
      </c>
      <c r="J34" s="205">
        <v>11.77</v>
      </c>
      <c r="K34" s="186"/>
      <c r="L34" s="186"/>
      <c r="M34" s="186"/>
      <c r="N34" s="186"/>
      <c r="O34" s="186"/>
      <c r="P34" s="186"/>
    </row>
    <row r="35" spans="1:16" ht="39" customHeight="1" x14ac:dyDescent="0.15">
      <c r="A35" s="186"/>
      <c r="B35" s="189"/>
      <c r="C35" s="1055" t="s">
        <v>411</v>
      </c>
      <c r="D35" s="1055"/>
      <c r="E35" s="1056"/>
      <c r="F35" s="198">
        <v>0.56999999999999995</v>
      </c>
      <c r="G35" s="202">
        <v>0.39</v>
      </c>
      <c r="H35" s="202">
        <v>0.45</v>
      </c>
      <c r="I35" s="202">
        <v>4.95</v>
      </c>
      <c r="J35" s="206">
        <v>7.27</v>
      </c>
      <c r="K35" s="186"/>
      <c r="L35" s="186"/>
      <c r="M35" s="186"/>
      <c r="N35" s="186"/>
      <c r="O35" s="186"/>
      <c r="P35" s="186"/>
    </row>
    <row r="36" spans="1:16" ht="39" customHeight="1" x14ac:dyDescent="0.15">
      <c r="A36" s="186"/>
      <c r="B36" s="189"/>
      <c r="C36" s="1055" t="s">
        <v>243</v>
      </c>
      <c r="D36" s="1055"/>
      <c r="E36" s="1056"/>
      <c r="F36" s="198">
        <v>1.34</v>
      </c>
      <c r="G36" s="202">
        <v>1.73</v>
      </c>
      <c r="H36" s="202">
        <v>0.34</v>
      </c>
      <c r="I36" s="202">
        <v>0.28000000000000003</v>
      </c>
      <c r="J36" s="206">
        <v>0.25</v>
      </c>
      <c r="K36" s="186"/>
      <c r="L36" s="186"/>
      <c r="M36" s="186"/>
      <c r="N36" s="186"/>
      <c r="O36" s="186"/>
      <c r="P36" s="186"/>
    </row>
    <row r="37" spans="1:16" ht="39" customHeight="1" x14ac:dyDescent="0.15">
      <c r="A37" s="186"/>
      <c r="B37" s="189"/>
      <c r="C37" s="1055" t="s">
        <v>46</v>
      </c>
      <c r="D37" s="1055"/>
      <c r="E37" s="1056"/>
      <c r="F37" s="198">
        <v>0</v>
      </c>
      <c r="G37" s="202">
        <v>0</v>
      </c>
      <c r="H37" s="202">
        <v>0</v>
      </c>
      <c r="I37" s="202">
        <v>0</v>
      </c>
      <c r="J37" s="206">
        <v>0.16</v>
      </c>
      <c r="K37" s="186"/>
      <c r="L37" s="186"/>
      <c r="M37" s="186"/>
      <c r="N37" s="186"/>
      <c r="O37" s="186"/>
      <c r="P37" s="186"/>
    </row>
    <row r="38" spans="1:16" ht="39" customHeight="1" x14ac:dyDescent="0.15">
      <c r="A38" s="186"/>
      <c r="B38" s="189"/>
      <c r="C38" s="1055" t="s">
        <v>347</v>
      </c>
      <c r="D38" s="1055"/>
      <c r="E38" s="1056"/>
      <c r="F38" s="198">
        <v>0.04</v>
      </c>
      <c r="G38" s="202">
        <v>0.04</v>
      </c>
      <c r="H38" s="202">
        <v>0.04</v>
      </c>
      <c r="I38" s="202">
        <v>0.04</v>
      </c>
      <c r="J38" s="206">
        <v>0.04</v>
      </c>
      <c r="K38" s="186"/>
      <c r="L38" s="186"/>
      <c r="M38" s="186"/>
      <c r="N38" s="186"/>
      <c r="O38" s="186"/>
      <c r="P38" s="186"/>
    </row>
    <row r="39" spans="1:16" ht="39" customHeight="1" x14ac:dyDescent="0.15">
      <c r="A39" s="186"/>
      <c r="B39" s="189"/>
      <c r="C39" s="1055" t="s">
        <v>413</v>
      </c>
      <c r="D39" s="1055"/>
      <c r="E39" s="1056"/>
      <c r="F39" s="198">
        <v>0.02</v>
      </c>
      <c r="G39" s="202">
        <v>0</v>
      </c>
      <c r="H39" s="202">
        <v>0</v>
      </c>
      <c r="I39" s="202">
        <v>0</v>
      </c>
      <c r="J39" s="206">
        <v>0.01</v>
      </c>
      <c r="K39" s="186"/>
      <c r="L39" s="186"/>
      <c r="M39" s="186"/>
      <c r="N39" s="186"/>
      <c r="O39" s="186"/>
      <c r="P39" s="186"/>
    </row>
    <row r="40" spans="1:16" ht="39" customHeight="1" x14ac:dyDescent="0.15">
      <c r="A40" s="186"/>
      <c r="B40" s="189"/>
      <c r="C40" s="1055" t="s">
        <v>421</v>
      </c>
      <c r="D40" s="1055"/>
      <c r="E40" s="1056"/>
      <c r="F40" s="198">
        <v>0.03</v>
      </c>
      <c r="G40" s="202">
        <v>0.03</v>
      </c>
      <c r="H40" s="202">
        <v>0.02</v>
      </c>
      <c r="I40" s="202">
        <v>0.02</v>
      </c>
      <c r="J40" s="206">
        <v>0</v>
      </c>
      <c r="K40" s="186"/>
      <c r="L40" s="186"/>
      <c r="M40" s="186"/>
      <c r="N40" s="186"/>
      <c r="O40" s="186"/>
      <c r="P40" s="186"/>
    </row>
    <row r="41" spans="1:16" ht="39" customHeight="1" x14ac:dyDescent="0.15">
      <c r="A41" s="186"/>
      <c r="B41" s="189"/>
      <c r="C41" s="1055" t="s">
        <v>13</v>
      </c>
      <c r="D41" s="1055"/>
      <c r="E41" s="1056"/>
      <c r="F41" s="198">
        <v>2.04</v>
      </c>
      <c r="G41" s="202">
        <v>2.14</v>
      </c>
      <c r="H41" s="202">
        <v>1.42</v>
      </c>
      <c r="I41" s="202">
        <v>0</v>
      </c>
      <c r="J41" s="206">
        <v>0</v>
      </c>
      <c r="K41" s="186"/>
      <c r="L41" s="186"/>
      <c r="M41" s="186"/>
      <c r="N41" s="186"/>
      <c r="O41" s="186"/>
      <c r="P41" s="186"/>
    </row>
    <row r="42" spans="1:16" ht="39" customHeight="1" x14ac:dyDescent="0.15">
      <c r="A42" s="186"/>
      <c r="B42" s="190"/>
      <c r="C42" s="1055" t="s">
        <v>490</v>
      </c>
      <c r="D42" s="1055"/>
      <c r="E42" s="1056"/>
      <c r="F42" s="198" t="s">
        <v>491</v>
      </c>
      <c r="G42" s="202" t="s">
        <v>206</v>
      </c>
      <c r="H42" s="202" t="s">
        <v>206</v>
      </c>
      <c r="I42" s="202" t="s">
        <v>206</v>
      </c>
      <c r="J42" s="206" t="s">
        <v>206</v>
      </c>
      <c r="K42" s="186"/>
      <c r="L42" s="186"/>
      <c r="M42" s="186"/>
      <c r="N42" s="186"/>
      <c r="O42" s="186"/>
      <c r="P42" s="186"/>
    </row>
    <row r="43" spans="1:16" ht="39" customHeight="1" x14ac:dyDescent="0.15">
      <c r="A43" s="186"/>
      <c r="B43" s="191"/>
      <c r="C43" s="1057" t="s">
        <v>451</v>
      </c>
      <c r="D43" s="1057"/>
      <c r="E43" s="1058"/>
      <c r="F43" s="199" t="s">
        <v>206</v>
      </c>
      <c r="G43" s="203">
        <v>0</v>
      </c>
      <c r="H43" s="203" t="s">
        <v>206</v>
      </c>
      <c r="I43" s="203" t="s">
        <v>206</v>
      </c>
      <c r="J43" s="207" t="s">
        <v>206</v>
      </c>
      <c r="K43" s="186"/>
      <c r="L43" s="186"/>
      <c r="M43" s="186"/>
      <c r="N43" s="186"/>
      <c r="O43" s="186"/>
      <c r="P43" s="186"/>
    </row>
    <row r="44" spans="1:16" ht="39" customHeight="1" x14ac:dyDescent="0.15">
      <c r="A44" s="186"/>
      <c r="B44" s="192" t="s">
        <v>21</v>
      </c>
      <c r="C44" s="194"/>
      <c r="D44" s="194"/>
      <c r="E44" s="194"/>
      <c r="F44" s="186"/>
      <c r="G44" s="186"/>
      <c r="H44" s="186"/>
      <c r="I44" s="186"/>
      <c r="J44" s="186"/>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UOLwjVPGtvp3BudJDKUo9VDVmoRx+ykSq3uC+j91FHokIohWB/nye90BbD3+sGuJCnegWYt3yU2fH+f3GIl/gA==" saltValue="CzgB8lI3SEg8TTWiol2F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22" width="0" style="47" hidden="1" customWidth="1"/>
    <col min="23" max="16384" width="0" style="47" hidden="1"/>
  </cols>
  <sheetData>
    <row r="1" spans="1:21" ht="13.5" customHeight="1" x14ac:dyDescent="0.15">
      <c r="A1" s="86"/>
      <c r="B1" s="86"/>
      <c r="C1" s="86"/>
      <c r="D1" s="86"/>
      <c r="E1" s="86"/>
      <c r="F1" s="86"/>
      <c r="G1" s="86"/>
      <c r="H1" s="86"/>
      <c r="I1" s="86"/>
      <c r="J1" s="86"/>
      <c r="K1" s="86"/>
      <c r="L1" s="86"/>
      <c r="M1" s="86"/>
      <c r="N1" s="86"/>
      <c r="O1" s="86"/>
      <c r="P1" s="86"/>
      <c r="Q1" s="86"/>
      <c r="R1" s="86"/>
      <c r="S1" s="86"/>
      <c r="T1" s="86"/>
      <c r="U1" s="86"/>
    </row>
    <row r="2" spans="1:21" ht="13.5" customHeight="1" x14ac:dyDescent="0.15">
      <c r="A2" s="86"/>
      <c r="B2" s="86"/>
      <c r="C2" s="86"/>
      <c r="D2" s="86"/>
      <c r="E2" s="86"/>
      <c r="F2" s="86"/>
      <c r="G2" s="86"/>
      <c r="H2" s="86"/>
      <c r="I2" s="86"/>
      <c r="J2" s="86"/>
      <c r="K2" s="86"/>
      <c r="L2" s="86"/>
      <c r="M2" s="86"/>
      <c r="N2" s="86"/>
      <c r="O2" s="86"/>
      <c r="P2" s="86"/>
      <c r="Q2" s="86"/>
      <c r="R2" s="86"/>
      <c r="S2" s="86"/>
      <c r="T2" s="86"/>
      <c r="U2" s="86"/>
    </row>
    <row r="3" spans="1:21" ht="13.5" customHeight="1" x14ac:dyDescent="0.15">
      <c r="A3" s="86"/>
      <c r="B3" s="86"/>
      <c r="C3" s="86"/>
      <c r="D3" s="86"/>
      <c r="E3" s="86"/>
      <c r="F3" s="86"/>
      <c r="G3" s="86"/>
      <c r="H3" s="86"/>
      <c r="I3" s="86"/>
      <c r="J3" s="86"/>
      <c r="K3" s="86"/>
      <c r="L3" s="86"/>
      <c r="M3" s="86"/>
      <c r="N3" s="86"/>
      <c r="O3" s="86"/>
      <c r="P3" s="86"/>
      <c r="Q3" s="86"/>
      <c r="R3" s="86"/>
      <c r="S3" s="86"/>
      <c r="T3" s="86"/>
      <c r="U3" s="86"/>
    </row>
    <row r="4" spans="1:21" ht="13.5" customHeight="1" x14ac:dyDescent="0.15">
      <c r="A4" s="86"/>
      <c r="B4" s="86"/>
      <c r="C4" s="86"/>
      <c r="D4" s="86"/>
      <c r="E4" s="86"/>
      <c r="F4" s="86"/>
      <c r="G4" s="86"/>
      <c r="H4" s="86"/>
      <c r="I4" s="86"/>
      <c r="J4" s="86"/>
      <c r="K4" s="86"/>
      <c r="L4" s="86"/>
      <c r="M4" s="86"/>
      <c r="N4" s="86"/>
      <c r="O4" s="86"/>
      <c r="P4" s="86"/>
      <c r="Q4" s="86"/>
      <c r="R4" s="86"/>
      <c r="S4" s="86"/>
      <c r="T4" s="86"/>
      <c r="U4" s="86"/>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ht="13.5" customHeight="1" x14ac:dyDescent="0.15">
      <c r="A6" s="86"/>
      <c r="B6" s="86"/>
      <c r="C6" s="86"/>
      <c r="D6" s="86"/>
      <c r="E6" s="86"/>
      <c r="F6" s="86"/>
      <c r="G6" s="86"/>
      <c r="H6" s="86"/>
      <c r="I6" s="86"/>
      <c r="J6" s="86"/>
      <c r="K6" s="86"/>
      <c r="L6" s="86"/>
      <c r="M6" s="86"/>
      <c r="N6" s="86"/>
      <c r="O6" s="86"/>
      <c r="P6" s="86"/>
      <c r="Q6" s="86"/>
      <c r="R6" s="86"/>
      <c r="S6" s="86"/>
      <c r="T6" s="86"/>
      <c r="U6" s="86"/>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ht="13.5" customHeight="1" x14ac:dyDescent="0.15">
      <c r="A8" s="86"/>
      <c r="B8" s="86"/>
      <c r="C8" s="86"/>
      <c r="D8" s="86"/>
      <c r="E8" s="86"/>
      <c r="F8" s="86"/>
      <c r="G8" s="86"/>
      <c r="H8" s="86"/>
      <c r="I8" s="86"/>
      <c r="J8" s="86"/>
      <c r="K8" s="86"/>
      <c r="L8" s="86"/>
      <c r="M8" s="86"/>
      <c r="N8" s="86"/>
      <c r="O8" s="86"/>
      <c r="P8" s="86"/>
      <c r="Q8" s="86"/>
      <c r="R8" s="86"/>
      <c r="S8" s="86"/>
      <c r="T8" s="86"/>
      <c r="U8" s="86"/>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ht="13.5" customHeight="1" x14ac:dyDescent="0.15">
      <c r="A10" s="86"/>
      <c r="B10" s="86"/>
      <c r="C10" s="86"/>
      <c r="D10" s="86"/>
      <c r="E10" s="86"/>
      <c r="F10" s="86"/>
      <c r="G10" s="86"/>
      <c r="H10" s="86"/>
      <c r="I10" s="86"/>
      <c r="J10" s="86"/>
      <c r="K10" s="86"/>
      <c r="L10" s="86"/>
      <c r="M10" s="86"/>
      <c r="N10" s="86"/>
      <c r="O10" s="86"/>
      <c r="P10" s="86"/>
      <c r="Q10" s="86"/>
      <c r="R10" s="86"/>
      <c r="S10" s="86"/>
      <c r="T10" s="86"/>
      <c r="U10" s="86"/>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ht="13.5" customHeight="1" x14ac:dyDescent="0.15">
      <c r="A12" s="86"/>
      <c r="B12" s="86"/>
      <c r="C12" s="86"/>
      <c r="D12" s="86"/>
      <c r="E12" s="86"/>
      <c r="F12" s="86"/>
      <c r="G12" s="86"/>
      <c r="H12" s="86"/>
      <c r="I12" s="86"/>
      <c r="J12" s="86"/>
      <c r="K12" s="86"/>
      <c r="L12" s="86"/>
      <c r="M12" s="86"/>
      <c r="N12" s="86"/>
      <c r="O12" s="86"/>
      <c r="P12" s="86"/>
      <c r="Q12" s="86"/>
      <c r="R12" s="86"/>
      <c r="S12" s="86"/>
      <c r="T12" s="86"/>
      <c r="U12" s="86"/>
    </row>
    <row r="13" spans="1:21" ht="13.5" customHeight="1" x14ac:dyDescent="0.15">
      <c r="A13" s="86"/>
      <c r="B13" s="86"/>
      <c r="C13" s="86"/>
      <c r="D13" s="86"/>
      <c r="E13" s="86"/>
      <c r="F13" s="86"/>
      <c r="G13" s="86"/>
      <c r="H13" s="86"/>
      <c r="I13" s="86"/>
      <c r="J13" s="86"/>
      <c r="K13" s="86"/>
      <c r="L13" s="86"/>
      <c r="M13" s="86"/>
      <c r="N13" s="86"/>
      <c r="O13" s="86"/>
      <c r="P13" s="86"/>
      <c r="Q13" s="86"/>
      <c r="R13" s="86"/>
      <c r="S13" s="86"/>
      <c r="T13" s="86"/>
      <c r="U13" s="86"/>
    </row>
    <row r="14" spans="1:21" ht="13.5" customHeight="1" x14ac:dyDescent="0.15">
      <c r="A14" s="86"/>
      <c r="B14" s="86"/>
      <c r="C14" s="86"/>
      <c r="D14" s="86"/>
      <c r="E14" s="86"/>
      <c r="F14" s="86"/>
      <c r="G14" s="86"/>
      <c r="H14" s="86"/>
      <c r="I14" s="86"/>
      <c r="J14" s="86"/>
      <c r="K14" s="86"/>
      <c r="L14" s="86"/>
      <c r="M14" s="86"/>
      <c r="N14" s="86"/>
      <c r="O14" s="86"/>
      <c r="P14" s="86"/>
      <c r="Q14" s="86"/>
      <c r="R14" s="86"/>
      <c r="S14" s="86"/>
      <c r="T14" s="86"/>
      <c r="U14" s="86"/>
    </row>
    <row r="15" spans="1:21" ht="13.5" customHeight="1" x14ac:dyDescent="0.15">
      <c r="A15" s="86"/>
      <c r="B15" s="86"/>
      <c r="C15" s="86"/>
      <c r="D15" s="86"/>
      <c r="E15" s="86"/>
      <c r="F15" s="86"/>
      <c r="G15" s="86"/>
      <c r="H15" s="86"/>
      <c r="I15" s="86"/>
      <c r="J15" s="86"/>
      <c r="K15" s="86"/>
      <c r="L15" s="86"/>
      <c r="M15" s="86"/>
      <c r="N15" s="86"/>
      <c r="O15" s="86"/>
      <c r="P15" s="86"/>
      <c r="Q15" s="86"/>
      <c r="R15" s="86"/>
      <c r="S15" s="86"/>
      <c r="T15" s="86"/>
      <c r="U15" s="86"/>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1" ht="13.5" customHeight="1" x14ac:dyDescent="0.15">
      <c r="A17" s="86"/>
      <c r="B17" s="86"/>
      <c r="C17" s="86"/>
      <c r="D17" s="86"/>
      <c r="E17" s="86"/>
      <c r="F17" s="86"/>
      <c r="G17" s="86"/>
      <c r="H17" s="86"/>
      <c r="I17" s="86"/>
      <c r="J17" s="86"/>
      <c r="K17" s="86"/>
      <c r="L17" s="86"/>
      <c r="M17" s="86"/>
      <c r="N17" s="86"/>
      <c r="O17" s="86"/>
      <c r="P17" s="86"/>
      <c r="Q17" s="86"/>
      <c r="R17" s="86"/>
      <c r="S17" s="86"/>
      <c r="T17" s="86"/>
      <c r="U17" s="86"/>
    </row>
    <row r="18" spans="1:21"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1" ht="13.5" customHeight="1" x14ac:dyDescent="0.15">
      <c r="A19" s="86"/>
      <c r="B19" s="86"/>
      <c r="C19" s="86"/>
      <c r="D19" s="86"/>
      <c r="E19" s="86"/>
      <c r="F19" s="86"/>
      <c r="G19" s="86"/>
      <c r="H19" s="86"/>
      <c r="I19" s="86"/>
      <c r="J19" s="86"/>
      <c r="K19" s="86"/>
      <c r="L19" s="86"/>
      <c r="M19" s="86"/>
      <c r="N19" s="86"/>
      <c r="O19" s="86"/>
      <c r="P19" s="86"/>
      <c r="Q19" s="86"/>
      <c r="R19" s="86"/>
      <c r="S19" s="86"/>
      <c r="T19" s="86"/>
      <c r="U19" s="86"/>
    </row>
    <row r="20" spans="1:21" ht="13.5" customHeight="1" x14ac:dyDescent="0.15">
      <c r="A20" s="86"/>
      <c r="B20" s="86"/>
      <c r="C20" s="86"/>
      <c r="D20" s="86"/>
      <c r="E20" s="86"/>
      <c r="F20" s="86"/>
      <c r="G20" s="86"/>
      <c r="H20" s="86"/>
      <c r="I20" s="86"/>
      <c r="J20" s="86"/>
      <c r="K20" s="86"/>
      <c r="L20" s="86"/>
      <c r="M20" s="86"/>
      <c r="N20" s="86"/>
      <c r="O20" s="86"/>
      <c r="P20" s="86"/>
      <c r="Q20" s="86"/>
      <c r="R20" s="86"/>
      <c r="S20" s="86"/>
      <c r="T20" s="86"/>
      <c r="U20" s="86"/>
    </row>
    <row r="21" spans="1:21"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1" ht="13.5" customHeight="1" x14ac:dyDescent="0.15">
      <c r="A22" s="86"/>
      <c r="B22" s="86"/>
      <c r="C22" s="86"/>
      <c r="D22" s="86"/>
      <c r="E22" s="86"/>
      <c r="F22" s="86"/>
      <c r="G22" s="86"/>
      <c r="H22" s="86"/>
      <c r="I22" s="86"/>
      <c r="J22" s="86"/>
      <c r="K22" s="86"/>
      <c r="L22" s="86"/>
      <c r="M22" s="86"/>
      <c r="N22" s="86"/>
      <c r="O22" s="86"/>
      <c r="P22" s="86"/>
      <c r="Q22" s="86"/>
      <c r="R22" s="86"/>
      <c r="S22" s="86"/>
      <c r="T22" s="86"/>
      <c r="U22" s="86"/>
    </row>
    <row r="23" spans="1:21" ht="13.5" customHeight="1" x14ac:dyDescent="0.15">
      <c r="A23" s="86"/>
      <c r="B23" s="86"/>
      <c r="C23" s="86"/>
      <c r="D23" s="86"/>
      <c r="E23" s="86"/>
      <c r="F23" s="86"/>
      <c r="G23" s="86"/>
      <c r="H23" s="86"/>
      <c r="I23" s="86"/>
      <c r="J23" s="86"/>
      <c r="K23" s="86"/>
      <c r="L23" s="86"/>
      <c r="M23" s="86"/>
      <c r="N23" s="86"/>
      <c r="O23" s="86"/>
      <c r="P23" s="86"/>
      <c r="Q23" s="86"/>
      <c r="R23" s="86"/>
      <c r="S23" s="86"/>
      <c r="T23" s="86"/>
      <c r="U23" s="86"/>
    </row>
    <row r="24" spans="1:21" ht="13.5" customHeight="1" x14ac:dyDescent="0.15">
      <c r="A24" s="86"/>
      <c r="B24" s="86"/>
      <c r="C24" s="86"/>
      <c r="D24" s="86"/>
      <c r="E24" s="86"/>
      <c r="F24" s="86"/>
      <c r="G24" s="86"/>
      <c r="H24" s="86"/>
      <c r="I24" s="86"/>
      <c r="J24" s="86"/>
      <c r="K24" s="86"/>
      <c r="L24" s="86"/>
      <c r="M24" s="86"/>
      <c r="N24" s="86"/>
      <c r="O24" s="86"/>
      <c r="P24" s="86"/>
      <c r="Q24" s="86"/>
      <c r="R24" s="86"/>
      <c r="S24" s="86"/>
      <c r="T24" s="86"/>
      <c r="U24" s="86"/>
    </row>
    <row r="25" spans="1:21" ht="13.5" customHeight="1" x14ac:dyDescent="0.15">
      <c r="A25" s="86"/>
      <c r="B25" s="86"/>
      <c r="C25" s="86"/>
      <c r="D25" s="86"/>
      <c r="E25" s="86"/>
      <c r="F25" s="86"/>
      <c r="G25" s="86"/>
      <c r="H25" s="86"/>
      <c r="I25" s="86"/>
      <c r="J25" s="86"/>
      <c r="K25" s="86"/>
      <c r="L25" s="86"/>
      <c r="M25" s="86"/>
      <c r="N25" s="86"/>
      <c r="O25" s="86"/>
      <c r="P25" s="86"/>
      <c r="Q25" s="86"/>
      <c r="R25" s="86"/>
      <c r="S25" s="86"/>
      <c r="T25" s="86"/>
      <c r="U25" s="86"/>
    </row>
    <row r="26" spans="1:21" ht="13.5" customHeight="1" x14ac:dyDescent="0.15">
      <c r="A26" s="86"/>
      <c r="B26" s="86"/>
      <c r="C26" s="86"/>
      <c r="D26" s="86"/>
      <c r="E26" s="86"/>
      <c r="F26" s="86"/>
      <c r="G26" s="86"/>
      <c r="H26" s="86"/>
      <c r="I26" s="86"/>
      <c r="J26" s="86"/>
      <c r="K26" s="86"/>
      <c r="L26" s="86"/>
      <c r="M26" s="86"/>
      <c r="N26" s="86"/>
      <c r="O26" s="86"/>
      <c r="P26" s="86"/>
      <c r="Q26" s="86"/>
      <c r="R26" s="86"/>
      <c r="S26" s="86"/>
      <c r="T26" s="86"/>
      <c r="U26" s="86"/>
    </row>
    <row r="27" spans="1:21" ht="13.5" customHeight="1" x14ac:dyDescent="0.15">
      <c r="A27" s="86"/>
      <c r="B27" s="86"/>
      <c r="C27" s="86"/>
      <c r="D27" s="86"/>
      <c r="E27" s="86"/>
      <c r="F27" s="86"/>
      <c r="G27" s="86"/>
      <c r="H27" s="86"/>
      <c r="I27" s="86"/>
      <c r="J27" s="86"/>
      <c r="K27" s="86"/>
      <c r="L27" s="86"/>
      <c r="M27" s="86"/>
      <c r="N27" s="86"/>
      <c r="O27" s="86"/>
      <c r="P27" s="86"/>
      <c r="Q27" s="86"/>
      <c r="R27" s="86"/>
      <c r="S27" s="86"/>
      <c r="T27" s="86"/>
      <c r="U27" s="86"/>
    </row>
    <row r="28" spans="1:21" ht="13.5" customHeight="1" x14ac:dyDescent="0.15">
      <c r="A28" s="86"/>
      <c r="B28" s="86"/>
      <c r="C28" s="86"/>
      <c r="D28" s="86"/>
      <c r="E28" s="86"/>
      <c r="F28" s="86"/>
      <c r="G28" s="86"/>
      <c r="H28" s="86"/>
      <c r="I28" s="86"/>
      <c r="J28" s="86"/>
      <c r="K28" s="86"/>
      <c r="L28" s="86"/>
      <c r="M28" s="86"/>
      <c r="N28" s="86"/>
      <c r="O28" s="86"/>
      <c r="P28" s="86"/>
      <c r="Q28" s="86"/>
      <c r="R28" s="86"/>
      <c r="S28" s="86"/>
      <c r="T28" s="86"/>
      <c r="U28" s="86"/>
    </row>
    <row r="29" spans="1:21" ht="13.5" customHeight="1" x14ac:dyDescent="0.15">
      <c r="A29" s="86"/>
      <c r="B29" s="86"/>
      <c r="C29" s="86"/>
      <c r="D29" s="86"/>
      <c r="E29" s="86"/>
      <c r="F29" s="86"/>
      <c r="G29" s="86"/>
      <c r="H29" s="86"/>
      <c r="I29" s="86"/>
      <c r="J29" s="86"/>
      <c r="K29" s="86"/>
      <c r="L29" s="86"/>
      <c r="M29" s="86"/>
      <c r="N29" s="86"/>
      <c r="O29" s="86"/>
      <c r="P29" s="86"/>
      <c r="Q29" s="86"/>
      <c r="R29" s="86"/>
      <c r="S29" s="86"/>
      <c r="T29" s="86"/>
      <c r="U29" s="86"/>
    </row>
    <row r="30" spans="1:21" ht="13.5" customHeight="1" x14ac:dyDescent="0.15">
      <c r="A30" s="86"/>
      <c r="B30" s="86"/>
      <c r="C30" s="86"/>
      <c r="D30" s="86"/>
      <c r="E30" s="86"/>
      <c r="F30" s="86"/>
      <c r="G30" s="86"/>
      <c r="H30" s="86"/>
      <c r="I30" s="86"/>
      <c r="J30" s="86"/>
      <c r="K30" s="86"/>
      <c r="L30" s="86"/>
      <c r="M30" s="86"/>
      <c r="N30" s="86"/>
      <c r="O30" s="86"/>
      <c r="P30" s="86"/>
      <c r="Q30" s="86"/>
      <c r="R30" s="86"/>
      <c r="S30" s="86"/>
      <c r="T30" s="86"/>
      <c r="U30" s="86"/>
    </row>
    <row r="31" spans="1:21" ht="13.5" customHeight="1" x14ac:dyDescent="0.15">
      <c r="A31" s="86"/>
      <c r="B31" s="86"/>
      <c r="C31" s="86"/>
      <c r="D31" s="86"/>
      <c r="E31" s="86"/>
      <c r="F31" s="86"/>
      <c r="G31" s="86"/>
      <c r="H31" s="86"/>
      <c r="I31" s="86"/>
      <c r="J31" s="86"/>
      <c r="K31" s="86"/>
      <c r="L31" s="86"/>
      <c r="M31" s="86"/>
      <c r="N31" s="86"/>
      <c r="O31" s="86"/>
      <c r="P31" s="86"/>
      <c r="Q31" s="86"/>
      <c r="R31" s="86"/>
      <c r="S31" s="86"/>
      <c r="T31" s="86"/>
      <c r="U31" s="86"/>
    </row>
    <row r="32" spans="1:21" ht="13.5" customHeight="1" x14ac:dyDescent="0.15">
      <c r="A32" s="86"/>
      <c r="B32" s="86"/>
      <c r="C32" s="86"/>
      <c r="D32" s="86"/>
      <c r="E32" s="86"/>
      <c r="F32" s="86"/>
      <c r="G32" s="86"/>
      <c r="H32" s="86"/>
      <c r="I32" s="86"/>
      <c r="J32" s="86"/>
      <c r="K32" s="86"/>
      <c r="L32" s="86"/>
      <c r="M32" s="86"/>
      <c r="N32" s="86"/>
      <c r="O32" s="86"/>
      <c r="P32" s="86"/>
      <c r="Q32" s="86"/>
      <c r="R32" s="86"/>
      <c r="S32" s="86"/>
      <c r="T32" s="86"/>
      <c r="U32" s="86"/>
    </row>
    <row r="33" spans="1:21" ht="13.5" customHeight="1" x14ac:dyDescent="0.15">
      <c r="A33" s="86"/>
      <c r="B33" s="86"/>
      <c r="C33" s="86"/>
      <c r="D33" s="86"/>
      <c r="E33" s="86"/>
      <c r="F33" s="86"/>
      <c r="G33" s="86"/>
      <c r="H33" s="86"/>
      <c r="I33" s="86"/>
      <c r="J33" s="86"/>
      <c r="K33" s="86"/>
      <c r="L33" s="86"/>
      <c r="M33" s="86"/>
      <c r="N33" s="86"/>
      <c r="O33" s="86"/>
      <c r="P33" s="86"/>
      <c r="Q33" s="86"/>
      <c r="R33" s="86"/>
      <c r="S33" s="86"/>
      <c r="T33" s="86"/>
      <c r="U33" s="86"/>
    </row>
    <row r="34" spans="1:21" ht="13.5" customHeight="1" x14ac:dyDescent="0.15">
      <c r="A34" s="86"/>
      <c r="B34" s="86"/>
      <c r="C34" s="86"/>
      <c r="D34" s="86"/>
      <c r="E34" s="86"/>
      <c r="F34" s="86"/>
      <c r="G34" s="86"/>
      <c r="H34" s="86"/>
      <c r="I34" s="86"/>
      <c r="J34" s="86"/>
      <c r="K34" s="86"/>
      <c r="L34" s="86"/>
      <c r="M34" s="86"/>
      <c r="N34" s="86"/>
      <c r="O34" s="86"/>
      <c r="P34" s="86"/>
      <c r="Q34" s="86"/>
      <c r="R34" s="86"/>
      <c r="S34" s="86"/>
      <c r="T34" s="86"/>
      <c r="U34" s="86"/>
    </row>
    <row r="35" spans="1:21" ht="13.5" customHeight="1" x14ac:dyDescent="0.15">
      <c r="A35" s="86"/>
      <c r="B35" s="86"/>
      <c r="C35" s="86"/>
      <c r="D35" s="86"/>
      <c r="E35" s="86"/>
      <c r="F35" s="86"/>
      <c r="G35" s="86"/>
      <c r="H35" s="86"/>
      <c r="I35" s="86"/>
      <c r="J35" s="86"/>
      <c r="K35" s="86"/>
      <c r="L35" s="86"/>
      <c r="M35" s="86"/>
      <c r="N35" s="86"/>
      <c r="O35" s="86"/>
      <c r="P35" s="86"/>
      <c r="Q35" s="86"/>
      <c r="R35" s="86"/>
      <c r="S35" s="86"/>
      <c r="T35" s="86"/>
      <c r="U35" s="86"/>
    </row>
    <row r="36" spans="1:21" ht="13.5" customHeight="1" x14ac:dyDescent="0.15">
      <c r="A36" s="86"/>
      <c r="B36" s="86"/>
      <c r="C36" s="86"/>
      <c r="D36" s="86"/>
      <c r="E36" s="86"/>
      <c r="F36" s="86"/>
      <c r="G36" s="86"/>
      <c r="H36" s="86"/>
      <c r="I36" s="86"/>
      <c r="J36" s="86"/>
      <c r="K36" s="86"/>
      <c r="L36" s="86"/>
      <c r="M36" s="86"/>
      <c r="N36" s="86"/>
      <c r="O36" s="86"/>
      <c r="P36" s="86"/>
      <c r="Q36" s="86"/>
      <c r="R36" s="86"/>
      <c r="S36" s="86"/>
      <c r="T36" s="86"/>
      <c r="U36" s="86"/>
    </row>
    <row r="37" spans="1:21" ht="13.5" customHeight="1" x14ac:dyDescent="0.15">
      <c r="A37" s="86"/>
      <c r="B37" s="86"/>
      <c r="C37" s="86"/>
      <c r="D37" s="86"/>
      <c r="E37" s="86"/>
      <c r="F37" s="86"/>
      <c r="G37" s="86"/>
      <c r="H37" s="86"/>
      <c r="I37" s="86"/>
      <c r="J37" s="86"/>
      <c r="K37" s="86"/>
      <c r="L37" s="86"/>
      <c r="M37" s="86"/>
      <c r="N37" s="86"/>
      <c r="O37" s="86"/>
      <c r="P37" s="86"/>
      <c r="Q37" s="86"/>
      <c r="R37" s="86"/>
      <c r="S37" s="86"/>
      <c r="T37" s="86"/>
      <c r="U37" s="86"/>
    </row>
    <row r="38" spans="1:21" ht="13.5" customHeight="1" x14ac:dyDescent="0.15">
      <c r="A38" s="86"/>
      <c r="B38" s="86"/>
      <c r="C38" s="86"/>
      <c r="D38" s="86"/>
      <c r="E38" s="86"/>
      <c r="F38" s="86"/>
      <c r="G38" s="86"/>
      <c r="H38" s="86"/>
      <c r="I38" s="86"/>
      <c r="J38" s="86"/>
      <c r="K38" s="86"/>
      <c r="L38" s="86"/>
      <c r="M38" s="86"/>
      <c r="N38" s="86"/>
      <c r="O38" s="86"/>
      <c r="P38" s="86"/>
      <c r="Q38" s="86"/>
      <c r="R38" s="86"/>
      <c r="S38" s="86"/>
      <c r="T38" s="86"/>
      <c r="U38" s="86"/>
    </row>
    <row r="39" spans="1:21" ht="13.5" customHeight="1" x14ac:dyDescent="0.15">
      <c r="A39" s="86"/>
      <c r="B39" s="86"/>
      <c r="C39" s="86"/>
      <c r="D39" s="86"/>
      <c r="E39" s="86"/>
      <c r="F39" s="86"/>
      <c r="G39" s="86"/>
      <c r="H39" s="86"/>
      <c r="I39" s="86"/>
      <c r="J39" s="86"/>
      <c r="K39" s="86"/>
      <c r="L39" s="86"/>
      <c r="M39" s="86"/>
      <c r="N39" s="86"/>
      <c r="O39" s="86"/>
      <c r="P39" s="86"/>
      <c r="Q39" s="86"/>
      <c r="R39" s="86"/>
      <c r="S39" s="86"/>
      <c r="T39" s="86"/>
      <c r="U39" s="86"/>
    </row>
    <row r="40" spans="1:21" ht="13.5" customHeight="1" x14ac:dyDescent="0.15">
      <c r="A40" s="86"/>
      <c r="B40" s="86"/>
      <c r="C40" s="86"/>
      <c r="D40" s="86"/>
      <c r="E40" s="86"/>
      <c r="F40" s="86"/>
      <c r="G40" s="86"/>
      <c r="H40" s="86"/>
      <c r="I40" s="86"/>
      <c r="J40" s="86"/>
      <c r="K40" s="86"/>
      <c r="L40" s="86"/>
      <c r="M40" s="86"/>
      <c r="N40" s="86"/>
      <c r="O40" s="86"/>
      <c r="P40" s="86"/>
      <c r="Q40" s="86"/>
      <c r="R40" s="86"/>
      <c r="S40" s="86"/>
      <c r="T40" s="86"/>
      <c r="U40" s="86"/>
    </row>
    <row r="41" spans="1:21" ht="13.5" customHeight="1" x14ac:dyDescent="0.15">
      <c r="A41" s="86"/>
      <c r="B41" s="86"/>
      <c r="C41" s="86"/>
      <c r="D41" s="86"/>
      <c r="E41" s="86"/>
      <c r="F41" s="86"/>
      <c r="G41" s="86"/>
      <c r="H41" s="86"/>
      <c r="I41" s="86"/>
      <c r="J41" s="86"/>
      <c r="K41" s="86"/>
      <c r="L41" s="86"/>
      <c r="M41" s="86"/>
      <c r="N41" s="86"/>
      <c r="O41" s="86"/>
      <c r="P41" s="86"/>
      <c r="Q41" s="86"/>
      <c r="R41" s="86"/>
      <c r="S41" s="86"/>
      <c r="T41" s="86"/>
      <c r="U41" s="86"/>
    </row>
    <row r="42" spans="1:21" ht="13.5" customHeight="1" x14ac:dyDescent="0.15">
      <c r="A42" s="86"/>
      <c r="B42" s="86"/>
      <c r="C42" s="86"/>
      <c r="D42" s="86"/>
      <c r="E42" s="86"/>
      <c r="F42" s="86"/>
      <c r="G42" s="86"/>
      <c r="H42" s="86"/>
      <c r="I42" s="86"/>
      <c r="J42" s="86"/>
      <c r="K42" s="86"/>
      <c r="L42" s="86"/>
      <c r="M42" s="86"/>
      <c r="N42" s="86"/>
      <c r="O42" s="86"/>
      <c r="P42" s="86"/>
      <c r="Q42" s="86"/>
      <c r="R42" s="86"/>
      <c r="S42" s="86"/>
      <c r="T42" s="86"/>
      <c r="U42" s="86"/>
    </row>
    <row r="43" spans="1:21" ht="30.75" customHeight="1" x14ac:dyDescent="0.15">
      <c r="A43" s="86"/>
      <c r="B43" s="86"/>
      <c r="C43" s="86"/>
      <c r="D43" s="86"/>
      <c r="E43" s="86"/>
      <c r="F43" s="86"/>
      <c r="G43" s="86"/>
      <c r="H43" s="86"/>
      <c r="I43" s="86"/>
      <c r="J43" s="86"/>
      <c r="K43" s="86"/>
      <c r="L43" s="86"/>
      <c r="M43" s="86"/>
      <c r="N43" s="86"/>
      <c r="O43" s="242" t="s">
        <v>25</v>
      </c>
      <c r="P43" s="86"/>
      <c r="Q43" s="86"/>
      <c r="R43" s="86"/>
      <c r="S43" s="86"/>
      <c r="T43" s="86"/>
      <c r="U43" s="86"/>
    </row>
    <row r="44" spans="1:21" ht="30.75" customHeight="1" x14ac:dyDescent="0.15">
      <c r="A44" s="86"/>
      <c r="B44" s="208" t="s">
        <v>26</v>
      </c>
      <c r="C44" s="214"/>
      <c r="D44" s="214"/>
      <c r="E44" s="222"/>
      <c r="F44" s="222"/>
      <c r="G44" s="222"/>
      <c r="H44" s="222"/>
      <c r="I44" s="222"/>
      <c r="J44" s="225" t="s">
        <v>19</v>
      </c>
      <c r="K44" s="227" t="s">
        <v>405</v>
      </c>
      <c r="L44" s="235" t="s">
        <v>348</v>
      </c>
      <c r="M44" s="235" t="s">
        <v>4</v>
      </c>
      <c r="N44" s="235" t="s">
        <v>489</v>
      </c>
      <c r="O44" s="243" t="s">
        <v>440</v>
      </c>
      <c r="P44" s="86"/>
      <c r="Q44" s="86"/>
      <c r="R44" s="86"/>
      <c r="S44" s="86"/>
      <c r="T44" s="86"/>
      <c r="U44" s="86"/>
    </row>
    <row r="45" spans="1:21" ht="30.75" customHeight="1" x14ac:dyDescent="0.15">
      <c r="A45" s="86"/>
      <c r="B45" s="1071" t="s">
        <v>30</v>
      </c>
      <c r="C45" s="1072"/>
      <c r="D45" s="217"/>
      <c r="E45" s="1085" t="s">
        <v>28</v>
      </c>
      <c r="F45" s="1085"/>
      <c r="G45" s="1085"/>
      <c r="H45" s="1085"/>
      <c r="I45" s="1085"/>
      <c r="J45" s="1086"/>
      <c r="K45" s="228">
        <v>1100</v>
      </c>
      <c r="L45" s="236">
        <v>1111</v>
      </c>
      <c r="M45" s="236">
        <v>1089</v>
      </c>
      <c r="N45" s="236">
        <v>901</v>
      </c>
      <c r="O45" s="244">
        <v>927</v>
      </c>
      <c r="P45" s="86"/>
      <c r="Q45" s="86"/>
      <c r="R45" s="86"/>
      <c r="S45" s="86"/>
      <c r="T45" s="86"/>
      <c r="U45" s="86"/>
    </row>
    <row r="46" spans="1:21" ht="30.75" customHeight="1" x14ac:dyDescent="0.15">
      <c r="A46" s="86"/>
      <c r="B46" s="1073"/>
      <c r="C46" s="1074"/>
      <c r="D46" s="218"/>
      <c r="E46" s="1077" t="s">
        <v>31</v>
      </c>
      <c r="F46" s="1077"/>
      <c r="G46" s="1077"/>
      <c r="H46" s="1077"/>
      <c r="I46" s="1077"/>
      <c r="J46" s="1078"/>
      <c r="K46" s="229" t="s">
        <v>206</v>
      </c>
      <c r="L46" s="237" t="s">
        <v>206</v>
      </c>
      <c r="M46" s="237" t="s">
        <v>206</v>
      </c>
      <c r="N46" s="237" t="s">
        <v>206</v>
      </c>
      <c r="O46" s="245" t="s">
        <v>206</v>
      </c>
      <c r="P46" s="86"/>
      <c r="Q46" s="86"/>
      <c r="R46" s="86"/>
      <c r="S46" s="86"/>
      <c r="T46" s="86"/>
      <c r="U46" s="86"/>
    </row>
    <row r="47" spans="1:21" ht="30.75" customHeight="1" x14ac:dyDescent="0.15">
      <c r="A47" s="86"/>
      <c r="B47" s="1073"/>
      <c r="C47" s="1074"/>
      <c r="D47" s="218"/>
      <c r="E47" s="1077" t="s">
        <v>36</v>
      </c>
      <c r="F47" s="1077"/>
      <c r="G47" s="1077"/>
      <c r="H47" s="1077"/>
      <c r="I47" s="1077"/>
      <c r="J47" s="1078"/>
      <c r="K47" s="229" t="s">
        <v>206</v>
      </c>
      <c r="L47" s="237" t="s">
        <v>206</v>
      </c>
      <c r="M47" s="237" t="s">
        <v>206</v>
      </c>
      <c r="N47" s="237" t="s">
        <v>206</v>
      </c>
      <c r="O47" s="245" t="s">
        <v>206</v>
      </c>
      <c r="P47" s="86"/>
      <c r="Q47" s="86"/>
      <c r="R47" s="86"/>
      <c r="S47" s="86"/>
      <c r="T47" s="86"/>
      <c r="U47" s="86"/>
    </row>
    <row r="48" spans="1:21" ht="30.75" customHeight="1" x14ac:dyDescent="0.15">
      <c r="A48" s="86"/>
      <c r="B48" s="1073"/>
      <c r="C48" s="1074"/>
      <c r="D48" s="218"/>
      <c r="E48" s="1077" t="s">
        <v>39</v>
      </c>
      <c r="F48" s="1077"/>
      <c r="G48" s="1077"/>
      <c r="H48" s="1077"/>
      <c r="I48" s="1077"/>
      <c r="J48" s="1078"/>
      <c r="K48" s="229">
        <v>234</v>
      </c>
      <c r="L48" s="237">
        <v>227</v>
      </c>
      <c r="M48" s="237">
        <v>212</v>
      </c>
      <c r="N48" s="237">
        <v>203</v>
      </c>
      <c r="O48" s="245">
        <v>216</v>
      </c>
      <c r="P48" s="86"/>
      <c r="Q48" s="86"/>
      <c r="R48" s="86"/>
      <c r="S48" s="86"/>
      <c r="T48" s="86"/>
      <c r="U48" s="86"/>
    </row>
    <row r="49" spans="1:21" ht="30.75" customHeight="1" x14ac:dyDescent="0.15">
      <c r="A49" s="86"/>
      <c r="B49" s="1073"/>
      <c r="C49" s="1074"/>
      <c r="D49" s="218"/>
      <c r="E49" s="1077" t="s">
        <v>2</v>
      </c>
      <c r="F49" s="1077"/>
      <c r="G49" s="1077"/>
      <c r="H49" s="1077"/>
      <c r="I49" s="1077"/>
      <c r="J49" s="1078"/>
      <c r="K49" s="229">
        <v>85</v>
      </c>
      <c r="L49" s="237">
        <v>67</v>
      </c>
      <c r="M49" s="237">
        <v>62</v>
      </c>
      <c r="N49" s="237">
        <v>59</v>
      </c>
      <c r="O49" s="245">
        <v>38</v>
      </c>
      <c r="P49" s="86"/>
      <c r="Q49" s="86"/>
      <c r="R49" s="86"/>
      <c r="S49" s="86"/>
      <c r="T49" s="86"/>
      <c r="U49" s="86"/>
    </row>
    <row r="50" spans="1:21" ht="30.75" customHeight="1" x14ac:dyDescent="0.15">
      <c r="A50" s="86"/>
      <c r="B50" s="1073"/>
      <c r="C50" s="1074"/>
      <c r="D50" s="218"/>
      <c r="E50" s="1077" t="s">
        <v>44</v>
      </c>
      <c r="F50" s="1077"/>
      <c r="G50" s="1077"/>
      <c r="H50" s="1077"/>
      <c r="I50" s="1077"/>
      <c r="J50" s="1078"/>
      <c r="K50" s="229" t="s">
        <v>206</v>
      </c>
      <c r="L50" s="237" t="s">
        <v>206</v>
      </c>
      <c r="M50" s="237" t="s">
        <v>206</v>
      </c>
      <c r="N50" s="237" t="s">
        <v>206</v>
      </c>
      <c r="O50" s="245" t="s">
        <v>206</v>
      </c>
      <c r="P50" s="86"/>
      <c r="Q50" s="86"/>
      <c r="R50" s="86"/>
      <c r="S50" s="86"/>
      <c r="T50" s="86"/>
      <c r="U50" s="86"/>
    </row>
    <row r="51" spans="1:21" ht="30.75" customHeight="1" x14ac:dyDescent="0.15">
      <c r="A51" s="86"/>
      <c r="B51" s="1075"/>
      <c r="C51" s="1076"/>
      <c r="D51" s="219"/>
      <c r="E51" s="1077" t="s">
        <v>47</v>
      </c>
      <c r="F51" s="1077"/>
      <c r="G51" s="1077"/>
      <c r="H51" s="1077"/>
      <c r="I51" s="1077"/>
      <c r="J51" s="1078"/>
      <c r="K51" s="229">
        <v>1</v>
      </c>
      <c r="L51" s="237">
        <v>1</v>
      </c>
      <c r="M51" s="237">
        <v>3</v>
      </c>
      <c r="N51" s="237" t="s">
        <v>206</v>
      </c>
      <c r="O51" s="245" t="s">
        <v>206</v>
      </c>
      <c r="P51" s="86"/>
      <c r="Q51" s="86"/>
      <c r="R51" s="86"/>
      <c r="S51" s="86"/>
      <c r="T51" s="86"/>
      <c r="U51" s="86"/>
    </row>
    <row r="52" spans="1:21" ht="30.75" customHeight="1" x14ac:dyDescent="0.15">
      <c r="A52" s="86"/>
      <c r="B52" s="1079" t="s">
        <v>54</v>
      </c>
      <c r="C52" s="1080"/>
      <c r="D52" s="219"/>
      <c r="E52" s="1077" t="s">
        <v>56</v>
      </c>
      <c r="F52" s="1077"/>
      <c r="G52" s="1077"/>
      <c r="H52" s="1077"/>
      <c r="I52" s="1077"/>
      <c r="J52" s="1078"/>
      <c r="K52" s="229">
        <v>640</v>
      </c>
      <c r="L52" s="237">
        <v>628</v>
      </c>
      <c r="M52" s="237">
        <v>621</v>
      </c>
      <c r="N52" s="237">
        <v>623</v>
      </c>
      <c r="O52" s="245">
        <v>629</v>
      </c>
      <c r="P52" s="86"/>
      <c r="Q52" s="86"/>
      <c r="R52" s="86"/>
      <c r="S52" s="86"/>
      <c r="T52" s="86"/>
      <c r="U52" s="86"/>
    </row>
    <row r="53" spans="1:21" ht="30.75" customHeight="1" x14ac:dyDescent="0.15">
      <c r="A53" s="86"/>
      <c r="B53" s="1081" t="s">
        <v>57</v>
      </c>
      <c r="C53" s="1082"/>
      <c r="D53" s="220"/>
      <c r="E53" s="1083" t="s">
        <v>61</v>
      </c>
      <c r="F53" s="1083"/>
      <c r="G53" s="1083"/>
      <c r="H53" s="1083"/>
      <c r="I53" s="1083"/>
      <c r="J53" s="1084"/>
      <c r="K53" s="230">
        <v>780</v>
      </c>
      <c r="L53" s="238">
        <v>778</v>
      </c>
      <c r="M53" s="238">
        <v>745</v>
      </c>
      <c r="N53" s="238">
        <v>540</v>
      </c>
      <c r="O53" s="246">
        <v>552</v>
      </c>
      <c r="P53" s="86"/>
      <c r="Q53" s="86"/>
      <c r="R53" s="86"/>
      <c r="S53" s="86"/>
      <c r="T53" s="86"/>
      <c r="U53" s="86"/>
    </row>
    <row r="54" spans="1:21" ht="24" customHeight="1" x14ac:dyDescent="0.15">
      <c r="A54" s="86"/>
      <c r="B54" s="209" t="s">
        <v>62</v>
      </c>
      <c r="C54" s="86"/>
      <c r="D54" s="86"/>
      <c r="E54" s="86"/>
      <c r="F54" s="86"/>
      <c r="G54" s="86"/>
      <c r="H54" s="86"/>
      <c r="I54" s="86"/>
      <c r="J54" s="86"/>
      <c r="K54" s="86"/>
      <c r="L54" s="86"/>
      <c r="M54" s="86"/>
      <c r="N54" s="86"/>
      <c r="O54" s="86"/>
      <c r="P54" s="86"/>
      <c r="Q54" s="86"/>
      <c r="R54" s="86"/>
      <c r="S54" s="86"/>
      <c r="T54" s="86"/>
      <c r="U54" s="86"/>
    </row>
    <row r="55" spans="1:21" ht="24" customHeight="1" x14ac:dyDescent="0.15">
      <c r="A55" s="86"/>
      <c r="B55" s="210" t="s">
        <v>8</v>
      </c>
      <c r="C55" s="215"/>
      <c r="D55" s="215"/>
      <c r="E55" s="215"/>
      <c r="F55" s="215"/>
      <c r="G55" s="215"/>
      <c r="H55" s="215"/>
      <c r="I55" s="215"/>
      <c r="J55" s="215"/>
      <c r="K55" s="231"/>
      <c r="L55" s="231"/>
      <c r="M55" s="231"/>
      <c r="N55" s="231"/>
      <c r="O55" s="247" t="s">
        <v>492</v>
      </c>
      <c r="P55" s="86"/>
      <c r="Q55" s="86"/>
      <c r="R55" s="86"/>
      <c r="S55" s="86"/>
      <c r="T55" s="86"/>
      <c r="U55" s="86"/>
    </row>
    <row r="56" spans="1:21" ht="31.5" customHeight="1" x14ac:dyDescent="0.15">
      <c r="A56" s="86"/>
      <c r="B56" s="211"/>
      <c r="C56" s="216"/>
      <c r="D56" s="216"/>
      <c r="E56" s="223"/>
      <c r="F56" s="223"/>
      <c r="G56" s="223"/>
      <c r="H56" s="223"/>
      <c r="I56" s="223"/>
      <c r="J56" s="226" t="s">
        <v>19</v>
      </c>
      <c r="K56" s="232" t="s">
        <v>444</v>
      </c>
      <c r="L56" s="239" t="s">
        <v>493</v>
      </c>
      <c r="M56" s="239" t="s">
        <v>494</v>
      </c>
      <c r="N56" s="239" t="s">
        <v>495</v>
      </c>
      <c r="O56" s="248" t="s">
        <v>331</v>
      </c>
      <c r="P56" s="86"/>
      <c r="Q56" s="86"/>
      <c r="R56" s="86"/>
      <c r="S56" s="86"/>
      <c r="T56" s="86"/>
      <c r="U56" s="86"/>
    </row>
    <row r="57" spans="1:21" ht="31.5" customHeight="1" x14ac:dyDescent="0.15">
      <c r="B57" s="1067" t="s">
        <v>55</v>
      </c>
      <c r="C57" s="1068"/>
      <c r="D57" s="1061" t="s">
        <v>69</v>
      </c>
      <c r="E57" s="1062"/>
      <c r="F57" s="1062"/>
      <c r="G57" s="1062"/>
      <c r="H57" s="1062"/>
      <c r="I57" s="1062"/>
      <c r="J57" s="1063"/>
      <c r="K57" s="233" t="s">
        <v>206</v>
      </c>
      <c r="L57" s="240" t="s">
        <v>206</v>
      </c>
      <c r="M57" s="240" t="s">
        <v>206</v>
      </c>
      <c r="N57" s="240" t="s">
        <v>206</v>
      </c>
      <c r="O57" s="249" t="s">
        <v>206</v>
      </c>
    </row>
    <row r="58" spans="1:21" ht="31.5" customHeight="1" x14ac:dyDescent="0.15">
      <c r="B58" s="1069"/>
      <c r="C58" s="1070"/>
      <c r="D58" s="1064" t="s">
        <v>70</v>
      </c>
      <c r="E58" s="1065"/>
      <c r="F58" s="1065"/>
      <c r="G58" s="1065"/>
      <c r="H58" s="1065"/>
      <c r="I58" s="1065"/>
      <c r="J58" s="1066"/>
      <c r="K58" s="234" t="s">
        <v>206</v>
      </c>
      <c r="L58" s="241" t="s">
        <v>206</v>
      </c>
      <c r="M58" s="241" t="s">
        <v>206</v>
      </c>
      <c r="N58" s="241" t="s">
        <v>206</v>
      </c>
      <c r="O58" s="250" t="s">
        <v>206</v>
      </c>
    </row>
    <row r="59" spans="1:21" ht="24" customHeight="1" x14ac:dyDescent="0.15">
      <c r="B59" s="212"/>
      <c r="C59" s="212"/>
      <c r="D59" s="221" t="s">
        <v>51</v>
      </c>
      <c r="E59" s="224"/>
      <c r="F59" s="224"/>
      <c r="G59" s="224"/>
      <c r="H59" s="224"/>
      <c r="I59" s="224"/>
      <c r="J59" s="224"/>
      <c r="K59" s="224"/>
      <c r="L59" s="224"/>
      <c r="M59" s="224"/>
      <c r="N59" s="224"/>
      <c r="O59" s="224"/>
    </row>
    <row r="60" spans="1:21" ht="24" customHeight="1" x14ac:dyDescent="0.15">
      <c r="B60" s="213"/>
      <c r="C60" s="213"/>
      <c r="D60" s="221" t="s">
        <v>45</v>
      </c>
      <c r="E60" s="224"/>
      <c r="F60" s="224"/>
      <c r="G60" s="224"/>
      <c r="H60" s="224"/>
      <c r="I60" s="224"/>
      <c r="J60" s="224"/>
      <c r="K60" s="224"/>
      <c r="L60" s="224"/>
      <c r="M60" s="224"/>
      <c r="N60" s="224"/>
      <c r="O60" s="224"/>
    </row>
    <row r="61" spans="1:21" ht="24" customHeight="1" x14ac:dyDescent="0.15">
      <c r="A61" s="86"/>
      <c r="B61" s="209"/>
      <c r="C61" s="86"/>
      <c r="D61" s="86"/>
      <c r="E61" s="86"/>
      <c r="F61" s="86"/>
      <c r="G61" s="86"/>
      <c r="H61" s="86"/>
      <c r="I61" s="86"/>
      <c r="J61" s="86"/>
      <c r="K61" s="86"/>
      <c r="L61" s="86"/>
      <c r="M61" s="86"/>
      <c r="N61" s="86"/>
      <c r="O61" s="86"/>
      <c r="P61" s="86"/>
      <c r="Q61" s="86"/>
      <c r="R61" s="86"/>
      <c r="S61" s="86"/>
      <c r="T61" s="86"/>
      <c r="U61" s="86"/>
    </row>
    <row r="62" spans="1:21" ht="24" customHeight="1" x14ac:dyDescent="0.15">
      <c r="A62" s="86"/>
      <c r="B62" s="209"/>
      <c r="C62" s="86"/>
      <c r="D62" s="86"/>
      <c r="E62" s="86"/>
      <c r="F62" s="86"/>
      <c r="G62" s="86"/>
      <c r="H62" s="86"/>
      <c r="I62" s="86"/>
      <c r="J62" s="86"/>
      <c r="K62" s="86"/>
      <c r="L62" s="86"/>
      <c r="M62" s="86"/>
      <c r="N62" s="86"/>
      <c r="O62" s="86"/>
      <c r="P62" s="86"/>
      <c r="Q62" s="86"/>
      <c r="R62" s="86"/>
      <c r="S62" s="86"/>
      <c r="T62" s="86"/>
      <c r="U62" s="86"/>
    </row>
  </sheetData>
  <sheetProtection algorithmName="SHA-512" hashValue="aNn7TBQE1dVDDlQzVEBXb5woY1TqmyUo01SnisWjVQFahUo0Yy57vj4rKCjXvBKuSQqUns3hBcUt6DleQAajUQ==" saltValue="ObSDt7rv7LLhRGqj6e308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47" customWidth="1"/>
    <col min="2" max="3" width="12.625" style="47" customWidth="1"/>
    <col min="4" max="4" width="11.625" style="47" customWidth="1"/>
    <col min="5" max="8" width="10.375" style="47" customWidth="1"/>
    <col min="9" max="13" width="16.375" style="47" customWidth="1"/>
    <col min="14" max="19" width="12.625" style="47" customWidth="1"/>
    <col min="20" max="20" width="0" style="47" hidden="1" customWidth="1"/>
    <col min="21" max="16384" width="0" style="4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2" t="s">
        <v>25</v>
      </c>
    </row>
    <row r="40" spans="2:13" ht="27.75" customHeight="1" x14ac:dyDescent="0.15">
      <c r="B40" s="208" t="s">
        <v>26</v>
      </c>
      <c r="C40" s="214"/>
      <c r="D40" s="214"/>
      <c r="E40" s="222"/>
      <c r="F40" s="222"/>
      <c r="G40" s="222"/>
      <c r="H40" s="225" t="s">
        <v>19</v>
      </c>
      <c r="I40" s="227" t="s">
        <v>405</v>
      </c>
      <c r="J40" s="235" t="s">
        <v>348</v>
      </c>
      <c r="K40" s="235" t="s">
        <v>4</v>
      </c>
      <c r="L40" s="235" t="s">
        <v>489</v>
      </c>
      <c r="M40" s="262" t="s">
        <v>440</v>
      </c>
    </row>
    <row r="41" spans="2:13" ht="27.75" customHeight="1" x14ac:dyDescent="0.15">
      <c r="B41" s="1071" t="s">
        <v>41</v>
      </c>
      <c r="C41" s="1072"/>
      <c r="D41" s="217"/>
      <c r="E41" s="1096" t="s">
        <v>74</v>
      </c>
      <c r="F41" s="1096"/>
      <c r="G41" s="1096"/>
      <c r="H41" s="1097"/>
      <c r="I41" s="255">
        <v>12367</v>
      </c>
      <c r="J41" s="259">
        <v>12758</v>
      </c>
      <c r="K41" s="259">
        <v>13118</v>
      </c>
      <c r="L41" s="259">
        <v>12779</v>
      </c>
      <c r="M41" s="263">
        <v>12307</v>
      </c>
    </row>
    <row r="42" spans="2:13" ht="27.75" customHeight="1" x14ac:dyDescent="0.15">
      <c r="B42" s="1073"/>
      <c r="C42" s="1074"/>
      <c r="D42" s="218"/>
      <c r="E42" s="1087" t="s">
        <v>80</v>
      </c>
      <c r="F42" s="1087"/>
      <c r="G42" s="1087"/>
      <c r="H42" s="1088"/>
      <c r="I42" s="256" t="s">
        <v>206</v>
      </c>
      <c r="J42" s="260" t="s">
        <v>206</v>
      </c>
      <c r="K42" s="260">
        <v>117</v>
      </c>
      <c r="L42" s="260">
        <v>90</v>
      </c>
      <c r="M42" s="264">
        <v>193</v>
      </c>
    </row>
    <row r="43" spans="2:13" ht="27.75" customHeight="1" x14ac:dyDescent="0.15">
      <c r="B43" s="1073"/>
      <c r="C43" s="1074"/>
      <c r="D43" s="218"/>
      <c r="E43" s="1087" t="s">
        <v>82</v>
      </c>
      <c r="F43" s="1087"/>
      <c r="G43" s="1087"/>
      <c r="H43" s="1088"/>
      <c r="I43" s="256">
        <v>2936</v>
      </c>
      <c r="J43" s="260">
        <v>2853</v>
      </c>
      <c r="K43" s="260">
        <v>2621</v>
      </c>
      <c r="L43" s="260">
        <v>2372</v>
      </c>
      <c r="M43" s="264">
        <v>2267</v>
      </c>
    </row>
    <row r="44" spans="2:13" ht="27.75" customHeight="1" x14ac:dyDescent="0.15">
      <c r="B44" s="1073"/>
      <c r="C44" s="1074"/>
      <c r="D44" s="218"/>
      <c r="E44" s="1087" t="s">
        <v>84</v>
      </c>
      <c r="F44" s="1087"/>
      <c r="G44" s="1087"/>
      <c r="H44" s="1088"/>
      <c r="I44" s="256">
        <v>374</v>
      </c>
      <c r="J44" s="260">
        <v>305</v>
      </c>
      <c r="K44" s="260">
        <v>230</v>
      </c>
      <c r="L44" s="260">
        <v>160</v>
      </c>
      <c r="M44" s="264">
        <v>145</v>
      </c>
    </row>
    <row r="45" spans="2:13" ht="27.75" customHeight="1" x14ac:dyDescent="0.15">
      <c r="B45" s="1073"/>
      <c r="C45" s="1074"/>
      <c r="D45" s="218"/>
      <c r="E45" s="1087" t="s">
        <v>86</v>
      </c>
      <c r="F45" s="1087"/>
      <c r="G45" s="1087"/>
      <c r="H45" s="1088"/>
      <c r="I45" s="256">
        <v>810</v>
      </c>
      <c r="J45" s="260">
        <v>739</v>
      </c>
      <c r="K45" s="260">
        <v>799</v>
      </c>
      <c r="L45" s="260">
        <v>806</v>
      </c>
      <c r="M45" s="264">
        <v>723</v>
      </c>
    </row>
    <row r="46" spans="2:13" ht="27.75" customHeight="1" x14ac:dyDescent="0.15">
      <c r="B46" s="1073"/>
      <c r="C46" s="1074"/>
      <c r="D46" s="219"/>
      <c r="E46" s="1087" t="s">
        <v>85</v>
      </c>
      <c r="F46" s="1087"/>
      <c r="G46" s="1087"/>
      <c r="H46" s="1088"/>
      <c r="I46" s="256" t="s">
        <v>206</v>
      </c>
      <c r="J46" s="260" t="s">
        <v>206</v>
      </c>
      <c r="K46" s="260" t="s">
        <v>206</v>
      </c>
      <c r="L46" s="260" t="s">
        <v>206</v>
      </c>
      <c r="M46" s="264" t="s">
        <v>206</v>
      </c>
    </row>
    <row r="47" spans="2:13" ht="27.75" customHeight="1" x14ac:dyDescent="0.15">
      <c r="B47" s="1073"/>
      <c r="C47" s="1074"/>
      <c r="D47" s="252"/>
      <c r="E47" s="1093" t="s">
        <v>90</v>
      </c>
      <c r="F47" s="1094"/>
      <c r="G47" s="1094"/>
      <c r="H47" s="1095"/>
      <c r="I47" s="256" t="s">
        <v>206</v>
      </c>
      <c r="J47" s="260" t="s">
        <v>206</v>
      </c>
      <c r="K47" s="260" t="s">
        <v>206</v>
      </c>
      <c r="L47" s="260" t="s">
        <v>206</v>
      </c>
      <c r="M47" s="264" t="s">
        <v>206</v>
      </c>
    </row>
    <row r="48" spans="2:13" ht="27.75" customHeight="1" x14ac:dyDescent="0.15">
      <c r="B48" s="1073"/>
      <c r="C48" s="1074"/>
      <c r="D48" s="218"/>
      <c r="E48" s="1087" t="s">
        <v>96</v>
      </c>
      <c r="F48" s="1087"/>
      <c r="G48" s="1087"/>
      <c r="H48" s="1088"/>
      <c r="I48" s="256" t="s">
        <v>206</v>
      </c>
      <c r="J48" s="260" t="s">
        <v>206</v>
      </c>
      <c r="K48" s="260" t="s">
        <v>206</v>
      </c>
      <c r="L48" s="260" t="s">
        <v>206</v>
      </c>
      <c r="M48" s="264" t="s">
        <v>206</v>
      </c>
    </row>
    <row r="49" spans="2:13" ht="27.75" customHeight="1" x14ac:dyDescent="0.15">
      <c r="B49" s="1075"/>
      <c r="C49" s="1076"/>
      <c r="D49" s="218"/>
      <c r="E49" s="1087" t="s">
        <v>100</v>
      </c>
      <c r="F49" s="1087"/>
      <c r="G49" s="1087"/>
      <c r="H49" s="1088"/>
      <c r="I49" s="256" t="s">
        <v>206</v>
      </c>
      <c r="J49" s="260" t="s">
        <v>206</v>
      </c>
      <c r="K49" s="260" t="s">
        <v>206</v>
      </c>
      <c r="L49" s="260" t="s">
        <v>206</v>
      </c>
      <c r="M49" s="264" t="s">
        <v>206</v>
      </c>
    </row>
    <row r="50" spans="2:13" ht="27.75" customHeight="1" x14ac:dyDescent="0.15">
      <c r="B50" s="1091" t="s">
        <v>102</v>
      </c>
      <c r="C50" s="1092"/>
      <c r="D50" s="253"/>
      <c r="E50" s="1087" t="s">
        <v>103</v>
      </c>
      <c r="F50" s="1087"/>
      <c r="G50" s="1087"/>
      <c r="H50" s="1088"/>
      <c r="I50" s="256">
        <v>698</v>
      </c>
      <c r="J50" s="260">
        <v>699</v>
      </c>
      <c r="K50" s="260">
        <v>652</v>
      </c>
      <c r="L50" s="260">
        <v>789</v>
      </c>
      <c r="M50" s="264">
        <v>1232</v>
      </c>
    </row>
    <row r="51" spans="2:13" ht="27.75" customHeight="1" x14ac:dyDescent="0.15">
      <c r="B51" s="1073"/>
      <c r="C51" s="1074"/>
      <c r="D51" s="218"/>
      <c r="E51" s="1087" t="s">
        <v>105</v>
      </c>
      <c r="F51" s="1087"/>
      <c r="G51" s="1087"/>
      <c r="H51" s="1088"/>
      <c r="I51" s="256">
        <v>10</v>
      </c>
      <c r="J51" s="260">
        <v>6</v>
      </c>
      <c r="K51" s="260">
        <v>3</v>
      </c>
      <c r="L51" s="260">
        <v>1</v>
      </c>
      <c r="M51" s="264" t="s">
        <v>206</v>
      </c>
    </row>
    <row r="52" spans="2:13" ht="27.75" customHeight="1" x14ac:dyDescent="0.15">
      <c r="B52" s="1075"/>
      <c r="C52" s="1076"/>
      <c r="D52" s="218"/>
      <c r="E52" s="1087" t="s">
        <v>53</v>
      </c>
      <c r="F52" s="1087"/>
      <c r="G52" s="1087"/>
      <c r="H52" s="1088"/>
      <c r="I52" s="256">
        <v>7711</v>
      </c>
      <c r="J52" s="260">
        <v>8269</v>
      </c>
      <c r="K52" s="260">
        <v>7955</v>
      </c>
      <c r="L52" s="260">
        <v>7669</v>
      </c>
      <c r="M52" s="264">
        <v>7401</v>
      </c>
    </row>
    <row r="53" spans="2:13" ht="27.75" customHeight="1" x14ac:dyDescent="0.15">
      <c r="B53" s="1081" t="s">
        <v>57</v>
      </c>
      <c r="C53" s="1082"/>
      <c r="D53" s="220"/>
      <c r="E53" s="1089" t="s">
        <v>109</v>
      </c>
      <c r="F53" s="1089"/>
      <c r="G53" s="1089"/>
      <c r="H53" s="1090"/>
      <c r="I53" s="257">
        <v>8068</v>
      </c>
      <c r="J53" s="261">
        <v>7681</v>
      </c>
      <c r="K53" s="261">
        <v>8274</v>
      </c>
      <c r="L53" s="261">
        <v>7748</v>
      </c>
      <c r="M53" s="265">
        <v>7002</v>
      </c>
    </row>
    <row r="54" spans="2:13" ht="27.75" customHeight="1" x14ac:dyDescent="0.15">
      <c r="B54" s="251" t="s">
        <v>0</v>
      </c>
      <c r="C54" s="192"/>
      <c r="D54" s="192"/>
      <c r="E54" s="254"/>
      <c r="F54" s="254"/>
      <c r="G54" s="254"/>
      <c r="H54" s="254"/>
      <c r="I54" s="258"/>
      <c r="J54" s="258"/>
      <c r="K54" s="258"/>
      <c r="L54" s="258"/>
      <c r="M54" s="258"/>
    </row>
    <row r="55" spans="2:13" x14ac:dyDescent="0.15"/>
  </sheetData>
  <sheetProtection algorithmName="SHA-512" hashValue="JUwVD1XhKRV7FDQ9+kxQQqjTrmPz9FAYD1wUp9E4QIrSdUsQD3Z22NInbGy8R1/Zwlp7YMXkgPApo2B2IXmAYA==" saltValue="/cKe24XpsVfUbbkTji4WO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47" customWidth="1"/>
    <col min="2" max="2" width="16.375" style="47" customWidth="1"/>
    <col min="3" max="5" width="26.25" style="47" customWidth="1"/>
    <col min="6" max="8" width="24.25" style="47" customWidth="1"/>
    <col min="9" max="14" width="26" style="47" customWidth="1"/>
    <col min="15" max="15" width="6.125" style="47" customWidth="1"/>
    <col min="16" max="16" width="9" style="47" hidden="1" customWidth="1"/>
    <col min="17" max="20" width="0" style="47" hidden="1" customWidth="1"/>
    <col min="21" max="21" width="9" style="47" hidden="1" customWidth="1"/>
    <col min="22" max="22" width="0" style="47" hidden="1" customWidth="1"/>
    <col min="23" max="23" width="9" style="47" hidden="1" customWidth="1"/>
    <col min="24" max="24" width="0" style="47" hidden="1" customWidth="1"/>
    <col min="25"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6"/>
      <c r="C53" s="86"/>
      <c r="D53" s="86"/>
      <c r="E53" s="86"/>
      <c r="F53" s="86"/>
      <c r="G53" s="86"/>
      <c r="H53" s="281" t="s">
        <v>107</v>
      </c>
    </row>
    <row r="54" spans="2:8" ht="29.25" customHeight="1" x14ac:dyDescent="0.2">
      <c r="B54" s="266" t="s">
        <v>9</v>
      </c>
      <c r="C54" s="272"/>
      <c r="D54" s="272"/>
      <c r="E54" s="273" t="s">
        <v>19</v>
      </c>
      <c r="F54" s="274" t="s">
        <v>4</v>
      </c>
      <c r="G54" s="274" t="s">
        <v>489</v>
      </c>
      <c r="H54" s="282" t="s">
        <v>440</v>
      </c>
    </row>
    <row r="55" spans="2:8" ht="52.5" customHeight="1" x14ac:dyDescent="0.15">
      <c r="B55" s="267"/>
      <c r="C55" s="1106" t="s">
        <v>113</v>
      </c>
      <c r="D55" s="1106"/>
      <c r="E55" s="1107"/>
      <c r="F55" s="275">
        <v>41</v>
      </c>
      <c r="G55" s="275">
        <v>108</v>
      </c>
      <c r="H55" s="283">
        <v>558</v>
      </c>
    </row>
    <row r="56" spans="2:8" ht="52.5" customHeight="1" x14ac:dyDescent="0.15">
      <c r="B56" s="268"/>
      <c r="C56" s="1108" t="s">
        <v>117</v>
      </c>
      <c r="D56" s="1108"/>
      <c r="E56" s="1109"/>
      <c r="F56" s="276">
        <v>0</v>
      </c>
      <c r="G56" s="276">
        <v>3</v>
      </c>
      <c r="H56" s="284">
        <v>3</v>
      </c>
    </row>
    <row r="57" spans="2:8" ht="53.25" customHeight="1" x14ac:dyDescent="0.15">
      <c r="B57" s="268"/>
      <c r="C57" s="1110" t="s">
        <v>78</v>
      </c>
      <c r="D57" s="1110"/>
      <c r="E57" s="1111"/>
      <c r="F57" s="277">
        <v>5</v>
      </c>
      <c r="G57" s="277">
        <v>20</v>
      </c>
      <c r="H57" s="285">
        <v>16</v>
      </c>
    </row>
    <row r="58" spans="2:8" ht="45.75" customHeight="1" x14ac:dyDescent="0.15">
      <c r="B58" s="269"/>
      <c r="C58" s="1098" t="s">
        <v>288</v>
      </c>
      <c r="D58" s="1099"/>
      <c r="E58" s="1100"/>
      <c r="F58" s="278" t="s">
        <v>206</v>
      </c>
      <c r="G58" s="278">
        <v>10</v>
      </c>
      <c r="H58" s="286">
        <v>11</v>
      </c>
    </row>
    <row r="59" spans="2:8" ht="45.75" customHeight="1" x14ac:dyDescent="0.15">
      <c r="B59" s="269"/>
      <c r="C59" s="1098" t="s">
        <v>370</v>
      </c>
      <c r="D59" s="1099"/>
      <c r="E59" s="1100"/>
      <c r="F59" s="278">
        <v>2</v>
      </c>
      <c r="G59" s="278">
        <v>2</v>
      </c>
      <c r="H59" s="286">
        <v>2</v>
      </c>
    </row>
    <row r="60" spans="2:8" ht="45.75" customHeight="1" x14ac:dyDescent="0.15">
      <c r="B60" s="269"/>
      <c r="C60" s="1098" t="s">
        <v>366</v>
      </c>
      <c r="D60" s="1099"/>
      <c r="E60" s="1100"/>
      <c r="F60" s="278">
        <v>1</v>
      </c>
      <c r="G60" s="278">
        <v>6</v>
      </c>
      <c r="H60" s="286">
        <v>1</v>
      </c>
    </row>
    <row r="61" spans="2:8" ht="45.75" customHeight="1" x14ac:dyDescent="0.15">
      <c r="B61" s="269"/>
      <c r="C61" s="1098" t="s">
        <v>48</v>
      </c>
      <c r="D61" s="1099"/>
      <c r="E61" s="1100"/>
      <c r="F61" s="278">
        <v>1</v>
      </c>
      <c r="G61" s="278">
        <v>1</v>
      </c>
      <c r="H61" s="286">
        <v>1</v>
      </c>
    </row>
    <row r="62" spans="2:8" ht="45.75" customHeight="1" x14ac:dyDescent="0.15">
      <c r="B62" s="270"/>
      <c r="C62" s="1101" t="s">
        <v>501</v>
      </c>
      <c r="D62" s="1102"/>
      <c r="E62" s="1103"/>
      <c r="F62" s="279">
        <v>1</v>
      </c>
      <c r="G62" s="279">
        <v>1</v>
      </c>
      <c r="H62" s="287">
        <v>1</v>
      </c>
    </row>
    <row r="63" spans="2:8" ht="52.5" customHeight="1" x14ac:dyDescent="0.15">
      <c r="B63" s="271"/>
      <c r="C63" s="1104" t="s">
        <v>119</v>
      </c>
      <c r="D63" s="1104"/>
      <c r="E63" s="1105"/>
      <c r="F63" s="280">
        <v>46</v>
      </c>
      <c r="G63" s="280">
        <v>132</v>
      </c>
      <c r="H63" s="288">
        <v>578</v>
      </c>
    </row>
    <row r="64" spans="2:8" x14ac:dyDescent="0.15"/>
  </sheetData>
  <sheetProtection algorithmName="SHA-512" hashValue="EALMlry+OJWhx7GaO30jFvKe5zja3UUMcAAuWoWOBvZeH85djqnckr6dqpXBa0tIUcqSa4LK2Q6kLE5xZM+5rA==" saltValue="pRo60kOkTXBOvpb0LgGaf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4AD6-6BF0-4D18-8B3B-BE9BDC94A5C9}">
  <sheetPr>
    <tabColor rgb="FFFF0000"/>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14" customWidth="1"/>
    <col min="2" max="107" width="2.5" style="314" customWidth="1"/>
    <col min="108" max="108" width="6.125" style="322" customWidth="1"/>
    <col min="109" max="109" width="5.875" style="321" customWidth="1"/>
    <col min="110" max="16384" width="8.625" style="314" hidden="1"/>
  </cols>
  <sheetData>
    <row r="1" spans="1:109" ht="42.75" customHeight="1" x14ac:dyDescent="0.15">
      <c r="A1" s="312"/>
      <c r="B1" s="313"/>
      <c r="DD1" s="314"/>
      <c r="DE1" s="314"/>
    </row>
    <row r="2" spans="1:109" ht="25.5" customHeight="1" x14ac:dyDescent="0.15">
      <c r="A2" s="315"/>
      <c r="C2" s="315"/>
      <c r="O2" s="315"/>
      <c r="P2" s="315"/>
      <c r="Q2" s="315"/>
      <c r="R2" s="315"/>
      <c r="S2" s="315"/>
      <c r="T2" s="315"/>
      <c r="U2" s="315"/>
      <c r="V2" s="315"/>
      <c r="W2" s="315"/>
      <c r="X2" s="315"/>
      <c r="Y2" s="315"/>
      <c r="Z2" s="315"/>
      <c r="AA2" s="315"/>
      <c r="AB2" s="315"/>
      <c r="AC2" s="315"/>
      <c r="AD2" s="315"/>
      <c r="AE2" s="315"/>
      <c r="AF2" s="315"/>
      <c r="AG2" s="315"/>
      <c r="AH2" s="315"/>
      <c r="AI2" s="315"/>
      <c r="AU2" s="315"/>
      <c r="BG2" s="315"/>
      <c r="BS2" s="315"/>
      <c r="CE2" s="315"/>
      <c r="CQ2" s="315"/>
      <c r="DD2" s="314"/>
      <c r="DE2" s="314"/>
    </row>
    <row r="3" spans="1:109" ht="25.5" customHeight="1" x14ac:dyDescent="0.15">
      <c r="A3" s="315"/>
      <c r="C3" s="315"/>
      <c r="O3" s="315"/>
      <c r="P3" s="315"/>
      <c r="Q3" s="315"/>
      <c r="R3" s="315"/>
      <c r="S3" s="315"/>
      <c r="T3" s="315"/>
      <c r="U3" s="315"/>
      <c r="V3" s="315"/>
      <c r="W3" s="315"/>
      <c r="X3" s="315"/>
      <c r="Y3" s="315"/>
      <c r="Z3" s="315"/>
      <c r="AA3" s="315"/>
      <c r="AB3" s="315"/>
      <c r="AC3" s="315"/>
      <c r="AD3" s="315"/>
      <c r="AE3" s="315"/>
      <c r="AF3" s="315"/>
      <c r="AG3" s="315"/>
      <c r="AH3" s="315"/>
      <c r="AI3" s="315"/>
      <c r="AU3" s="315"/>
      <c r="BG3" s="315"/>
      <c r="BS3" s="315"/>
      <c r="CE3" s="315"/>
      <c r="CQ3" s="315"/>
      <c r="DD3" s="314"/>
      <c r="DE3" s="314"/>
    </row>
    <row r="4" spans="1:109" s="316" customForma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row>
    <row r="5" spans="1:109" s="316" customFormat="1" x14ac:dyDescent="0.1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row>
    <row r="6" spans="1:109" s="316" customForma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15"/>
      <c r="DE6" s="315"/>
    </row>
    <row r="7" spans="1:109" s="316" customFormat="1" x14ac:dyDescent="0.15">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15"/>
      <c r="DE7" s="315"/>
    </row>
    <row r="8" spans="1:109" s="316" customForma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15"/>
      <c r="DE8" s="315"/>
    </row>
    <row r="9" spans="1:109" s="316" customFormat="1" x14ac:dyDescent="0.15">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row>
    <row r="10" spans="1:109" s="316" customFormat="1" x14ac:dyDescent="0.1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15"/>
      <c r="DE10" s="315"/>
    </row>
    <row r="11" spans="1:109" s="316" customFormat="1" x14ac:dyDescent="0.15">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row>
    <row r="12" spans="1:109" s="316" customFormat="1" x14ac:dyDescent="0.15">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15"/>
      <c r="DE12" s="315"/>
    </row>
    <row r="13" spans="1:109" s="316" customFormat="1" x14ac:dyDescent="0.15">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15"/>
      <c r="DE13" s="315"/>
    </row>
    <row r="14" spans="1:109" s="316" customFormat="1" x14ac:dyDescent="0.15">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15"/>
      <c r="DE14" s="315"/>
    </row>
    <row r="15" spans="1:109" s="316" customFormat="1" x14ac:dyDescent="0.15">
      <c r="A15" s="314"/>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15"/>
      <c r="DE15" s="315"/>
    </row>
    <row r="16" spans="1:109" s="316" customFormat="1" x14ac:dyDescent="0.15">
      <c r="A16" s="314"/>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15"/>
      <c r="DE16" s="315"/>
    </row>
    <row r="17" spans="1:109" s="316" customFormat="1" x14ac:dyDescent="0.15">
      <c r="A17" s="314"/>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15"/>
      <c r="DE17" s="315"/>
    </row>
    <row r="18" spans="1:109" s="316" customFormat="1" x14ac:dyDescent="0.15">
      <c r="A18" s="314"/>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row>
    <row r="19" spans="1:109" x14ac:dyDescent="0.15">
      <c r="DD19" s="314"/>
      <c r="DE19" s="314"/>
    </row>
    <row r="20" spans="1:109" x14ac:dyDescent="0.15">
      <c r="DD20" s="314"/>
      <c r="DE20" s="314"/>
    </row>
    <row r="21" spans="1:109" ht="17.25" customHeight="1" x14ac:dyDescent="0.15">
      <c r="B21" s="317"/>
      <c r="C21" s="318"/>
      <c r="D21" s="318"/>
      <c r="E21" s="318"/>
      <c r="F21" s="318"/>
      <c r="G21" s="318"/>
      <c r="H21" s="318"/>
      <c r="I21" s="318"/>
      <c r="J21" s="318"/>
      <c r="K21" s="318"/>
      <c r="L21" s="318"/>
      <c r="M21" s="318"/>
      <c r="N21" s="319"/>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9"/>
      <c r="AU21" s="318"/>
      <c r="AV21" s="318"/>
      <c r="AW21" s="318"/>
      <c r="AX21" s="318"/>
      <c r="AY21" s="318"/>
      <c r="AZ21" s="318"/>
      <c r="BA21" s="318"/>
      <c r="BB21" s="318"/>
      <c r="BC21" s="318"/>
      <c r="BD21" s="318"/>
      <c r="BE21" s="318"/>
      <c r="BF21" s="319"/>
      <c r="BG21" s="318"/>
      <c r="BH21" s="318"/>
      <c r="BI21" s="318"/>
      <c r="BJ21" s="318"/>
      <c r="BK21" s="318"/>
      <c r="BL21" s="318"/>
      <c r="BM21" s="318"/>
      <c r="BN21" s="318"/>
      <c r="BO21" s="318"/>
      <c r="BP21" s="318"/>
      <c r="BQ21" s="318"/>
      <c r="BR21" s="319"/>
      <c r="BS21" s="318"/>
      <c r="BT21" s="318"/>
      <c r="BU21" s="318"/>
      <c r="BV21" s="318"/>
      <c r="BW21" s="318"/>
      <c r="BX21" s="318"/>
      <c r="BY21" s="318"/>
      <c r="BZ21" s="318"/>
      <c r="CA21" s="318"/>
      <c r="CB21" s="318"/>
      <c r="CC21" s="318"/>
      <c r="CD21" s="319"/>
      <c r="CE21" s="318"/>
      <c r="CF21" s="318"/>
      <c r="CG21" s="318"/>
      <c r="CH21" s="318"/>
      <c r="CI21" s="318"/>
      <c r="CJ21" s="318"/>
      <c r="CK21" s="318"/>
      <c r="CL21" s="318"/>
      <c r="CM21" s="318"/>
      <c r="CN21" s="318"/>
      <c r="CO21" s="318"/>
      <c r="CP21" s="319"/>
      <c r="CQ21" s="318"/>
      <c r="CR21" s="318"/>
      <c r="CS21" s="318"/>
      <c r="CT21" s="318"/>
      <c r="CU21" s="318"/>
      <c r="CV21" s="318"/>
      <c r="CW21" s="318"/>
      <c r="CX21" s="318"/>
      <c r="CY21" s="318"/>
      <c r="CZ21" s="318"/>
      <c r="DA21" s="318"/>
      <c r="DB21" s="319"/>
      <c r="DC21" s="318"/>
      <c r="DD21" s="320"/>
      <c r="DE21" s="314"/>
    </row>
    <row r="22" spans="1:109" ht="17.25" customHeight="1" x14ac:dyDescent="0.15">
      <c r="B22" s="321"/>
    </row>
    <row r="23" spans="1:109" x14ac:dyDescent="0.15">
      <c r="B23" s="321"/>
    </row>
    <row r="24" spans="1:109" x14ac:dyDescent="0.15">
      <c r="B24" s="321"/>
    </row>
    <row r="25" spans="1:109" x14ac:dyDescent="0.15">
      <c r="B25" s="321"/>
    </row>
    <row r="26" spans="1:109" x14ac:dyDescent="0.15">
      <c r="B26" s="321"/>
    </row>
    <row r="27" spans="1:109" x14ac:dyDescent="0.15">
      <c r="B27" s="321"/>
    </row>
    <row r="28" spans="1:109" x14ac:dyDescent="0.15">
      <c r="B28" s="321"/>
    </row>
    <row r="29" spans="1:109" x14ac:dyDescent="0.15">
      <c r="B29" s="321"/>
    </row>
    <row r="30" spans="1:109" x14ac:dyDescent="0.15">
      <c r="B30" s="321"/>
    </row>
    <row r="31" spans="1:109" x14ac:dyDescent="0.15">
      <c r="B31" s="321"/>
    </row>
    <row r="32" spans="1:109" x14ac:dyDescent="0.15">
      <c r="B32" s="321"/>
    </row>
    <row r="33" spans="2:109" x14ac:dyDescent="0.15">
      <c r="B33" s="321"/>
    </row>
    <row r="34" spans="2:109" x14ac:dyDescent="0.15">
      <c r="B34" s="321"/>
    </row>
    <row r="35" spans="2:109" x14ac:dyDescent="0.15">
      <c r="B35" s="321"/>
    </row>
    <row r="36" spans="2:109" x14ac:dyDescent="0.15">
      <c r="B36" s="321"/>
    </row>
    <row r="37" spans="2:109" x14ac:dyDescent="0.15">
      <c r="B37" s="321"/>
    </row>
    <row r="38" spans="2:109" x14ac:dyDescent="0.15">
      <c r="B38" s="321"/>
    </row>
    <row r="39" spans="2:109" x14ac:dyDescent="0.15">
      <c r="B39" s="323"/>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c r="CK39" s="324"/>
      <c r="CL39" s="324"/>
      <c r="CM39" s="324"/>
      <c r="CN39" s="324"/>
      <c r="CO39" s="324"/>
      <c r="CP39" s="324"/>
      <c r="CQ39" s="324"/>
      <c r="CR39" s="324"/>
      <c r="CS39" s="324"/>
      <c r="CT39" s="324"/>
      <c r="CU39" s="324"/>
      <c r="CV39" s="324"/>
      <c r="CW39" s="324"/>
      <c r="CX39" s="324"/>
      <c r="CY39" s="324"/>
      <c r="CZ39" s="324"/>
      <c r="DA39" s="324"/>
      <c r="DB39" s="324"/>
      <c r="DC39" s="324"/>
      <c r="DD39" s="325"/>
    </row>
    <row r="40" spans="2:109" x14ac:dyDescent="0.15">
      <c r="B40" s="326"/>
      <c r="DD40" s="326"/>
      <c r="DE40" s="314"/>
    </row>
    <row r="41" spans="2:109" ht="17.25" x14ac:dyDescent="0.15">
      <c r="B41" s="327" t="s">
        <v>550</v>
      </c>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20"/>
    </row>
    <row r="42" spans="2:109" x14ac:dyDescent="0.15">
      <c r="B42" s="321"/>
      <c r="G42" s="328"/>
      <c r="I42" s="329"/>
      <c r="J42" s="329"/>
      <c r="K42" s="329"/>
      <c r="AM42" s="328"/>
      <c r="AN42" s="328" t="s">
        <v>551</v>
      </c>
      <c r="AP42" s="329"/>
      <c r="AQ42" s="329"/>
      <c r="AR42" s="329"/>
      <c r="AY42" s="328"/>
      <c r="BA42" s="329"/>
      <c r="BB42" s="329"/>
      <c r="BC42" s="329"/>
      <c r="BK42" s="328"/>
      <c r="BM42" s="329"/>
      <c r="BN42" s="329"/>
      <c r="BO42" s="329"/>
      <c r="BW42" s="328"/>
      <c r="BY42" s="329"/>
      <c r="BZ42" s="329"/>
      <c r="CA42" s="329"/>
      <c r="CI42" s="328"/>
      <c r="CK42" s="329"/>
      <c r="CL42" s="329"/>
      <c r="CM42" s="329"/>
      <c r="CU42" s="328"/>
      <c r="CW42" s="329"/>
      <c r="CX42" s="329"/>
      <c r="CY42" s="329"/>
    </row>
    <row r="43" spans="2:109" ht="13.5" customHeight="1" x14ac:dyDescent="0.15">
      <c r="B43" s="321"/>
      <c r="AN43" s="1120" t="s">
        <v>558</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x14ac:dyDescent="0.15">
      <c r="B44" s="321"/>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x14ac:dyDescent="0.15">
      <c r="B45" s="321"/>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x14ac:dyDescent="0.15">
      <c r="B46" s="321"/>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x14ac:dyDescent="0.15">
      <c r="B47" s="321"/>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x14ac:dyDescent="0.15">
      <c r="B48" s="321"/>
      <c r="H48" s="330"/>
      <c r="I48" s="330"/>
      <c r="J48" s="330"/>
      <c r="AN48" s="330"/>
      <c r="AO48" s="330"/>
      <c r="AP48" s="330"/>
      <c r="AZ48" s="330"/>
      <c r="BA48" s="330"/>
      <c r="BB48" s="330"/>
      <c r="BL48" s="330"/>
      <c r="BM48" s="330"/>
      <c r="BN48" s="330"/>
      <c r="BX48" s="330"/>
      <c r="BY48" s="330"/>
      <c r="BZ48" s="330"/>
      <c r="CJ48" s="330"/>
      <c r="CK48" s="330"/>
      <c r="CL48" s="330"/>
      <c r="CV48" s="330"/>
      <c r="CW48" s="330"/>
      <c r="CX48" s="330"/>
    </row>
    <row r="49" spans="1:109" x14ac:dyDescent="0.15">
      <c r="B49" s="321"/>
      <c r="AN49" s="314" t="s">
        <v>552</v>
      </c>
    </row>
    <row r="50" spans="1:109" x14ac:dyDescent="0.15">
      <c r="B50" s="321"/>
      <c r="G50" s="1112"/>
      <c r="H50" s="1112"/>
      <c r="I50" s="1112"/>
      <c r="J50" s="1112"/>
      <c r="K50" s="331"/>
      <c r="L50" s="331"/>
      <c r="M50" s="332"/>
      <c r="N50" s="332"/>
      <c r="AN50" s="1130"/>
      <c r="AO50" s="1131"/>
      <c r="AP50" s="1131"/>
      <c r="AQ50" s="1131"/>
      <c r="AR50" s="1131"/>
      <c r="AS50" s="1131"/>
      <c r="AT50" s="1131"/>
      <c r="AU50" s="1131"/>
      <c r="AV50" s="1131"/>
      <c r="AW50" s="1131"/>
      <c r="AX50" s="1131"/>
      <c r="AY50" s="1131"/>
      <c r="AZ50" s="1131"/>
      <c r="BA50" s="1131"/>
      <c r="BB50" s="1131"/>
      <c r="BC50" s="1131"/>
      <c r="BD50" s="1131"/>
      <c r="BE50" s="1131"/>
      <c r="BF50" s="1131"/>
      <c r="BG50" s="1131"/>
      <c r="BH50" s="1131"/>
      <c r="BI50" s="1131"/>
      <c r="BJ50" s="1131"/>
      <c r="BK50" s="1131"/>
      <c r="BL50" s="1131"/>
      <c r="BM50" s="1131"/>
      <c r="BN50" s="1131"/>
      <c r="BO50" s="1132"/>
      <c r="BP50" s="1118" t="s">
        <v>405</v>
      </c>
      <c r="BQ50" s="1118"/>
      <c r="BR50" s="1118"/>
      <c r="BS50" s="1118"/>
      <c r="BT50" s="1118"/>
      <c r="BU50" s="1118"/>
      <c r="BV50" s="1118"/>
      <c r="BW50" s="1118"/>
      <c r="BX50" s="1118" t="s">
        <v>348</v>
      </c>
      <c r="BY50" s="1118"/>
      <c r="BZ50" s="1118"/>
      <c r="CA50" s="1118"/>
      <c r="CB50" s="1118"/>
      <c r="CC50" s="1118"/>
      <c r="CD50" s="1118"/>
      <c r="CE50" s="1118"/>
      <c r="CF50" s="1118" t="s">
        <v>4</v>
      </c>
      <c r="CG50" s="1118"/>
      <c r="CH50" s="1118"/>
      <c r="CI50" s="1118"/>
      <c r="CJ50" s="1118"/>
      <c r="CK50" s="1118"/>
      <c r="CL50" s="1118"/>
      <c r="CM50" s="1118"/>
      <c r="CN50" s="1118" t="s">
        <v>489</v>
      </c>
      <c r="CO50" s="1118"/>
      <c r="CP50" s="1118"/>
      <c r="CQ50" s="1118"/>
      <c r="CR50" s="1118"/>
      <c r="CS50" s="1118"/>
      <c r="CT50" s="1118"/>
      <c r="CU50" s="1118"/>
      <c r="CV50" s="1118" t="s">
        <v>440</v>
      </c>
      <c r="CW50" s="1118"/>
      <c r="CX50" s="1118"/>
      <c r="CY50" s="1118"/>
      <c r="CZ50" s="1118"/>
      <c r="DA50" s="1118"/>
      <c r="DB50" s="1118"/>
      <c r="DC50" s="1118"/>
    </row>
    <row r="51" spans="1:109" ht="13.5" customHeight="1" x14ac:dyDescent="0.15">
      <c r="B51" s="321"/>
      <c r="G51" s="1129"/>
      <c r="H51" s="1129"/>
      <c r="I51" s="1133"/>
      <c r="J51" s="1133"/>
      <c r="K51" s="1119"/>
      <c r="L51" s="1119"/>
      <c r="M51" s="1119"/>
      <c r="N51" s="1119"/>
      <c r="AM51" s="330"/>
      <c r="AN51" s="1117" t="s">
        <v>553</v>
      </c>
      <c r="AO51" s="1117"/>
      <c r="AP51" s="1117"/>
      <c r="AQ51" s="1117"/>
      <c r="AR51" s="1117"/>
      <c r="AS51" s="1117"/>
      <c r="AT51" s="1117"/>
      <c r="AU51" s="1117"/>
      <c r="AV51" s="1117"/>
      <c r="AW51" s="1117"/>
      <c r="AX51" s="1117"/>
      <c r="AY51" s="1117"/>
      <c r="AZ51" s="1117"/>
      <c r="BA51" s="1117"/>
      <c r="BB51" s="1117" t="s">
        <v>554</v>
      </c>
      <c r="BC51" s="1117"/>
      <c r="BD51" s="1117"/>
      <c r="BE51" s="1117"/>
      <c r="BF51" s="1117"/>
      <c r="BG51" s="1117"/>
      <c r="BH51" s="1117"/>
      <c r="BI51" s="1117"/>
      <c r="BJ51" s="1117"/>
      <c r="BK51" s="1117"/>
      <c r="BL51" s="1117"/>
      <c r="BM51" s="1117"/>
      <c r="BN51" s="1117"/>
      <c r="BO51" s="1117"/>
      <c r="BP51" s="1114">
        <v>219.1</v>
      </c>
      <c r="BQ51" s="1114"/>
      <c r="BR51" s="1114"/>
      <c r="BS51" s="1114"/>
      <c r="BT51" s="1114"/>
      <c r="BU51" s="1114"/>
      <c r="BV51" s="1114"/>
      <c r="BW51" s="1114"/>
      <c r="BX51" s="1114">
        <v>209.1</v>
      </c>
      <c r="BY51" s="1114"/>
      <c r="BZ51" s="1114"/>
      <c r="CA51" s="1114"/>
      <c r="CB51" s="1114"/>
      <c r="CC51" s="1114"/>
      <c r="CD51" s="1114"/>
      <c r="CE51" s="1114"/>
      <c r="CF51" s="1114">
        <v>225.3</v>
      </c>
      <c r="CG51" s="1114"/>
      <c r="CH51" s="1114"/>
      <c r="CI51" s="1114"/>
      <c r="CJ51" s="1114"/>
      <c r="CK51" s="1114"/>
      <c r="CL51" s="1114"/>
      <c r="CM51" s="1114"/>
      <c r="CN51" s="1114">
        <v>199</v>
      </c>
      <c r="CO51" s="1114"/>
      <c r="CP51" s="1114"/>
      <c r="CQ51" s="1114"/>
      <c r="CR51" s="1114"/>
      <c r="CS51" s="1114"/>
      <c r="CT51" s="1114"/>
      <c r="CU51" s="1114"/>
      <c r="CV51" s="1114">
        <v>164.9</v>
      </c>
      <c r="CW51" s="1114"/>
      <c r="CX51" s="1114"/>
      <c r="CY51" s="1114"/>
      <c r="CZ51" s="1114"/>
      <c r="DA51" s="1114"/>
      <c r="DB51" s="1114"/>
      <c r="DC51" s="1114"/>
    </row>
    <row r="52" spans="1:109" x14ac:dyDescent="0.15">
      <c r="B52" s="321"/>
      <c r="G52" s="1129"/>
      <c r="H52" s="1129"/>
      <c r="I52" s="1133"/>
      <c r="J52" s="1133"/>
      <c r="K52" s="1119"/>
      <c r="L52" s="1119"/>
      <c r="M52" s="1119"/>
      <c r="N52" s="1119"/>
      <c r="AM52" s="330"/>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4"/>
      <c r="BQ52" s="1114"/>
      <c r="BR52" s="1114"/>
      <c r="BS52" s="1114"/>
      <c r="BT52" s="1114"/>
      <c r="BU52" s="1114"/>
      <c r="BV52" s="1114"/>
      <c r="BW52" s="1114"/>
      <c r="BX52" s="1114"/>
      <c r="BY52" s="1114"/>
      <c r="BZ52" s="1114"/>
      <c r="CA52" s="1114"/>
      <c r="CB52" s="1114"/>
      <c r="CC52" s="1114"/>
      <c r="CD52" s="1114"/>
      <c r="CE52" s="1114"/>
      <c r="CF52" s="1114"/>
      <c r="CG52" s="1114"/>
      <c r="CH52" s="1114"/>
      <c r="CI52" s="1114"/>
      <c r="CJ52" s="1114"/>
      <c r="CK52" s="1114"/>
      <c r="CL52" s="1114"/>
      <c r="CM52" s="1114"/>
      <c r="CN52" s="1114"/>
      <c r="CO52" s="1114"/>
      <c r="CP52" s="1114"/>
      <c r="CQ52" s="1114"/>
      <c r="CR52" s="1114"/>
      <c r="CS52" s="1114"/>
      <c r="CT52" s="1114"/>
      <c r="CU52" s="1114"/>
      <c r="CV52" s="1114"/>
      <c r="CW52" s="1114"/>
      <c r="CX52" s="1114"/>
      <c r="CY52" s="1114"/>
      <c r="CZ52" s="1114"/>
      <c r="DA52" s="1114"/>
      <c r="DB52" s="1114"/>
      <c r="DC52" s="1114"/>
    </row>
    <row r="53" spans="1:109" x14ac:dyDescent="0.15">
      <c r="A53" s="329"/>
      <c r="B53" s="321"/>
      <c r="G53" s="1129"/>
      <c r="H53" s="1129"/>
      <c r="I53" s="1112"/>
      <c r="J53" s="1112"/>
      <c r="K53" s="1119"/>
      <c r="L53" s="1119"/>
      <c r="M53" s="1119"/>
      <c r="N53" s="1119"/>
      <c r="AM53" s="330"/>
      <c r="AN53" s="1117"/>
      <c r="AO53" s="1117"/>
      <c r="AP53" s="1117"/>
      <c r="AQ53" s="1117"/>
      <c r="AR53" s="1117"/>
      <c r="AS53" s="1117"/>
      <c r="AT53" s="1117"/>
      <c r="AU53" s="1117"/>
      <c r="AV53" s="1117"/>
      <c r="AW53" s="1117"/>
      <c r="AX53" s="1117"/>
      <c r="AY53" s="1117"/>
      <c r="AZ53" s="1117"/>
      <c r="BA53" s="1117"/>
      <c r="BB53" s="1117" t="s">
        <v>555</v>
      </c>
      <c r="BC53" s="1117"/>
      <c r="BD53" s="1117"/>
      <c r="BE53" s="1117"/>
      <c r="BF53" s="1117"/>
      <c r="BG53" s="1117"/>
      <c r="BH53" s="1117"/>
      <c r="BI53" s="1117"/>
      <c r="BJ53" s="1117"/>
      <c r="BK53" s="1117"/>
      <c r="BL53" s="1117"/>
      <c r="BM53" s="1117"/>
      <c r="BN53" s="1117"/>
      <c r="BO53" s="1117"/>
      <c r="BP53" s="1114">
        <v>70.900000000000006</v>
      </c>
      <c r="BQ53" s="1114"/>
      <c r="BR53" s="1114"/>
      <c r="BS53" s="1114"/>
      <c r="BT53" s="1114"/>
      <c r="BU53" s="1114"/>
      <c r="BV53" s="1114"/>
      <c r="BW53" s="1114"/>
      <c r="BX53" s="1114">
        <v>70.599999999999994</v>
      </c>
      <c r="BY53" s="1114"/>
      <c r="BZ53" s="1114"/>
      <c r="CA53" s="1114"/>
      <c r="CB53" s="1114"/>
      <c r="CC53" s="1114"/>
      <c r="CD53" s="1114"/>
      <c r="CE53" s="1114"/>
      <c r="CF53" s="1114">
        <v>71.5</v>
      </c>
      <c r="CG53" s="1114"/>
      <c r="CH53" s="1114"/>
      <c r="CI53" s="1114"/>
      <c r="CJ53" s="1114"/>
      <c r="CK53" s="1114"/>
      <c r="CL53" s="1114"/>
      <c r="CM53" s="1114"/>
      <c r="CN53" s="1114">
        <v>69.8</v>
      </c>
      <c r="CO53" s="1114"/>
      <c r="CP53" s="1114"/>
      <c r="CQ53" s="1114"/>
      <c r="CR53" s="1114"/>
      <c r="CS53" s="1114"/>
      <c r="CT53" s="1114"/>
      <c r="CU53" s="1114"/>
      <c r="CV53" s="1114">
        <v>71.3</v>
      </c>
      <c r="CW53" s="1114"/>
      <c r="CX53" s="1114"/>
      <c r="CY53" s="1114"/>
      <c r="CZ53" s="1114"/>
      <c r="DA53" s="1114"/>
      <c r="DB53" s="1114"/>
      <c r="DC53" s="1114"/>
    </row>
    <row r="54" spans="1:109" x14ac:dyDescent="0.15">
      <c r="A54" s="329"/>
      <c r="B54" s="321"/>
      <c r="G54" s="1129"/>
      <c r="H54" s="1129"/>
      <c r="I54" s="1112"/>
      <c r="J54" s="1112"/>
      <c r="K54" s="1119"/>
      <c r="L54" s="1119"/>
      <c r="M54" s="1119"/>
      <c r="N54" s="1119"/>
      <c r="AM54" s="330"/>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14"/>
      <c r="BQ54" s="1114"/>
      <c r="BR54" s="1114"/>
      <c r="BS54" s="1114"/>
      <c r="BT54" s="1114"/>
      <c r="BU54" s="1114"/>
      <c r="BV54" s="1114"/>
      <c r="BW54" s="1114"/>
      <c r="BX54" s="1114"/>
      <c r="BY54" s="1114"/>
      <c r="BZ54" s="1114"/>
      <c r="CA54" s="1114"/>
      <c r="CB54" s="1114"/>
      <c r="CC54" s="1114"/>
      <c r="CD54" s="1114"/>
      <c r="CE54" s="1114"/>
      <c r="CF54" s="1114"/>
      <c r="CG54" s="1114"/>
      <c r="CH54" s="1114"/>
      <c r="CI54" s="1114"/>
      <c r="CJ54" s="1114"/>
      <c r="CK54" s="1114"/>
      <c r="CL54" s="1114"/>
      <c r="CM54" s="1114"/>
      <c r="CN54" s="1114"/>
      <c r="CO54" s="1114"/>
      <c r="CP54" s="1114"/>
      <c r="CQ54" s="1114"/>
      <c r="CR54" s="1114"/>
      <c r="CS54" s="1114"/>
      <c r="CT54" s="1114"/>
      <c r="CU54" s="1114"/>
      <c r="CV54" s="1114"/>
      <c r="CW54" s="1114"/>
      <c r="CX54" s="1114"/>
      <c r="CY54" s="1114"/>
      <c r="CZ54" s="1114"/>
      <c r="DA54" s="1114"/>
      <c r="DB54" s="1114"/>
      <c r="DC54" s="1114"/>
    </row>
    <row r="55" spans="1:109" x14ac:dyDescent="0.15">
      <c r="A55" s="329"/>
      <c r="B55" s="321"/>
      <c r="G55" s="1112"/>
      <c r="H55" s="1112"/>
      <c r="I55" s="1112"/>
      <c r="J55" s="1112"/>
      <c r="K55" s="1119"/>
      <c r="L55" s="1119"/>
      <c r="M55" s="1119"/>
      <c r="N55" s="1119"/>
      <c r="AN55" s="1118" t="s">
        <v>556</v>
      </c>
      <c r="AO55" s="1118"/>
      <c r="AP55" s="1118"/>
      <c r="AQ55" s="1118"/>
      <c r="AR55" s="1118"/>
      <c r="AS55" s="1118"/>
      <c r="AT55" s="1118"/>
      <c r="AU55" s="1118"/>
      <c r="AV55" s="1118"/>
      <c r="AW55" s="1118"/>
      <c r="AX55" s="1118"/>
      <c r="AY55" s="1118"/>
      <c r="AZ55" s="1118"/>
      <c r="BA55" s="1118"/>
      <c r="BB55" s="1117" t="s">
        <v>554</v>
      </c>
      <c r="BC55" s="1117"/>
      <c r="BD55" s="1117"/>
      <c r="BE55" s="1117"/>
      <c r="BF55" s="1117"/>
      <c r="BG55" s="1117"/>
      <c r="BH55" s="1117"/>
      <c r="BI55" s="1117"/>
      <c r="BJ55" s="1117"/>
      <c r="BK55" s="1117"/>
      <c r="BL55" s="1117"/>
      <c r="BM55" s="1117"/>
      <c r="BN55" s="1117"/>
      <c r="BO55" s="1117"/>
      <c r="BP55" s="1114">
        <v>28.5</v>
      </c>
      <c r="BQ55" s="1114"/>
      <c r="BR55" s="1114"/>
      <c r="BS55" s="1114"/>
      <c r="BT55" s="1114"/>
      <c r="BU55" s="1114"/>
      <c r="BV55" s="1114"/>
      <c r="BW55" s="1114"/>
      <c r="BX55" s="1114">
        <v>20.5</v>
      </c>
      <c r="BY55" s="1114"/>
      <c r="BZ55" s="1114"/>
      <c r="CA55" s="1114"/>
      <c r="CB55" s="1114"/>
      <c r="CC55" s="1114"/>
      <c r="CD55" s="1114"/>
      <c r="CE55" s="1114"/>
      <c r="CF55" s="1114">
        <v>21.4</v>
      </c>
      <c r="CG55" s="1114"/>
      <c r="CH55" s="1114"/>
      <c r="CI55" s="1114"/>
      <c r="CJ55" s="1114"/>
      <c r="CK55" s="1114"/>
      <c r="CL55" s="1114"/>
      <c r="CM55" s="1114"/>
      <c r="CN55" s="1114">
        <v>12.8</v>
      </c>
      <c r="CO55" s="1114"/>
      <c r="CP55" s="1114"/>
      <c r="CQ55" s="1114"/>
      <c r="CR55" s="1114"/>
      <c r="CS55" s="1114"/>
      <c r="CT55" s="1114"/>
      <c r="CU55" s="1114"/>
      <c r="CV55" s="1114">
        <v>0</v>
      </c>
      <c r="CW55" s="1114"/>
      <c r="CX55" s="1114"/>
      <c r="CY55" s="1114"/>
      <c r="CZ55" s="1114"/>
      <c r="DA55" s="1114"/>
      <c r="DB55" s="1114"/>
      <c r="DC55" s="1114"/>
    </row>
    <row r="56" spans="1:109" x14ac:dyDescent="0.15">
      <c r="A56" s="329"/>
      <c r="B56" s="321"/>
      <c r="G56" s="1112"/>
      <c r="H56" s="1112"/>
      <c r="I56" s="1112"/>
      <c r="J56" s="1112"/>
      <c r="K56" s="1119"/>
      <c r="L56" s="1119"/>
      <c r="M56" s="1119"/>
      <c r="N56" s="1119"/>
      <c r="AN56" s="1118"/>
      <c r="AO56" s="1118"/>
      <c r="AP56" s="1118"/>
      <c r="AQ56" s="1118"/>
      <c r="AR56" s="1118"/>
      <c r="AS56" s="1118"/>
      <c r="AT56" s="1118"/>
      <c r="AU56" s="1118"/>
      <c r="AV56" s="1118"/>
      <c r="AW56" s="1118"/>
      <c r="AX56" s="1118"/>
      <c r="AY56" s="1118"/>
      <c r="AZ56" s="1118"/>
      <c r="BA56" s="1118"/>
      <c r="BB56" s="1117"/>
      <c r="BC56" s="1117"/>
      <c r="BD56" s="1117"/>
      <c r="BE56" s="1117"/>
      <c r="BF56" s="1117"/>
      <c r="BG56" s="1117"/>
      <c r="BH56" s="1117"/>
      <c r="BI56" s="1117"/>
      <c r="BJ56" s="1117"/>
      <c r="BK56" s="1117"/>
      <c r="BL56" s="1117"/>
      <c r="BM56" s="1117"/>
      <c r="BN56" s="1117"/>
      <c r="BO56" s="1117"/>
      <c r="BP56" s="1114"/>
      <c r="BQ56" s="1114"/>
      <c r="BR56" s="1114"/>
      <c r="BS56" s="1114"/>
      <c r="BT56" s="1114"/>
      <c r="BU56" s="1114"/>
      <c r="BV56" s="1114"/>
      <c r="BW56" s="1114"/>
      <c r="BX56" s="1114"/>
      <c r="BY56" s="1114"/>
      <c r="BZ56" s="1114"/>
      <c r="CA56" s="1114"/>
      <c r="CB56" s="1114"/>
      <c r="CC56" s="1114"/>
      <c r="CD56" s="1114"/>
      <c r="CE56" s="1114"/>
      <c r="CF56" s="1114"/>
      <c r="CG56" s="1114"/>
      <c r="CH56" s="1114"/>
      <c r="CI56" s="1114"/>
      <c r="CJ56" s="1114"/>
      <c r="CK56" s="1114"/>
      <c r="CL56" s="1114"/>
      <c r="CM56" s="1114"/>
      <c r="CN56" s="1114"/>
      <c r="CO56" s="1114"/>
      <c r="CP56" s="1114"/>
      <c r="CQ56" s="1114"/>
      <c r="CR56" s="1114"/>
      <c r="CS56" s="1114"/>
      <c r="CT56" s="1114"/>
      <c r="CU56" s="1114"/>
      <c r="CV56" s="1114"/>
      <c r="CW56" s="1114"/>
      <c r="CX56" s="1114"/>
      <c r="CY56" s="1114"/>
      <c r="CZ56" s="1114"/>
      <c r="DA56" s="1114"/>
      <c r="DB56" s="1114"/>
      <c r="DC56" s="1114"/>
    </row>
    <row r="57" spans="1:109" s="329" customFormat="1" x14ac:dyDescent="0.15">
      <c r="B57" s="333"/>
      <c r="G57" s="1112"/>
      <c r="H57" s="1112"/>
      <c r="I57" s="1115"/>
      <c r="J57" s="1115"/>
      <c r="K57" s="1119"/>
      <c r="L57" s="1119"/>
      <c r="M57" s="1119"/>
      <c r="N57" s="1119"/>
      <c r="AM57" s="314"/>
      <c r="AN57" s="1118"/>
      <c r="AO57" s="1118"/>
      <c r="AP57" s="1118"/>
      <c r="AQ57" s="1118"/>
      <c r="AR57" s="1118"/>
      <c r="AS57" s="1118"/>
      <c r="AT57" s="1118"/>
      <c r="AU57" s="1118"/>
      <c r="AV57" s="1118"/>
      <c r="AW57" s="1118"/>
      <c r="AX57" s="1118"/>
      <c r="AY57" s="1118"/>
      <c r="AZ57" s="1118"/>
      <c r="BA57" s="1118"/>
      <c r="BB57" s="1117" t="s">
        <v>555</v>
      </c>
      <c r="BC57" s="1117"/>
      <c r="BD57" s="1117"/>
      <c r="BE57" s="1117"/>
      <c r="BF57" s="1117"/>
      <c r="BG57" s="1117"/>
      <c r="BH57" s="1117"/>
      <c r="BI57" s="1117"/>
      <c r="BJ57" s="1117"/>
      <c r="BK57" s="1117"/>
      <c r="BL57" s="1117"/>
      <c r="BM57" s="1117"/>
      <c r="BN57" s="1117"/>
      <c r="BO57" s="1117"/>
      <c r="BP57" s="1114">
        <v>59.7</v>
      </c>
      <c r="BQ57" s="1114"/>
      <c r="BR57" s="1114"/>
      <c r="BS57" s="1114"/>
      <c r="BT57" s="1114"/>
      <c r="BU57" s="1114"/>
      <c r="BV57" s="1114"/>
      <c r="BW57" s="1114"/>
      <c r="BX57" s="1114">
        <v>60.3</v>
      </c>
      <c r="BY57" s="1114"/>
      <c r="BZ57" s="1114"/>
      <c r="CA57" s="1114"/>
      <c r="CB57" s="1114"/>
      <c r="CC57" s="1114"/>
      <c r="CD57" s="1114"/>
      <c r="CE57" s="1114"/>
      <c r="CF57" s="1114">
        <v>60.5</v>
      </c>
      <c r="CG57" s="1114"/>
      <c r="CH57" s="1114"/>
      <c r="CI57" s="1114"/>
      <c r="CJ57" s="1114"/>
      <c r="CK57" s="1114"/>
      <c r="CL57" s="1114"/>
      <c r="CM57" s="1114"/>
      <c r="CN57" s="1114">
        <v>61.2</v>
      </c>
      <c r="CO57" s="1114"/>
      <c r="CP57" s="1114"/>
      <c r="CQ57" s="1114"/>
      <c r="CR57" s="1114"/>
      <c r="CS57" s="1114"/>
      <c r="CT57" s="1114"/>
      <c r="CU57" s="1114"/>
      <c r="CV57" s="1114">
        <v>62.8</v>
      </c>
      <c r="CW57" s="1114"/>
      <c r="CX57" s="1114"/>
      <c r="CY57" s="1114"/>
      <c r="CZ57" s="1114"/>
      <c r="DA57" s="1114"/>
      <c r="DB57" s="1114"/>
      <c r="DC57" s="1114"/>
      <c r="DD57" s="334"/>
      <c r="DE57" s="333"/>
    </row>
    <row r="58" spans="1:109" s="329" customFormat="1" x14ac:dyDescent="0.15">
      <c r="A58" s="314"/>
      <c r="B58" s="333"/>
      <c r="G58" s="1112"/>
      <c r="H58" s="1112"/>
      <c r="I58" s="1115"/>
      <c r="J58" s="1115"/>
      <c r="K58" s="1119"/>
      <c r="L58" s="1119"/>
      <c r="M58" s="1119"/>
      <c r="N58" s="1119"/>
      <c r="AM58" s="314"/>
      <c r="AN58" s="1118"/>
      <c r="AO58" s="1118"/>
      <c r="AP58" s="1118"/>
      <c r="AQ58" s="1118"/>
      <c r="AR58" s="1118"/>
      <c r="AS58" s="1118"/>
      <c r="AT58" s="1118"/>
      <c r="AU58" s="1118"/>
      <c r="AV58" s="1118"/>
      <c r="AW58" s="1118"/>
      <c r="AX58" s="1118"/>
      <c r="AY58" s="1118"/>
      <c r="AZ58" s="1118"/>
      <c r="BA58" s="1118"/>
      <c r="BB58" s="1117"/>
      <c r="BC58" s="1117"/>
      <c r="BD58" s="1117"/>
      <c r="BE58" s="1117"/>
      <c r="BF58" s="1117"/>
      <c r="BG58" s="1117"/>
      <c r="BH58" s="1117"/>
      <c r="BI58" s="1117"/>
      <c r="BJ58" s="1117"/>
      <c r="BK58" s="1117"/>
      <c r="BL58" s="1117"/>
      <c r="BM58" s="1117"/>
      <c r="BN58" s="1117"/>
      <c r="BO58" s="1117"/>
      <c r="BP58" s="1114"/>
      <c r="BQ58" s="1114"/>
      <c r="BR58" s="1114"/>
      <c r="BS58" s="1114"/>
      <c r="BT58" s="1114"/>
      <c r="BU58" s="1114"/>
      <c r="BV58" s="1114"/>
      <c r="BW58" s="1114"/>
      <c r="BX58" s="1114"/>
      <c r="BY58" s="1114"/>
      <c r="BZ58" s="1114"/>
      <c r="CA58" s="1114"/>
      <c r="CB58" s="1114"/>
      <c r="CC58" s="1114"/>
      <c r="CD58" s="1114"/>
      <c r="CE58" s="1114"/>
      <c r="CF58" s="1114"/>
      <c r="CG58" s="1114"/>
      <c r="CH58" s="1114"/>
      <c r="CI58" s="1114"/>
      <c r="CJ58" s="1114"/>
      <c r="CK58" s="1114"/>
      <c r="CL58" s="1114"/>
      <c r="CM58" s="1114"/>
      <c r="CN58" s="1114"/>
      <c r="CO58" s="1114"/>
      <c r="CP58" s="1114"/>
      <c r="CQ58" s="1114"/>
      <c r="CR58" s="1114"/>
      <c r="CS58" s="1114"/>
      <c r="CT58" s="1114"/>
      <c r="CU58" s="1114"/>
      <c r="CV58" s="1114"/>
      <c r="CW58" s="1114"/>
      <c r="CX58" s="1114"/>
      <c r="CY58" s="1114"/>
      <c r="CZ58" s="1114"/>
      <c r="DA58" s="1114"/>
      <c r="DB58" s="1114"/>
      <c r="DC58" s="1114"/>
      <c r="DD58" s="334"/>
      <c r="DE58" s="333"/>
    </row>
    <row r="59" spans="1:109" s="329" customFormat="1" x14ac:dyDescent="0.15">
      <c r="A59" s="314"/>
      <c r="B59" s="333"/>
      <c r="K59" s="335"/>
      <c r="L59" s="335"/>
      <c r="M59" s="335"/>
      <c r="N59" s="335"/>
      <c r="AQ59" s="335"/>
      <c r="AR59" s="335"/>
      <c r="AS59" s="335"/>
      <c r="AT59" s="335"/>
      <c r="BC59" s="335"/>
      <c r="BD59" s="335"/>
      <c r="BE59" s="335"/>
      <c r="BF59" s="335"/>
      <c r="BO59" s="335"/>
      <c r="BP59" s="335"/>
      <c r="BQ59" s="335"/>
      <c r="BR59" s="335"/>
      <c r="CA59" s="335"/>
      <c r="CB59" s="335"/>
      <c r="CC59" s="335"/>
      <c r="CD59" s="335"/>
      <c r="CM59" s="335"/>
      <c r="CN59" s="335"/>
      <c r="CO59" s="335"/>
      <c r="CP59" s="335"/>
      <c r="CY59" s="335"/>
      <c r="CZ59" s="335"/>
      <c r="DA59" s="335"/>
      <c r="DB59" s="335"/>
      <c r="DC59" s="335"/>
      <c r="DD59" s="334"/>
      <c r="DE59" s="333"/>
    </row>
    <row r="60" spans="1:109" s="329" customFormat="1" x14ac:dyDescent="0.15">
      <c r="A60" s="314"/>
      <c r="B60" s="333"/>
      <c r="K60" s="335"/>
      <c r="L60" s="335"/>
      <c r="M60" s="335"/>
      <c r="N60" s="335"/>
      <c r="AQ60" s="335"/>
      <c r="AR60" s="335"/>
      <c r="AS60" s="335"/>
      <c r="AT60" s="335"/>
      <c r="BC60" s="335"/>
      <c r="BD60" s="335"/>
      <c r="BE60" s="335"/>
      <c r="BF60" s="335"/>
      <c r="BO60" s="335"/>
      <c r="BP60" s="335"/>
      <c r="BQ60" s="335"/>
      <c r="BR60" s="335"/>
      <c r="CA60" s="335"/>
      <c r="CB60" s="335"/>
      <c r="CC60" s="335"/>
      <c r="CD60" s="335"/>
      <c r="CM60" s="335"/>
      <c r="CN60" s="335"/>
      <c r="CO60" s="335"/>
      <c r="CP60" s="335"/>
      <c r="CY60" s="335"/>
      <c r="CZ60" s="335"/>
      <c r="DA60" s="335"/>
      <c r="DB60" s="335"/>
      <c r="DC60" s="335"/>
      <c r="DD60" s="334"/>
      <c r="DE60" s="333"/>
    </row>
    <row r="61" spans="1:109" s="329" customFormat="1" x14ac:dyDescent="0.15">
      <c r="A61" s="314"/>
      <c r="B61" s="336"/>
      <c r="C61" s="337"/>
      <c r="D61" s="337"/>
      <c r="E61" s="337"/>
      <c r="F61" s="337"/>
      <c r="G61" s="337"/>
      <c r="H61" s="337"/>
      <c r="I61" s="337"/>
      <c r="J61" s="337"/>
      <c r="K61" s="337"/>
      <c r="L61" s="337"/>
      <c r="M61" s="338"/>
      <c r="N61" s="338"/>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8"/>
      <c r="AT61" s="338"/>
      <c r="AU61" s="337"/>
      <c r="AV61" s="337"/>
      <c r="AW61" s="337"/>
      <c r="AX61" s="337"/>
      <c r="AY61" s="337"/>
      <c r="AZ61" s="337"/>
      <c r="BA61" s="337"/>
      <c r="BB61" s="337"/>
      <c r="BC61" s="337"/>
      <c r="BD61" s="337"/>
      <c r="BE61" s="338"/>
      <c r="BF61" s="338"/>
      <c r="BG61" s="337"/>
      <c r="BH61" s="337"/>
      <c r="BI61" s="337"/>
      <c r="BJ61" s="337"/>
      <c r="BK61" s="337"/>
      <c r="BL61" s="337"/>
      <c r="BM61" s="337"/>
      <c r="BN61" s="337"/>
      <c r="BO61" s="337"/>
      <c r="BP61" s="337"/>
      <c r="BQ61" s="338"/>
      <c r="BR61" s="338"/>
      <c r="BS61" s="337"/>
      <c r="BT61" s="337"/>
      <c r="BU61" s="337"/>
      <c r="BV61" s="337"/>
      <c r="BW61" s="337"/>
      <c r="BX61" s="337"/>
      <c r="BY61" s="337"/>
      <c r="BZ61" s="337"/>
      <c r="CA61" s="337"/>
      <c r="CB61" s="337"/>
      <c r="CC61" s="338"/>
      <c r="CD61" s="338"/>
      <c r="CE61" s="337"/>
      <c r="CF61" s="337"/>
      <c r="CG61" s="337"/>
      <c r="CH61" s="337"/>
      <c r="CI61" s="337"/>
      <c r="CJ61" s="337"/>
      <c r="CK61" s="337"/>
      <c r="CL61" s="337"/>
      <c r="CM61" s="337"/>
      <c r="CN61" s="337"/>
      <c r="CO61" s="338"/>
      <c r="CP61" s="338"/>
      <c r="CQ61" s="337"/>
      <c r="CR61" s="337"/>
      <c r="CS61" s="337"/>
      <c r="CT61" s="337"/>
      <c r="CU61" s="337"/>
      <c r="CV61" s="337"/>
      <c r="CW61" s="337"/>
      <c r="CX61" s="337"/>
      <c r="CY61" s="337"/>
      <c r="CZ61" s="337"/>
      <c r="DA61" s="338"/>
      <c r="DB61" s="338"/>
      <c r="DC61" s="338"/>
      <c r="DD61" s="339"/>
      <c r="DE61" s="333"/>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314"/>
    </row>
    <row r="63" spans="1:109" ht="17.25" x14ac:dyDescent="0.15">
      <c r="B63" s="340" t="s">
        <v>557</v>
      </c>
    </row>
    <row r="64" spans="1:109" x14ac:dyDescent="0.15">
      <c r="B64" s="321"/>
      <c r="G64" s="328"/>
      <c r="I64" s="341"/>
      <c r="J64" s="341"/>
      <c r="K64" s="341"/>
      <c r="L64" s="341"/>
      <c r="M64" s="341"/>
      <c r="N64" s="342"/>
      <c r="AM64" s="328"/>
      <c r="AN64" s="328" t="s">
        <v>551</v>
      </c>
      <c r="AP64" s="329"/>
      <c r="AQ64" s="329"/>
      <c r="AR64" s="329"/>
      <c r="AY64" s="328"/>
      <c r="BA64" s="329"/>
      <c r="BB64" s="329"/>
      <c r="BC64" s="329"/>
      <c r="BK64" s="328"/>
      <c r="BM64" s="329"/>
      <c r="BN64" s="329"/>
      <c r="BO64" s="329"/>
      <c r="BW64" s="328"/>
      <c r="BY64" s="329"/>
      <c r="BZ64" s="329"/>
      <c r="CA64" s="329"/>
      <c r="CI64" s="328"/>
      <c r="CK64" s="329"/>
      <c r="CL64" s="329"/>
      <c r="CM64" s="329"/>
      <c r="CU64" s="328"/>
      <c r="CW64" s="329"/>
      <c r="CX64" s="329"/>
      <c r="CY64" s="329"/>
    </row>
    <row r="65" spans="2:107" x14ac:dyDescent="0.15">
      <c r="B65" s="321"/>
      <c r="AN65" s="1120" t="s">
        <v>561</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x14ac:dyDescent="0.15">
      <c r="B66" s="321"/>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x14ac:dyDescent="0.15">
      <c r="B67" s="321"/>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x14ac:dyDescent="0.15">
      <c r="B68" s="321"/>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x14ac:dyDescent="0.15">
      <c r="B69" s="321"/>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x14ac:dyDescent="0.15">
      <c r="B70" s="321"/>
      <c r="H70" s="343"/>
      <c r="I70" s="343"/>
      <c r="J70" s="344"/>
      <c r="K70" s="344"/>
      <c r="L70" s="345"/>
      <c r="M70" s="344"/>
      <c r="N70" s="345"/>
      <c r="AN70" s="330"/>
      <c r="AO70" s="330"/>
      <c r="AP70" s="330"/>
      <c r="AZ70" s="330"/>
      <c r="BA70" s="330"/>
      <c r="BB70" s="330"/>
      <c r="BL70" s="330"/>
      <c r="BM70" s="330"/>
      <c r="BN70" s="330"/>
      <c r="BX70" s="330"/>
      <c r="BY70" s="330"/>
      <c r="BZ70" s="330"/>
      <c r="CJ70" s="330"/>
      <c r="CK70" s="330"/>
      <c r="CL70" s="330"/>
      <c r="CV70" s="330"/>
      <c r="CW70" s="330"/>
      <c r="CX70" s="330"/>
    </row>
    <row r="71" spans="2:107" x14ac:dyDescent="0.15">
      <c r="B71" s="321"/>
      <c r="G71" s="346"/>
      <c r="I71" s="347"/>
      <c r="J71" s="344"/>
      <c r="K71" s="344"/>
      <c r="L71" s="345"/>
      <c r="M71" s="344"/>
      <c r="N71" s="345"/>
      <c r="AM71" s="346"/>
      <c r="AN71" s="314" t="s">
        <v>552</v>
      </c>
    </row>
    <row r="72" spans="2:107" x14ac:dyDescent="0.15">
      <c r="B72" s="321"/>
      <c r="G72" s="1112"/>
      <c r="H72" s="1112"/>
      <c r="I72" s="1112"/>
      <c r="J72" s="1112"/>
      <c r="K72" s="331"/>
      <c r="L72" s="331"/>
      <c r="M72" s="332"/>
      <c r="N72" s="332"/>
      <c r="AN72" s="1130"/>
      <c r="AO72" s="1131"/>
      <c r="AP72" s="1131"/>
      <c r="AQ72" s="1131"/>
      <c r="AR72" s="1131"/>
      <c r="AS72" s="1131"/>
      <c r="AT72" s="1131"/>
      <c r="AU72" s="1131"/>
      <c r="AV72" s="1131"/>
      <c r="AW72" s="1131"/>
      <c r="AX72" s="1131"/>
      <c r="AY72" s="1131"/>
      <c r="AZ72" s="1131"/>
      <c r="BA72" s="1131"/>
      <c r="BB72" s="1131"/>
      <c r="BC72" s="1131"/>
      <c r="BD72" s="1131"/>
      <c r="BE72" s="1131"/>
      <c r="BF72" s="1131"/>
      <c r="BG72" s="1131"/>
      <c r="BH72" s="1131"/>
      <c r="BI72" s="1131"/>
      <c r="BJ72" s="1131"/>
      <c r="BK72" s="1131"/>
      <c r="BL72" s="1131"/>
      <c r="BM72" s="1131"/>
      <c r="BN72" s="1131"/>
      <c r="BO72" s="1132"/>
      <c r="BP72" s="1118" t="s">
        <v>405</v>
      </c>
      <c r="BQ72" s="1118"/>
      <c r="BR72" s="1118"/>
      <c r="BS72" s="1118"/>
      <c r="BT72" s="1118"/>
      <c r="BU72" s="1118"/>
      <c r="BV72" s="1118"/>
      <c r="BW72" s="1118"/>
      <c r="BX72" s="1118" t="s">
        <v>348</v>
      </c>
      <c r="BY72" s="1118"/>
      <c r="BZ72" s="1118"/>
      <c r="CA72" s="1118"/>
      <c r="CB72" s="1118"/>
      <c r="CC72" s="1118"/>
      <c r="CD72" s="1118"/>
      <c r="CE72" s="1118"/>
      <c r="CF72" s="1118" t="s">
        <v>4</v>
      </c>
      <c r="CG72" s="1118"/>
      <c r="CH72" s="1118"/>
      <c r="CI72" s="1118"/>
      <c r="CJ72" s="1118"/>
      <c r="CK72" s="1118"/>
      <c r="CL72" s="1118"/>
      <c r="CM72" s="1118"/>
      <c r="CN72" s="1118" t="s">
        <v>489</v>
      </c>
      <c r="CO72" s="1118"/>
      <c r="CP72" s="1118"/>
      <c r="CQ72" s="1118"/>
      <c r="CR72" s="1118"/>
      <c r="CS72" s="1118"/>
      <c r="CT72" s="1118"/>
      <c r="CU72" s="1118"/>
      <c r="CV72" s="1118" t="s">
        <v>440</v>
      </c>
      <c r="CW72" s="1118"/>
      <c r="CX72" s="1118"/>
      <c r="CY72" s="1118"/>
      <c r="CZ72" s="1118"/>
      <c r="DA72" s="1118"/>
      <c r="DB72" s="1118"/>
      <c r="DC72" s="1118"/>
    </row>
    <row r="73" spans="2:107" x14ac:dyDescent="0.15">
      <c r="B73" s="321"/>
      <c r="G73" s="1129"/>
      <c r="H73" s="1129"/>
      <c r="I73" s="1129"/>
      <c r="J73" s="1129"/>
      <c r="K73" s="1113"/>
      <c r="L73" s="1113"/>
      <c r="M73" s="1113"/>
      <c r="N73" s="1113"/>
      <c r="AM73" s="330"/>
      <c r="AN73" s="1117" t="s">
        <v>553</v>
      </c>
      <c r="AO73" s="1117"/>
      <c r="AP73" s="1117"/>
      <c r="AQ73" s="1117"/>
      <c r="AR73" s="1117"/>
      <c r="AS73" s="1117"/>
      <c r="AT73" s="1117"/>
      <c r="AU73" s="1117"/>
      <c r="AV73" s="1117"/>
      <c r="AW73" s="1117"/>
      <c r="AX73" s="1117"/>
      <c r="AY73" s="1117"/>
      <c r="AZ73" s="1117"/>
      <c r="BA73" s="1117"/>
      <c r="BB73" s="1117" t="s">
        <v>554</v>
      </c>
      <c r="BC73" s="1117"/>
      <c r="BD73" s="1117"/>
      <c r="BE73" s="1117"/>
      <c r="BF73" s="1117"/>
      <c r="BG73" s="1117"/>
      <c r="BH73" s="1117"/>
      <c r="BI73" s="1117"/>
      <c r="BJ73" s="1117"/>
      <c r="BK73" s="1117"/>
      <c r="BL73" s="1117"/>
      <c r="BM73" s="1117"/>
      <c r="BN73" s="1117"/>
      <c r="BO73" s="1117"/>
      <c r="BP73" s="1114">
        <v>219.1</v>
      </c>
      <c r="BQ73" s="1114"/>
      <c r="BR73" s="1114"/>
      <c r="BS73" s="1114"/>
      <c r="BT73" s="1114"/>
      <c r="BU73" s="1114"/>
      <c r="BV73" s="1114"/>
      <c r="BW73" s="1114"/>
      <c r="BX73" s="1114">
        <v>209.1</v>
      </c>
      <c r="BY73" s="1114"/>
      <c r="BZ73" s="1114"/>
      <c r="CA73" s="1114"/>
      <c r="CB73" s="1114"/>
      <c r="CC73" s="1114"/>
      <c r="CD73" s="1114"/>
      <c r="CE73" s="1114"/>
      <c r="CF73" s="1114">
        <v>225.3</v>
      </c>
      <c r="CG73" s="1114"/>
      <c r="CH73" s="1114"/>
      <c r="CI73" s="1114"/>
      <c r="CJ73" s="1114"/>
      <c r="CK73" s="1114"/>
      <c r="CL73" s="1114"/>
      <c r="CM73" s="1114"/>
      <c r="CN73" s="1114">
        <v>199</v>
      </c>
      <c r="CO73" s="1114"/>
      <c r="CP73" s="1114"/>
      <c r="CQ73" s="1114"/>
      <c r="CR73" s="1114"/>
      <c r="CS73" s="1114"/>
      <c r="CT73" s="1114"/>
      <c r="CU73" s="1114"/>
      <c r="CV73" s="1114">
        <v>164.9</v>
      </c>
      <c r="CW73" s="1114"/>
      <c r="CX73" s="1114"/>
      <c r="CY73" s="1114"/>
      <c r="CZ73" s="1114"/>
      <c r="DA73" s="1114"/>
      <c r="DB73" s="1114"/>
      <c r="DC73" s="1114"/>
    </row>
    <row r="74" spans="2:107" x14ac:dyDescent="0.15">
      <c r="B74" s="321"/>
      <c r="G74" s="1129"/>
      <c r="H74" s="1129"/>
      <c r="I74" s="1129"/>
      <c r="J74" s="1129"/>
      <c r="K74" s="1113"/>
      <c r="L74" s="1113"/>
      <c r="M74" s="1113"/>
      <c r="N74" s="1113"/>
      <c r="AM74" s="330"/>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14"/>
      <c r="BQ74" s="1114"/>
      <c r="BR74" s="1114"/>
      <c r="BS74" s="1114"/>
      <c r="BT74" s="1114"/>
      <c r="BU74" s="1114"/>
      <c r="BV74" s="1114"/>
      <c r="BW74" s="1114"/>
      <c r="BX74" s="1114"/>
      <c r="BY74" s="1114"/>
      <c r="BZ74" s="1114"/>
      <c r="CA74" s="1114"/>
      <c r="CB74" s="1114"/>
      <c r="CC74" s="1114"/>
      <c r="CD74" s="1114"/>
      <c r="CE74" s="1114"/>
      <c r="CF74" s="1114"/>
      <c r="CG74" s="1114"/>
      <c r="CH74" s="1114"/>
      <c r="CI74" s="1114"/>
      <c r="CJ74" s="1114"/>
      <c r="CK74" s="1114"/>
      <c r="CL74" s="1114"/>
      <c r="CM74" s="1114"/>
      <c r="CN74" s="1114"/>
      <c r="CO74" s="1114"/>
      <c r="CP74" s="1114"/>
      <c r="CQ74" s="1114"/>
      <c r="CR74" s="1114"/>
      <c r="CS74" s="1114"/>
      <c r="CT74" s="1114"/>
      <c r="CU74" s="1114"/>
      <c r="CV74" s="1114"/>
      <c r="CW74" s="1114"/>
      <c r="CX74" s="1114"/>
      <c r="CY74" s="1114"/>
      <c r="CZ74" s="1114"/>
      <c r="DA74" s="1114"/>
      <c r="DB74" s="1114"/>
      <c r="DC74" s="1114"/>
    </row>
    <row r="75" spans="2:107" x14ac:dyDescent="0.15">
      <c r="B75" s="321"/>
      <c r="G75" s="1129"/>
      <c r="H75" s="1129"/>
      <c r="I75" s="1112"/>
      <c r="J75" s="1112"/>
      <c r="K75" s="1119"/>
      <c r="L75" s="1119"/>
      <c r="M75" s="1119"/>
      <c r="N75" s="1119"/>
      <c r="AM75" s="330"/>
      <c r="AN75" s="1117"/>
      <c r="AO75" s="1117"/>
      <c r="AP75" s="1117"/>
      <c r="AQ75" s="1117"/>
      <c r="AR75" s="1117"/>
      <c r="AS75" s="1117"/>
      <c r="AT75" s="1117"/>
      <c r="AU75" s="1117"/>
      <c r="AV75" s="1117"/>
      <c r="AW75" s="1117"/>
      <c r="AX75" s="1117"/>
      <c r="AY75" s="1117"/>
      <c r="AZ75" s="1117"/>
      <c r="BA75" s="1117"/>
      <c r="BB75" s="1117" t="s">
        <v>559</v>
      </c>
      <c r="BC75" s="1117"/>
      <c r="BD75" s="1117"/>
      <c r="BE75" s="1117"/>
      <c r="BF75" s="1117"/>
      <c r="BG75" s="1117"/>
      <c r="BH75" s="1117"/>
      <c r="BI75" s="1117"/>
      <c r="BJ75" s="1117"/>
      <c r="BK75" s="1117"/>
      <c r="BL75" s="1117"/>
      <c r="BM75" s="1117"/>
      <c r="BN75" s="1117"/>
      <c r="BO75" s="1117"/>
      <c r="BP75" s="1114">
        <v>20.6</v>
      </c>
      <c r="BQ75" s="1114"/>
      <c r="BR75" s="1114"/>
      <c r="BS75" s="1114"/>
      <c r="BT75" s="1114"/>
      <c r="BU75" s="1114"/>
      <c r="BV75" s="1114"/>
      <c r="BW75" s="1114"/>
      <c r="BX75" s="1114">
        <v>21.1</v>
      </c>
      <c r="BY75" s="1114"/>
      <c r="BZ75" s="1114"/>
      <c r="CA75" s="1114"/>
      <c r="CB75" s="1114"/>
      <c r="CC75" s="1114"/>
      <c r="CD75" s="1114"/>
      <c r="CE75" s="1114"/>
      <c r="CF75" s="1114">
        <v>20.8</v>
      </c>
      <c r="CG75" s="1114"/>
      <c r="CH75" s="1114"/>
      <c r="CI75" s="1114"/>
      <c r="CJ75" s="1114"/>
      <c r="CK75" s="1114"/>
      <c r="CL75" s="1114"/>
      <c r="CM75" s="1114"/>
      <c r="CN75" s="1114">
        <v>18.399999999999999</v>
      </c>
      <c r="CO75" s="1114"/>
      <c r="CP75" s="1114"/>
      <c r="CQ75" s="1114"/>
      <c r="CR75" s="1114"/>
      <c r="CS75" s="1114"/>
      <c r="CT75" s="1114"/>
      <c r="CU75" s="1114"/>
      <c r="CV75" s="1114">
        <v>15.7</v>
      </c>
      <c r="CW75" s="1114"/>
      <c r="CX75" s="1114"/>
      <c r="CY75" s="1114"/>
      <c r="CZ75" s="1114"/>
      <c r="DA75" s="1114"/>
      <c r="DB75" s="1114"/>
      <c r="DC75" s="1114"/>
    </row>
    <row r="76" spans="2:107" x14ac:dyDescent="0.15">
      <c r="B76" s="321"/>
      <c r="G76" s="1129"/>
      <c r="H76" s="1129"/>
      <c r="I76" s="1112"/>
      <c r="J76" s="1112"/>
      <c r="K76" s="1119"/>
      <c r="L76" s="1119"/>
      <c r="M76" s="1119"/>
      <c r="N76" s="1119"/>
      <c r="AM76" s="330"/>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4"/>
      <c r="BQ76" s="1114"/>
      <c r="BR76" s="1114"/>
      <c r="BS76" s="1114"/>
      <c r="BT76" s="1114"/>
      <c r="BU76" s="1114"/>
      <c r="BV76" s="1114"/>
      <c r="BW76" s="1114"/>
      <c r="BX76" s="1114"/>
      <c r="BY76" s="1114"/>
      <c r="BZ76" s="1114"/>
      <c r="CA76" s="1114"/>
      <c r="CB76" s="1114"/>
      <c r="CC76" s="1114"/>
      <c r="CD76" s="1114"/>
      <c r="CE76" s="1114"/>
      <c r="CF76" s="1114"/>
      <c r="CG76" s="1114"/>
      <c r="CH76" s="1114"/>
      <c r="CI76" s="1114"/>
      <c r="CJ76" s="1114"/>
      <c r="CK76" s="1114"/>
      <c r="CL76" s="1114"/>
      <c r="CM76" s="1114"/>
      <c r="CN76" s="1114"/>
      <c r="CO76" s="1114"/>
      <c r="CP76" s="1114"/>
      <c r="CQ76" s="1114"/>
      <c r="CR76" s="1114"/>
      <c r="CS76" s="1114"/>
      <c r="CT76" s="1114"/>
      <c r="CU76" s="1114"/>
      <c r="CV76" s="1114"/>
      <c r="CW76" s="1114"/>
      <c r="CX76" s="1114"/>
      <c r="CY76" s="1114"/>
      <c r="CZ76" s="1114"/>
      <c r="DA76" s="1114"/>
      <c r="DB76" s="1114"/>
      <c r="DC76" s="1114"/>
    </row>
    <row r="77" spans="2:107" x14ac:dyDescent="0.15">
      <c r="B77" s="321"/>
      <c r="G77" s="1112"/>
      <c r="H77" s="1112"/>
      <c r="I77" s="1112"/>
      <c r="J77" s="1112"/>
      <c r="K77" s="1113"/>
      <c r="L77" s="1113"/>
      <c r="M77" s="1113"/>
      <c r="N77" s="1113"/>
      <c r="AN77" s="1118" t="s">
        <v>556</v>
      </c>
      <c r="AO77" s="1118"/>
      <c r="AP77" s="1118"/>
      <c r="AQ77" s="1118"/>
      <c r="AR77" s="1118"/>
      <c r="AS77" s="1118"/>
      <c r="AT77" s="1118"/>
      <c r="AU77" s="1118"/>
      <c r="AV77" s="1118"/>
      <c r="AW77" s="1118"/>
      <c r="AX77" s="1118"/>
      <c r="AY77" s="1118"/>
      <c r="AZ77" s="1118"/>
      <c r="BA77" s="1118"/>
      <c r="BB77" s="1117" t="s">
        <v>554</v>
      </c>
      <c r="BC77" s="1117"/>
      <c r="BD77" s="1117"/>
      <c r="BE77" s="1117"/>
      <c r="BF77" s="1117"/>
      <c r="BG77" s="1117"/>
      <c r="BH77" s="1117"/>
      <c r="BI77" s="1117"/>
      <c r="BJ77" s="1117"/>
      <c r="BK77" s="1117"/>
      <c r="BL77" s="1117"/>
      <c r="BM77" s="1117"/>
      <c r="BN77" s="1117"/>
      <c r="BO77" s="1117"/>
      <c r="BP77" s="1114">
        <v>28.5</v>
      </c>
      <c r="BQ77" s="1114"/>
      <c r="BR77" s="1114"/>
      <c r="BS77" s="1114"/>
      <c r="BT77" s="1114"/>
      <c r="BU77" s="1114"/>
      <c r="BV77" s="1114"/>
      <c r="BW77" s="1114"/>
      <c r="BX77" s="1114">
        <v>20.5</v>
      </c>
      <c r="BY77" s="1114"/>
      <c r="BZ77" s="1114"/>
      <c r="CA77" s="1114"/>
      <c r="CB77" s="1114"/>
      <c r="CC77" s="1114"/>
      <c r="CD77" s="1114"/>
      <c r="CE77" s="1114"/>
      <c r="CF77" s="1114">
        <v>21.4</v>
      </c>
      <c r="CG77" s="1114"/>
      <c r="CH77" s="1114"/>
      <c r="CI77" s="1114"/>
      <c r="CJ77" s="1114"/>
      <c r="CK77" s="1114"/>
      <c r="CL77" s="1114"/>
      <c r="CM77" s="1114"/>
      <c r="CN77" s="1114">
        <v>12.8</v>
      </c>
      <c r="CO77" s="1114"/>
      <c r="CP77" s="1114"/>
      <c r="CQ77" s="1114"/>
      <c r="CR77" s="1114"/>
      <c r="CS77" s="1114"/>
      <c r="CT77" s="1114"/>
      <c r="CU77" s="1114"/>
      <c r="CV77" s="1114">
        <v>0</v>
      </c>
      <c r="CW77" s="1114"/>
      <c r="CX77" s="1114"/>
      <c r="CY77" s="1114"/>
      <c r="CZ77" s="1114"/>
      <c r="DA77" s="1114"/>
      <c r="DB77" s="1114"/>
      <c r="DC77" s="1114"/>
    </row>
    <row r="78" spans="2:107" x14ac:dyDescent="0.15">
      <c r="B78" s="321"/>
      <c r="G78" s="1112"/>
      <c r="H78" s="1112"/>
      <c r="I78" s="1112"/>
      <c r="J78" s="1112"/>
      <c r="K78" s="1113"/>
      <c r="L78" s="1113"/>
      <c r="M78" s="1113"/>
      <c r="N78" s="1113"/>
      <c r="AN78" s="1118"/>
      <c r="AO78" s="1118"/>
      <c r="AP78" s="1118"/>
      <c r="AQ78" s="1118"/>
      <c r="AR78" s="1118"/>
      <c r="AS78" s="1118"/>
      <c r="AT78" s="1118"/>
      <c r="AU78" s="1118"/>
      <c r="AV78" s="1118"/>
      <c r="AW78" s="1118"/>
      <c r="AX78" s="1118"/>
      <c r="AY78" s="1118"/>
      <c r="AZ78" s="1118"/>
      <c r="BA78" s="1118"/>
      <c r="BB78" s="1117"/>
      <c r="BC78" s="1117"/>
      <c r="BD78" s="1117"/>
      <c r="BE78" s="1117"/>
      <c r="BF78" s="1117"/>
      <c r="BG78" s="1117"/>
      <c r="BH78" s="1117"/>
      <c r="BI78" s="1117"/>
      <c r="BJ78" s="1117"/>
      <c r="BK78" s="1117"/>
      <c r="BL78" s="1117"/>
      <c r="BM78" s="1117"/>
      <c r="BN78" s="1117"/>
      <c r="BO78" s="1117"/>
      <c r="BP78" s="1114"/>
      <c r="BQ78" s="1114"/>
      <c r="BR78" s="1114"/>
      <c r="BS78" s="1114"/>
      <c r="BT78" s="1114"/>
      <c r="BU78" s="1114"/>
      <c r="BV78" s="1114"/>
      <c r="BW78" s="1114"/>
      <c r="BX78" s="1114"/>
      <c r="BY78" s="1114"/>
      <c r="BZ78" s="1114"/>
      <c r="CA78" s="1114"/>
      <c r="CB78" s="1114"/>
      <c r="CC78" s="1114"/>
      <c r="CD78" s="1114"/>
      <c r="CE78" s="1114"/>
      <c r="CF78" s="1114"/>
      <c r="CG78" s="1114"/>
      <c r="CH78" s="1114"/>
      <c r="CI78" s="1114"/>
      <c r="CJ78" s="1114"/>
      <c r="CK78" s="1114"/>
      <c r="CL78" s="1114"/>
      <c r="CM78" s="1114"/>
      <c r="CN78" s="1114"/>
      <c r="CO78" s="1114"/>
      <c r="CP78" s="1114"/>
      <c r="CQ78" s="1114"/>
      <c r="CR78" s="1114"/>
      <c r="CS78" s="1114"/>
      <c r="CT78" s="1114"/>
      <c r="CU78" s="1114"/>
      <c r="CV78" s="1114"/>
      <c r="CW78" s="1114"/>
      <c r="CX78" s="1114"/>
      <c r="CY78" s="1114"/>
      <c r="CZ78" s="1114"/>
      <c r="DA78" s="1114"/>
      <c r="DB78" s="1114"/>
      <c r="DC78" s="1114"/>
    </row>
    <row r="79" spans="2:107" x14ac:dyDescent="0.15">
      <c r="B79" s="321"/>
      <c r="G79" s="1112"/>
      <c r="H79" s="1112"/>
      <c r="I79" s="1115"/>
      <c r="J79" s="1115"/>
      <c r="K79" s="1116"/>
      <c r="L79" s="1116"/>
      <c r="M79" s="1116"/>
      <c r="N79" s="1116"/>
      <c r="AN79" s="1118"/>
      <c r="AO79" s="1118"/>
      <c r="AP79" s="1118"/>
      <c r="AQ79" s="1118"/>
      <c r="AR79" s="1118"/>
      <c r="AS79" s="1118"/>
      <c r="AT79" s="1118"/>
      <c r="AU79" s="1118"/>
      <c r="AV79" s="1118"/>
      <c r="AW79" s="1118"/>
      <c r="AX79" s="1118"/>
      <c r="AY79" s="1118"/>
      <c r="AZ79" s="1118"/>
      <c r="BA79" s="1118"/>
      <c r="BB79" s="1117" t="s">
        <v>559</v>
      </c>
      <c r="BC79" s="1117"/>
      <c r="BD79" s="1117"/>
      <c r="BE79" s="1117"/>
      <c r="BF79" s="1117"/>
      <c r="BG79" s="1117"/>
      <c r="BH79" s="1117"/>
      <c r="BI79" s="1117"/>
      <c r="BJ79" s="1117"/>
      <c r="BK79" s="1117"/>
      <c r="BL79" s="1117"/>
      <c r="BM79" s="1117"/>
      <c r="BN79" s="1117"/>
      <c r="BO79" s="1117"/>
      <c r="BP79" s="1114">
        <v>8</v>
      </c>
      <c r="BQ79" s="1114"/>
      <c r="BR79" s="1114"/>
      <c r="BS79" s="1114"/>
      <c r="BT79" s="1114"/>
      <c r="BU79" s="1114"/>
      <c r="BV79" s="1114"/>
      <c r="BW79" s="1114"/>
      <c r="BX79" s="1114">
        <v>7.9</v>
      </c>
      <c r="BY79" s="1114"/>
      <c r="BZ79" s="1114"/>
      <c r="CA79" s="1114"/>
      <c r="CB79" s="1114"/>
      <c r="CC79" s="1114"/>
      <c r="CD79" s="1114"/>
      <c r="CE79" s="1114"/>
      <c r="CF79" s="1114">
        <v>7.7</v>
      </c>
      <c r="CG79" s="1114"/>
      <c r="CH79" s="1114"/>
      <c r="CI79" s="1114"/>
      <c r="CJ79" s="1114"/>
      <c r="CK79" s="1114"/>
      <c r="CL79" s="1114"/>
      <c r="CM79" s="1114"/>
      <c r="CN79" s="1114">
        <v>7.3</v>
      </c>
      <c r="CO79" s="1114"/>
      <c r="CP79" s="1114"/>
      <c r="CQ79" s="1114"/>
      <c r="CR79" s="1114"/>
      <c r="CS79" s="1114"/>
      <c r="CT79" s="1114"/>
      <c r="CU79" s="1114"/>
      <c r="CV79" s="1114">
        <v>7.2</v>
      </c>
      <c r="CW79" s="1114"/>
      <c r="CX79" s="1114"/>
      <c r="CY79" s="1114"/>
      <c r="CZ79" s="1114"/>
      <c r="DA79" s="1114"/>
      <c r="DB79" s="1114"/>
      <c r="DC79" s="1114"/>
    </row>
    <row r="80" spans="2:107" x14ac:dyDescent="0.15">
      <c r="B80" s="321"/>
      <c r="G80" s="1112"/>
      <c r="H80" s="1112"/>
      <c r="I80" s="1115"/>
      <c r="J80" s="1115"/>
      <c r="K80" s="1116"/>
      <c r="L80" s="1116"/>
      <c r="M80" s="1116"/>
      <c r="N80" s="1116"/>
      <c r="AN80" s="1118"/>
      <c r="AO80" s="1118"/>
      <c r="AP80" s="1118"/>
      <c r="AQ80" s="1118"/>
      <c r="AR80" s="1118"/>
      <c r="AS80" s="1118"/>
      <c r="AT80" s="1118"/>
      <c r="AU80" s="1118"/>
      <c r="AV80" s="1118"/>
      <c r="AW80" s="1118"/>
      <c r="AX80" s="1118"/>
      <c r="AY80" s="1118"/>
      <c r="AZ80" s="1118"/>
      <c r="BA80" s="1118"/>
      <c r="BB80" s="1117"/>
      <c r="BC80" s="1117"/>
      <c r="BD80" s="1117"/>
      <c r="BE80" s="1117"/>
      <c r="BF80" s="1117"/>
      <c r="BG80" s="1117"/>
      <c r="BH80" s="1117"/>
      <c r="BI80" s="1117"/>
      <c r="BJ80" s="1117"/>
      <c r="BK80" s="1117"/>
      <c r="BL80" s="1117"/>
      <c r="BM80" s="1117"/>
      <c r="BN80" s="1117"/>
      <c r="BO80" s="1117"/>
      <c r="BP80" s="1114"/>
      <c r="BQ80" s="1114"/>
      <c r="BR80" s="1114"/>
      <c r="BS80" s="1114"/>
      <c r="BT80" s="1114"/>
      <c r="BU80" s="1114"/>
      <c r="BV80" s="1114"/>
      <c r="BW80" s="1114"/>
      <c r="BX80" s="1114"/>
      <c r="BY80" s="1114"/>
      <c r="BZ80" s="1114"/>
      <c r="CA80" s="1114"/>
      <c r="CB80" s="1114"/>
      <c r="CC80" s="1114"/>
      <c r="CD80" s="1114"/>
      <c r="CE80" s="1114"/>
      <c r="CF80" s="1114"/>
      <c r="CG80" s="1114"/>
      <c r="CH80" s="1114"/>
      <c r="CI80" s="1114"/>
      <c r="CJ80" s="1114"/>
      <c r="CK80" s="1114"/>
      <c r="CL80" s="1114"/>
      <c r="CM80" s="1114"/>
      <c r="CN80" s="1114"/>
      <c r="CO80" s="1114"/>
      <c r="CP80" s="1114"/>
      <c r="CQ80" s="1114"/>
      <c r="CR80" s="1114"/>
      <c r="CS80" s="1114"/>
      <c r="CT80" s="1114"/>
      <c r="CU80" s="1114"/>
      <c r="CV80" s="1114"/>
      <c r="CW80" s="1114"/>
      <c r="CX80" s="1114"/>
      <c r="CY80" s="1114"/>
      <c r="CZ80" s="1114"/>
      <c r="DA80" s="1114"/>
      <c r="DB80" s="1114"/>
      <c r="DC80" s="1114"/>
    </row>
    <row r="81" spans="2:109" x14ac:dyDescent="0.15">
      <c r="B81" s="321"/>
    </row>
    <row r="82" spans="2:109" ht="17.25" x14ac:dyDescent="0.15">
      <c r="B82" s="321"/>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x14ac:dyDescent="0.15">
      <c r="B83" s="323"/>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c r="BA83" s="324"/>
      <c r="BB83" s="324"/>
      <c r="BC83" s="324"/>
      <c r="BD83" s="324"/>
      <c r="BE83" s="324"/>
      <c r="BF83" s="324"/>
      <c r="BG83" s="324"/>
      <c r="BH83" s="324"/>
      <c r="BI83" s="324"/>
      <c r="BJ83" s="324"/>
      <c r="BK83" s="324"/>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c r="CZ83" s="324"/>
      <c r="DA83" s="324"/>
      <c r="DB83" s="324"/>
      <c r="DC83" s="324"/>
      <c r="DD83" s="325"/>
    </row>
    <row r="84" spans="2:109" x14ac:dyDescent="0.15">
      <c r="DD84" s="314"/>
      <c r="DE84" s="314"/>
    </row>
    <row r="85" spans="2:109" x14ac:dyDescent="0.15">
      <c r="DD85" s="314"/>
      <c r="DE85" s="314"/>
    </row>
  </sheetData>
  <sheetProtection algorithmName="SHA-512" hashValue="pJpUjT/HhzsBH/zibi+2EpFa5yhNJn1Luxtf1QY8G/bey6HrcddUtl7u8tHuEtgUXw/ADGlwk5AR2MSTD++0UQ==" saltValue="LttPibpU2+gXP5MJrjTX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1E26-4766-412D-8744-661A1F9AEF6C}">
  <sheetPr>
    <tabColor rgb="FFFF00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49" customWidth="1"/>
    <col min="35" max="122" width="2.5" style="316" customWidth="1"/>
    <col min="123" max="16384" width="2.5" style="316" hidden="1"/>
  </cols>
  <sheetData>
    <row r="1" spans="1:34" ht="13.5" customHeight="1" x14ac:dyDescent="0.15">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row>
    <row r="2" spans="1:34" x14ac:dyDescent="0.15">
      <c r="S2" s="316"/>
      <c r="AH2" s="316"/>
    </row>
    <row r="3" spans="1:34" x14ac:dyDescent="0.15">
      <c r="C3" s="316"/>
      <c r="D3" s="316"/>
      <c r="E3" s="316"/>
      <c r="F3" s="316"/>
      <c r="G3" s="316"/>
      <c r="H3" s="316"/>
      <c r="I3" s="316"/>
      <c r="J3" s="316"/>
      <c r="K3" s="316"/>
      <c r="L3" s="316"/>
      <c r="M3" s="316"/>
      <c r="N3" s="316"/>
      <c r="O3" s="316"/>
      <c r="P3" s="316"/>
      <c r="Q3" s="316"/>
      <c r="R3" s="316"/>
      <c r="S3" s="316"/>
      <c r="U3" s="316"/>
      <c r="V3" s="316"/>
      <c r="W3" s="316"/>
      <c r="X3" s="316"/>
      <c r="Y3" s="316"/>
      <c r="Z3" s="316"/>
      <c r="AA3" s="316"/>
      <c r="AB3" s="316"/>
      <c r="AC3" s="316"/>
      <c r="AD3" s="316"/>
      <c r="AE3" s="316"/>
      <c r="AF3" s="316"/>
      <c r="AG3" s="316"/>
      <c r="AH3" s="316"/>
    </row>
    <row r="4" spans="1:34" x14ac:dyDescent="0.15"/>
    <row r="5" spans="1:34" x14ac:dyDescent="0.15"/>
    <row r="6" spans="1:34" x14ac:dyDescent="0.15"/>
    <row r="7" spans="1:34" x14ac:dyDescent="0.15"/>
    <row r="8" spans="1:34" x14ac:dyDescent="0.15"/>
    <row r="9" spans="1:34" x14ac:dyDescent="0.15">
      <c r="AH9" s="31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16"/>
    </row>
    <row r="18" spans="12:34" x14ac:dyDescent="0.15"/>
    <row r="19" spans="12:34" x14ac:dyDescent="0.15"/>
    <row r="20" spans="12:34" x14ac:dyDescent="0.15">
      <c r="AH20" s="316"/>
    </row>
    <row r="21" spans="12:34" x14ac:dyDescent="0.15">
      <c r="AH21" s="316"/>
    </row>
    <row r="22" spans="12:34" x14ac:dyDescent="0.15"/>
    <row r="23" spans="12:34" x14ac:dyDescent="0.15"/>
    <row r="24" spans="12:34" x14ac:dyDescent="0.15">
      <c r="Q24" s="316"/>
    </row>
    <row r="25" spans="12:34" x14ac:dyDescent="0.15"/>
    <row r="26" spans="12:34" x14ac:dyDescent="0.15"/>
    <row r="27" spans="12:34" x14ac:dyDescent="0.15"/>
    <row r="28" spans="12:34" x14ac:dyDescent="0.15">
      <c r="O28" s="316"/>
      <c r="T28" s="316"/>
      <c r="AH28" s="316"/>
    </row>
    <row r="29" spans="12:34" x14ac:dyDescent="0.15"/>
    <row r="30" spans="12:34" x14ac:dyDescent="0.15"/>
    <row r="31" spans="12:34" x14ac:dyDescent="0.15">
      <c r="Q31" s="316"/>
    </row>
    <row r="32" spans="12:34" x14ac:dyDescent="0.15">
      <c r="L32" s="316"/>
    </row>
    <row r="33" spans="2:34" x14ac:dyDescent="0.15">
      <c r="C33" s="316"/>
      <c r="E33" s="316"/>
      <c r="G33" s="316"/>
      <c r="I33" s="316"/>
      <c r="X33" s="316"/>
    </row>
    <row r="34" spans="2:34" x14ac:dyDescent="0.15">
      <c r="B34" s="316"/>
      <c r="P34" s="316"/>
      <c r="R34" s="316"/>
      <c r="T34" s="316"/>
    </row>
    <row r="35" spans="2:34" x14ac:dyDescent="0.15">
      <c r="D35" s="316"/>
      <c r="W35" s="316"/>
      <c r="AC35" s="316"/>
      <c r="AD35" s="316"/>
      <c r="AE35" s="316"/>
      <c r="AF35" s="316"/>
      <c r="AG35" s="316"/>
      <c r="AH35" s="316"/>
    </row>
    <row r="36" spans="2:34" x14ac:dyDescent="0.15">
      <c r="H36" s="316"/>
      <c r="J36" s="316"/>
      <c r="K36" s="316"/>
      <c r="M36" s="316"/>
      <c r="Y36" s="316"/>
      <c r="Z36" s="316"/>
      <c r="AA36" s="316"/>
      <c r="AB36" s="316"/>
      <c r="AC36" s="316"/>
      <c r="AD36" s="316"/>
      <c r="AE36" s="316"/>
      <c r="AF36" s="316"/>
      <c r="AG36" s="316"/>
      <c r="AH36" s="316"/>
    </row>
    <row r="37" spans="2:34" x14ac:dyDescent="0.15">
      <c r="AH37" s="316"/>
    </row>
    <row r="38" spans="2:34" x14ac:dyDescent="0.15">
      <c r="AG38" s="316"/>
      <c r="AH38" s="316"/>
    </row>
    <row r="39" spans="2:34" x14ac:dyDescent="0.15"/>
    <row r="40" spans="2:34" x14ac:dyDescent="0.15">
      <c r="X40" s="316"/>
    </row>
    <row r="41" spans="2:34" x14ac:dyDescent="0.15">
      <c r="R41" s="316"/>
    </row>
    <row r="42" spans="2:34" x14ac:dyDescent="0.15">
      <c r="W42" s="316"/>
    </row>
    <row r="43" spans="2:34" x14ac:dyDescent="0.15">
      <c r="Y43" s="316"/>
      <c r="Z43" s="316"/>
      <c r="AA43" s="316"/>
      <c r="AB43" s="316"/>
      <c r="AC43" s="316"/>
      <c r="AD43" s="316"/>
      <c r="AE43" s="316"/>
      <c r="AF43" s="316"/>
      <c r="AG43" s="316"/>
      <c r="AH43" s="316"/>
    </row>
    <row r="44" spans="2:34" x14ac:dyDescent="0.15">
      <c r="AH44" s="316"/>
    </row>
    <row r="45" spans="2:34" x14ac:dyDescent="0.15">
      <c r="X45" s="316"/>
    </row>
    <row r="46" spans="2:34" x14ac:dyDescent="0.15"/>
    <row r="47" spans="2:34" x14ac:dyDescent="0.15"/>
    <row r="48" spans="2:34" x14ac:dyDescent="0.15">
      <c r="W48" s="316"/>
      <c r="Y48" s="316"/>
      <c r="Z48" s="316"/>
      <c r="AA48" s="316"/>
      <c r="AB48" s="316"/>
      <c r="AC48" s="316"/>
      <c r="AD48" s="316"/>
      <c r="AE48" s="316"/>
      <c r="AF48" s="316"/>
      <c r="AG48" s="316"/>
      <c r="AH48" s="316"/>
    </row>
    <row r="49" spans="28:34" x14ac:dyDescent="0.15"/>
    <row r="50" spans="28:34" x14ac:dyDescent="0.15">
      <c r="AE50" s="316"/>
      <c r="AF50" s="316"/>
      <c r="AG50" s="316"/>
      <c r="AH50" s="316"/>
    </row>
    <row r="51" spans="28:34" x14ac:dyDescent="0.15">
      <c r="AC51" s="316"/>
      <c r="AD51" s="316"/>
      <c r="AE51" s="316"/>
      <c r="AF51" s="316"/>
      <c r="AG51" s="316"/>
      <c r="AH51" s="316"/>
    </row>
    <row r="52" spans="28:34" x14ac:dyDescent="0.15"/>
    <row r="53" spans="28:34" x14ac:dyDescent="0.15">
      <c r="AF53" s="316"/>
      <c r="AG53" s="316"/>
      <c r="AH53" s="316"/>
    </row>
    <row r="54" spans="28:34" x14ac:dyDescent="0.15">
      <c r="AH54" s="316"/>
    </row>
    <row r="55" spans="28:34" x14ac:dyDescent="0.15"/>
    <row r="56" spans="28:34" x14ac:dyDescent="0.15">
      <c r="AB56" s="316"/>
      <c r="AC56" s="316"/>
      <c r="AD56" s="316"/>
      <c r="AE56" s="316"/>
      <c r="AF56" s="316"/>
      <c r="AG56" s="316"/>
      <c r="AH56" s="316"/>
    </row>
    <row r="57" spans="28:34" x14ac:dyDescent="0.15">
      <c r="AH57" s="316"/>
    </row>
    <row r="58" spans="28:34" x14ac:dyDescent="0.15">
      <c r="AH58" s="316"/>
    </row>
    <row r="59" spans="28:34" x14ac:dyDescent="0.15"/>
    <row r="60" spans="28:34" x14ac:dyDescent="0.15"/>
    <row r="61" spans="28:34" x14ac:dyDescent="0.15"/>
    <row r="62" spans="28:34" x14ac:dyDescent="0.15"/>
    <row r="63" spans="28:34" x14ac:dyDescent="0.15">
      <c r="AH63" s="316"/>
    </row>
    <row r="64" spans="28:34" x14ac:dyDescent="0.15">
      <c r="AG64" s="316"/>
      <c r="AH64" s="316"/>
    </row>
    <row r="65" spans="28:34" x14ac:dyDescent="0.15"/>
    <row r="66" spans="28:34" x14ac:dyDescent="0.15"/>
    <row r="67" spans="28:34" x14ac:dyDescent="0.15"/>
    <row r="68" spans="28:34" x14ac:dyDescent="0.15">
      <c r="AB68" s="316"/>
      <c r="AC68" s="316"/>
      <c r="AD68" s="316"/>
      <c r="AE68" s="316"/>
      <c r="AF68" s="316"/>
      <c r="AG68" s="316"/>
      <c r="AH68" s="316"/>
    </row>
    <row r="69" spans="28:34" x14ac:dyDescent="0.15">
      <c r="AF69" s="316"/>
      <c r="AG69" s="316"/>
      <c r="AH69" s="316"/>
    </row>
    <row r="70" spans="28:34" x14ac:dyDescent="0.15"/>
    <row r="71" spans="28:34" x14ac:dyDescent="0.15"/>
    <row r="72" spans="28:34" x14ac:dyDescent="0.15"/>
    <row r="73" spans="28:34" x14ac:dyDescent="0.15"/>
    <row r="74" spans="28:34" x14ac:dyDescent="0.15"/>
    <row r="75" spans="28:34" x14ac:dyDescent="0.15">
      <c r="AH75" s="316"/>
    </row>
    <row r="76" spans="28:34" x14ac:dyDescent="0.15">
      <c r="AF76" s="316"/>
      <c r="AG76" s="316"/>
      <c r="AH76" s="316"/>
    </row>
    <row r="77" spans="28:34" x14ac:dyDescent="0.15">
      <c r="AG77" s="316"/>
      <c r="AH77" s="316"/>
    </row>
    <row r="78" spans="28:34" x14ac:dyDescent="0.15"/>
    <row r="79" spans="28:34" x14ac:dyDescent="0.15"/>
    <row r="80" spans="28:34" x14ac:dyDescent="0.15"/>
    <row r="81" spans="25:34" x14ac:dyDescent="0.15"/>
    <row r="82" spans="25:34" x14ac:dyDescent="0.15">
      <c r="Y82" s="316"/>
    </row>
    <row r="83" spans="25:34" x14ac:dyDescent="0.15">
      <c r="Y83" s="316"/>
      <c r="Z83" s="316"/>
      <c r="AA83" s="316"/>
      <c r="AB83" s="316"/>
      <c r="AC83" s="316"/>
      <c r="AD83" s="316"/>
      <c r="AE83" s="316"/>
      <c r="AF83" s="316"/>
      <c r="AG83" s="316"/>
      <c r="AH83" s="316"/>
    </row>
    <row r="84" spans="25:34" x14ac:dyDescent="0.15"/>
    <row r="85" spans="25:34" x14ac:dyDescent="0.15"/>
    <row r="86" spans="25:34" x14ac:dyDescent="0.15"/>
    <row r="87" spans="25:34" x14ac:dyDescent="0.15"/>
    <row r="88" spans="25:34" x14ac:dyDescent="0.15">
      <c r="AH88" s="31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16"/>
      <c r="AG94" s="316"/>
      <c r="AH94" s="316"/>
    </row>
    <row r="95" spans="25:34" ht="13.5" customHeight="1" x14ac:dyDescent="0.15">
      <c r="AH95" s="31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16"/>
    </row>
    <row r="102" spans="33:34" ht="13.5" customHeight="1" x14ac:dyDescent="0.15"/>
    <row r="103" spans="33:34" ht="13.5" customHeight="1" x14ac:dyDescent="0.15"/>
    <row r="104" spans="33:34" ht="13.5" customHeight="1" x14ac:dyDescent="0.15">
      <c r="AG104" s="316"/>
      <c r="AH104" s="31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16"/>
    </row>
    <row r="117" spans="34:122" ht="13.5" customHeight="1" x14ac:dyDescent="0.15"/>
    <row r="118" spans="34:122" ht="13.5" customHeight="1" x14ac:dyDescent="0.15"/>
    <row r="119" spans="34:122" ht="13.5" customHeight="1" x14ac:dyDescent="0.15"/>
    <row r="120" spans="34:122" ht="13.5" customHeight="1" x14ac:dyDescent="0.15">
      <c r="AH120" s="316"/>
    </row>
    <row r="121" spans="34:122" ht="13.5" customHeight="1" x14ac:dyDescent="0.15">
      <c r="AH121" s="316"/>
    </row>
    <row r="122" spans="34:122" ht="13.5" customHeight="1" x14ac:dyDescent="0.15"/>
    <row r="123" spans="34:122" ht="13.5" customHeight="1" x14ac:dyDescent="0.15"/>
    <row r="124" spans="34:122" ht="13.5" customHeight="1" x14ac:dyDescent="0.15"/>
    <row r="125" spans="34:122" ht="13.5" customHeight="1" x14ac:dyDescent="0.15">
      <c r="DR125" s="316" t="s">
        <v>560</v>
      </c>
    </row>
  </sheetData>
  <sheetProtection algorithmName="SHA-512" hashValue="7+fnncJBoUcZyVk0+vnWQqRFRVacndiWpvEUt9V6GIKoh2RN/fWdSUM/fn1TkLA7tFVevUuh3BgDVT8TIKUKuA==" saltValue="KVVVaMIrTfQU2Mo4bL5hcQ==" spinCount="100000" sheet="1" objects="1" scenarios="1"/>
  <dataConsolidate/>
  <phoneticPr fontId="4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F0AE1-D288-490D-8D82-431EC9576E1F}">
  <sheetPr>
    <tabColor rgb="FFFF00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49" customWidth="1"/>
    <col min="35" max="122" width="2.5" style="316" customWidth="1"/>
    <col min="123" max="16384" width="2.5" style="316" hidden="1"/>
  </cols>
  <sheetData>
    <row r="1" spans="2:34" ht="13.5" customHeight="1" x14ac:dyDescent="0.15">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row>
    <row r="2" spans="2:34" x14ac:dyDescent="0.15">
      <c r="S2" s="316"/>
      <c r="AH2" s="316"/>
    </row>
    <row r="3" spans="2:34" x14ac:dyDescent="0.15">
      <c r="C3" s="316"/>
      <c r="D3" s="316"/>
      <c r="E3" s="316"/>
      <c r="F3" s="316"/>
      <c r="G3" s="316"/>
      <c r="H3" s="316"/>
      <c r="I3" s="316"/>
      <c r="J3" s="316"/>
      <c r="K3" s="316"/>
      <c r="L3" s="316"/>
      <c r="M3" s="316"/>
      <c r="N3" s="316"/>
      <c r="O3" s="316"/>
      <c r="P3" s="316"/>
      <c r="Q3" s="316"/>
      <c r="R3" s="316"/>
      <c r="S3" s="316"/>
      <c r="U3" s="316"/>
      <c r="V3" s="316"/>
      <c r="W3" s="316"/>
      <c r="X3" s="316"/>
      <c r="Y3" s="316"/>
      <c r="Z3" s="316"/>
      <c r="AA3" s="316"/>
      <c r="AB3" s="316"/>
      <c r="AC3" s="316"/>
      <c r="AD3" s="316"/>
      <c r="AE3" s="316"/>
      <c r="AF3" s="316"/>
      <c r="AG3" s="316"/>
      <c r="AH3" s="316"/>
    </row>
    <row r="4" spans="2:34" x14ac:dyDescent="0.15"/>
    <row r="5" spans="2:34" x14ac:dyDescent="0.15"/>
    <row r="6" spans="2:34" x14ac:dyDescent="0.15"/>
    <row r="7" spans="2:34" x14ac:dyDescent="0.15"/>
    <row r="8" spans="2:34" x14ac:dyDescent="0.15"/>
    <row r="9" spans="2:34" x14ac:dyDescent="0.15">
      <c r="AH9" s="31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16"/>
    </row>
    <row r="18" spans="12:34" x14ac:dyDescent="0.15"/>
    <row r="19" spans="12:34" x14ac:dyDescent="0.15"/>
    <row r="20" spans="12:34" x14ac:dyDescent="0.15">
      <c r="AH20" s="316"/>
    </row>
    <row r="21" spans="12:34" x14ac:dyDescent="0.15">
      <c r="AH21" s="316"/>
    </row>
    <row r="22" spans="12:34" x14ac:dyDescent="0.15"/>
    <row r="23" spans="12:34" x14ac:dyDescent="0.15"/>
    <row r="24" spans="12:34" x14ac:dyDescent="0.15">
      <c r="Q24" s="316"/>
    </row>
    <row r="25" spans="12:34" x14ac:dyDescent="0.15"/>
    <row r="26" spans="12:34" x14ac:dyDescent="0.15"/>
    <row r="27" spans="12:34" x14ac:dyDescent="0.15"/>
    <row r="28" spans="12:34" x14ac:dyDescent="0.15">
      <c r="O28" s="316"/>
      <c r="T28" s="316"/>
      <c r="AH28" s="316"/>
    </row>
    <row r="29" spans="12:34" x14ac:dyDescent="0.15"/>
    <row r="30" spans="12:34" x14ac:dyDescent="0.15"/>
    <row r="31" spans="12:34" x14ac:dyDescent="0.15">
      <c r="Q31" s="316"/>
    </row>
    <row r="32" spans="12:34" x14ac:dyDescent="0.15">
      <c r="L32" s="316"/>
    </row>
    <row r="33" spans="2:34" x14ac:dyDescent="0.15">
      <c r="C33" s="316"/>
      <c r="E33" s="316"/>
      <c r="G33" s="316"/>
      <c r="I33" s="316"/>
      <c r="X33" s="316"/>
    </row>
    <row r="34" spans="2:34" x14ac:dyDescent="0.15">
      <c r="B34" s="316"/>
      <c r="P34" s="316"/>
      <c r="R34" s="316"/>
      <c r="T34" s="316"/>
    </row>
    <row r="35" spans="2:34" x14ac:dyDescent="0.15">
      <c r="D35" s="316"/>
      <c r="W35" s="316"/>
      <c r="AC35" s="316"/>
      <c r="AD35" s="316"/>
      <c r="AE35" s="316"/>
      <c r="AF35" s="316"/>
      <c r="AG35" s="316"/>
      <c r="AH35" s="316"/>
    </row>
    <row r="36" spans="2:34" x14ac:dyDescent="0.15">
      <c r="H36" s="316"/>
      <c r="J36" s="316"/>
      <c r="K36" s="316"/>
      <c r="M36" s="316"/>
      <c r="Y36" s="316"/>
      <c r="Z36" s="316"/>
      <c r="AA36" s="316"/>
      <c r="AB36" s="316"/>
      <c r="AC36" s="316"/>
      <c r="AD36" s="316"/>
      <c r="AE36" s="316"/>
      <c r="AF36" s="316"/>
      <c r="AG36" s="316"/>
      <c r="AH36" s="316"/>
    </row>
    <row r="37" spans="2:34" x14ac:dyDescent="0.15">
      <c r="AH37" s="316"/>
    </row>
    <row r="38" spans="2:34" x14ac:dyDescent="0.15">
      <c r="AG38" s="316"/>
      <c r="AH38" s="316"/>
    </row>
    <row r="39" spans="2:34" x14ac:dyDescent="0.15"/>
    <row r="40" spans="2:34" x14ac:dyDescent="0.15">
      <c r="X40" s="316"/>
    </row>
    <row r="41" spans="2:34" x14ac:dyDescent="0.15">
      <c r="R41" s="316"/>
    </row>
    <row r="42" spans="2:34" x14ac:dyDescent="0.15">
      <c r="W42" s="316"/>
    </row>
    <row r="43" spans="2:34" x14ac:dyDescent="0.15">
      <c r="Y43" s="316"/>
      <c r="Z43" s="316"/>
      <c r="AA43" s="316"/>
      <c r="AB43" s="316"/>
      <c r="AC43" s="316"/>
      <c r="AD43" s="316"/>
      <c r="AE43" s="316"/>
      <c r="AF43" s="316"/>
      <c r="AG43" s="316"/>
      <c r="AH43" s="316"/>
    </row>
    <row r="44" spans="2:34" x14ac:dyDescent="0.15">
      <c r="AH44" s="316"/>
    </row>
    <row r="45" spans="2:34" x14ac:dyDescent="0.15">
      <c r="X45" s="316"/>
    </row>
    <row r="46" spans="2:34" x14ac:dyDescent="0.15"/>
    <row r="47" spans="2:34" x14ac:dyDescent="0.15"/>
    <row r="48" spans="2:34" x14ac:dyDescent="0.15">
      <c r="W48" s="316"/>
      <c r="Y48" s="316"/>
      <c r="Z48" s="316"/>
      <c r="AA48" s="316"/>
      <c r="AB48" s="316"/>
      <c r="AC48" s="316"/>
      <c r="AD48" s="316"/>
      <c r="AE48" s="316"/>
      <c r="AF48" s="316"/>
      <c r="AG48" s="316"/>
      <c r="AH48" s="316"/>
    </row>
    <row r="49" spans="28:34" x14ac:dyDescent="0.15"/>
    <row r="50" spans="28:34" x14ac:dyDescent="0.15">
      <c r="AE50" s="316"/>
      <c r="AF50" s="316"/>
      <c r="AG50" s="316"/>
      <c r="AH50" s="316"/>
    </row>
    <row r="51" spans="28:34" x14ac:dyDescent="0.15">
      <c r="AC51" s="316"/>
      <c r="AD51" s="316"/>
      <c r="AE51" s="316"/>
      <c r="AF51" s="316"/>
      <c r="AG51" s="316"/>
      <c r="AH51" s="316"/>
    </row>
    <row r="52" spans="28:34" x14ac:dyDescent="0.15"/>
    <row r="53" spans="28:34" x14ac:dyDescent="0.15">
      <c r="AF53" s="316"/>
      <c r="AG53" s="316"/>
      <c r="AH53" s="316"/>
    </row>
    <row r="54" spans="28:34" x14ac:dyDescent="0.15">
      <c r="AH54" s="316"/>
    </row>
    <row r="55" spans="28:34" x14ac:dyDescent="0.15"/>
    <row r="56" spans="28:34" x14ac:dyDescent="0.15">
      <c r="AB56" s="316"/>
      <c r="AC56" s="316"/>
      <c r="AD56" s="316"/>
      <c r="AE56" s="316"/>
      <c r="AF56" s="316"/>
      <c r="AG56" s="316"/>
      <c r="AH56" s="316"/>
    </row>
    <row r="57" spans="28:34" x14ac:dyDescent="0.15">
      <c r="AH57" s="316"/>
    </row>
    <row r="58" spans="28:34" x14ac:dyDescent="0.15">
      <c r="AH58" s="316"/>
    </row>
    <row r="59" spans="28:34" x14ac:dyDescent="0.15">
      <c r="AG59" s="316"/>
      <c r="AH59" s="316"/>
    </row>
    <row r="60" spans="28:34" x14ac:dyDescent="0.15"/>
    <row r="61" spans="28:34" x14ac:dyDescent="0.15"/>
    <row r="62" spans="28:34" x14ac:dyDescent="0.15"/>
    <row r="63" spans="28:34" x14ac:dyDescent="0.15">
      <c r="AH63" s="316"/>
    </row>
    <row r="64" spans="28:34" x14ac:dyDescent="0.15">
      <c r="AG64" s="316"/>
      <c r="AH64" s="316"/>
    </row>
    <row r="65" spans="28:34" x14ac:dyDescent="0.15"/>
    <row r="66" spans="28:34" x14ac:dyDescent="0.15"/>
    <row r="67" spans="28:34" x14ac:dyDescent="0.15"/>
    <row r="68" spans="28:34" x14ac:dyDescent="0.15">
      <c r="AB68" s="316"/>
      <c r="AC68" s="316"/>
      <c r="AD68" s="316"/>
      <c r="AE68" s="316"/>
      <c r="AF68" s="316"/>
      <c r="AG68" s="316"/>
      <c r="AH68" s="316"/>
    </row>
    <row r="69" spans="28:34" x14ac:dyDescent="0.15">
      <c r="AF69" s="316"/>
      <c r="AG69" s="316"/>
      <c r="AH69" s="316"/>
    </row>
    <row r="70" spans="28:34" x14ac:dyDescent="0.15"/>
    <row r="71" spans="28:34" x14ac:dyDescent="0.15"/>
    <row r="72" spans="28:34" x14ac:dyDescent="0.15"/>
    <row r="73" spans="28:34" x14ac:dyDescent="0.15"/>
    <row r="74" spans="28:34" x14ac:dyDescent="0.15"/>
    <row r="75" spans="28:34" x14ac:dyDescent="0.15">
      <c r="AH75" s="316"/>
    </row>
    <row r="76" spans="28:34" x14ac:dyDescent="0.15">
      <c r="AF76" s="316"/>
      <c r="AG76" s="316"/>
      <c r="AH76" s="316"/>
    </row>
    <row r="77" spans="28:34" x14ac:dyDescent="0.15">
      <c r="AG77" s="316"/>
      <c r="AH77" s="316"/>
    </row>
    <row r="78" spans="28:34" x14ac:dyDescent="0.15"/>
    <row r="79" spans="28:34" x14ac:dyDescent="0.15"/>
    <row r="80" spans="28:34" x14ac:dyDescent="0.15"/>
    <row r="81" spans="25:34" x14ac:dyDescent="0.15"/>
    <row r="82" spans="25:34" x14ac:dyDescent="0.15">
      <c r="Y82" s="316"/>
    </row>
    <row r="83" spans="25:34" x14ac:dyDescent="0.15">
      <c r="Y83" s="316"/>
      <c r="Z83" s="316"/>
      <c r="AA83" s="316"/>
      <c r="AB83" s="316"/>
      <c r="AC83" s="316"/>
      <c r="AD83" s="316"/>
      <c r="AE83" s="316"/>
      <c r="AF83" s="316"/>
      <c r="AG83" s="316"/>
      <c r="AH83" s="316"/>
    </row>
    <row r="84" spans="25:34" x14ac:dyDescent="0.15"/>
    <row r="85" spans="25:34" x14ac:dyDescent="0.15"/>
    <row r="86" spans="25:34" x14ac:dyDescent="0.15"/>
    <row r="87" spans="25:34" x14ac:dyDescent="0.15"/>
    <row r="88" spans="25:34" x14ac:dyDescent="0.15">
      <c r="AH88" s="31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16"/>
      <c r="AG94" s="316"/>
      <c r="AH94" s="316"/>
    </row>
    <row r="95" spans="25:34" ht="13.5" customHeight="1" x14ac:dyDescent="0.15">
      <c r="AH95" s="31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16"/>
    </row>
    <row r="102" spans="33:34" ht="13.5" customHeight="1" x14ac:dyDescent="0.15"/>
    <row r="103" spans="33:34" ht="13.5" customHeight="1" x14ac:dyDescent="0.15"/>
    <row r="104" spans="33:34" ht="13.5" customHeight="1" x14ac:dyDescent="0.15">
      <c r="AG104" s="316"/>
      <c r="AH104" s="31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16"/>
    </row>
    <row r="117" spans="34:122" ht="13.5" customHeight="1" x14ac:dyDescent="0.15"/>
    <row r="118" spans="34:122" ht="13.5" customHeight="1" x14ac:dyDescent="0.15"/>
    <row r="119" spans="34:122" ht="13.5" customHeight="1" x14ac:dyDescent="0.15"/>
    <row r="120" spans="34:122" ht="13.5" customHeight="1" x14ac:dyDescent="0.15">
      <c r="AH120" s="316"/>
    </row>
    <row r="121" spans="34:122" ht="13.5" customHeight="1" x14ac:dyDescent="0.15">
      <c r="AH121" s="316"/>
    </row>
    <row r="122" spans="34:122" ht="13.5" customHeight="1" x14ac:dyDescent="0.15"/>
    <row r="123" spans="34:122" ht="13.5" customHeight="1" x14ac:dyDescent="0.15"/>
    <row r="124" spans="34:122" ht="13.5" customHeight="1" x14ac:dyDescent="0.15"/>
    <row r="125" spans="34:122" ht="13.5" customHeight="1" x14ac:dyDescent="0.15">
      <c r="DR125" s="316" t="s">
        <v>560</v>
      </c>
    </row>
  </sheetData>
  <sheetProtection algorithmName="SHA-512" hashValue="RgpMAoyue2lvv9XRoCYEkrog8UPP5bnrM0L8kbMDKKjwZpbMnnzrc9+s7Il2v8Gs4c9/y7CInwuytZzQ+YX8EA==" saltValue="XCzVTMZcMoqAijVgBTEFsg==" spinCount="100000" sheet="1" objects="1" scenarios="1"/>
  <dataConsolidate/>
  <phoneticPr fontId="4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89" customWidth="1"/>
    <col min="2" max="8" width="13.375" style="289" customWidth="1"/>
    <col min="9" max="16384" width="11.125" style="289"/>
  </cols>
  <sheetData>
    <row r="1" spans="1:8" x14ac:dyDescent="0.15">
      <c r="A1" s="97"/>
      <c r="B1" s="103"/>
      <c r="C1" s="107"/>
      <c r="D1" s="113"/>
      <c r="E1" s="123"/>
      <c r="F1" s="123"/>
      <c r="G1" s="123"/>
      <c r="H1" s="157"/>
    </row>
    <row r="2" spans="1:8" x14ac:dyDescent="0.15">
      <c r="A2" s="98"/>
      <c r="B2" s="104"/>
      <c r="C2" s="296"/>
      <c r="D2" s="114" t="s">
        <v>92</v>
      </c>
      <c r="E2" s="124"/>
      <c r="F2" s="304" t="s">
        <v>488</v>
      </c>
      <c r="G2" s="148"/>
      <c r="H2" s="158"/>
    </row>
    <row r="3" spans="1:8" x14ac:dyDescent="0.15">
      <c r="A3" s="114" t="s">
        <v>238</v>
      </c>
      <c r="B3" s="106"/>
      <c r="C3" s="297"/>
      <c r="D3" s="300">
        <v>43939</v>
      </c>
      <c r="E3" s="302"/>
      <c r="F3" s="305">
        <v>67343</v>
      </c>
      <c r="G3" s="307"/>
      <c r="H3" s="310"/>
    </row>
    <row r="4" spans="1:8" x14ac:dyDescent="0.15">
      <c r="A4" s="99"/>
      <c r="B4" s="105"/>
      <c r="C4" s="298"/>
      <c r="D4" s="301">
        <v>37084</v>
      </c>
      <c r="E4" s="303"/>
      <c r="F4" s="306">
        <v>32865</v>
      </c>
      <c r="G4" s="308"/>
      <c r="H4" s="311"/>
    </row>
    <row r="5" spans="1:8" x14ac:dyDescent="0.15">
      <c r="A5" s="114" t="s">
        <v>469</v>
      </c>
      <c r="B5" s="106"/>
      <c r="C5" s="297"/>
      <c r="D5" s="300">
        <v>69059</v>
      </c>
      <c r="E5" s="302"/>
      <c r="F5" s="305">
        <v>73475</v>
      </c>
      <c r="G5" s="307"/>
      <c r="H5" s="310"/>
    </row>
    <row r="6" spans="1:8" x14ac:dyDescent="0.15">
      <c r="A6" s="99"/>
      <c r="B6" s="105"/>
      <c r="C6" s="298"/>
      <c r="D6" s="301">
        <v>54970</v>
      </c>
      <c r="E6" s="303"/>
      <c r="F6" s="306">
        <v>43072</v>
      </c>
      <c r="G6" s="308"/>
      <c r="H6" s="311"/>
    </row>
    <row r="7" spans="1:8" x14ac:dyDescent="0.15">
      <c r="A7" s="114" t="s">
        <v>486</v>
      </c>
      <c r="B7" s="106"/>
      <c r="C7" s="297"/>
      <c r="D7" s="300">
        <v>79820</v>
      </c>
      <c r="E7" s="302"/>
      <c r="F7" s="305">
        <v>87464</v>
      </c>
      <c r="G7" s="307"/>
      <c r="H7" s="310"/>
    </row>
    <row r="8" spans="1:8" x14ac:dyDescent="0.15">
      <c r="A8" s="99"/>
      <c r="B8" s="105"/>
      <c r="C8" s="298"/>
      <c r="D8" s="301">
        <v>47625</v>
      </c>
      <c r="E8" s="303"/>
      <c r="F8" s="306">
        <v>47479</v>
      </c>
      <c r="G8" s="308"/>
      <c r="H8" s="311"/>
    </row>
    <row r="9" spans="1:8" x14ac:dyDescent="0.15">
      <c r="A9" s="114" t="s">
        <v>438</v>
      </c>
      <c r="B9" s="106"/>
      <c r="C9" s="297"/>
      <c r="D9" s="300">
        <v>31431</v>
      </c>
      <c r="E9" s="302"/>
      <c r="F9" s="305">
        <v>96248</v>
      </c>
      <c r="G9" s="307"/>
      <c r="H9" s="310"/>
    </row>
    <row r="10" spans="1:8" x14ac:dyDescent="0.15">
      <c r="A10" s="99"/>
      <c r="B10" s="105"/>
      <c r="C10" s="298"/>
      <c r="D10" s="301">
        <v>9308</v>
      </c>
      <c r="E10" s="303"/>
      <c r="F10" s="306">
        <v>55768</v>
      </c>
      <c r="G10" s="308"/>
      <c r="H10" s="311"/>
    </row>
    <row r="11" spans="1:8" x14ac:dyDescent="0.15">
      <c r="A11" s="114" t="s">
        <v>315</v>
      </c>
      <c r="B11" s="106"/>
      <c r="C11" s="297"/>
      <c r="D11" s="300">
        <v>18932</v>
      </c>
      <c r="E11" s="302"/>
      <c r="F11" s="305">
        <v>76413</v>
      </c>
      <c r="G11" s="307"/>
      <c r="H11" s="310"/>
    </row>
    <row r="12" spans="1:8" x14ac:dyDescent="0.15">
      <c r="A12" s="99"/>
      <c r="B12" s="105"/>
      <c r="C12" s="299"/>
      <c r="D12" s="301">
        <v>12122</v>
      </c>
      <c r="E12" s="303"/>
      <c r="F12" s="306">
        <v>39658</v>
      </c>
      <c r="G12" s="308"/>
      <c r="H12" s="311"/>
    </row>
    <row r="13" spans="1:8" x14ac:dyDescent="0.15">
      <c r="A13" s="114"/>
      <c r="B13" s="106"/>
      <c r="C13" s="297"/>
      <c r="D13" s="300">
        <v>48636</v>
      </c>
      <c r="E13" s="302"/>
      <c r="F13" s="305">
        <v>80189</v>
      </c>
      <c r="G13" s="309"/>
      <c r="H13" s="310"/>
    </row>
    <row r="14" spans="1:8" x14ac:dyDescent="0.15">
      <c r="A14" s="99"/>
      <c r="B14" s="105"/>
      <c r="C14" s="298"/>
      <c r="D14" s="301">
        <v>32222</v>
      </c>
      <c r="E14" s="303"/>
      <c r="F14" s="306">
        <v>43768</v>
      </c>
      <c r="G14" s="308"/>
      <c r="H14" s="311"/>
    </row>
    <row r="17" spans="1:11" x14ac:dyDescent="0.15">
      <c r="A17" s="289" t="s">
        <v>29</v>
      </c>
    </row>
    <row r="18" spans="1:11" x14ac:dyDescent="0.15">
      <c r="A18" s="290"/>
      <c r="B18" s="290" t="str">
        <f>実質収支比率等に係る経年分析!F$46</f>
        <v>H29</v>
      </c>
      <c r="C18" s="290" t="str">
        <f>実質収支比率等に係る経年分析!G$46</f>
        <v>H30</v>
      </c>
      <c r="D18" s="290" t="str">
        <f>実質収支比率等に係る経年分析!H$46</f>
        <v>R01</v>
      </c>
      <c r="E18" s="290" t="str">
        <f>実質収支比率等に係る経年分析!I$46</f>
        <v>R02</v>
      </c>
      <c r="F18" s="290" t="str">
        <f>実質収支比率等に係る経年分析!J$46</f>
        <v>R03</v>
      </c>
    </row>
    <row r="19" spans="1:11" x14ac:dyDescent="0.15">
      <c r="A19" s="290" t="s">
        <v>98</v>
      </c>
      <c r="B19" s="290">
        <f>ROUND(VALUE(SUBSTITUTE(実質収支比率等に係る経年分析!F$48,"▲","-")),2)</f>
        <v>0.53</v>
      </c>
      <c r="C19" s="290">
        <f>ROUND(VALUE(SUBSTITUTE(実質収支比率等に係る経年分析!G$48,"▲","-")),2)</f>
        <v>0.44</v>
      </c>
      <c r="D19" s="290">
        <f>ROUND(VALUE(SUBSTITUTE(実質収支比率等に係る経年分析!H$48,"▲","-")),2)</f>
        <v>0.5</v>
      </c>
      <c r="E19" s="290">
        <f>ROUND(VALUE(SUBSTITUTE(実質収支比率等に係る経年分析!I$48,"▲","-")),2)</f>
        <v>5</v>
      </c>
      <c r="F19" s="290">
        <f>ROUND(VALUE(SUBSTITUTE(実質収支比率等に係る経年分析!J$48,"▲","-")),2)</f>
        <v>7.33</v>
      </c>
    </row>
    <row r="20" spans="1:11" x14ac:dyDescent="0.15">
      <c r="A20" s="290" t="s">
        <v>42</v>
      </c>
      <c r="B20" s="290">
        <f>ROUND(VALUE(SUBSTITUTE(実質収支比率等に係る経年分析!F$47,"▲","-")),2)</f>
        <v>2.8</v>
      </c>
      <c r="C20" s="290">
        <f>ROUND(VALUE(SUBSTITUTE(実質収支比率等に係る経年分析!G$47,"▲","-")),2)</f>
        <v>2.82</v>
      </c>
      <c r="D20" s="290">
        <f>ROUND(VALUE(SUBSTITUTE(実質収支比率等に係る経年分析!H$47,"▲","-")),2)</f>
        <v>0.96</v>
      </c>
      <c r="E20" s="290">
        <f>ROUND(VALUE(SUBSTITUTE(実質収支比率等に係る経年分析!I$47,"▲","-")),2)</f>
        <v>2.39</v>
      </c>
      <c r="F20" s="290">
        <f>ROUND(VALUE(SUBSTITUTE(実質収支比率等に係る経年分析!J$47,"▲","-")),2)</f>
        <v>11.45</v>
      </c>
    </row>
    <row r="21" spans="1:11" x14ac:dyDescent="0.15">
      <c r="A21" s="290" t="s">
        <v>122</v>
      </c>
      <c r="B21" s="290">
        <f>IF(ISNUMBER(VALUE(SUBSTITUTE(実質収支比率等に係る経年分析!F$49,"▲","-"))),ROUND(VALUE(SUBSTITUTE(実質収支比率等に係る経年分析!F$49,"▲","-")),2),NA())</f>
        <v>-3.61</v>
      </c>
      <c r="C21" s="290">
        <f>IF(ISNUMBER(VALUE(SUBSTITUTE(実質収支比率等に係る経年分析!G$49,"▲","-"))),ROUND(VALUE(SUBSTITUTE(実質収支比率等に係る経年分析!G$49,"▲","-")),2),NA())</f>
        <v>-0.09</v>
      </c>
      <c r="D21" s="290">
        <f>IF(ISNUMBER(VALUE(SUBSTITUTE(実質収支比率等に係る経年分析!H$49,"▲","-"))),ROUND(VALUE(SUBSTITUTE(実質収支比率等に係る経年分析!H$49,"▲","-")),2),NA())</f>
        <v>-1.81</v>
      </c>
      <c r="E21" s="290">
        <f>IF(ISNUMBER(VALUE(SUBSTITUTE(実質収支比率等に係る経年分析!I$49,"▲","-"))),ROUND(VALUE(SUBSTITUTE(実質収支比率等に係る経年分析!I$49,"▲","-")),2),NA())</f>
        <v>6</v>
      </c>
      <c r="F21" s="290">
        <f>IF(ISNUMBER(VALUE(SUBSTITUTE(実質収支比率等に係る経年分析!J$49,"▲","-"))),ROUND(VALUE(SUBSTITUTE(実質収支比率等に係る経年分析!J$49,"▲","-")),2),NA())</f>
        <v>11.95</v>
      </c>
    </row>
    <row r="24" spans="1:11" x14ac:dyDescent="0.15">
      <c r="A24" s="289" t="s">
        <v>111</v>
      </c>
    </row>
    <row r="25" spans="1:11" x14ac:dyDescent="0.15">
      <c r="A25" s="291"/>
      <c r="B25" s="291" t="str">
        <f>連結実質赤字比率に係る赤字・黒字の構成分析!F$33</f>
        <v>H29</v>
      </c>
      <c r="C25" s="291"/>
      <c r="D25" s="291" t="str">
        <f>連結実質赤字比率に係る赤字・黒字の構成分析!G$33</f>
        <v>H30</v>
      </c>
      <c r="E25" s="291"/>
      <c r="F25" s="291" t="str">
        <f>連結実質赤字比率に係る赤字・黒字の構成分析!H$33</f>
        <v>R01</v>
      </c>
      <c r="G25" s="291"/>
      <c r="H25" s="291" t="str">
        <f>連結実質赤字比率に係る赤字・黒字の構成分析!I$33</f>
        <v>R02</v>
      </c>
      <c r="I25" s="291"/>
      <c r="J25" s="291" t="str">
        <f>連結実質赤字比率に係る赤字・黒字の構成分析!J$33</f>
        <v>R03</v>
      </c>
      <c r="K25" s="291"/>
    </row>
    <row r="26" spans="1:11" x14ac:dyDescent="0.15">
      <c r="A26" s="291"/>
      <c r="B26" s="291" t="s">
        <v>124</v>
      </c>
      <c r="C26" s="291" t="s">
        <v>76</v>
      </c>
      <c r="D26" s="291" t="s">
        <v>124</v>
      </c>
      <c r="E26" s="291" t="s">
        <v>76</v>
      </c>
      <c r="F26" s="291" t="s">
        <v>124</v>
      </c>
      <c r="G26" s="291" t="s">
        <v>76</v>
      </c>
      <c r="H26" s="291" t="s">
        <v>124</v>
      </c>
      <c r="I26" s="291" t="s">
        <v>76</v>
      </c>
      <c r="J26" s="291" t="s">
        <v>124</v>
      </c>
      <c r="K26" s="291" t="s">
        <v>76</v>
      </c>
    </row>
    <row r="27" spans="1:11" x14ac:dyDescent="0.15">
      <c r="A27" s="291" t="str">
        <f>IF(連結実質赤字比率に係る赤字・黒字の構成分析!C$43="",NA(),連結実質赤字比率に係る赤字・黒字の構成分析!C$43)</f>
        <v>その他会計（黒字）</v>
      </c>
      <c r="B27" s="291" t="e">
        <f>IF(ROUND(VALUE(SUBSTITUTE(連結実質赤字比率に係る赤字・黒字の構成分析!F$43,"▲","-")),2)&lt;0,ABS(ROUND(VALUE(SUBSTITUTE(連結実質赤字比率に係る赤字・黒字の構成分析!F$43,"▲","-")),2)),NA())</f>
        <v>#VALUE!</v>
      </c>
      <c r="C27" s="291" t="e">
        <f>IF(ROUND(VALUE(SUBSTITUTE(連結実質赤字比率に係る赤字・黒字の構成分析!F$43,"▲","-")),2)&gt;=0,ABS(ROUND(VALUE(SUBSTITUTE(連結実質赤字比率に係る赤字・黒字の構成分析!F$43,"▲","-")),2)),NA())</f>
        <v>#VALUE!</v>
      </c>
      <c r="D27" s="291" t="e">
        <f>IF(ROUND(VALUE(SUBSTITUTE(連結実質赤字比率に係る赤字・黒字の構成分析!G$43,"▲","-")),2)&lt;0,ABS(ROUND(VALUE(SUBSTITUTE(連結実質赤字比率に係る赤字・黒字の構成分析!G$43,"▲","-")),2)),NA())</f>
        <v>#N/A</v>
      </c>
      <c r="E27" s="291">
        <f>IF(ROUND(VALUE(SUBSTITUTE(連結実質赤字比率に係る赤字・黒字の構成分析!G$43,"▲","-")),2)&gt;=0,ABS(ROUND(VALUE(SUBSTITUTE(連結実質赤字比率に係る赤字・黒字の構成分析!G$43,"▲","-")),2)),NA())</f>
        <v>0</v>
      </c>
      <c r="F27" s="291" t="e">
        <f>IF(ROUND(VALUE(SUBSTITUTE(連結実質赤字比率に係る赤字・黒字の構成分析!H$43,"▲","-")),2)&lt;0,ABS(ROUND(VALUE(SUBSTITUTE(連結実質赤字比率に係る赤字・黒字の構成分析!H$43,"▲","-")),2)),NA())</f>
        <v>#VALUE!</v>
      </c>
      <c r="G27" s="291" t="e">
        <f>IF(ROUND(VALUE(SUBSTITUTE(連結実質赤字比率に係る赤字・黒字の構成分析!H$43,"▲","-")),2)&gt;=0,ABS(ROUND(VALUE(SUBSTITUTE(連結実質赤字比率に係る赤字・黒字の構成分析!H$43,"▲","-")),2)),NA())</f>
        <v>#VALUE!</v>
      </c>
      <c r="H27" s="291" t="e">
        <f>IF(ROUND(VALUE(SUBSTITUTE(連結実質赤字比率に係る赤字・黒字の構成分析!I$43,"▲","-")),2)&lt;0,ABS(ROUND(VALUE(SUBSTITUTE(連結実質赤字比率に係る赤字・黒字の構成分析!I$43,"▲","-")),2)),NA())</f>
        <v>#VALUE!</v>
      </c>
      <c r="I27" s="291" t="e">
        <f>IF(ROUND(VALUE(SUBSTITUTE(連結実質赤字比率に係る赤字・黒字の構成分析!I$43,"▲","-")),2)&gt;=0,ABS(ROUND(VALUE(SUBSTITUTE(連結実質赤字比率に係る赤字・黒字の構成分析!I$43,"▲","-")),2)),NA())</f>
        <v>#VALUE!</v>
      </c>
      <c r="J27" s="291" t="e">
        <f>IF(ROUND(VALUE(SUBSTITUTE(連結実質赤字比率に係る赤字・黒字の構成分析!J$43,"▲","-")),2)&lt;0,ABS(ROUND(VALUE(SUBSTITUTE(連結実質赤字比率に係る赤字・黒字の構成分析!J$43,"▲","-")),2)),NA())</f>
        <v>#VALUE!</v>
      </c>
      <c r="K27" s="291" t="e">
        <f>IF(ROUND(VALUE(SUBSTITUTE(連結実質赤字比率に係る赤字・黒字の構成分析!J$43,"▲","-")),2)&gt;=0,ABS(ROUND(VALUE(SUBSTITUTE(連結実質赤字比率に係る赤字・黒字の構成分析!J$43,"▲","-")),2)),NA())</f>
        <v>#VALUE!</v>
      </c>
    </row>
    <row r="28" spans="1:11" x14ac:dyDescent="0.15">
      <c r="A28" s="291" t="str">
        <f>IF(連結実質赤字比率に係る赤字・黒字の構成分析!C$42="",NA(),連結実質赤字比率に係る赤字・黒字の構成分析!C$42)</f>
        <v>その他会計（赤字）</v>
      </c>
      <c r="B28" s="291">
        <f>IF(ROUND(VALUE(SUBSTITUTE(連結実質赤字比率に係る赤字・黒字の構成分析!F$42,"▲","-")),2)&lt;0,ABS(ROUND(VALUE(SUBSTITUTE(連結実質赤字比率に係る赤字・黒字の構成分析!F$42,"▲","-")),2)),NA())</f>
        <v>0.1</v>
      </c>
      <c r="C28" s="291" t="e">
        <f>IF(ROUND(VALUE(SUBSTITUTE(連結実質赤字比率に係る赤字・黒字の構成分析!F$42,"▲","-")),2)&gt;=0,ABS(ROUND(VALUE(SUBSTITUTE(連結実質赤字比率に係る赤字・黒字の構成分析!F$42,"▲","-")),2)),NA())</f>
        <v>#N/A</v>
      </c>
      <c r="D28" s="291" t="e">
        <f>IF(ROUND(VALUE(SUBSTITUTE(連結実質赤字比率に係る赤字・黒字の構成分析!G$42,"▲","-")),2)&lt;0,ABS(ROUND(VALUE(SUBSTITUTE(連結実質赤字比率に係る赤字・黒字の構成分析!G$42,"▲","-")),2)),NA())</f>
        <v>#VALUE!</v>
      </c>
      <c r="E28" s="291" t="e">
        <f>IF(ROUND(VALUE(SUBSTITUTE(連結実質赤字比率に係る赤字・黒字の構成分析!G$42,"▲","-")),2)&gt;=0,ABS(ROUND(VALUE(SUBSTITUTE(連結実質赤字比率に係る赤字・黒字の構成分析!G$42,"▲","-")),2)),NA())</f>
        <v>#VALUE!</v>
      </c>
      <c r="F28" s="291" t="e">
        <f>IF(ROUND(VALUE(SUBSTITUTE(連結実質赤字比率に係る赤字・黒字の構成分析!H$42,"▲","-")),2)&lt;0,ABS(ROUND(VALUE(SUBSTITUTE(連結実質赤字比率に係る赤字・黒字の構成分析!H$42,"▲","-")),2)),NA())</f>
        <v>#VALUE!</v>
      </c>
      <c r="G28" s="291" t="e">
        <f>IF(ROUND(VALUE(SUBSTITUTE(連結実質赤字比率に係る赤字・黒字の構成分析!H$42,"▲","-")),2)&gt;=0,ABS(ROUND(VALUE(SUBSTITUTE(連結実質赤字比率に係る赤字・黒字の構成分析!H$42,"▲","-")),2)),NA())</f>
        <v>#VALUE!</v>
      </c>
      <c r="H28" s="291" t="e">
        <f>IF(ROUND(VALUE(SUBSTITUTE(連結実質赤字比率に係る赤字・黒字の構成分析!I$42,"▲","-")),2)&lt;0,ABS(ROUND(VALUE(SUBSTITUTE(連結実質赤字比率に係る赤字・黒字の構成分析!I$42,"▲","-")),2)),NA())</f>
        <v>#VALUE!</v>
      </c>
      <c r="I28" s="291" t="e">
        <f>IF(ROUND(VALUE(SUBSTITUTE(連結実質赤字比率に係る赤字・黒字の構成分析!I$42,"▲","-")),2)&gt;=0,ABS(ROUND(VALUE(SUBSTITUTE(連結実質赤字比率に係る赤字・黒字の構成分析!I$42,"▲","-")),2)),NA())</f>
        <v>#VALUE!</v>
      </c>
      <c r="J28" s="291" t="e">
        <f>IF(ROUND(VALUE(SUBSTITUTE(連結実質赤字比率に係る赤字・黒字の構成分析!J$42,"▲","-")),2)&lt;0,ABS(ROUND(VALUE(SUBSTITUTE(連結実質赤字比率に係る赤字・黒字の構成分析!J$42,"▲","-")),2)),NA())</f>
        <v>#VALUE!</v>
      </c>
      <c r="K28" s="291" t="e">
        <f>IF(ROUND(VALUE(SUBSTITUTE(連結実質赤字比率に係る赤字・黒字の構成分析!J$42,"▲","-")),2)&gt;=0,ABS(ROUND(VALUE(SUBSTITUTE(連結実質赤字比率に係る赤字・黒字の構成分析!J$42,"▲","-")),2)),NA())</f>
        <v>#VALUE!</v>
      </c>
    </row>
    <row r="29" spans="1:11" x14ac:dyDescent="0.15">
      <c r="A29" s="291" t="str">
        <f>IF(連結実質赤字比率に係る赤字・黒字の構成分析!C$41="",NA(),連結実質赤字比率に係る赤字・黒字の構成分析!C$41)</f>
        <v>介護保険事業特別会計（保険事業勘定）</v>
      </c>
      <c r="B29" s="291" t="e">
        <f>IF(ROUND(VALUE(SUBSTITUTE(連結実質赤字比率に係る赤字・黒字の構成分析!F$41,"▲","-")),2)&lt;0,ABS(ROUND(VALUE(SUBSTITUTE(連結実質赤字比率に係る赤字・黒字の構成分析!F$41,"▲","-")),2)),NA())</f>
        <v>#N/A</v>
      </c>
      <c r="C29" s="291">
        <f>IF(ROUND(VALUE(SUBSTITUTE(連結実質赤字比率に係る赤字・黒字の構成分析!F$41,"▲","-")),2)&gt;=0,ABS(ROUND(VALUE(SUBSTITUTE(連結実質赤字比率に係る赤字・黒字の構成分析!F$41,"▲","-")),2)),NA())</f>
        <v>2.04</v>
      </c>
      <c r="D29" s="291" t="e">
        <f>IF(ROUND(VALUE(SUBSTITUTE(連結実質赤字比率に係る赤字・黒字の構成分析!G$41,"▲","-")),2)&lt;0,ABS(ROUND(VALUE(SUBSTITUTE(連結実質赤字比率に係る赤字・黒字の構成分析!G$41,"▲","-")),2)),NA())</f>
        <v>#N/A</v>
      </c>
      <c r="E29" s="291">
        <f>IF(ROUND(VALUE(SUBSTITUTE(連結実質赤字比率に係る赤字・黒字の構成分析!G$41,"▲","-")),2)&gt;=0,ABS(ROUND(VALUE(SUBSTITUTE(連結実質赤字比率に係る赤字・黒字の構成分析!G$41,"▲","-")),2)),NA())</f>
        <v>2.14</v>
      </c>
      <c r="F29" s="291" t="e">
        <f>IF(ROUND(VALUE(SUBSTITUTE(連結実質赤字比率に係る赤字・黒字の構成分析!H$41,"▲","-")),2)&lt;0,ABS(ROUND(VALUE(SUBSTITUTE(連結実質赤字比率に係る赤字・黒字の構成分析!H$41,"▲","-")),2)),NA())</f>
        <v>#N/A</v>
      </c>
      <c r="G29" s="291">
        <f>IF(ROUND(VALUE(SUBSTITUTE(連結実質赤字比率に係る赤字・黒字の構成分析!H$41,"▲","-")),2)&gt;=0,ABS(ROUND(VALUE(SUBSTITUTE(連結実質赤字比率に係る赤字・黒字の構成分析!H$41,"▲","-")),2)),NA())</f>
        <v>1.42</v>
      </c>
      <c r="H29" s="291" t="e">
        <f>IF(ROUND(VALUE(SUBSTITUTE(連結実質赤字比率に係る赤字・黒字の構成分析!I$41,"▲","-")),2)&lt;0,ABS(ROUND(VALUE(SUBSTITUTE(連結実質赤字比率に係る赤字・黒字の構成分析!I$41,"▲","-")),2)),NA())</f>
        <v>#N/A</v>
      </c>
      <c r="I29" s="291">
        <f>IF(ROUND(VALUE(SUBSTITUTE(連結実質赤字比率に係る赤字・黒字の構成分析!I$41,"▲","-")),2)&gt;=0,ABS(ROUND(VALUE(SUBSTITUTE(連結実質赤字比率に係る赤字・黒字の構成分析!I$41,"▲","-")),2)),NA())</f>
        <v>0</v>
      </c>
      <c r="J29" s="291" t="e">
        <f>IF(ROUND(VALUE(SUBSTITUTE(連結実質赤字比率に係る赤字・黒字の構成分析!J$41,"▲","-")),2)&lt;0,ABS(ROUND(VALUE(SUBSTITUTE(連結実質赤字比率に係る赤字・黒字の構成分析!J$41,"▲","-")),2)),NA())</f>
        <v>#N/A</v>
      </c>
      <c r="K29" s="291">
        <f>IF(ROUND(VALUE(SUBSTITUTE(連結実質赤字比率に係る赤字・黒字の構成分析!J$41,"▲","-")),2)&gt;=0,ABS(ROUND(VALUE(SUBSTITUTE(連結実質赤字比率に係る赤字・黒字の構成分析!J$41,"▲","-")),2)),NA())</f>
        <v>0</v>
      </c>
    </row>
    <row r="30" spans="1:11" x14ac:dyDescent="0.15">
      <c r="A30" s="291" t="str">
        <f>IF(連結実質赤字比率に係る赤字・黒字の構成分析!C$40="",NA(),連結実質赤字比率に係る赤字・黒字の構成分析!C$40)</f>
        <v>後期高齢者医療制度特別会計</v>
      </c>
      <c r="B30" s="291" t="e">
        <f>IF(ROUND(VALUE(SUBSTITUTE(連結実質赤字比率に係る赤字・黒字の構成分析!F$40,"▲","-")),2)&lt;0,ABS(ROUND(VALUE(SUBSTITUTE(連結実質赤字比率に係る赤字・黒字の構成分析!F$40,"▲","-")),2)),NA())</f>
        <v>#N/A</v>
      </c>
      <c r="C30" s="291">
        <f>IF(ROUND(VALUE(SUBSTITUTE(連結実質赤字比率に係る赤字・黒字の構成分析!F$40,"▲","-")),2)&gt;=0,ABS(ROUND(VALUE(SUBSTITUTE(連結実質赤字比率に係る赤字・黒字の構成分析!F$40,"▲","-")),2)),NA())</f>
        <v>0.03</v>
      </c>
      <c r="D30" s="291" t="e">
        <f>IF(ROUND(VALUE(SUBSTITUTE(連結実質赤字比率に係る赤字・黒字の構成分析!G$40,"▲","-")),2)&lt;0,ABS(ROUND(VALUE(SUBSTITUTE(連結実質赤字比率に係る赤字・黒字の構成分析!G$40,"▲","-")),2)),NA())</f>
        <v>#N/A</v>
      </c>
      <c r="E30" s="291">
        <f>IF(ROUND(VALUE(SUBSTITUTE(連結実質赤字比率に係る赤字・黒字の構成分析!G$40,"▲","-")),2)&gt;=0,ABS(ROUND(VALUE(SUBSTITUTE(連結実質赤字比率に係る赤字・黒字の構成分析!G$40,"▲","-")),2)),NA())</f>
        <v>0.03</v>
      </c>
      <c r="F30" s="291" t="e">
        <f>IF(ROUND(VALUE(SUBSTITUTE(連結実質赤字比率に係る赤字・黒字の構成分析!H$40,"▲","-")),2)&lt;0,ABS(ROUND(VALUE(SUBSTITUTE(連結実質赤字比率に係る赤字・黒字の構成分析!H$40,"▲","-")),2)),NA())</f>
        <v>#N/A</v>
      </c>
      <c r="G30" s="291">
        <f>IF(ROUND(VALUE(SUBSTITUTE(連結実質赤字比率に係る赤字・黒字の構成分析!H$40,"▲","-")),2)&gt;=0,ABS(ROUND(VALUE(SUBSTITUTE(連結実質赤字比率に係る赤字・黒字の構成分析!H$40,"▲","-")),2)),NA())</f>
        <v>0.02</v>
      </c>
      <c r="H30" s="291" t="e">
        <f>IF(ROUND(VALUE(SUBSTITUTE(連結実質赤字比率に係る赤字・黒字の構成分析!I$40,"▲","-")),2)&lt;0,ABS(ROUND(VALUE(SUBSTITUTE(連結実質赤字比率に係る赤字・黒字の構成分析!I$40,"▲","-")),2)),NA())</f>
        <v>#N/A</v>
      </c>
      <c r="I30" s="291">
        <f>IF(ROUND(VALUE(SUBSTITUTE(連結実質赤字比率に係る赤字・黒字の構成分析!I$40,"▲","-")),2)&gt;=0,ABS(ROUND(VALUE(SUBSTITUTE(連結実質赤字比率に係る赤字・黒字の構成分析!I$40,"▲","-")),2)),NA())</f>
        <v>0.02</v>
      </c>
      <c r="J30" s="291" t="e">
        <f>IF(ROUND(VALUE(SUBSTITUTE(連結実質赤字比率に係る赤字・黒字の構成分析!J$40,"▲","-")),2)&lt;0,ABS(ROUND(VALUE(SUBSTITUTE(連結実質赤字比率に係る赤字・黒字の構成分析!J$40,"▲","-")),2)),NA())</f>
        <v>#N/A</v>
      </c>
      <c r="K30" s="291">
        <f>IF(ROUND(VALUE(SUBSTITUTE(連結実質赤字比率に係る赤字・黒字の構成分析!J$40,"▲","-")),2)&gt;=0,ABS(ROUND(VALUE(SUBSTITUTE(連結実質赤字比率に係る赤字・黒字の構成分析!J$40,"▲","-")),2)),NA())</f>
        <v>0</v>
      </c>
    </row>
    <row r="31" spans="1:11" x14ac:dyDescent="0.15">
      <c r="A31" s="291" t="str">
        <f>IF(連結実質赤字比率に係る赤字・黒字の構成分析!C$39="",NA(),連結実質赤字比率に係る赤字・黒字の構成分析!C$39)</f>
        <v>住宅新築資金等貸付事業特別会計</v>
      </c>
      <c r="B31" s="291" t="e">
        <f>IF(ROUND(VALUE(SUBSTITUTE(連結実質赤字比率に係る赤字・黒字の構成分析!F$39,"▲","-")),2)&lt;0,ABS(ROUND(VALUE(SUBSTITUTE(連結実質赤字比率に係る赤字・黒字の構成分析!F$39,"▲","-")),2)),NA())</f>
        <v>#N/A</v>
      </c>
      <c r="C31" s="291">
        <f>IF(ROUND(VALUE(SUBSTITUTE(連結実質赤字比率に係る赤字・黒字の構成分析!F$39,"▲","-")),2)&gt;=0,ABS(ROUND(VALUE(SUBSTITUTE(連結実質赤字比率に係る赤字・黒字の構成分析!F$39,"▲","-")),2)),NA())</f>
        <v>0.02</v>
      </c>
      <c r="D31" s="291" t="e">
        <f>IF(ROUND(VALUE(SUBSTITUTE(連結実質赤字比率に係る赤字・黒字の構成分析!G$39,"▲","-")),2)&lt;0,ABS(ROUND(VALUE(SUBSTITUTE(連結実質赤字比率に係る赤字・黒字の構成分析!G$39,"▲","-")),2)),NA())</f>
        <v>#N/A</v>
      </c>
      <c r="E31" s="291">
        <f>IF(ROUND(VALUE(SUBSTITUTE(連結実質赤字比率に係る赤字・黒字の構成分析!G$39,"▲","-")),2)&gt;=0,ABS(ROUND(VALUE(SUBSTITUTE(連結実質赤字比率に係る赤字・黒字の構成分析!G$39,"▲","-")),2)),NA())</f>
        <v>0</v>
      </c>
      <c r="F31" s="291" t="e">
        <f>IF(ROUND(VALUE(SUBSTITUTE(連結実質赤字比率に係る赤字・黒字の構成分析!H$39,"▲","-")),2)&lt;0,ABS(ROUND(VALUE(SUBSTITUTE(連結実質赤字比率に係る赤字・黒字の構成分析!H$39,"▲","-")),2)),NA())</f>
        <v>#N/A</v>
      </c>
      <c r="G31" s="291">
        <f>IF(ROUND(VALUE(SUBSTITUTE(連結実質赤字比率に係る赤字・黒字の構成分析!H$39,"▲","-")),2)&gt;=0,ABS(ROUND(VALUE(SUBSTITUTE(連結実質赤字比率に係る赤字・黒字の構成分析!H$39,"▲","-")),2)),NA())</f>
        <v>0</v>
      </c>
      <c r="H31" s="291" t="e">
        <f>IF(ROUND(VALUE(SUBSTITUTE(連結実質赤字比率に係る赤字・黒字の構成分析!I$39,"▲","-")),2)&lt;0,ABS(ROUND(VALUE(SUBSTITUTE(連結実質赤字比率に係る赤字・黒字の構成分析!I$39,"▲","-")),2)),NA())</f>
        <v>#N/A</v>
      </c>
      <c r="I31" s="291">
        <f>IF(ROUND(VALUE(SUBSTITUTE(連結実質赤字比率に係る赤字・黒字の構成分析!I$39,"▲","-")),2)&gt;=0,ABS(ROUND(VALUE(SUBSTITUTE(連結実質赤字比率に係る赤字・黒字の構成分析!I$39,"▲","-")),2)),NA())</f>
        <v>0</v>
      </c>
      <c r="J31" s="291" t="e">
        <f>IF(ROUND(VALUE(SUBSTITUTE(連結実質赤字比率に係る赤字・黒字の構成分析!J$39,"▲","-")),2)&lt;0,ABS(ROUND(VALUE(SUBSTITUTE(連結実質赤字比率に係る赤字・黒字の構成分析!J$39,"▲","-")),2)),NA())</f>
        <v>#N/A</v>
      </c>
      <c r="K31" s="291">
        <f>IF(ROUND(VALUE(SUBSTITUTE(連結実質赤字比率に係る赤字・黒字の構成分析!J$39,"▲","-")),2)&gt;=0,ABS(ROUND(VALUE(SUBSTITUTE(連結実質赤字比率に係る赤字・黒字の構成分析!J$39,"▲","-")),2)),NA())</f>
        <v>0.01</v>
      </c>
    </row>
    <row r="32" spans="1:11" x14ac:dyDescent="0.15">
      <c r="A32" s="291" t="str">
        <f>IF(連結実質赤字比率に係る赤字・黒字の構成分析!C$38="",NA(),連結実質赤字比率に係る赤字・黒字の構成分析!C$38)</f>
        <v>水洗便所改造資金貸付事業特別会計</v>
      </c>
      <c r="B32" s="291" t="e">
        <f>IF(ROUND(VALUE(SUBSTITUTE(連結実質赤字比率に係る赤字・黒字の構成分析!F$38,"▲","-")),2)&lt;0,ABS(ROUND(VALUE(SUBSTITUTE(連結実質赤字比率に係る赤字・黒字の構成分析!F$38,"▲","-")),2)),NA())</f>
        <v>#N/A</v>
      </c>
      <c r="C32" s="291">
        <f>IF(ROUND(VALUE(SUBSTITUTE(連結実質赤字比率に係る赤字・黒字の構成分析!F$38,"▲","-")),2)&gt;=0,ABS(ROUND(VALUE(SUBSTITUTE(連結実質赤字比率に係る赤字・黒字の構成分析!F$38,"▲","-")),2)),NA())</f>
        <v>0.04</v>
      </c>
      <c r="D32" s="291" t="e">
        <f>IF(ROUND(VALUE(SUBSTITUTE(連結実質赤字比率に係る赤字・黒字の構成分析!G$38,"▲","-")),2)&lt;0,ABS(ROUND(VALUE(SUBSTITUTE(連結実質赤字比率に係る赤字・黒字の構成分析!G$38,"▲","-")),2)),NA())</f>
        <v>#N/A</v>
      </c>
      <c r="E32" s="291">
        <f>IF(ROUND(VALUE(SUBSTITUTE(連結実質赤字比率に係る赤字・黒字の構成分析!G$38,"▲","-")),2)&gt;=0,ABS(ROUND(VALUE(SUBSTITUTE(連結実質赤字比率に係る赤字・黒字の構成分析!G$38,"▲","-")),2)),NA())</f>
        <v>0.04</v>
      </c>
      <c r="F32" s="291" t="e">
        <f>IF(ROUND(VALUE(SUBSTITUTE(連結実質赤字比率に係る赤字・黒字の構成分析!H$38,"▲","-")),2)&lt;0,ABS(ROUND(VALUE(SUBSTITUTE(連結実質赤字比率に係る赤字・黒字の構成分析!H$38,"▲","-")),2)),NA())</f>
        <v>#N/A</v>
      </c>
      <c r="G32" s="291">
        <f>IF(ROUND(VALUE(SUBSTITUTE(連結実質赤字比率に係る赤字・黒字の構成分析!H$38,"▲","-")),2)&gt;=0,ABS(ROUND(VALUE(SUBSTITUTE(連結実質赤字比率に係る赤字・黒字の構成分析!H$38,"▲","-")),2)),NA())</f>
        <v>0.04</v>
      </c>
      <c r="H32" s="291" t="e">
        <f>IF(ROUND(VALUE(SUBSTITUTE(連結実質赤字比率に係る赤字・黒字の構成分析!I$38,"▲","-")),2)&lt;0,ABS(ROUND(VALUE(SUBSTITUTE(連結実質赤字比率に係る赤字・黒字の構成分析!I$38,"▲","-")),2)),NA())</f>
        <v>#N/A</v>
      </c>
      <c r="I32" s="291">
        <f>IF(ROUND(VALUE(SUBSTITUTE(連結実質赤字比率に係る赤字・黒字の構成分析!I$38,"▲","-")),2)&gt;=0,ABS(ROUND(VALUE(SUBSTITUTE(連結実質赤字比率に係る赤字・黒字の構成分析!I$38,"▲","-")),2)),NA())</f>
        <v>0.04</v>
      </c>
      <c r="J32" s="291" t="e">
        <f>IF(ROUND(VALUE(SUBSTITUTE(連結実質赤字比率に係る赤字・黒字の構成分析!J$38,"▲","-")),2)&lt;0,ABS(ROUND(VALUE(SUBSTITUTE(連結実質赤字比率に係る赤字・黒字の構成分析!J$38,"▲","-")),2)),NA())</f>
        <v>#N/A</v>
      </c>
      <c r="K32" s="291">
        <f>IF(ROUND(VALUE(SUBSTITUTE(連結実質赤字比率に係る赤字・黒字の構成分析!J$38,"▲","-")),2)&gt;=0,ABS(ROUND(VALUE(SUBSTITUTE(連結実質赤字比率に係る赤字・黒字の構成分析!J$38,"▲","-")),2)),NA())</f>
        <v>0.04</v>
      </c>
    </row>
    <row r="33" spans="1:16" x14ac:dyDescent="0.15">
      <c r="A33" s="291" t="str">
        <f>IF(連結実質赤字比率に係る赤字・黒字の構成分析!C$37="",NA(),連結実質赤字比率に係る赤字・黒字の構成分析!C$37)</f>
        <v>下水道事業特別会計</v>
      </c>
      <c r="B33" s="291" t="e">
        <f>IF(ROUND(VALUE(SUBSTITUTE(連結実質赤字比率に係る赤字・黒字の構成分析!F$37,"▲","-")),2)&lt;0,ABS(ROUND(VALUE(SUBSTITUTE(連結実質赤字比率に係る赤字・黒字の構成分析!F$37,"▲","-")),2)),NA())</f>
        <v>#N/A</v>
      </c>
      <c r="C33" s="291">
        <f>IF(ROUND(VALUE(SUBSTITUTE(連結実質赤字比率に係る赤字・黒字の構成分析!F$37,"▲","-")),2)&gt;=0,ABS(ROUND(VALUE(SUBSTITUTE(連結実質赤字比率に係る赤字・黒字の構成分析!F$37,"▲","-")),2)),NA())</f>
        <v>0</v>
      </c>
      <c r="D33" s="291" t="e">
        <f>IF(ROUND(VALUE(SUBSTITUTE(連結実質赤字比率に係る赤字・黒字の構成分析!G$37,"▲","-")),2)&lt;0,ABS(ROUND(VALUE(SUBSTITUTE(連結実質赤字比率に係る赤字・黒字の構成分析!G$37,"▲","-")),2)),NA())</f>
        <v>#N/A</v>
      </c>
      <c r="E33" s="291">
        <f>IF(ROUND(VALUE(SUBSTITUTE(連結実質赤字比率に係る赤字・黒字の構成分析!G$37,"▲","-")),2)&gt;=0,ABS(ROUND(VALUE(SUBSTITUTE(連結実質赤字比率に係る赤字・黒字の構成分析!G$37,"▲","-")),2)),NA())</f>
        <v>0</v>
      </c>
      <c r="F33" s="291" t="e">
        <f>IF(ROUND(VALUE(SUBSTITUTE(連結実質赤字比率に係る赤字・黒字の構成分析!H$37,"▲","-")),2)&lt;0,ABS(ROUND(VALUE(SUBSTITUTE(連結実質赤字比率に係る赤字・黒字の構成分析!H$37,"▲","-")),2)),NA())</f>
        <v>#N/A</v>
      </c>
      <c r="G33" s="291">
        <f>IF(ROUND(VALUE(SUBSTITUTE(連結実質赤字比率に係る赤字・黒字の構成分析!H$37,"▲","-")),2)&gt;=0,ABS(ROUND(VALUE(SUBSTITUTE(連結実質赤字比率に係る赤字・黒字の構成分析!H$37,"▲","-")),2)),NA())</f>
        <v>0</v>
      </c>
      <c r="H33" s="291" t="e">
        <f>IF(ROUND(VALUE(SUBSTITUTE(連結実質赤字比率に係る赤字・黒字の構成分析!I$37,"▲","-")),2)&lt;0,ABS(ROUND(VALUE(SUBSTITUTE(連結実質赤字比率に係る赤字・黒字の構成分析!I$37,"▲","-")),2)),NA())</f>
        <v>#N/A</v>
      </c>
      <c r="I33" s="291">
        <f>IF(ROUND(VALUE(SUBSTITUTE(連結実質赤字比率に係る赤字・黒字の構成分析!I$37,"▲","-")),2)&gt;=0,ABS(ROUND(VALUE(SUBSTITUTE(連結実質赤字比率に係る赤字・黒字の構成分析!I$37,"▲","-")),2)),NA())</f>
        <v>0</v>
      </c>
      <c r="J33" s="291" t="e">
        <f>IF(ROUND(VALUE(SUBSTITUTE(連結実質赤字比率に係る赤字・黒字の構成分析!J$37,"▲","-")),2)&lt;0,ABS(ROUND(VALUE(SUBSTITUTE(連結実質赤字比率に係る赤字・黒字の構成分析!J$37,"▲","-")),2)),NA())</f>
        <v>#N/A</v>
      </c>
      <c r="K33" s="291">
        <f>IF(ROUND(VALUE(SUBSTITUTE(連結実質赤字比率に係る赤字・黒字の構成分析!J$37,"▲","-")),2)&gt;=0,ABS(ROUND(VALUE(SUBSTITUTE(連結実質赤字比率に係る赤字・黒字の構成分析!J$37,"▲","-")),2)),NA())</f>
        <v>0.16</v>
      </c>
    </row>
    <row r="34" spans="1:16" x14ac:dyDescent="0.15">
      <c r="A34" s="291" t="str">
        <f>IF(連結実質赤字比率に係る赤字・黒字の構成分析!C$36="",NA(),連結実質赤字比率に係る赤字・黒字の構成分析!C$36)</f>
        <v>国民健康保険特別会計</v>
      </c>
      <c r="B34" s="291" t="e">
        <f>IF(ROUND(VALUE(SUBSTITUTE(連結実質赤字比率に係る赤字・黒字の構成分析!F$36,"▲","-")),2)&lt;0,ABS(ROUND(VALUE(SUBSTITUTE(連結実質赤字比率に係る赤字・黒字の構成分析!F$36,"▲","-")),2)),NA())</f>
        <v>#N/A</v>
      </c>
      <c r="C34" s="291">
        <f>IF(ROUND(VALUE(SUBSTITUTE(連結実質赤字比率に係る赤字・黒字の構成分析!F$36,"▲","-")),2)&gt;=0,ABS(ROUND(VALUE(SUBSTITUTE(連結実質赤字比率に係る赤字・黒字の構成分析!F$36,"▲","-")),2)),NA())</f>
        <v>1.34</v>
      </c>
      <c r="D34" s="291" t="e">
        <f>IF(ROUND(VALUE(SUBSTITUTE(連結実質赤字比率に係る赤字・黒字の構成分析!G$36,"▲","-")),2)&lt;0,ABS(ROUND(VALUE(SUBSTITUTE(連結実質赤字比率に係る赤字・黒字の構成分析!G$36,"▲","-")),2)),NA())</f>
        <v>#N/A</v>
      </c>
      <c r="E34" s="291">
        <f>IF(ROUND(VALUE(SUBSTITUTE(連結実質赤字比率に係る赤字・黒字の構成分析!G$36,"▲","-")),2)&gt;=0,ABS(ROUND(VALUE(SUBSTITUTE(連結実質赤字比率に係る赤字・黒字の構成分析!G$36,"▲","-")),2)),NA())</f>
        <v>1.73</v>
      </c>
      <c r="F34" s="291" t="e">
        <f>IF(ROUND(VALUE(SUBSTITUTE(連結実質赤字比率に係る赤字・黒字の構成分析!H$36,"▲","-")),2)&lt;0,ABS(ROUND(VALUE(SUBSTITUTE(連結実質赤字比率に係る赤字・黒字の構成分析!H$36,"▲","-")),2)),NA())</f>
        <v>#N/A</v>
      </c>
      <c r="G34" s="291">
        <f>IF(ROUND(VALUE(SUBSTITUTE(連結実質赤字比率に係る赤字・黒字の構成分析!H$36,"▲","-")),2)&gt;=0,ABS(ROUND(VALUE(SUBSTITUTE(連結実質赤字比率に係る赤字・黒字の構成分析!H$36,"▲","-")),2)),NA())</f>
        <v>0.34</v>
      </c>
      <c r="H34" s="291" t="e">
        <f>IF(ROUND(VALUE(SUBSTITUTE(連結実質赤字比率に係る赤字・黒字の構成分析!I$36,"▲","-")),2)&lt;0,ABS(ROUND(VALUE(SUBSTITUTE(連結実質赤字比率に係る赤字・黒字の構成分析!I$36,"▲","-")),2)),NA())</f>
        <v>#N/A</v>
      </c>
      <c r="I34" s="291">
        <f>IF(ROUND(VALUE(SUBSTITUTE(連結実質赤字比率に係る赤字・黒字の構成分析!I$36,"▲","-")),2)&gt;=0,ABS(ROUND(VALUE(SUBSTITUTE(連結実質赤字比率に係る赤字・黒字の構成分析!I$36,"▲","-")),2)),NA())</f>
        <v>0.28000000000000003</v>
      </c>
      <c r="J34" s="291" t="e">
        <f>IF(ROUND(VALUE(SUBSTITUTE(連結実質赤字比率に係る赤字・黒字の構成分析!J$36,"▲","-")),2)&lt;0,ABS(ROUND(VALUE(SUBSTITUTE(連結実質赤字比率に係る赤字・黒字の構成分析!J$36,"▲","-")),2)),NA())</f>
        <v>#N/A</v>
      </c>
      <c r="K34" s="291">
        <f>IF(ROUND(VALUE(SUBSTITUTE(連結実質赤字比率に係る赤字・黒字の構成分析!J$36,"▲","-")),2)&gt;=0,ABS(ROUND(VALUE(SUBSTITUTE(連結実質赤字比率に係る赤字・黒字の構成分析!J$36,"▲","-")),2)),NA())</f>
        <v>0.25</v>
      </c>
    </row>
    <row r="35" spans="1:16" x14ac:dyDescent="0.15">
      <c r="A35" s="291" t="str">
        <f>IF(連結実質赤字比率に係る赤字・黒字の構成分析!C$35="",NA(),連結実質赤字比率に係る赤字・黒字の構成分析!C$35)</f>
        <v>一般会計</v>
      </c>
      <c r="B35" s="291" t="e">
        <f>IF(ROUND(VALUE(SUBSTITUTE(連結実質赤字比率に係る赤字・黒字の構成分析!F$35,"▲","-")),2)&lt;0,ABS(ROUND(VALUE(SUBSTITUTE(連結実質赤字比率に係る赤字・黒字の構成分析!F$35,"▲","-")),2)),NA())</f>
        <v>#N/A</v>
      </c>
      <c r="C35" s="291">
        <f>IF(ROUND(VALUE(SUBSTITUTE(連結実質赤字比率に係る赤字・黒字の構成分析!F$35,"▲","-")),2)&gt;=0,ABS(ROUND(VALUE(SUBSTITUTE(連結実質赤字比率に係る赤字・黒字の構成分析!F$35,"▲","-")),2)),NA())</f>
        <v>0.56999999999999995</v>
      </c>
      <c r="D35" s="291" t="e">
        <f>IF(ROUND(VALUE(SUBSTITUTE(連結実質赤字比率に係る赤字・黒字の構成分析!G$35,"▲","-")),2)&lt;0,ABS(ROUND(VALUE(SUBSTITUTE(連結実質赤字比率に係る赤字・黒字の構成分析!G$35,"▲","-")),2)),NA())</f>
        <v>#N/A</v>
      </c>
      <c r="E35" s="291">
        <f>IF(ROUND(VALUE(SUBSTITUTE(連結実質赤字比率に係る赤字・黒字の構成分析!G$35,"▲","-")),2)&gt;=0,ABS(ROUND(VALUE(SUBSTITUTE(連結実質赤字比率に係る赤字・黒字の構成分析!G$35,"▲","-")),2)),NA())</f>
        <v>0.39</v>
      </c>
      <c r="F35" s="291" t="e">
        <f>IF(ROUND(VALUE(SUBSTITUTE(連結実質赤字比率に係る赤字・黒字の構成分析!H$35,"▲","-")),2)&lt;0,ABS(ROUND(VALUE(SUBSTITUTE(連結実質赤字比率に係る赤字・黒字の構成分析!H$35,"▲","-")),2)),NA())</f>
        <v>#N/A</v>
      </c>
      <c r="G35" s="291">
        <f>IF(ROUND(VALUE(SUBSTITUTE(連結実質赤字比率に係る赤字・黒字の構成分析!H$35,"▲","-")),2)&gt;=0,ABS(ROUND(VALUE(SUBSTITUTE(連結実質赤字比率に係る赤字・黒字の構成分析!H$35,"▲","-")),2)),NA())</f>
        <v>0.45</v>
      </c>
      <c r="H35" s="291" t="e">
        <f>IF(ROUND(VALUE(SUBSTITUTE(連結実質赤字比率に係る赤字・黒字の構成分析!I$35,"▲","-")),2)&lt;0,ABS(ROUND(VALUE(SUBSTITUTE(連結実質赤字比率に係る赤字・黒字の構成分析!I$35,"▲","-")),2)),NA())</f>
        <v>#N/A</v>
      </c>
      <c r="I35" s="291">
        <f>IF(ROUND(VALUE(SUBSTITUTE(連結実質赤字比率に係る赤字・黒字の構成分析!I$35,"▲","-")),2)&gt;=0,ABS(ROUND(VALUE(SUBSTITUTE(連結実質赤字比率に係る赤字・黒字の構成分析!I$35,"▲","-")),2)),NA())</f>
        <v>4.95</v>
      </c>
      <c r="J35" s="291" t="e">
        <f>IF(ROUND(VALUE(SUBSTITUTE(連結実質赤字比率に係る赤字・黒字の構成分析!J$35,"▲","-")),2)&lt;0,ABS(ROUND(VALUE(SUBSTITUTE(連結実質赤字比率に係る赤字・黒字の構成分析!J$35,"▲","-")),2)),NA())</f>
        <v>#N/A</v>
      </c>
      <c r="K35" s="291">
        <f>IF(ROUND(VALUE(SUBSTITUTE(連結実質赤字比率に係る赤字・黒字の構成分析!J$35,"▲","-")),2)&gt;=0,ABS(ROUND(VALUE(SUBSTITUTE(連結実質赤字比率に係る赤字・黒字の構成分析!J$35,"▲","-")),2)),NA())</f>
        <v>7.27</v>
      </c>
    </row>
    <row r="36" spans="1:16" x14ac:dyDescent="0.15">
      <c r="A36" s="291" t="str">
        <f>IF(連結実質赤字比率に係る赤字・黒字の構成分析!C$34="",NA(),連結実質赤字比率に係る赤字・黒字の構成分析!C$34)</f>
        <v>水道事業会計</v>
      </c>
      <c r="B36" s="291" t="e">
        <f>IF(ROUND(VALUE(SUBSTITUTE(連結実質赤字比率に係る赤字・黒字の構成分析!F$34,"▲","-")),2)&lt;0,ABS(ROUND(VALUE(SUBSTITUTE(連結実質赤字比率に係る赤字・黒字の構成分析!F$34,"▲","-")),2)),NA())</f>
        <v>#N/A</v>
      </c>
      <c r="C36" s="291">
        <f>IF(ROUND(VALUE(SUBSTITUTE(連結実質赤字比率に係る赤字・黒字の構成分析!F$34,"▲","-")),2)&gt;=0,ABS(ROUND(VALUE(SUBSTITUTE(連結実質赤字比率に係る赤字・黒字の構成分析!F$34,"▲","-")),2)),NA())</f>
        <v>9.5500000000000007</v>
      </c>
      <c r="D36" s="291" t="e">
        <f>IF(ROUND(VALUE(SUBSTITUTE(連結実質赤字比率に係る赤字・黒字の構成分析!G$34,"▲","-")),2)&lt;0,ABS(ROUND(VALUE(SUBSTITUTE(連結実質赤字比率に係る赤字・黒字の構成分析!G$34,"▲","-")),2)),NA())</f>
        <v>#N/A</v>
      </c>
      <c r="E36" s="291">
        <f>IF(ROUND(VALUE(SUBSTITUTE(連結実質赤字比率に係る赤字・黒字の構成分析!G$34,"▲","-")),2)&gt;=0,ABS(ROUND(VALUE(SUBSTITUTE(連結実質赤字比率に係る赤字・黒字の構成分析!G$34,"▲","-")),2)),NA())</f>
        <v>10.08</v>
      </c>
      <c r="F36" s="291" t="e">
        <f>IF(ROUND(VALUE(SUBSTITUTE(連結実質赤字比率に係る赤字・黒字の構成分析!H$34,"▲","-")),2)&lt;0,ABS(ROUND(VALUE(SUBSTITUTE(連結実質赤字比率に係る赤字・黒字の構成分析!H$34,"▲","-")),2)),NA())</f>
        <v>#N/A</v>
      </c>
      <c r="G36" s="291">
        <f>IF(ROUND(VALUE(SUBSTITUTE(連結実質赤字比率に係る赤字・黒字の構成分析!H$34,"▲","-")),2)&gt;=0,ABS(ROUND(VALUE(SUBSTITUTE(連結実質赤字比率に係る赤字・黒字の構成分析!H$34,"▲","-")),2)),NA())</f>
        <v>11.4</v>
      </c>
      <c r="H36" s="291" t="e">
        <f>IF(ROUND(VALUE(SUBSTITUTE(連結実質赤字比率に係る赤字・黒字の構成分析!I$34,"▲","-")),2)&lt;0,ABS(ROUND(VALUE(SUBSTITUTE(連結実質赤字比率に係る赤字・黒字の構成分析!I$34,"▲","-")),2)),NA())</f>
        <v>#N/A</v>
      </c>
      <c r="I36" s="291">
        <f>IF(ROUND(VALUE(SUBSTITUTE(連結実質赤字比率に係る赤字・黒字の構成分析!I$34,"▲","-")),2)&gt;=0,ABS(ROUND(VALUE(SUBSTITUTE(連結実質赤字比率に係る赤字・黒字の構成分析!I$34,"▲","-")),2)),NA())</f>
        <v>11.08</v>
      </c>
      <c r="J36" s="291" t="e">
        <f>IF(ROUND(VALUE(SUBSTITUTE(連結実質赤字比率に係る赤字・黒字の構成分析!J$34,"▲","-")),2)&lt;0,ABS(ROUND(VALUE(SUBSTITUTE(連結実質赤字比率に係る赤字・黒字の構成分析!J$34,"▲","-")),2)),NA())</f>
        <v>#N/A</v>
      </c>
      <c r="K36" s="291">
        <f>IF(ROUND(VALUE(SUBSTITUTE(連結実質赤字比率に係る赤字・黒字の構成分析!J$34,"▲","-")),2)&gt;=0,ABS(ROUND(VALUE(SUBSTITUTE(連結実質赤字比率に係る赤字・黒字の構成分析!J$34,"▲","-")),2)),NA())</f>
        <v>11.77</v>
      </c>
    </row>
    <row r="39" spans="1:16" x14ac:dyDescent="0.15">
      <c r="A39" s="289" t="s">
        <v>17</v>
      </c>
    </row>
    <row r="40" spans="1:16" x14ac:dyDescent="0.15">
      <c r="A40" s="292"/>
      <c r="B40" s="292" t="str">
        <f>'実質公債費比率（分子）の構造'!K$44</f>
        <v>H29</v>
      </c>
      <c r="C40" s="292"/>
      <c r="D40" s="292"/>
      <c r="E40" s="292" t="str">
        <f>'実質公債費比率（分子）の構造'!L$44</f>
        <v>H30</v>
      </c>
      <c r="F40" s="292"/>
      <c r="G40" s="292"/>
      <c r="H40" s="292" t="str">
        <f>'実質公債費比率（分子）の構造'!M$44</f>
        <v>R01</v>
      </c>
      <c r="I40" s="292"/>
      <c r="J40" s="292"/>
      <c r="K40" s="292" t="str">
        <f>'実質公債費比率（分子）の構造'!N$44</f>
        <v>R02</v>
      </c>
      <c r="L40" s="292"/>
      <c r="M40" s="292"/>
      <c r="N40" s="292" t="str">
        <f>'実質公債費比率（分子）の構造'!O$44</f>
        <v>R03</v>
      </c>
      <c r="O40" s="292"/>
      <c r="P40" s="292"/>
    </row>
    <row r="41" spans="1:16" x14ac:dyDescent="0.15">
      <c r="A41" s="292"/>
      <c r="B41" s="292" t="s">
        <v>126</v>
      </c>
      <c r="C41" s="292"/>
      <c r="D41" s="292" t="s">
        <v>127</v>
      </c>
      <c r="E41" s="292" t="s">
        <v>126</v>
      </c>
      <c r="F41" s="292"/>
      <c r="G41" s="292" t="s">
        <v>127</v>
      </c>
      <c r="H41" s="292" t="s">
        <v>126</v>
      </c>
      <c r="I41" s="292"/>
      <c r="J41" s="292" t="s">
        <v>127</v>
      </c>
      <c r="K41" s="292" t="s">
        <v>126</v>
      </c>
      <c r="L41" s="292"/>
      <c r="M41" s="292" t="s">
        <v>127</v>
      </c>
      <c r="N41" s="292" t="s">
        <v>126</v>
      </c>
      <c r="O41" s="292"/>
      <c r="P41" s="292" t="s">
        <v>127</v>
      </c>
    </row>
    <row r="42" spans="1:16" x14ac:dyDescent="0.15">
      <c r="A42" s="292" t="s">
        <v>128</v>
      </c>
      <c r="B42" s="292"/>
      <c r="C42" s="292"/>
      <c r="D42" s="292">
        <f>'実質公債費比率（分子）の構造'!K$52</f>
        <v>640</v>
      </c>
      <c r="E42" s="292"/>
      <c r="F42" s="292"/>
      <c r="G42" s="292">
        <f>'実質公債費比率（分子）の構造'!L$52</f>
        <v>628</v>
      </c>
      <c r="H42" s="292"/>
      <c r="I42" s="292"/>
      <c r="J42" s="292">
        <f>'実質公債費比率（分子）の構造'!M$52</f>
        <v>621</v>
      </c>
      <c r="K42" s="292"/>
      <c r="L42" s="292"/>
      <c r="M42" s="292">
        <f>'実質公債費比率（分子）の構造'!N$52</f>
        <v>623</v>
      </c>
      <c r="N42" s="292"/>
      <c r="O42" s="292"/>
      <c r="P42" s="292">
        <f>'実質公債費比率（分子）の構造'!O$52</f>
        <v>629</v>
      </c>
    </row>
    <row r="43" spans="1:16" x14ac:dyDescent="0.15">
      <c r="A43" s="292" t="s">
        <v>47</v>
      </c>
      <c r="B43" s="292">
        <f>'実質公債費比率（分子）の構造'!K$51</f>
        <v>1</v>
      </c>
      <c r="C43" s="292"/>
      <c r="D43" s="292"/>
      <c r="E43" s="292">
        <f>'実質公債費比率（分子）の構造'!L$51</f>
        <v>1</v>
      </c>
      <c r="F43" s="292"/>
      <c r="G43" s="292"/>
      <c r="H43" s="292">
        <f>'実質公債費比率（分子）の構造'!M$51</f>
        <v>3</v>
      </c>
      <c r="I43" s="292"/>
      <c r="J43" s="292"/>
      <c r="K43" s="292" t="str">
        <f>'実質公債費比率（分子）の構造'!N$51</f>
        <v>-</v>
      </c>
      <c r="L43" s="292"/>
      <c r="M43" s="292"/>
      <c r="N43" s="292" t="str">
        <f>'実質公債費比率（分子）の構造'!O$51</f>
        <v>-</v>
      </c>
      <c r="O43" s="292"/>
      <c r="P43" s="292"/>
    </row>
    <row r="44" spans="1:16" x14ac:dyDescent="0.15">
      <c r="A44" s="292" t="s">
        <v>44</v>
      </c>
      <c r="B44" s="292" t="str">
        <f>'実質公債費比率（分子）の構造'!K$50</f>
        <v>-</v>
      </c>
      <c r="C44" s="292"/>
      <c r="D44" s="292"/>
      <c r="E44" s="292" t="str">
        <f>'実質公債費比率（分子）の構造'!L$50</f>
        <v>-</v>
      </c>
      <c r="F44" s="292"/>
      <c r="G44" s="292"/>
      <c r="H44" s="292" t="str">
        <f>'実質公債費比率（分子）の構造'!M$50</f>
        <v>-</v>
      </c>
      <c r="I44" s="292"/>
      <c r="J44" s="292"/>
      <c r="K44" s="292" t="str">
        <f>'実質公債費比率（分子）の構造'!N$50</f>
        <v>-</v>
      </c>
      <c r="L44" s="292"/>
      <c r="M44" s="292"/>
      <c r="N44" s="292" t="str">
        <f>'実質公債費比率（分子）の構造'!O$50</f>
        <v>-</v>
      </c>
      <c r="O44" s="292"/>
      <c r="P44" s="292"/>
    </row>
    <row r="45" spans="1:16" x14ac:dyDescent="0.15">
      <c r="A45" s="292" t="s">
        <v>2</v>
      </c>
      <c r="B45" s="292">
        <f>'実質公債費比率（分子）の構造'!K$49</f>
        <v>85</v>
      </c>
      <c r="C45" s="292"/>
      <c r="D45" s="292"/>
      <c r="E45" s="292">
        <f>'実質公債費比率（分子）の構造'!L$49</f>
        <v>67</v>
      </c>
      <c r="F45" s="292"/>
      <c r="G45" s="292"/>
      <c r="H45" s="292">
        <f>'実質公債費比率（分子）の構造'!M$49</f>
        <v>62</v>
      </c>
      <c r="I45" s="292"/>
      <c r="J45" s="292"/>
      <c r="K45" s="292">
        <f>'実質公債費比率（分子）の構造'!N$49</f>
        <v>59</v>
      </c>
      <c r="L45" s="292"/>
      <c r="M45" s="292"/>
      <c r="N45" s="292">
        <f>'実質公債費比率（分子）の構造'!O$49</f>
        <v>38</v>
      </c>
      <c r="O45" s="292"/>
      <c r="P45" s="292"/>
    </row>
    <row r="46" spans="1:16" x14ac:dyDescent="0.15">
      <c r="A46" s="292" t="s">
        <v>39</v>
      </c>
      <c r="B46" s="292">
        <f>'実質公債費比率（分子）の構造'!K$48</f>
        <v>234</v>
      </c>
      <c r="C46" s="292"/>
      <c r="D46" s="292"/>
      <c r="E46" s="292">
        <f>'実質公債費比率（分子）の構造'!L$48</f>
        <v>227</v>
      </c>
      <c r="F46" s="292"/>
      <c r="G46" s="292"/>
      <c r="H46" s="292">
        <f>'実質公債費比率（分子）の構造'!M$48</f>
        <v>212</v>
      </c>
      <c r="I46" s="292"/>
      <c r="J46" s="292"/>
      <c r="K46" s="292">
        <f>'実質公債費比率（分子）の構造'!N$48</f>
        <v>203</v>
      </c>
      <c r="L46" s="292"/>
      <c r="M46" s="292"/>
      <c r="N46" s="292">
        <f>'実質公債費比率（分子）の構造'!O$48</f>
        <v>216</v>
      </c>
      <c r="O46" s="292"/>
      <c r="P46" s="292"/>
    </row>
    <row r="47" spans="1:16" x14ac:dyDescent="0.15">
      <c r="A47" s="292" t="s">
        <v>36</v>
      </c>
      <c r="B47" s="292" t="str">
        <f>'実質公債費比率（分子）の構造'!K$47</f>
        <v>-</v>
      </c>
      <c r="C47" s="292"/>
      <c r="D47" s="292"/>
      <c r="E47" s="292" t="str">
        <f>'実質公債費比率（分子）の構造'!L$47</f>
        <v>-</v>
      </c>
      <c r="F47" s="292"/>
      <c r="G47" s="292"/>
      <c r="H47" s="292" t="str">
        <f>'実質公債費比率（分子）の構造'!M$47</f>
        <v>-</v>
      </c>
      <c r="I47" s="292"/>
      <c r="J47" s="292"/>
      <c r="K47" s="292" t="str">
        <f>'実質公債費比率（分子）の構造'!N$47</f>
        <v>-</v>
      </c>
      <c r="L47" s="292"/>
      <c r="M47" s="292"/>
      <c r="N47" s="292" t="str">
        <f>'実質公債費比率（分子）の構造'!O$47</f>
        <v>-</v>
      </c>
      <c r="O47" s="292"/>
      <c r="P47" s="292"/>
    </row>
    <row r="48" spans="1:16" x14ac:dyDescent="0.15">
      <c r="A48" s="292" t="s">
        <v>34</v>
      </c>
      <c r="B48" s="292" t="str">
        <f>'実質公債費比率（分子）の構造'!K$46</f>
        <v>-</v>
      </c>
      <c r="C48" s="292"/>
      <c r="D48" s="292"/>
      <c r="E48" s="292" t="str">
        <f>'実質公債費比率（分子）の構造'!L$46</f>
        <v>-</v>
      </c>
      <c r="F48" s="292"/>
      <c r="G48" s="292"/>
      <c r="H48" s="292" t="str">
        <f>'実質公債費比率（分子）の構造'!M$46</f>
        <v>-</v>
      </c>
      <c r="I48" s="292"/>
      <c r="J48" s="292"/>
      <c r="K48" s="292" t="str">
        <f>'実質公債費比率（分子）の構造'!N$46</f>
        <v>-</v>
      </c>
      <c r="L48" s="292"/>
      <c r="M48" s="292"/>
      <c r="N48" s="292" t="str">
        <f>'実質公債費比率（分子）の構造'!O$46</f>
        <v>-</v>
      </c>
      <c r="O48" s="292"/>
      <c r="P48" s="292"/>
    </row>
    <row r="49" spans="1:16" x14ac:dyDescent="0.15">
      <c r="A49" s="292" t="s">
        <v>28</v>
      </c>
      <c r="B49" s="292">
        <f>'実質公債費比率（分子）の構造'!K$45</f>
        <v>1100</v>
      </c>
      <c r="C49" s="292"/>
      <c r="D49" s="292"/>
      <c r="E49" s="292">
        <f>'実質公債費比率（分子）の構造'!L$45</f>
        <v>1111</v>
      </c>
      <c r="F49" s="292"/>
      <c r="G49" s="292"/>
      <c r="H49" s="292">
        <f>'実質公債費比率（分子）の構造'!M$45</f>
        <v>1089</v>
      </c>
      <c r="I49" s="292"/>
      <c r="J49" s="292"/>
      <c r="K49" s="292">
        <f>'実質公債費比率（分子）の構造'!N$45</f>
        <v>901</v>
      </c>
      <c r="L49" s="292"/>
      <c r="M49" s="292"/>
      <c r="N49" s="292">
        <f>'実質公債費比率（分子）の構造'!O$45</f>
        <v>927</v>
      </c>
      <c r="O49" s="292"/>
      <c r="P49" s="292"/>
    </row>
    <row r="50" spans="1:16" x14ac:dyDescent="0.15">
      <c r="A50" s="292" t="s">
        <v>61</v>
      </c>
      <c r="B50" s="292" t="e">
        <f>NA()</f>
        <v>#N/A</v>
      </c>
      <c r="C50" s="292">
        <f>IF(ISNUMBER('実質公債費比率（分子）の構造'!K$53),'実質公債費比率（分子）の構造'!K$53,NA())</f>
        <v>780</v>
      </c>
      <c r="D50" s="292" t="e">
        <f>NA()</f>
        <v>#N/A</v>
      </c>
      <c r="E50" s="292" t="e">
        <f>NA()</f>
        <v>#N/A</v>
      </c>
      <c r="F50" s="292">
        <f>IF(ISNUMBER('実質公債費比率（分子）の構造'!L$53),'実質公債費比率（分子）の構造'!L$53,NA())</f>
        <v>778</v>
      </c>
      <c r="G50" s="292" t="e">
        <f>NA()</f>
        <v>#N/A</v>
      </c>
      <c r="H50" s="292" t="e">
        <f>NA()</f>
        <v>#N/A</v>
      </c>
      <c r="I50" s="292">
        <f>IF(ISNUMBER('実質公債費比率（分子）の構造'!M$53),'実質公債費比率（分子）の構造'!M$53,NA())</f>
        <v>745</v>
      </c>
      <c r="J50" s="292" t="e">
        <f>NA()</f>
        <v>#N/A</v>
      </c>
      <c r="K50" s="292" t="e">
        <f>NA()</f>
        <v>#N/A</v>
      </c>
      <c r="L50" s="292">
        <f>IF(ISNUMBER('実質公債費比率（分子）の構造'!N$53),'実質公債費比率（分子）の構造'!N$53,NA())</f>
        <v>540</v>
      </c>
      <c r="M50" s="292" t="e">
        <f>NA()</f>
        <v>#N/A</v>
      </c>
      <c r="N50" s="292" t="e">
        <f>NA()</f>
        <v>#N/A</v>
      </c>
      <c r="O50" s="292">
        <f>IF(ISNUMBER('実質公債費比率（分子）の構造'!O$53),'実質公債費比率（分子）の構造'!O$53,NA())</f>
        <v>552</v>
      </c>
      <c r="P50" s="292" t="e">
        <f>NA()</f>
        <v>#N/A</v>
      </c>
    </row>
    <row r="53" spans="1:16" x14ac:dyDescent="0.15">
      <c r="A53" s="289" t="s">
        <v>66</v>
      </c>
    </row>
    <row r="54" spans="1:16" x14ac:dyDescent="0.15">
      <c r="A54" s="291"/>
      <c r="B54" s="291" t="str">
        <f>'将来負担比率（分子）の構造'!I$40</f>
        <v>H29</v>
      </c>
      <c r="C54" s="291"/>
      <c r="D54" s="291"/>
      <c r="E54" s="291" t="str">
        <f>'将来負担比率（分子）の構造'!J$40</f>
        <v>H30</v>
      </c>
      <c r="F54" s="291"/>
      <c r="G54" s="291"/>
      <c r="H54" s="291" t="str">
        <f>'将来負担比率（分子）の構造'!K$40</f>
        <v>R01</v>
      </c>
      <c r="I54" s="291"/>
      <c r="J54" s="291"/>
      <c r="K54" s="291" t="str">
        <f>'将来負担比率（分子）の構造'!L$40</f>
        <v>R02</v>
      </c>
      <c r="L54" s="291"/>
      <c r="M54" s="291"/>
      <c r="N54" s="291" t="str">
        <f>'将来負担比率（分子）の構造'!M$40</f>
        <v>R03</v>
      </c>
      <c r="O54" s="291"/>
      <c r="P54" s="291"/>
    </row>
    <row r="55" spans="1:16" x14ac:dyDescent="0.15">
      <c r="A55" s="291"/>
      <c r="B55" s="291" t="s">
        <v>131</v>
      </c>
      <c r="C55" s="291"/>
      <c r="D55" s="291" t="s">
        <v>133</v>
      </c>
      <c r="E55" s="291" t="s">
        <v>131</v>
      </c>
      <c r="F55" s="291"/>
      <c r="G55" s="291" t="s">
        <v>133</v>
      </c>
      <c r="H55" s="291" t="s">
        <v>131</v>
      </c>
      <c r="I55" s="291"/>
      <c r="J55" s="291" t="s">
        <v>133</v>
      </c>
      <c r="K55" s="291" t="s">
        <v>131</v>
      </c>
      <c r="L55" s="291"/>
      <c r="M55" s="291" t="s">
        <v>133</v>
      </c>
      <c r="N55" s="291" t="s">
        <v>131</v>
      </c>
      <c r="O55" s="291"/>
      <c r="P55" s="291" t="s">
        <v>133</v>
      </c>
    </row>
    <row r="56" spans="1:16" x14ac:dyDescent="0.15">
      <c r="A56" s="291" t="s">
        <v>53</v>
      </c>
      <c r="B56" s="291"/>
      <c r="C56" s="291"/>
      <c r="D56" s="291">
        <f>'将来負担比率（分子）の構造'!I$52</f>
        <v>7711</v>
      </c>
      <c r="E56" s="291"/>
      <c r="F56" s="291"/>
      <c r="G56" s="291">
        <f>'将来負担比率（分子）の構造'!J$52</f>
        <v>8269</v>
      </c>
      <c r="H56" s="291"/>
      <c r="I56" s="291"/>
      <c r="J56" s="291">
        <f>'将来負担比率（分子）の構造'!K$52</f>
        <v>7955</v>
      </c>
      <c r="K56" s="291"/>
      <c r="L56" s="291"/>
      <c r="M56" s="291">
        <f>'将来負担比率（分子）の構造'!L$52</f>
        <v>7669</v>
      </c>
      <c r="N56" s="291"/>
      <c r="O56" s="291"/>
      <c r="P56" s="291">
        <f>'将来負担比率（分子）の構造'!M$52</f>
        <v>7401</v>
      </c>
    </row>
    <row r="57" spans="1:16" x14ac:dyDescent="0.15">
      <c r="A57" s="291" t="s">
        <v>105</v>
      </c>
      <c r="B57" s="291"/>
      <c r="C57" s="291"/>
      <c r="D57" s="291">
        <f>'将来負担比率（分子）の構造'!I$51</f>
        <v>10</v>
      </c>
      <c r="E57" s="291"/>
      <c r="F57" s="291"/>
      <c r="G57" s="291">
        <f>'将来負担比率（分子）の構造'!J$51</f>
        <v>6</v>
      </c>
      <c r="H57" s="291"/>
      <c r="I57" s="291"/>
      <c r="J57" s="291">
        <f>'将来負担比率（分子）の構造'!K$51</f>
        <v>3</v>
      </c>
      <c r="K57" s="291"/>
      <c r="L57" s="291"/>
      <c r="M57" s="291">
        <f>'将来負担比率（分子）の構造'!L$51</f>
        <v>1</v>
      </c>
      <c r="N57" s="291"/>
      <c r="O57" s="291"/>
      <c r="P57" s="291" t="str">
        <f>'将来負担比率（分子）の構造'!M$51</f>
        <v>-</v>
      </c>
    </row>
    <row r="58" spans="1:16" x14ac:dyDescent="0.15">
      <c r="A58" s="291" t="s">
        <v>103</v>
      </c>
      <c r="B58" s="291"/>
      <c r="C58" s="291"/>
      <c r="D58" s="291">
        <f>'将来負担比率（分子）の構造'!I$50</f>
        <v>698</v>
      </c>
      <c r="E58" s="291"/>
      <c r="F58" s="291"/>
      <c r="G58" s="291">
        <f>'将来負担比率（分子）の構造'!J$50</f>
        <v>699</v>
      </c>
      <c r="H58" s="291"/>
      <c r="I58" s="291"/>
      <c r="J58" s="291">
        <f>'将来負担比率（分子）の構造'!K$50</f>
        <v>652</v>
      </c>
      <c r="K58" s="291"/>
      <c r="L58" s="291"/>
      <c r="M58" s="291">
        <f>'将来負担比率（分子）の構造'!L$50</f>
        <v>789</v>
      </c>
      <c r="N58" s="291"/>
      <c r="O58" s="291"/>
      <c r="P58" s="291">
        <f>'将来負担比率（分子）の構造'!M$50</f>
        <v>1232</v>
      </c>
    </row>
    <row r="59" spans="1:16" x14ac:dyDescent="0.15">
      <c r="A59" s="291" t="s">
        <v>100</v>
      </c>
      <c r="B59" s="291" t="str">
        <f>'将来負担比率（分子）の構造'!I$49</f>
        <v>-</v>
      </c>
      <c r="C59" s="291"/>
      <c r="D59" s="291"/>
      <c r="E59" s="291" t="str">
        <f>'将来負担比率（分子）の構造'!J$49</f>
        <v>-</v>
      </c>
      <c r="F59" s="291"/>
      <c r="G59" s="291"/>
      <c r="H59" s="291" t="str">
        <f>'将来負担比率（分子）の構造'!K$49</f>
        <v>-</v>
      </c>
      <c r="I59" s="291"/>
      <c r="J59" s="291"/>
      <c r="K59" s="291" t="str">
        <f>'将来負担比率（分子）の構造'!L$49</f>
        <v>-</v>
      </c>
      <c r="L59" s="291"/>
      <c r="M59" s="291"/>
      <c r="N59" s="291" t="str">
        <f>'将来負担比率（分子）の構造'!M$49</f>
        <v>-</v>
      </c>
      <c r="O59" s="291"/>
      <c r="P59" s="291"/>
    </row>
    <row r="60" spans="1:16" x14ac:dyDescent="0.15">
      <c r="A60" s="291" t="s">
        <v>96</v>
      </c>
      <c r="B60" s="291" t="str">
        <f>'将来負担比率（分子）の構造'!I$48</f>
        <v>-</v>
      </c>
      <c r="C60" s="291"/>
      <c r="D60" s="291"/>
      <c r="E60" s="291" t="str">
        <f>'将来負担比率（分子）の構造'!J$48</f>
        <v>-</v>
      </c>
      <c r="F60" s="291"/>
      <c r="G60" s="291"/>
      <c r="H60" s="291" t="str">
        <f>'将来負担比率（分子）の構造'!K$48</f>
        <v>-</v>
      </c>
      <c r="I60" s="291"/>
      <c r="J60" s="291"/>
      <c r="K60" s="291" t="str">
        <f>'将来負担比率（分子）の構造'!L$48</f>
        <v>-</v>
      </c>
      <c r="L60" s="291"/>
      <c r="M60" s="291"/>
      <c r="N60" s="291" t="str">
        <f>'将来負担比率（分子）の構造'!M$48</f>
        <v>-</v>
      </c>
      <c r="O60" s="291"/>
      <c r="P60" s="291"/>
    </row>
    <row r="61" spans="1:16" x14ac:dyDescent="0.15">
      <c r="A61" s="291" t="s">
        <v>85</v>
      </c>
      <c r="B61" s="291" t="str">
        <f>'将来負担比率（分子）の構造'!I$46</f>
        <v>-</v>
      </c>
      <c r="C61" s="291"/>
      <c r="D61" s="291"/>
      <c r="E61" s="291" t="str">
        <f>'将来負担比率（分子）の構造'!J$46</f>
        <v>-</v>
      </c>
      <c r="F61" s="291"/>
      <c r="G61" s="291"/>
      <c r="H61" s="291" t="str">
        <f>'将来負担比率（分子）の構造'!K$46</f>
        <v>-</v>
      </c>
      <c r="I61" s="291"/>
      <c r="J61" s="291"/>
      <c r="K61" s="291" t="str">
        <f>'将来負担比率（分子）の構造'!L$46</f>
        <v>-</v>
      </c>
      <c r="L61" s="291"/>
      <c r="M61" s="291"/>
      <c r="N61" s="291" t="str">
        <f>'将来負担比率（分子）の構造'!M$46</f>
        <v>-</v>
      </c>
      <c r="O61" s="291"/>
      <c r="P61" s="291"/>
    </row>
    <row r="62" spans="1:16" x14ac:dyDescent="0.15">
      <c r="A62" s="291" t="s">
        <v>86</v>
      </c>
      <c r="B62" s="291">
        <f>'将来負担比率（分子）の構造'!I$45</f>
        <v>810</v>
      </c>
      <c r="C62" s="291"/>
      <c r="D62" s="291"/>
      <c r="E62" s="291">
        <f>'将来負担比率（分子）の構造'!J$45</f>
        <v>739</v>
      </c>
      <c r="F62" s="291"/>
      <c r="G62" s="291"/>
      <c r="H62" s="291">
        <f>'将来負担比率（分子）の構造'!K$45</f>
        <v>799</v>
      </c>
      <c r="I62" s="291"/>
      <c r="J62" s="291"/>
      <c r="K62" s="291">
        <f>'将来負担比率（分子）の構造'!L$45</f>
        <v>806</v>
      </c>
      <c r="L62" s="291"/>
      <c r="M62" s="291"/>
      <c r="N62" s="291">
        <f>'将来負担比率（分子）の構造'!M$45</f>
        <v>723</v>
      </c>
      <c r="O62" s="291"/>
      <c r="P62" s="291"/>
    </row>
    <row r="63" spans="1:16" x14ac:dyDescent="0.15">
      <c r="A63" s="291" t="s">
        <v>84</v>
      </c>
      <c r="B63" s="291">
        <f>'将来負担比率（分子）の構造'!I$44</f>
        <v>374</v>
      </c>
      <c r="C63" s="291"/>
      <c r="D63" s="291"/>
      <c r="E63" s="291">
        <f>'将来負担比率（分子）の構造'!J$44</f>
        <v>305</v>
      </c>
      <c r="F63" s="291"/>
      <c r="G63" s="291"/>
      <c r="H63" s="291">
        <f>'将来負担比率（分子）の構造'!K$44</f>
        <v>230</v>
      </c>
      <c r="I63" s="291"/>
      <c r="J63" s="291"/>
      <c r="K63" s="291">
        <f>'将来負担比率（分子）の構造'!L$44</f>
        <v>160</v>
      </c>
      <c r="L63" s="291"/>
      <c r="M63" s="291"/>
      <c r="N63" s="291">
        <f>'将来負担比率（分子）の構造'!M$44</f>
        <v>145</v>
      </c>
      <c r="O63" s="291"/>
      <c r="P63" s="291"/>
    </row>
    <row r="64" spans="1:16" x14ac:dyDescent="0.15">
      <c r="A64" s="291" t="s">
        <v>82</v>
      </c>
      <c r="B64" s="291">
        <f>'将来負担比率（分子）の構造'!I$43</f>
        <v>2936</v>
      </c>
      <c r="C64" s="291"/>
      <c r="D64" s="291"/>
      <c r="E64" s="291">
        <f>'将来負担比率（分子）の構造'!J$43</f>
        <v>2853</v>
      </c>
      <c r="F64" s="291"/>
      <c r="G64" s="291"/>
      <c r="H64" s="291">
        <f>'将来負担比率（分子）の構造'!K$43</f>
        <v>2621</v>
      </c>
      <c r="I64" s="291"/>
      <c r="J64" s="291"/>
      <c r="K64" s="291">
        <f>'将来負担比率（分子）の構造'!L$43</f>
        <v>2372</v>
      </c>
      <c r="L64" s="291"/>
      <c r="M64" s="291"/>
      <c r="N64" s="291">
        <f>'将来負担比率（分子）の構造'!M$43</f>
        <v>2267</v>
      </c>
      <c r="O64" s="291"/>
      <c r="P64" s="291"/>
    </row>
    <row r="65" spans="1:16" x14ac:dyDescent="0.15">
      <c r="A65" s="291" t="s">
        <v>80</v>
      </c>
      <c r="B65" s="291" t="str">
        <f>'将来負担比率（分子）の構造'!I$42</f>
        <v>-</v>
      </c>
      <c r="C65" s="291"/>
      <c r="D65" s="291"/>
      <c r="E65" s="291" t="str">
        <f>'将来負担比率（分子）の構造'!J$42</f>
        <v>-</v>
      </c>
      <c r="F65" s="291"/>
      <c r="G65" s="291"/>
      <c r="H65" s="291">
        <f>'将来負担比率（分子）の構造'!K$42</f>
        <v>117</v>
      </c>
      <c r="I65" s="291"/>
      <c r="J65" s="291"/>
      <c r="K65" s="291">
        <f>'将来負担比率（分子）の構造'!L$42</f>
        <v>90</v>
      </c>
      <c r="L65" s="291"/>
      <c r="M65" s="291"/>
      <c r="N65" s="291">
        <f>'将来負担比率（分子）の構造'!M$42</f>
        <v>193</v>
      </c>
      <c r="O65" s="291"/>
      <c r="P65" s="291"/>
    </row>
    <row r="66" spans="1:16" x14ac:dyDescent="0.15">
      <c r="A66" s="291" t="s">
        <v>74</v>
      </c>
      <c r="B66" s="291">
        <f>'将来負担比率（分子）の構造'!I$41</f>
        <v>12367</v>
      </c>
      <c r="C66" s="291"/>
      <c r="D66" s="291"/>
      <c r="E66" s="291">
        <f>'将来負担比率（分子）の構造'!J$41</f>
        <v>12758</v>
      </c>
      <c r="F66" s="291"/>
      <c r="G66" s="291"/>
      <c r="H66" s="291">
        <f>'将来負担比率（分子）の構造'!K$41</f>
        <v>13118</v>
      </c>
      <c r="I66" s="291"/>
      <c r="J66" s="291"/>
      <c r="K66" s="291">
        <f>'将来負担比率（分子）の構造'!L$41</f>
        <v>12779</v>
      </c>
      <c r="L66" s="291"/>
      <c r="M66" s="291"/>
      <c r="N66" s="291">
        <f>'将来負担比率（分子）の構造'!M$41</f>
        <v>12307</v>
      </c>
      <c r="O66" s="291"/>
      <c r="P66" s="291"/>
    </row>
    <row r="67" spans="1:16" x14ac:dyDescent="0.15">
      <c r="A67" s="291" t="s">
        <v>109</v>
      </c>
      <c r="B67" s="291" t="e">
        <f>NA()</f>
        <v>#N/A</v>
      </c>
      <c r="C67" s="291">
        <f>IF(ISNUMBER('将来負担比率（分子）の構造'!I$53),IF('将来負担比率（分子）の構造'!I$53&lt;0,0,'将来負担比率（分子）の構造'!I$53),NA())</f>
        <v>8068</v>
      </c>
      <c r="D67" s="291" t="e">
        <f>NA()</f>
        <v>#N/A</v>
      </c>
      <c r="E67" s="291" t="e">
        <f>NA()</f>
        <v>#N/A</v>
      </c>
      <c r="F67" s="291">
        <f>IF(ISNUMBER('将来負担比率（分子）の構造'!J$53),IF('将来負担比率（分子）の構造'!J$53&lt;0,0,'将来負担比率（分子）の構造'!J$53),NA())</f>
        <v>7681</v>
      </c>
      <c r="G67" s="291" t="e">
        <f>NA()</f>
        <v>#N/A</v>
      </c>
      <c r="H67" s="291" t="e">
        <f>NA()</f>
        <v>#N/A</v>
      </c>
      <c r="I67" s="291">
        <f>IF(ISNUMBER('将来負担比率（分子）の構造'!K$53),IF('将来負担比率（分子）の構造'!K$53&lt;0,0,'将来負担比率（分子）の構造'!K$53),NA())</f>
        <v>8274</v>
      </c>
      <c r="J67" s="291" t="e">
        <f>NA()</f>
        <v>#N/A</v>
      </c>
      <c r="K67" s="291" t="e">
        <f>NA()</f>
        <v>#N/A</v>
      </c>
      <c r="L67" s="291">
        <f>IF(ISNUMBER('将来負担比率（分子）の構造'!L$53),IF('将来負担比率（分子）の構造'!L$53&lt;0,0,'将来負担比率（分子）の構造'!L$53),NA())</f>
        <v>7748</v>
      </c>
      <c r="M67" s="291" t="e">
        <f>NA()</f>
        <v>#N/A</v>
      </c>
      <c r="N67" s="291" t="e">
        <f>NA()</f>
        <v>#N/A</v>
      </c>
      <c r="O67" s="291">
        <f>IF(ISNUMBER('将来負担比率（分子）の構造'!M$53),IF('将来負担比率（分子）の構造'!M$53&lt;0,0,'将来負担比率（分子）の構造'!M$53),NA())</f>
        <v>7002</v>
      </c>
      <c r="P67" s="291" t="e">
        <f>NA()</f>
        <v>#N/A</v>
      </c>
    </row>
    <row r="70" spans="1:16" x14ac:dyDescent="0.15">
      <c r="A70" s="294" t="s">
        <v>134</v>
      </c>
      <c r="B70" s="294"/>
      <c r="C70" s="294"/>
      <c r="D70" s="294"/>
      <c r="E70" s="294"/>
      <c r="F70" s="294"/>
    </row>
    <row r="71" spans="1:16" x14ac:dyDescent="0.15">
      <c r="A71" s="293"/>
      <c r="B71" s="293" t="str">
        <f>基金残高に係る経年分析!F54</f>
        <v>R01</v>
      </c>
      <c r="C71" s="293" t="str">
        <f>基金残高に係る経年分析!G54</f>
        <v>R02</v>
      </c>
      <c r="D71" s="293" t="str">
        <f>基金残高に係る経年分析!H54</f>
        <v>R03</v>
      </c>
    </row>
    <row r="72" spans="1:16" x14ac:dyDescent="0.15">
      <c r="A72" s="293" t="s">
        <v>135</v>
      </c>
      <c r="B72" s="295">
        <f>基金残高に係る経年分析!F55</f>
        <v>41</v>
      </c>
      <c r="C72" s="295">
        <f>基金残高に係る経年分析!G55</f>
        <v>108</v>
      </c>
      <c r="D72" s="295">
        <f>基金残高に係る経年分析!H55</f>
        <v>558</v>
      </c>
    </row>
    <row r="73" spans="1:16" x14ac:dyDescent="0.15">
      <c r="A73" s="293" t="s">
        <v>137</v>
      </c>
      <c r="B73" s="295">
        <f>基金残高に係る経年分析!F56</f>
        <v>0</v>
      </c>
      <c r="C73" s="295">
        <f>基金残高に係る経年分析!G56</f>
        <v>3</v>
      </c>
      <c r="D73" s="295">
        <f>基金残高に係る経年分析!H56</f>
        <v>3</v>
      </c>
    </row>
    <row r="74" spans="1:16" x14ac:dyDescent="0.15">
      <c r="A74" s="293" t="s">
        <v>138</v>
      </c>
      <c r="B74" s="295">
        <f>基金残高に係る経年分析!F57</f>
        <v>5</v>
      </c>
      <c r="C74" s="295">
        <f>基金残高に係る経年分析!G57</f>
        <v>20</v>
      </c>
      <c r="D74" s="295">
        <f>基金残高に係る経年分析!H57</f>
        <v>16</v>
      </c>
    </row>
  </sheetData>
  <sheetProtection algorithmName="SHA-512" hashValue="UUhZp5LSbmNxrn/2Yocx8Fjgmfl5UQK3j15c2LCV4uOamtQvyCdg6neeurtHEwszuzpJKSBtN14+8lOzDlDwNQ==" saltValue="47QDiPioZBZtNVnRiKePMA=="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9"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305</v>
      </c>
      <c r="DI1" s="682"/>
      <c r="DJ1" s="682"/>
      <c r="DK1" s="682"/>
      <c r="DL1" s="682"/>
      <c r="DM1" s="682"/>
      <c r="DN1" s="683"/>
      <c r="DO1" s="1"/>
      <c r="DP1" s="681" t="s">
        <v>309</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1" t="s">
        <v>549</v>
      </c>
      <c r="R2" s="45"/>
      <c r="S2" s="45"/>
      <c r="T2" s="45"/>
      <c r="U2" s="45"/>
      <c r="V2" s="45"/>
      <c r="W2" s="45"/>
      <c r="X2" s="45"/>
      <c r="Y2" s="45"/>
      <c r="Z2" s="45"/>
      <c r="AA2" s="45"/>
      <c r="AB2" s="45"/>
      <c r="AC2" s="45"/>
      <c r="AE2" s="46"/>
      <c r="AF2" s="46"/>
      <c r="AG2" s="46"/>
      <c r="AH2" s="46"/>
      <c r="AI2" s="46"/>
      <c r="AJ2" s="45"/>
      <c r="AK2" s="45"/>
      <c r="AL2" s="45"/>
      <c r="AM2" s="45"/>
      <c r="AN2" s="45"/>
      <c r="AO2" s="45"/>
      <c r="AP2" s="4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9" t="s">
        <v>125</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19" t="s">
        <v>548</v>
      </c>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62"/>
      <c r="CD3" s="519" t="s">
        <v>306</v>
      </c>
      <c r="CE3" s="520"/>
      <c r="CF3" s="520"/>
      <c r="CG3" s="520"/>
      <c r="CH3" s="520"/>
      <c r="CI3" s="520"/>
      <c r="CJ3" s="520"/>
      <c r="CK3" s="520"/>
      <c r="CL3" s="520"/>
      <c r="CM3" s="520"/>
      <c r="CN3" s="520"/>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62"/>
    </row>
    <row r="4" spans="2:143" ht="11.25" customHeight="1" x14ac:dyDescent="0.15">
      <c r="B4" s="519" t="s">
        <v>9</v>
      </c>
      <c r="C4" s="520"/>
      <c r="D4" s="520"/>
      <c r="E4" s="520"/>
      <c r="F4" s="520"/>
      <c r="G4" s="520"/>
      <c r="H4" s="520"/>
      <c r="I4" s="520"/>
      <c r="J4" s="520"/>
      <c r="K4" s="520"/>
      <c r="L4" s="520"/>
      <c r="M4" s="520"/>
      <c r="N4" s="520"/>
      <c r="O4" s="520"/>
      <c r="P4" s="520"/>
      <c r="Q4" s="562"/>
      <c r="R4" s="519" t="s">
        <v>311</v>
      </c>
      <c r="S4" s="520"/>
      <c r="T4" s="520"/>
      <c r="U4" s="520"/>
      <c r="V4" s="520"/>
      <c r="W4" s="520"/>
      <c r="X4" s="520"/>
      <c r="Y4" s="562"/>
      <c r="Z4" s="519" t="s">
        <v>233</v>
      </c>
      <c r="AA4" s="520"/>
      <c r="AB4" s="520"/>
      <c r="AC4" s="562"/>
      <c r="AD4" s="519" t="s">
        <v>547</v>
      </c>
      <c r="AE4" s="520"/>
      <c r="AF4" s="520"/>
      <c r="AG4" s="520"/>
      <c r="AH4" s="520"/>
      <c r="AI4" s="520"/>
      <c r="AJ4" s="520"/>
      <c r="AK4" s="562"/>
      <c r="AL4" s="519" t="s">
        <v>233</v>
      </c>
      <c r="AM4" s="520"/>
      <c r="AN4" s="520"/>
      <c r="AO4" s="562"/>
      <c r="AP4" s="684" t="s">
        <v>314</v>
      </c>
      <c r="AQ4" s="684"/>
      <c r="AR4" s="684"/>
      <c r="AS4" s="684"/>
      <c r="AT4" s="684"/>
      <c r="AU4" s="684"/>
      <c r="AV4" s="684"/>
      <c r="AW4" s="684"/>
      <c r="AX4" s="684"/>
      <c r="AY4" s="684"/>
      <c r="AZ4" s="684"/>
      <c r="BA4" s="684"/>
      <c r="BB4" s="684"/>
      <c r="BC4" s="684"/>
      <c r="BD4" s="684"/>
      <c r="BE4" s="684"/>
      <c r="BF4" s="684"/>
      <c r="BG4" s="684" t="s">
        <v>546</v>
      </c>
      <c r="BH4" s="684"/>
      <c r="BI4" s="684"/>
      <c r="BJ4" s="684"/>
      <c r="BK4" s="684"/>
      <c r="BL4" s="684"/>
      <c r="BM4" s="684"/>
      <c r="BN4" s="684"/>
      <c r="BO4" s="684" t="s">
        <v>233</v>
      </c>
      <c r="BP4" s="684"/>
      <c r="BQ4" s="684"/>
      <c r="BR4" s="684"/>
      <c r="BS4" s="684" t="s">
        <v>545</v>
      </c>
      <c r="BT4" s="684"/>
      <c r="BU4" s="684"/>
      <c r="BV4" s="684"/>
      <c r="BW4" s="684"/>
      <c r="BX4" s="684"/>
      <c r="BY4" s="684"/>
      <c r="BZ4" s="684"/>
      <c r="CA4" s="684"/>
      <c r="CB4" s="684"/>
      <c r="CD4" s="519" t="s">
        <v>544</v>
      </c>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62"/>
    </row>
    <row r="5" spans="2:143" ht="11.25" customHeight="1" x14ac:dyDescent="0.15">
      <c r="B5" s="648" t="s">
        <v>310</v>
      </c>
      <c r="C5" s="649"/>
      <c r="D5" s="649"/>
      <c r="E5" s="649"/>
      <c r="F5" s="649"/>
      <c r="G5" s="649"/>
      <c r="H5" s="649"/>
      <c r="I5" s="649"/>
      <c r="J5" s="649"/>
      <c r="K5" s="649"/>
      <c r="L5" s="649"/>
      <c r="M5" s="649"/>
      <c r="N5" s="649"/>
      <c r="O5" s="649"/>
      <c r="P5" s="649"/>
      <c r="Q5" s="650"/>
      <c r="R5" s="645">
        <v>1975113</v>
      </c>
      <c r="S5" s="646"/>
      <c r="T5" s="646"/>
      <c r="U5" s="646"/>
      <c r="V5" s="646"/>
      <c r="W5" s="646"/>
      <c r="X5" s="646"/>
      <c r="Y5" s="668"/>
      <c r="Z5" s="679">
        <v>26.2</v>
      </c>
      <c r="AA5" s="679"/>
      <c r="AB5" s="679"/>
      <c r="AC5" s="679"/>
      <c r="AD5" s="680">
        <v>1975113</v>
      </c>
      <c r="AE5" s="680"/>
      <c r="AF5" s="680"/>
      <c r="AG5" s="680"/>
      <c r="AH5" s="680"/>
      <c r="AI5" s="680"/>
      <c r="AJ5" s="680"/>
      <c r="AK5" s="680"/>
      <c r="AL5" s="669">
        <v>42.6</v>
      </c>
      <c r="AM5" s="655"/>
      <c r="AN5" s="655"/>
      <c r="AO5" s="672"/>
      <c r="AP5" s="648" t="s">
        <v>316</v>
      </c>
      <c r="AQ5" s="649"/>
      <c r="AR5" s="649"/>
      <c r="AS5" s="649"/>
      <c r="AT5" s="649"/>
      <c r="AU5" s="649"/>
      <c r="AV5" s="649"/>
      <c r="AW5" s="649"/>
      <c r="AX5" s="649"/>
      <c r="AY5" s="649"/>
      <c r="AZ5" s="649"/>
      <c r="BA5" s="649"/>
      <c r="BB5" s="649"/>
      <c r="BC5" s="649"/>
      <c r="BD5" s="649"/>
      <c r="BE5" s="649"/>
      <c r="BF5" s="650"/>
      <c r="BG5" s="608">
        <v>1975113</v>
      </c>
      <c r="BH5" s="365"/>
      <c r="BI5" s="365"/>
      <c r="BJ5" s="365"/>
      <c r="BK5" s="365"/>
      <c r="BL5" s="365"/>
      <c r="BM5" s="365"/>
      <c r="BN5" s="621"/>
      <c r="BO5" s="629">
        <v>100</v>
      </c>
      <c r="BP5" s="629"/>
      <c r="BQ5" s="629"/>
      <c r="BR5" s="629"/>
      <c r="BS5" s="630" t="s">
        <v>206</v>
      </c>
      <c r="BT5" s="630"/>
      <c r="BU5" s="630"/>
      <c r="BV5" s="630"/>
      <c r="BW5" s="630"/>
      <c r="BX5" s="630"/>
      <c r="BY5" s="630"/>
      <c r="BZ5" s="630"/>
      <c r="CA5" s="630"/>
      <c r="CB5" s="662"/>
      <c r="CD5" s="519" t="s">
        <v>314</v>
      </c>
      <c r="CE5" s="520"/>
      <c r="CF5" s="520"/>
      <c r="CG5" s="520"/>
      <c r="CH5" s="520"/>
      <c r="CI5" s="520"/>
      <c r="CJ5" s="520"/>
      <c r="CK5" s="520"/>
      <c r="CL5" s="520"/>
      <c r="CM5" s="520"/>
      <c r="CN5" s="520"/>
      <c r="CO5" s="520"/>
      <c r="CP5" s="520"/>
      <c r="CQ5" s="562"/>
      <c r="CR5" s="519" t="s">
        <v>543</v>
      </c>
      <c r="CS5" s="520"/>
      <c r="CT5" s="520"/>
      <c r="CU5" s="520"/>
      <c r="CV5" s="520"/>
      <c r="CW5" s="520"/>
      <c r="CX5" s="520"/>
      <c r="CY5" s="562"/>
      <c r="CZ5" s="519" t="s">
        <v>233</v>
      </c>
      <c r="DA5" s="520"/>
      <c r="DB5" s="520"/>
      <c r="DC5" s="562"/>
      <c r="DD5" s="519" t="s">
        <v>319</v>
      </c>
      <c r="DE5" s="520"/>
      <c r="DF5" s="520"/>
      <c r="DG5" s="520"/>
      <c r="DH5" s="520"/>
      <c r="DI5" s="520"/>
      <c r="DJ5" s="520"/>
      <c r="DK5" s="520"/>
      <c r="DL5" s="520"/>
      <c r="DM5" s="520"/>
      <c r="DN5" s="520"/>
      <c r="DO5" s="520"/>
      <c r="DP5" s="562"/>
      <c r="DQ5" s="519" t="s">
        <v>542</v>
      </c>
      <c r="DR5" s="520"/>
      <c r="DS5" s="520"/>
      <c r="DT5" s="520"/>
      <c r="DU5" s="520"/>
      <c r="DV5" s="520"/>
      <c r="DW5" s="520"/>
      <c r="DX5" s="520"/>
      <c r="DY5" s="520"/>
      <c r="DZ5" s="520"/>
      <c r="EA5" s="520"/>
      <c r="EB5" s="520"/>
      <c r="EC5" s="562"/>
    </row>
    <row r="6" spans="2:143" ht="11.25" customHeight="1" x14ac:dyDescent="0.15">
      <c r="B6" s="605" t="s">
        <v>541</v>
      </c>
      <c r="C6" s="606"/>
      <c r="D6" s="606"/>
      <c r="E6" s="606"/>
      <c r="F6" s="606"/>
      <c r="G6" s="606"/>
      <c r="H6" s="606"/>
      <c r="I6" s="606"/>
      <c r="J6" s="606"/>
      <c r="K6" s="606"/>
      <c r="L6" s="606"/>
      <c r="M6" s="606"/>
      <c r="N6" s="606"/>
      <c r="O6" s="606"/>
      <c r="P6" s="606"/>
      <c r="Q6" s="607"/>
      <c r="R6" s="608">
        <v>47233</v>
      </c>
      <c r="S6" s="365"/>
      <c r="T6" s="365"/>
      <c r="U6" s="365"/>
      <c r="V6" s="365"/>
      <c r="W6" s="365"/>
      <c r="X6" s="365"/>
      <c r="Y6" s="621"/>
      <c r="Z6" s="629">
        <v>0.6</v>
      </c>
      <c r="AA6" s="629"/>
      <c r="AB6" s="629"/>
      <c r="AC6" s="629"/>
      <c r="AD6" s="630">
        <v>47233</v>
      </c>
      <c r="AE6" s="630"/>
      <c r="AF6" s="630"/>
      <c r="AG6" s="630"/>
      <c r="AH6" s="630"/>
      <c r="AI6" s="630"/>
      <c r="AJ6" s="630"/>
      <c r="AK6" s="630"/>
      <c r="AL6" s="611">
        <v>1</v>
      </c>
      <c r="AM6" s="353"/>
      <c r="AN6" s="353"/>
      <c r="AO6" s="631"/>
      <c r="AP6" s="605" t="s">
        <v>116</v>
      </c>
      <c r="AQ6" s="606"/>
      <c r="AR6" s="606"/>
      <c r="AS6" s="606"/>
      <c r="AT6" s="606"/>
      <c r="AU6" s="606"/>
      <c r="AV6" s="606"/>
      <c r="AW6" s="606"/>
      <c r="AX6" s="606"/>
      <c r="AY6" s="606"/>
      <c r="AZ6" s="606"/>
      <c r="BA6" s="606"/>
      <c r="BB6" s="606"/>
      <c r="BC6" s="606"/>
      <c r="BD6" s="606"/>
      <c r="BE6" s="606"/>
      <c r="BF6" s="607"/>
      <c r="BG6" s="608">
        <v>1975113</v>
      </c>
      <c r="BH6" s="365"/>
      <c r="BI6" s="365"/>
      <c r="BJ6" s="365"/>
      <c r="BK6" s="365"/>
      <c r="BL6" s="365"/>
      <c r="BM6" s="365"/>
      <c r="BN6" s="621"/>
      <c r="BO6" s="629">
        <v>100</v>
      </c>
      <c r="BP6" s="629"/>
      <c r="BQ6" s="629"/>
      <c r="BR6" s="629"/>
      <c r="BS6" s="630" t="s">
        <v>206</v>
      </c>
      <c r="BT6" s="630"/>
      <c r="BU6" s="630"/>
      <c r="BV6" s="630"/>
      <c r="BW6" s="630"/>
      <c r="BX6" s="630"/>
      <c r="BY6" s="630"/>
      <c r="BZ6" s="630"/>
      <c r="CA6" s="630"/>
      <c r="CB6" s="662"/>
      <c r="CD6" s="648" t="s">
        <v>321</v>
      </c>
      <c r="CE6" s="649"/>
      <c r="CF6" s="649"/>
      <c r="CG6" s="649"/>
      <c r="CH6" s="649"/>
      <c r="CI6" s="649"/>
      <c r="CJ6" s="649"/>
      <c r="CK6" s="649"/>
      <c r="CL6" s="649"/>
      <c r="CM6" s="649"/>
      <c r="CN6" s="649"/>
      <c r="CO6" s="649"/>
      <c r="CP6" s="649"/>
      <c r="CQ6" s="650"/>
      <c r="CR6" s="608">
        <v>96139</v>
      </c>
      <c r="CS6" s="365"/>
      <c r="CT6" s="365"/>
      <c r="CU6" s="365"/>
      <c r="CV6" s="365"/>
      <c r="CW6" s="365"/>
      <c r="CX6" s="365"/>
      <c r="CY6" s="621"/>
      <c r="CZ6" s="669">
        <v>1.3</v>
      </c>
      <c r="DA6" s="655"/>
      <c r="DB6" s="655"/>
      <c r="DC6" s="670"/>
      <c r="DD6" s="614" t="s">
        <v>206</v>
      </c>
      <c r="DE6" s="365"/>
      <c r="DF6" s="365"/>
      <c r="DG6" s="365"/>
      <c r="DH6" s="365"/>
      <c r="DI6" s="365"/>
      <c r="DJ6" s="365"/>
      <c r="DK6" s="365"/>
      <c r="DL6" s="365"/>
      <c r="DM6" s="365"/>
      <c r="DN6" s="365"/>
      <c r="DO6" s="365"/>
      <c r="DP6" s="621"/>
      <c r="DQ6" s="614">
        <v>96139</v>
      </c>
      <c r="DR6" s="365"/>
      <c r="DS6" s="365"/>
      <c r="DT6" s="365"/>
      <c r="DU6" s="365"/>
      <c r="DV6" s="365"/>
      <c r="DW6" s="365"/>
      <c r="DX6" s="365"/>
      <c r="DY6" s="365"/>
      <c r="DZ6" s="365"/>
      <c r="EA6" s="365"/>
      <c r="EB6" s="365"/>
      <c r="EC6" s="640"/>
    </row>
    <row r="7" spans="2:143" ht="11.25" customHeight="1" x14ac:dyDescent="0.15">
      <c r="B7" s="605" t="s">
        <v>52</v>
      </c>
      <c r="C7" s="606"/>
      <c r="D7" s="606"/>
      <c r="E7" s="606"/>
      <c r="F7" s="606"/>
      <c r="G7" s="606"/>
      <c r="H7" s="606"/>
      <c r="I7" s="606"/>
      <c r="J7" s="606"/>
      <c r="K7" s="606"/>
      <c r="L7" s="606"/>
      <c r="M7" s="606"/>
      <c r="N7" s="606"/>
      <c r="O7" s="606"/>
      <c r="P7" s="606"/>
      <c r="Q7" s="607"/>
      <c r="R7" s="608">
        <v>2259</v>
      </c>
      <c r="S7" s="365"/>
      <c r="T7" s="365"/>
      <c r="U7" s="365"/>
      <c r="V7" s="365"/>
      <c r="W7" s="365"/>
      <c r="X7" s="365"/>
      <c r="Y7" s="621"/>
      <c r="Z7" s="629">
        <v>0</v>
      </c>
      <c r="AA7" s="629"/>
      <c r="AB7" s="629"/>
      <c r="AC7" s="629"/>
      <c r="AD7" s="630">
        <v>2259</v>
      </c>
      <c r="AE7" s="630"/>
      <c r="AF7" s="630"/>
      <c r="AG7" s="630"/>
      <c r="AH7" s="630"/>
      <c r="AI7" s="630"/>
      <c r="AJ7" s="630"/>
      <c r="AK7" s="630"/>
      <c r="AL7" s="611">
        <v>0</v>
      </c>
      <c r="AM7" s="353"/>
      <c r="AN7" s="353"/>
      <c r="AO7" s="631"/>
      <c r="AP7" s="605" t="s">
        <v>322</v>
      </c>
      <c r="AQ7" s="606"/>
      <c r="AR7" s="606"/>
      <c r="AS7" s="606"/>
      <c r="AT7" s="606"/>
      <c r="AU7" s="606"/>
      <c r="AV7" s="606"/>
      <c r="AW7" s="606"/>
      <c r="AX7" s="606"/>
      <c r="AY7" s="606"/>
      <c r="AZ7" s="606"/>
      <c r="BA7" s="606"/>
      <c r="BB7" s="606"/>
      <c r="BC7" s="606"/>
      <c r="BD7" s="606"/>
      <c r="BE7" s="606"/>
      <c r="BF7" s="607"/>
      <c r="BG7" s="608">
        <v>1042327</v>
      </c>
      <c r="BH7" s="365"/>
      <c r="BI7" s="365"/>
      <c r="BJ7" s="365"/>
      <c r="BK7" s="365"/>
      <c r="BL7" s="365"/>
      <c r="BM7" s="365"/>
      <c r="BN7" s="621"/>
      <c r="BO7" s="629">
        <v>52.8</v>
      </c>
      <c r="BP7" s="629"/>
      <c r="BQ7" s="629"/>
      <c r="BR7" s="629"/>
      <c r="BS7" s="630" t="s">
        <v>206</v>
      </c>
      <c r="BT7" s="630"/>
      <c r="BU7" s="630"/>
      <c r="BV7" s="630"/>
      <c r="BW7" s="630"/>
      <c r="BX7" s="630"/>
      <c r="BY7" s="630"/>
      <c r="BZ7" s="630"/>
      <c r="CA7" s="630"/>
      <c r="CB7" s="662"/>
      <c r="CD7" s="605" t="s">
        <v>324</v>
      </c>
      <c r="CE7" s="606"/>
      <c r="CF7" s="606"/>
      <c r="CG7" s="606"/>
      <c r="CH7" s="606"/>
      <c r="CI7" s="606"/>
      <c r="CJ7" s="606"/>
      <c r="CK7" s="606"/>
      <c r="CL7" s="606"/>
      <c r="CM7" s="606"/>
      <c r="CN7" s="606"/>
      <c r="CO7" s="606"/>
      <c r="CP7" s="606"/>
      <c r="CQ7" s="607"/>
      <c r="CR7" s="608">
        <v>1387750</v>
      </c>
      <c r="CS7" s="365"/>
      <c r="CT7" s="365"/>
      <c r="CU7" s="365"/>
      <c r="CV7" s="365"/>
      <c r="CW7" s="365"/>
      <c r="CX7" s="365"/>
      <c r="CY7" s="621"/>
      <c r="CZ7" s="629">
        <v>19.3</v>
      </c>
      <c r="DA7" s="629"/>
      <c r="DB7" s="629"/>
      <c r="DC7" s="629"/>
      <c r="DD7" s="614">
        <v>13364</v>
      </c>
      <c r="DE7" s="365"/>
      <c r="DF7" s="365"/>
      <c r="DG7" s="365"/>
      <c r="DH7" s="365"/>
      <c r="DI7" s="365"/>
      <c r="DJ7" s="365"/>
      <c r="DK7" s="365"/>
      <c r="DL7" s="365"/>
      <c r="DM7" s="365"/>
      <c r="DN7" s="365"/>
      <c r="DO7" s="365"/>
      <c r="DP7" s="621"/>
      <c r="DQ7" s="614">
        <v>1316513</v>
      </c>
      <c r="DR7" s="365"/>
      <c r="DS7" s="365"/>
      <c r="DT7" s="365"/>
      <c r="DU7" s="365"/>
      <c r="DV7" s="365"/>
      <c r="DW7" s="365"/>
      <c r="DX7" s="365"/>
      <c r="DY7" s="365"/>
      <c r="DZ7" s="365"/>
      <c r="EA7" s="365"/>
      <c r="EB7" s="365"/>
      <c r="EC7" s="640"/>
    </row>
    <row r="8" spans="2:143" ht="11.25" customHeight="1" x14ac:dyDescent="0.15">
      <c r="B8" s="605" t="s">
        <v>325</v>
      </c>
      <c r="C8" s="606"/>
      <c r="D8" s="606"/>
      <c r="E8" s="606"/>
      <c r="F8" s="606"/>
      <c r="G8" s="606"/>
      <c r="H8" s="606"/>
      <c r="I8" s="606"/>
      <c r="J8" s="606"/>
      <c r="K8" s="606"/>
      <c r="L8" s="606"/>
      <c r="M8" s="606"/>
      <c r="N8" s="606"/>
      <c r="O8" s="606"/>
      <c r="P8" s="606"/>
      <c r="Q8" s="607"/>
      <c r="R8" s="608">
        <v>30479</v>
      </c>
      <c r="S8" s="365"/>
      <c r="T8" s="365"/>
      <c r="U8" s="365"/>
      <c r="V8" s="365"/>
      <c r="W8" s="365"/>
      <c r="X8" s="365"/>
      <c r="Y8" s="621"/>
      <c r="Z8" s="629">
        <v>0.4</v>
      </c>
      <c r="AA8" s="629"/>
      <c r="AB8" s="629"/>
      <c r="AC8" s="629"/>
      <c r="AD8" s="630">
        <v>30479</v>
      </c>
      <c r="AE8" s="630"/>
      <c r="AF8" s="630"/>
      <c r="AG8" s="630"/>
      <c r="AH8" s="630"/>
      <c r="AI8" s="630"/>
      <c r="AJ8" s="630"/>
      <c r="AK8" s="630"/>
      <c r="AL8" s="611">
        <v>0.7</v>
      </c>
      <c r="AM8" s="353"/>
      <c r="AN8" s="353"/>
      <c r="AO8" s="631"/>
      <c r="AP8" s="605" t="s">
        <v>130</v>
      </c>
      <c r="AQ8" s="606"/>
      <c r="AR8" s="606"/>
      <c r="AS8" s="606"/>
      <c r="AT8" s="606"/>
      <c r="AU8" s="606"/>
      <c r="AV8" s="606"/>
      <c r="AW8" s="606"/>
      <c r="AX8" s="606"/>
      <c r="AY8" s="606"/>
      <c r="AZ8" s="606"/>
      <c r="BA8" s="606"/>
      <c r="BB8" s="606"/>
      <c r="BC8" s="606"/>
      <c r="BD8" s="606"/>
      <c r="BE8" s="606"/>
      <c r="BF8" s="607"/>
      <c r="BG8" s="608">
        <v>30083</v>
      </c>
      <c r="BH8" s="365"/>
      <c r="BI8" s="365"/>
      <c r="BJ8" s="365"/>
      <c r="BK8" s="365"/>
      <c r="BL8" s="365"/>
      <c r="BM8" s="365"/>
      <c r="BN8" s="621"/>
      <c r="BO8" s="629">
        <v>1.5</v>
      </c>
      <c r="BP8" s="629"/>
      <c r="BQ8" s="629"/>
      <c r="BR8" s="629"/>
      <c r="BS8" s="630" t="s">
        <v>206</v>
      </c>
      <c r="BT8" s="630"/>
      <c r="BU8" s="630"/>
      <c r="BV8" s="630"/>
      <c r="BW8" s="630"/>
      <c r="BX8" s="630"/>
      <c r="BY8" s="630"/>
      <c r="BZ8" s="630"/>
      <c r="CA8" s="630"/>
      <c r="CB8" s="662"/>
      <c r="CD8" s="605" t="s">
        <v>327</v>
      </c>
      <c r="CE8" s="606"/>
      <c r="CF8" s="606"/>
      <c r="CG8" s="606"/>
      <c r="CH8" s="606"/>
      <c r="CI8" s="606"/>
      <c r="CJ8" s="606"/>
      <c r="CK8" s="606"/>
      <c r="CL8" s="606"/>
      <c r="CM8" s="606"/>
      <c r="CN8" s="606"/>
      <c r="CO8" s="606"/>
      <c r="CP8" s="606"/>
      <c r="CQ8" s="607"/>
      <c r="CR8" s="608">
        <v>2550069</v>
      </c>
      <c r="CS8" s="365"/>
      <c r="CT8" s="365"/>
      <c r="CU8" s="365"/>
      <c r="CV8" s="365"/>
      <c r="CW8" s="365"/>
      <c r="CX8" s="365"/>
      <c r="CY8" s="621"/>
      <c r="CZ8" s="629">
        <v>35.5</v>
      </c>
      <c r="DA8" s="629"/>
      <c r="DB8" s="629"/>
      <c r="DC8" s="629"/>
      <c r="DD8" s="614">
        <v>2379</v>
      </c>
      <c r="DE8" s="365"/>
      <c r="DF8" s="365"/>
      <c r="DG8" s="365"/>
      <c r="DH8" s="365"/>
      <c r="DI8" s="365"/>
      <c r="DJ8" s="365"/>
      <c r="DK8" s="365"/>
      <c r="DL8" s="365"/>
      <c r="DM8" s="365"/>
      <c r="DN8" s="365"/>
      <c r="DO8" s="365"/>
      <c r="DP8" s="621"/>
      <c r="DQ8" s="614">
        <v>1271019</v>
      </c>
      <c r="DR8" s="365"/>
      <c r="DS8" s="365"/>
      <c r="DT8" s="365"/>
      <c r="DU8" s="365"/>
      <c r="DV8" s="365"/>
      <c r="DW8" s="365"/>
      <c r="DX8" s="365"/>
      <c r="DY8" s="365"/>
      <c r="DZ8" s="365"/>
      <c r="EA8" s="365"/>
      <c r="EB8" s="365"/>
      <c r="EC8" s="640"/>
    </row>
    <row r="9" spans="2:143" ht="11.25" customHeight="1" x14ac:dyDescent="0.15">
      <c r="B9" s="605" t="s">
        <v>540</v>
      </c>
      <c r="C9" s="606"/>
      <c r="D9" s="606"/>
      <c r="E9" s="606"/>
      <c r="F9" s="606"/>
      <c r="G9" s="606"/>
      <c r="H9" s="606"/>
      <c r="I9" s="606"/>
      <c r="J9" s="606"/>
      <c r="K9" s="606"/>
      <c r="L9" s="606"/>
      <c r="M9" s="606"/>
      <c r="N9" s="606"/>
      <c r="O9" s="606"/>
      <c r="P9" s="606"/>
      <c r="Q9" s="607"/>
      <c r="R9" s="608">
        <v>34727</v>
      </c>
      <c r="S9" s="365"/>
      <c r="T9" s="365"/>
      <c r="U9" s="365"/>
      <c r="V9" s="365"/>
      <c r="W9" s="365"/>
      <c r="X9" s="365"/>
      <c r="Y9" s="621"/>
      <c r="Z9" s="629">
        <v>0.5</v>
      </c>
      <c r="AA9" s="629"/>
      <c r="AB9" s="629"/>
      <c r="AC9" s="629"/>
      <c r="AD9" s="630">
        <v>34727</v>
      </c>
      <c r="AE9" s="630"/>
      <c r="AF9" s="630"/>
      <c r="AG9" s="630"/>
      <c r="AH9" s="630"/>
      <c r="AI9" s="630"/>
      <c r="AJ9" s="630"/>
      <c r="AK9" s="630"/>
      <c r="AL9" s="611">
        <v>0.7</v>
      </c>
      <c r="AM9" s="353"/>
      <c r="AN9" s="353"/>
      <c r="AO9" s="631"/>
      <c r="AP9" s="605" t="s">
        <v>329</v>
      </c>
      <c r="AQ9" s="606"/>
      <c r="AR9" s="606"/>
      <c r="AS9" s="606"/>
      <c r="AT9" s="606"/>
      <c r="AU9" s="606"/>
      <c r="AV9" s="606"/>
      <c r="AW9" s="606"/>
      <c r="AX9" s="606"/>
      <c r="AY9" s="606"/>
      <c r="AZ9" s="606"/>
      <c r="BA9" s="606"/>
      <c r="BB9" s="606"/>
      <c r="BC9" s="606"/>
      <c r="BD9" s="606"/>
      <c r="BE9" s="606"/>
      <c r="BF9" s="607"/>
      <c r="BG9" s="608">
        <v>950279</v>
      </c>
      <c r="BH9" s="365"/>
      <c r="BI9" s="365"/>
      <c r="BJ9" s="365"/>
      <c r="BK9" s="365"/>
      <c r="BL9" s="365"/>
      <c r="BM9" s="365"/>
      <c r="BN9" s="621"/>
      <c r="BO9" s="629">
        <v>48.1</v>
      </c>
      <c r="BP9" s="629"/>
      <c r="BQ9" s="629"/>
      <c r="BR9" s="629"/>
      <c r="BS9" s="630" t="s">
        <v>206</v>
      </c>
      <c r="BT9" s="630"/>
      <c r="BU9" s="630"/>
      <c r="BV9" s="630"/>
      <c r="BW9" s="630"/>
      <c r="BX9" s="630"/>
      <c r="BY9" s="630"/>
      <c r="BZ9" s="630"/>
      <c r="CA9" s="630"/>
      <c r="CB9" s="662"/>
      <c r="CD9" s="605" t="s">
        <v>332</v>
      </c>
      <c r="CE9" s="606"/>
      <c r="CF9" s="606"/>
      <c r="CG9" s="606"/>
      <c r="CH9" s="606"/>
      <c r="CI9" s="606"/>
      <c r="CJ9" s="606"/>
      <c r="CK9" s="606"/>
      <c r="CL9" s="606"/>
      <c r="CM9" s="606"/>
      <c r="CN9" s="606"/>
      <c r="CO9" s="606"/>
      <c r="CP9" s="606"/>
      <c r="CQ9" s="607"/>
      <c r="CR9" s="608">
        <v>787269</v>
      </c>
      <c r="CS9" s="365"/>
      <c r="CT9" s="365"/>
      <c r="CU9" s="365"/>
      <c r="CV9" s="365"/>
      <c r="CW9" s="365"/>
      <c r="CX9" s="365"/>
      <c r="CY9" s="621"/>
      <c r="CZ9" s="629">
        <v>11</v>
      </c>
      <c r="DA9" s="629"/>
      <c r="DB9" s="629"/>
      <c r="DC9" s="629"/>
      <c r="DD9" s="614">
        <v>53824</v>
      </c>
      <c r="DE9" s="365"/>
      <c r="DF9" s="365"/>
      <c r="DG9" s="365"/>
      <c r="DH9" s="365"/>
      <c r="DI9" s="365"/>
      <c r="DJ9" s="365"/>
      <c r="DK9" s="365"/>
      <c r="DL9" s="365"/>
      <c r="DM9" s="365"/>
      <c r="DN9" s="365"/>
      <c r="DO9" s="365"/>
      <c r="DP9" s="621"/>
      <c r="DQ9" s="614">
        <v>535434</v>
      </c>
      <c r="DR9" s="365"/>
      <c r="DS9" s="365"/>
      <c r="DT9" s="365"/>
      <c r="DU9" s="365"/>
      <c r="DV9" s="365"/>
      <c r="DW9" s="365"/>
      <c r="DX9" s="365"/>
      <c r="DY9" s="365"/>
      <c r="DZ9" s="365"/>
      <c r="EA9" s="365"/>
      <c r="EB9" s="365"/>
      <c r="EC9" s="640"/>
    </row>
    <row r="10" spans="2:143" ht="11.25" customHeight="1" x14ac:dyDescent="0.15">
      <c r="B10" s="605" t="s">
        <v>136</v>
      </c>
      <c r="C10" s="606"/>
      <c r="D10" s="606"/>
      <c r="E10" s="606"/>
      <c r="F10" s="606"/>
      <c r="G10" s="606"/>
      <c r="H10" s="606"/>
      <c r="I10" s="606"/>
      <c r="J10" s="606"/>
      <c r="K10" s="606"/>
      <c r="L10" s="606"/>
      <c r="M10" s="606"/>
      <c r="N10" s="606"/>
      <c r="O10" s="606"/>
      <c r="P10" s="606"/>
      <c r="Q10" s="607"/>
      <c r="R10" s="608" t="s">
        <v>206</v>
      </c>
      <c r="S10" s="365"/>
      <c r="T10" s="365"/>
      <c r="U10" s="365"/>
      <c r="V10" s="365"/>
      <c r="W10" s="365"/>
      <c r="X10" s="365"/>
      <c r="Y10" s="621"/>
      <c r="Z10" s="629" t="s">
        <v>206</v>
      </c>
      <c r="AA10" s="629"/>
      <c r="AB10" s="629"/>
      <c r="AC10" s="629"/>
      <c r="AD10" s="630" t="s">
        <v>206</v>
      </c>
      <c r="AE10" s="630"/>
      <c r="AF10" s="630"/>
      <c r="AG10" s="630"/>
      <c r="AH10" s="630"/>
      <c r="AI10" s="630"/>
      <c r="AJ10" s="630"/>
      <c r="AK10" s="630"/>
      <c r="AL10" s="611" t="s">
        <v>206</v>
      </c>
      <c r="AM10" s="353"/>
      <c r="AN10" s="353"/>
      <c r="AO10" s="631"/>
      <c r="AP10" s="605" t="s">
        <v>196</v>
      </c>
      <c r="AQ10" s="606"/>
      <c r="AR10" s="606"/>
      <c r="AS10" s="606"/>
      <c r="AT10" s="606"/>
      <c r="AU10" s="606"/>
      <c r="AV10" s="606"/>
      <c r="AW10" s="606"/>
      <c r="AX10" s="606"/>
      <c r="AY10" s="606"/>
      <c r="AZ10" s="606"/>
      <c r="BA10" s="606"/>
      <c r="BB10" s="606"/>
      <c r="BC10" s="606"/>
      <c r="BD10" s="606"/>
      <c r="BE10" s="606"/>
      <c r="BF10" s="607"/>
      <c r="BG10" s="608">
        <v>28812</v>
      </c>
      <c r="BH10" s="365"/>
      <c r="BI10" s="365"/>
      <c r="BJ10" s="365"/>
      <c r="BK10" s="365"/>
      <c r="BL10" s="365"/>
      <c r="BM10" s="365"/>
      <c r="BN10" s="621"/>
      <c r="BO10" s="629">
        <v>1.5</v>
      </c>
      <c r="BP10" s="629"/>
      <c r="BQ10" s="629"/>
      <c r="BR10" s="629"/>
      <c r="BS10" s="630" t="s">
        <v>206</v>
      </c>
      <c r="BT10" s="630"/>
      <c r="BU10" s="630"/>
      <c r="BV10" s="630"/>
      <c r="BW10" s="630"/>
      <c r="BX10" s="630"/>
      <c r="BY10" s="630"/>
      <c r="BZ10" s="630"/>
      <c r="CA10" s="630"/>
      <c r="CB10" s="662"/>
      <c r="CD10" s="605" t="s">
        <v>49</v>
      </c>
      <c r="CE10" s="606"/>
      <c r="CF10" s="606"/>
      <c r="CG10" s="606"/>
      <c r="CH10" s="606"/>
      <c r="CI10" s="606"/>
      <c r="CJ10" s="606"/>
      <c r="CK10" s="606"/>
      <c r="CL10" s="606"/>
      <c r="CM10" s="606"/>
      <c r="CN10" s="606"/>
      <c r="CO10" s="606"/>
      <c r="CP10" s="606"/>
      <c r="CQ10" s="607"/>
      <c r="CR10" s="608" t="s">
        <v>206</v>
      </c>
      <c r="CS10" s="365"/>
      <c r="CT10" s="365"/>
      <c r="CU10" s="365"/>
      <c r="CV10" s="365"/>
      <c r="CW10" s="365"/>
      <c r="CX10" s="365"/>
      <c r="CY10" s="621"/>
      <c r="CZ10" s="629" t="s">
        <v>206</v>
      </c>
      <c r="DA10" s="629"/>
      <c r="DB10" s="629"/>
      <c r="DC10" s="629"/>
      <c r="DD10" s="614" t="s">
        <v>206</v>
      </c>
      <c r="DE10" s="365"/>
      <c r="DF10" s="365"/>
      <c r="DG10" s="365"/>
      <c r="DH10" s="365"/>
      <c r="DI10" s="365"/>
      <c r="DJ10" s="365"/>
      <c r="DK10" s="365"/>
      <c r="DL10" s="365"/>
      <c r="DM10" s="365"/>
      <c r="DN10" s="365"/>
      <c r="DO10" s="365"/>
      <c r="DP10" s="621"/>
      <c r="DQ10" s="614" t="s">
        <v>206</v>
      </c>
      <c r="DR10" s="365"/>
      <c r="DS10" s="365"/>
      <c r="DT10" s="365"/>
      <c r="DU10" s="365"/>
      <c r="DV10" s="365"/>
      <c r="DW10" s="365"/>
      <c r="DX10" s="365"/>
      <c r="DY10" s="365"/>
      <c r="DZ10" s="365"/>
      <c r="EA10" s="365"/>
      <c r="EB10" s="365"/>
      <c r="EC10" s="640"/>
    </row>
    <row r="11" spans="2:143" ht="11.25" customHeight="1" x14ac:dyDescent="0.15">
      <c r="B11" s="605" t="s">
        <v>115</v>
      </c>
      <c r="C11" s="606"/>
      <c r="D11" s="606"/>
      <c r="E11" s="606"/>
      <c r="F11" s="606"/>
      <c r="G11" s="606"/>
      <c r="H11" s="606"/>
      <c r="I11" s="606"/>
      <c r="J11" s="606"/>
      <c r="K11" s="606"/>
      <c r="L11" s="606"/>
      <c r="M11" s="606"/>
      <c r="N11" s="606"/>
      <c r="O11" s="606"/>
      <c r="P11" s="606"/>
      <c r="Q11" s="607"/>
      <c r="R11" s="608">
        <v>352935</v>
      </c>
      <c r="S11" s="365"/>
      <c r="T11" s="365"/>
      <c r="U11" s="365"/>
      <c r="V11" s="365"/>
      <c r="W11" s="365"/>
      <c r="X11" s="365"/>
      <c r="Y11" s="621"/>
      <c r="Z11" s="611">
        <v>4.7</v>
      </c>
      <c r="AA11" s="353"/>
      <c r="AB11" s="353"/>
      <c r="AC11" s="622"/>
      <c r="AD11" s="614">
        <v>352935</v>
      </c>
      <c r="AE11" s="365"/>
      <c r="AF11" s="365"/>
      <c r="AG11" s="365"/>
      <c r="AH11" s="365"/>
      <c r="AI11" s="365"/>
      <c r="AJ11" s="365"/>
      <c r="AK11" s="621"/>
      <c r="AL11" s="611">
        <v>7.6</v>
      </c>
      <c r="AM11" s="353"/>
      <c r="AN11" s="353"/>
      <c r="AO11" s="631"/>
      <c r="AP11" s="605" t="s">
        <v>334</v>
      </c>
      <c r="AQ11" s="606"/>
      <c r="AR11" s="606"/>
      <c r="AS11" s="606"/>
      <c r="AT11" s="606"/>
      <c r="AU11" s="606"/>
      <c r="AV11" s="606"/>
      <c r="AW11" s="606"/>
      <c r="AX11" s="606"/>
      <c r="AY11" s="606"/>
      <c r="AZ11" s="606"/>
      <c r="BA11" s="606"/>
      <c r="BB11" s="606"/>
      <c r="BC11" s="606"/>
      <c r="BD11" s="606"/>
      <c r="BE11" s="606"/>
      <c r="BF11" s="607"/>
      <c r="BG11" s="608">
        <v>33153</v>
      </c>
      <c r="BH11" s="365"/>
      <c r="BI11" s="365"/>
      <c r="BJ11" s="365"/>
      <c r="BK11" s="365"/>
      <c r="BL11" s="365"/>
      <c r="BM11" s="365"/>
      <c r="BN11" s="621"/>
      <c r="BO11" s="629">
        <v>1.7</v>
      </c>
      <c r="BP11" s="629"/>
      <c r="BQ11" s="629"/>
      <c r="BR11" s="629"/>
      <c r="BS11" s="630" t="s">
        <v>206</v>
      </c>
      <c r="BT11" s="630"/>
      <c r="BU11" s="630"/>
      <c r="BV11" s="630"/>
      <c r="BW11" s="630"/>
      <c r="BX11" s="630"/>
      <c r="BY11" s="630"/>
      <c r="BZ11" s="630"/>
      <c r="CA11" s="630"/>
      <c r="CB11" s="662"/>
      <c r="CD11" s="605" t="s">
        <v>337</v>
      </c>
      <c r="CE11" s="606"/>
      <c r="CF11" s="606"/>
      <c r="CG11" s="606"/>
      <c r="CH11" s="606"/>
      <c r="CI11" s="606"/>
      <c r="CJ11" s="606"/>
      <c r="CK11" s="606"/>
      <c r="CL11" s="606"/>
      <c r="CM11" s="606"/>
      <c r="CN11" s="606"/>
      <c r="CO11" s="606"/>
      <c r="CP11" s="606"/>
      <c r="CQ11" s="607"/>
      <c r="CR11" s="608">
        <v>45683</v>
      </c>
      <c r="CS11" s="365"/>
      <c r="CT11" s="365"/>
      <c r="CU11" s="365"/>
      <c r="CV11" s="365"/>
      <c r="CW11" s="365"/>
      <c r="CX11" s="365"/>
      <c r="CY11" s="621"/>
      <c r="CZ11" s="629">
        <v>0.6</v>
      </c>
      <c r="DA11" s="629"/>
      <c r="DB11" s="629"/>
      <c r="DC11" s="629"/>
      <c r="DD11" s="614">
        <v>17436</v>
      </c>
      <c r="DE11" s="365"/>
      <c r="DF11" s="365"/>
      <c r="DG11" s="365"/>
      <c r="DH11" s="365"/>
      <c r="DI11" s="365"/>
      <c r="DJ11" s="365"/>
      <c r="DK11" s="365"/>
      <c r="DL11" s="365"/>
      <c r="DM11" s="365"/>
      <c r="DN11" s="365"/>
      <c r="DO11" s="365"/>
      <c r="DP11" s="621"/>
      <c r="DQ11" s="614">
        <v>19163</v>
      </c>
      <c r="DR11" s="365"/>
      <c r="DS11" s="365"/>
      <c r="DT11" s="365"/>
      <c r="DU11" s="365"/>
      <c r="DV11" s="365"/>
      <c r="DW11" s="365"/>
      <c r="DX11" s="365"/>
      <c r="DY11" s="365"/>
      <c r="DZ11" s="365"/>
      <c r="EA11" s="365"/>
      <c r="EB11" s="365"/>
      <c r="EC11" s="640"/>
    </row>
    <row r="12" spans="2:143" ht="11.25" customHeight="1" x14ac:dyDescent="0.15">
      <c r="B12" s="605" t="s">
        <v>152</v>
      </c>
      <c r="C12" s="606"/>
      <c r="D12" s="606"/>
      <c r="E12" s="606"/>
      <c r="F12" s="606"/>
      <c r="G12" s="606"/>
      <c r="H12" s="606"/>
      <c r="I12" s="606"/>
      <c r="J12" s="606"/>
      <c r="K12" s="606"/>
      <c r="L12" s="606"/>
      <c r="M12" s="606"/>
      <c r="N12" s="606"/>
      <c r="O12" s="606"/>
      <c r="P12" s="606"/>
      <c r="Q12" s="607"/>
      <c r="R12" s="608" t="s">
        <v>206</v>
      </c>
      <c r="S12" s="365"/>
      <c r="T12" s="365"/>
      <c r="U12" s="365"/>
      <c r="V12" s="365"/>
      <c r="W12" s="365"/>
      <c r="X12" s="365"/>
      <c r="Y12" s="621"/>
      <c r="Z12" s="629" t="s">
        <v>206</v>
      </c>
      <c r="AA12" s="629"/>
      <c r="AB12" s="629"/>
      <c r="AC12" s="629"/>
      <c r="AD12" s="630" t="s">
        <v>206</v>
      </c>
      <c r="AE12" s="630"/>
      <c r="AF12" s="630"/>
      <c r="AG12" s="630"/>
      <c r="AH12" s="630"/>
      <c r="AI12" s="630"/>
      <c r="AJ12" s="630"/>
      <c r="AK12" s="630"/>
      <c r="AL12" s="611" t="s">
        <v>206</v>
      </c>
      <c r="AM12" s="353"/>
      <c r="AN12" s="353"/>
      <c r="AO12" s="631"/>
      <c r="AP12" s="605" t="s">
        <v>539</v>
      </c>
      <c r="AQ12" s="606"/>
      <c r="AR12" s="606"/>
      <c r="AS12" s="606"/>
      <c r="AT12" s="606"/>
      <c r="AU12" s="606"/>
      <c r="AV12" s="606"/>
      <c r="AW12" s="606"/>
      <c r="AX12" s="606"/>
      <c r="AY12" s="606"/>
      <c r="AZ12" s="606"/>
      <c r="BA12" s="606"/>
      <c r="BB12" s="606"/>
      <c r="BC12" s="606"/>
      <c r="BD12" s="606"/>
      <c r="BE12" s="606"/>
      <c r="BF12" s="607"/>
      <c r="BG12" s="608">
        <v>807860</v>
      </c>
      <c r="BH12" s="365"/>
      <c r="BI12" s="365"/>
      <c r="BJ12" s="365"/>
      <c r="BK12" s="365"/>
      <c r="BL12" s="365"/>
      <c r="BM12" s="365"/>
      <c r="BN12" s="621"/>
      <c r="BO12" s="629">
        <v>40.9</v>
      </c>
      <c r="BP12" s="629"/>
      <c r="BQ12" s="629"/>
      <c r="BR12" s="629"/>
      <c r="BS12" s="630" t="s">
        <v>206</v>
      </c>
      <c r="BT12" s="630"/>
      <c r="BU12" s="630"/>
      <c r="BV12" s="630"/>
      <c r="BW12" s="630"/>
      <c r="BX12" s="630"/>
      <c r="BY12" s="630"/>
      <c r="BZ12" s="630"/>
      <c r="CA12" s="630"/>
      <c r="CB12" s="662"/>
      <c r="CD12" s="605" t="s">
        <v>101</v>
      </c>
      <c r="CE12" s="606"/>
      <c r="CF12" s="606"/>
      <c r="CG12" s="606"/>
      <c r="CH12" s="606"/>
      <c r="CI12" s="606"/>
      <c r="CJ12" s="606"/>
      <c r="CK12" s="606"/>
      <c r="CL12" s="606"/>
      <c r="CM12" s="606"/>
      <c r="CN12" s="606"/>
      <c r="CO12" s="606"/>
      <c r="CP12" s="606"/>
      <c r="CQ12" s="607"/>
      <c r="CR12" s="608">
        <v>5733</v>
      </c>
      <c r="CS12" s="365"/>
      <c r="CT12" s="365"/>
      <c r="CU12" s="365"/>
      <c r="CV12" s="365"/>
      <c r="CW12" s="365"/>
      <c r="CX12" s="365"/>
      <c r="CY12" s="621"/>
      <c r="CZ12" s="629">
        <v>0.1</v>
      </c>
      <c r="DA12" s="629"/>
      <c r="DB12" s="629"/>
      <c r="DC12" s="629"/>
      <c r="DD12" s="614" t="s">
        <v>206</v>
      </c>
      <c r="DE12" s="365"/>
      <c r="DF12" s="365"/>
      <c r="DG12" s="365"/>
      <c r="DH12" s="365"/>
      <c r="DI12" s="365"/>
      <c r="DJ12" s="365"/>
      <c r="DK12" s="365"/>
      <c r="DL12" s="365"/>
      <c r="DM12" s="365"/>
      <c r="DN12" s="365"/>
      <c r="DO12" s="365"/>
      <c r="DP12" s="621"/>
      <c r="DQ12" s="614">
        <v>5733</v>
      </c>
      <c r="DR12" s="365"/>
      <c r="DS12" s="365"/>
      <c r="DT12" s="365"/>
      <c r="DU12" s="365"/>
      <c r="DV12" s="365"/>
      <c r="DW12" s="365"/>
      <c r="DX12" s="365"/>
      <c r="DY12" s="365"/>
      <c r="DZ12" s="365"/>
      <c r="EA12" s="365"/>
      <c r="EB12" s="365"/>
      <c r="EC12" s="640"/>
    </row>
    <row r="13" spans="2:143" ht="11.25" customHeight="1" x14ac:dyDescent="0.15">
      <c r="B13" s="605" t="s">
        <v>338</v>
      </c>
      <c r="C13" s="606"/>
      <c r="D13" s="606"/>
      <c r="E13" s="606"/>
      <c r="F13" s="606"/>
      <c r="G13" s="606"/>
      <c r="H13" s="606"/>
      <c r="I13" s="606"/>
      <c r="J13" s="606"/>
      <c r="K13" s="606"/>
      <c r="L13" s="606"/>
      <c r="M13" s="606"/>
      <c r="N13" s="606"/>
      <c r="O13" s="606"/>
      <c r="P13" s="606"/>
      <c r="Q13" s="607"/>
      <c r="R13" s="608" t="s">
        <v>206</v>
      </c>
      <c r="S13" s="365"/>
      <c r="T13" s="365"/>
      <c r="U13" s="365"/>
      <c r="V13" s="365"/>
      <c r="W13" s="365"/>
      <c r="X13" s="365"/>
      <c r="Y13" s="621"/>
      <c r="Z13" s="629" t="s">
        <v>206</v>
      </c>
      <c r="AA13" s="629"/>
      <c r="AB13" s="629"/>
      <c r="AC13" s="629"/>
      <c r="AD13" s="630" t="s">
        <v>206</v>
      </c>
      <c r="AE13" s="630"/>
      <c r="AF13" s="630"/>
      <c r="AG13" s="630"/>
      <c r="AH13" s="630"/>
      <c r="AI13" s="630"/>
      <c r="AJ13" s="630"/>
      <c r="AK13" s="630"/>
      <c r="AL13" s="611" t="s">
        <v>206</v>
      </c>
      <c r="AM13" s="353"/>
      <c r="AN13" s="353"/>
      <c r="AO13" s="631"/>
      <c r="AP13" s="605" t="s">
        <v>538</v>
      </c>
      <c r="AQ13" s="606"/>
      <c r="AR13" s="606"/>
      <c r="AS13" s="606"/>
      <c r="AT13" s="606"/>
      <c r="AU13" s="606"/>
      <c r="AV13" s="606"/>
      <c r="AW13" s="606"/>
      <c r="AX13" s="606"/>
      <c r="AY13" s="606"/>
      <c r="AZ13" s="606"/>
      <c r="BA13" s="606"/>
      <c r="BB13" s="606"/>
      <c r="BC13" s="606"/>
      <c r="BD13" s="606"/>
      <c r="BE13" s="606"/>
      <c r="BF13" s="607"/>
      <c r="BG13" s="608">
        <v>807860</v>
      </c>
      <c r="BH13" s="365"/>
      <c r="BI13" s="365"/>
      <c r="BJ13" s="365"/>
      <c r="BK13" s="365"/>
      <c r="BL13" s="365"/>
      <c r="BM13" s="365"/>
      <c r="BN13" s="621"/>
      <c r="BO13" s="629">
        <v>40.9</v>
      </c>
      <c r="BP13" s="629"/>
      <c r="BQ13" s="629"/>
      <c r="BR13" s="629"/>
      <c r="BS13" s="630" t="s">
        <v>206</v>
      </c>
      <c r="BT13" s="630"/>
      <c r="BU13" s="630"/>
      <c r="BV13" s="630"/>
      <c r="BW13" s="630"/>
      <c r="BX13" s="630"/>
      <c r="BY13" s="630"/>
      <c r="BZ13" s="630"/>
      <c r="CA13" s="630"/>
      <c r="CB13" s="662"/>
      <c r="CD13" s="605" t="s">
        <v>341</v>
      </c>
      <c r="CE13" s="606"/>
      <c r="CF13" s="606"/>
      <c r="CG13" s="606"/>
      <c r="CH13" s="606"/>
      <c r="CI13" s="606"/>
      <c r="CJ13" s="606"/>
      <c r="CK13" s="606"/>
      <c r="CL13" s="606"/>
      <c r="CM13" s="606"/>
      <c r="CN13" s="606"/>
      <c r="CO13" s="606"/>
      <c r="CP13" s="606"/>
      <c r="CQ13" s="607"/>
      <c r="CR13" s="608">
        <v>571566</v>
      </c>
      <c r="CS13" s="365"/>
      <c r="CT13" s="365"/>
      <c r="CU13" s="365"/>
      <c r="CV13" s="365"/>
      <c r="CW13" s="365"/>
      <c r="CX13" s="365"/>
      <c r="CY13" s="621"/>
      <c r="CZ13" s="629">
        <v>8</v>
      </c>
      <c r="DA13" s="629"/>
      <c r="DB13" s="629"/>
      <c r="DC13" s="629"/>
      <c r="DD13" s="614">
        <v>190883</v>
      </c>
      <c r="DE13" s="365"/>
      <c r="DF13" s="365"/>
      <c r="DG13" s="365"/>
      <c r="DH13" s="365"/>
      <c r="DI13" s="365"/>
      <c r="DJ13" s="365"/>
      <c r="DK13" s="365"/>
      <c r="DL13" s="365"/>
      <c r="DM13" s="365"/>
      <c r="DN13" s="365"/>
      <c r="DO13" s="365"/>
      <c r="DP13" s="621"/>
      <c r="DQ13" s="614">
        <v>392477</v>
      </c>
      <c r="DR13" s="365"/>
      <c r="DS13" s="365"/>
      <c r="DT13" s="365"/>
      <c r="DU13" s="365"/>
      <c r="DV13" s="365"/>
      <c r="DW13" s="365"/>
      <c r="DX13" s="365"/>
      <c r="DY13" s="365"/>
      <c r="DZ13" s="365"/>
      <c r="EA13" s="365"/>
      <c r="EB13" s="365"/>
      <c r="EC13" s="640"/>
    </row>
    <row r="14" spans="2:143" ht="11.25" customHeight="1" x14ac:dyDescent="0.15">
      <c r="B14" s="605" t="s">
        <v>342</v>
      </c>
      <c r="C14" s="606"/>
      <c r="D14" s="606"/>
      <c r="E14" s="606"/>
      <c r="F14" s="606"/>
      <c r="G14" s="606"/>
      <c r="H14" s="606"/>
      <c r="I14" s="606"/>
      <c r="J14" s="606"/>
      <c r="K14" s="606"/>
      <c r="L14" s="606"/>
      <c r="M14" s="606"/>
      <c r="N14" s="606"/>
      <c r="O14" s="606"/>
      <c r="P14" s="606"/>
      <c r="Q14" s="607"/>
      <c r="R14" s="608" t="s">
        <v>206</v>
      </c>
      <c r="S14" s="365"/>
      <c r="T14" s="365"/>
      <c r="U14" s="365"/>
      <c r="V14" s="365"/>
      <c r="W14" s="365"/>
      <c r="X14" s="365"/>
      <c r="Y14" s="621"/>
      <c r="Z14" s="629" t="s">
        <v>206</v>
      </c>
      <c r="AA14" s="629"/>
      <c r="AB14" s="629"/>
      <c r="AC14" s="629"/>
      <c r="AD14" s="630" t="s">
        <v>206</v>
      </c>
      <c r="AE14" s="630"/>
      <c r="AF14" s="630"/>
      <c r="AG14" s="630"/>
      <c r="AH14" s="630"/>
      <c r="AI14" s="630"/>
      <c r="AJ14" s="630"/>
      <c r="AK14" s="630"/>
      <c r="AL14" s="611" t="s">
        <v>206</v>
      </c>
      <c r="AM14" s="353"/>
      <c r="AN14" s="353"/>
      <c r="AO14" s="631"/>
      <c r="AP14" s="605" t="s">
        <v>537</v>
      </c>
      <c r="AQ14" s="606"/>
      <c r="AR14" s="606"/>
      <c r="AS14" s="606"/>
      <c r="AT14" s="606"/>
      <c r="AU14" s="606"/>
      <c r="AV14" s="606"/>
      <c r="AW14" s="606"/>
      <c r="AX14" s="606"/>
      <c r="AY14" s="606"/>
      <c r="AZ14" s="606"/>
      <c r="BA14" s="606"/>
      <c r="BB14" s="606"/>
      <c r="BC14" s="606"/>
      <c r="BD14" s="606"/>
      <c r="BE14" s="606"/>
      <c r="BF14" s="607"/>
      <c r="BG14" s="608">
        <v>40115</v>
      </c>
      <c r="BH14" s="365"/>
      <c r="BI14" s="365"/>
      <c r="BJ14" s="365"/>
      <c r="BK14" s="365"/>
      <c r="BL14" s="365"/>
      <c r="BM14" s="365"/>
      <c r="BN14" s="621"/>
      <c r="BO14" s="629">
        <v>2</v>
      </c>
      <c r="BP14" s="629"/>
      <c r="BQ14" s="629"/>
      <c r="BR14" s="629"/>
      <c r="BS14" s="630" t="s">
        <v>206</v>
      </c>
      <c r="BT14" s="630"/>
      <c r="BU14" s="630"/>
      <c r="BV14" s="630"/>
      <c r="BW14" s="630"/>
      <c r="BX14" s="630"/>
      <c r="BY14" s="630"/>
      <c r="BZ14" s="630"/>
      <c r="CA14" s="630"/>
      <c r="CB14" s="662"/>
      <c r="CD14" s="605" t="s">
        <v>344</v>
      </c>
      <c r="CE14" s="606"/>
      <c r="CF14" s="606"/>
      <c r="CG14" s="606"/>
      <c r="CH14" s="606"/>
      <c r="CI14" s="606"/>
      <c r="CJ14" s="606"/>
      <c r="CK14" s="606"/>
      <c r="CL14" s="606"/>
      <c r="CM14" s="606"/>
      <c r="CN14" s="606"/>
      <c r="CO14" s="606"/>
      <c r="CP14" s="606"/>
      <c r="CQ14" s="607"/>
      <c r="CR14" s="608">
        <v>249425</v>
      </c>
      <c r="CS14" s="365"/>
      <c r="CT14" s="365"/>
      <c r="CU14" s="365"/>
      <c r="CV14" s="365"/>
      <c r="CW14" s="365"/>
      <c r="CX14" s="365"/>
      <c r="CY14" s="621"/>
      <c r="CZ14" s="629">
        <v>3.5</v>
      </c>
      <c r="DA14" s="629"/>
      <c r="DB14" s="629"/>
      <c r="DC14" s="629"/>
      <c r="DD14" s="614">
        <v>1363</v>
      </c>
      <c r="DE14" s="365"/>
      <c r="DF14" s="365"/>
      <c r="DG14" s="365"/>
      <c r="DH14" s="365"/>
      <c r="DI14" s="365"/>
      <c r="DJ14" s="365"/>
      <c r="DK14" s="365"/>
      <c r="DL14" s="365"/>
      <c r="DM14" s="365"/>
      <c r="DN14" s="365"/>
      <c r="DO14" s="365"/>
      <c r="DP14" s="621"/>
      <c r="DQ14" s="614">
        <v>244020</v>
      </c>
      <c r="DR14" s="365"/>
      <c r="DS14" s="365"/>
      <c r="DT14" s="365"/>
      <c r="DU14" s="365"/>
      <c r="DV14" s="365"/>
      <c r="DW14" s="365"/>
      <c r="DX14" s="365"/>
      <c r="DY14" s="365"/>
      <c r="DZ14" s="365"/>
      <c r="EA14" s="365"/>
      <c r="EB14" s="365"/>
      <c r="EC14" s="640"/>
    </row>
    <row r="15" spans="2:143" ht="11.25" customHeight="1" x14ac:dyDescent="0.15">
      <c r="B15" s="605" t="s">
        <v>317</v>
      </c>
      <c r="C15" s="606"/>
      <c r="D15" s="606"/>
      <c r="E15" s="606"/>
      <c r="F15" s="606"/>
      <c r="G15" s="606"/>
      <c r="H15" s="606"/>
      <c r="I15" s="606"/>
      <c r="J15" s="606"/>
      <c r="K15" s="606"/>
      <c r="L15" s="606"/>
      <c r="M15" s="606"/>
      <c r="N15" s="606"/>
      <c r="O15" s="606"/>
      <c r="P15" s="606"/>
      <c r="Q15" s="607"/>
      <c r="R15" s="608" t="s">
        <v>206</v>
      </c>
      <c r="S15" s="365"/>
      <c r="T15" s="365"/>
      <c r="U15" s="365"/>
      <c r="V15" s="365"/>
      <c r="W15" s="365"/>
      <c r="X15" s="365"/>
      <c r="Y15" s="621"/>
      <c r="Z15" s="629" t="s">
        <v>206</v>
      </c>
      <c r="AA15" s="629"/>
      <c r="AB15" s="629"/>
      <c r="AC15" s="629"/>
      <c r="AD15" s="630" t="s">
        <v>206</v>
      </c>
      <c r="AE15" s="630"/>
      <c r="AF15" s="630"/>
      <c r="AG15" s="630"/>
      <c r="AH15" s="630"/>
      <c r="AI15" s="630"/>
      <c r="AJ15" s="630"/>
      <c r="AK15" s="630"/>
      <c r="AL15" s="611" t="s">
        <v>206</v>
      </c>
      <c r="AM15" s="353"/>
      <c r="AN15" s="353"/>
      <c r="AO15" s="631"/>
      <c r="AP15" s="605" t="s">
        <v>536</v>
      </c>
      <c r="AQ15" s="606"/>
      <c r="AR15" s="606"/>
      <c r="AS15" s="606"/>
      <c r="AT15" s="606"/>
      <c r="AU15" s="606"/>
      <c r="AV15" s="606"/>
      <c r="AW15" s="606"/>
      <c r="AX15" s="606"/>
      <c r="AY15" s="606"/>
      <c r="AZ15" s="606"/>
      <c r="BA15" s="606"/>
      <c r="BB15" s="606"/>
      <c r="BC15" s="606"/>
      <c r="BD15" s="606"/>
      <c r="BE15" s="606"/>
      <c r="BF15" s="607"/>
      <c r="BG15" s="608">
        <v>84811</v>
      </c>
      <c r="BH15" s="365"/>
      <c r="BI15" s="365"/>
      <c r="BJ15" s="365"/>
      <c r="BK15" s="365"/>
      <c r="BL15" s="365"/>
      <c r="BM15" s="365"/>
      <c r="BN15" s="621"/>
      <c r="BO15" s="629">
        <v>4.3</v>
      </c>
      <c r="BP15" s="629"/>
      <c r="BQ15" s="629"/>
      <c r="BR15" s="629"/>
      <c r="BS15" s="630" t="s">
        <v>206</v>
      </c>
      <c r="BT15" s="630"/>
      <c r="BU15" s="630"/>
      <c r="BV15" s="630"/>
      <c r="BW15" s="630"/>
      <c r="BX15" s="630"/>
      <c r="BY15" s="630"/>
      <c r="BZ15" s="630"/>
      <c r="CA15" s="630"/>
      <c r="CB15" s="662"/>
      <c r="CD15" s="605" t="s">
        <v>345</v>
      </c>
      <c r="CE15" s="606"/>
      <c r="CF15" s="606"/>
      <c r="CG15" s="606"/>
      <c r="CH15" s="606"/>
      <c r="CI15" s="606"/>
      <c r="CJ15" s="606"/>
      <c r="CK15" s="606"/>
      <c r="CL15" s="606"/>
      <c r="CM15" s="606"/>
      <c r="CN15" s="606"/>
      <c r="CO15" s="606"/>
      <c r="CP15" s="606"/>
      <c r="CQ15" s="607"/>
      <c r="CR15" s="608">
        <v>545748</v>
      </c>
      <c r="CS15" s="365"/>
      <c r="CT15" s="365"/>
      <c r="CU15" s="365"/>
      <c r="CV15" s="365"/>
      <c r="CW15" s="365"/>
      <c r="CX15" s="365"/>
      <c r="CY15" s="621"/>
      <c r="CZ15" s="629">
        <v>7.6</v>
      </c>
      <c r="DA15" s="629"/>
      <c r="DB15" s="629"/>
      <c r="DC15" s="629"/>
      <c r="DD15" s="614">
        <v>47838</v>
      </c>
      <c r="DE15" s="365"/>
      <c r="DF15" s="365"/>
      <c r="DG15" s="365"/>
      <c r="DH15" s="365"/>
      <c r="DI15" s="365"/>
      <c r="DJ15" s="365"/>
      <c r="DK15" s="365"/>
      <c r="DL15" s="365"/>
      <c r="DM15" s="365"/>
      <c r="DN15" s="365"/>
      <c r="DO15" s="365"/>
      <c r="DP15" s="621"/>
      <c r="DQ15" s="614">
        <v>475117</v>
      </c>
      <c r="DR15" s="365"/>
      <c r="DS15" s="365"/>
      <c r="DT15" s="365"/>
      <c r="DU15" s="365"/>
      <c r="DV15" s="365"/>
      <c r="DW15" s="365"/>
      <c r="DX15" s="365"/>
      <c r="DY15" s="365"/>
      <c r="DZ15" s="365"/>
      <c r="EA15" s="365"/>
      <c r="EB15" s="365"/>
      <c r="EC15" s="640"/>
    </row>
    <row r="16" spans="2:143" ht="11.25" customHeight="1" x14ac:dyDescent="0.15">
      <c r="B16" s="605" t="s">
        <v>535</v>
      </c>
      <c r="C16" s="606"/>
      <c r="D16" s="606"/>
      <c r="E16" s="606"/>
      <c r="F16" s="606"/>
      <c r="G16" s="606"/>
      <c r="H16" s="606"/>
      <c r="I16" s="606"/>
      <c r="J16" s="606"/>
      <c r="K16" s="606"/>
      <c r="L16" s="606"/>
      <c r="M16" s="606"/>
      <c r="N16" s="606"/>
      <c r="O16" s="606"/>
      <c r="P16" s="606"/>
      <c r="Q16" s="607"/>
      <c r="R16" s="608">
        <v>4768</v>
      </c>
      <c r="S16" s="365"/>
      <c r="T16" s="365"/>
      <c r="U16" s="365"/>
      <c r="V16" s="365"/>
      <c r="W16" s="365"/>
      <c r="X16" s="365"/>
      <c r="Y16" s="621"/>
      <c r="Z16" s="629">
        <v>0.1</v>
      </c>
      <c r="AA16" s="629"/>
      <c r="AB16" s="629"/>
      <c r="AC16" s="629"/>
      <c r="AD16" s="630">
        <v>4768</v>
      </c>
      <c r="AE16" s="630"/>
      <c r="AF16" s="630"/>
      <c r="AG16" s="630"/>
      <c r="AH16" s="630"/>
      <c r="AI16" s="630"/>
      <c r="AJ16" s="630"/>
      <c r="AK16" s="630"/>
      <c r="AL16" s="611">
        <v>0.1</v>
      </c>
      <c r="AM16" s="353"/>
      <c r="AN16" s="353"/>
      <c r="AO16" s="631"/>
      <c r="AP16" s="605" t="s">
        <v>534</v>
      </c>
      <c r="AQ16" s="606"/>
      <c r="AR16" s="606"/>
      <c r="AS16" s="606"/>
      <c r="AT16" s="606"/>
      <c r="AU16" s="606"/>
      <c r="AV16" s="606"/>
      <c r="AW16" s="606"/>
      <c r="AX16" s="606"/>
      <c r="AY16" s="606"/>
      <c r="AZ16" s="606"/>
      <c r="BA16" s="606"/>
      <c r="BB16" s="606"/>
      <c r="BC16" s="606"/>
      <c r="BD16" s="606"/>
      <c r="BE16" s="606"/>
      <c r="BF16" s="607"/>
      <c r="BG16" s="608" t="s">
        <v>206</v>
      </c>
      <c r="BH16" s="365"/>
      <c r="BI16" s="365"/>
      <c r="BJ16" s="365"/>
      <c r="BK16" s="365"/>
      <c r="BL16" s="365"/>
      <c r="BM16" s="365"/>
      <c r="BN16" s="621"/>
      <c r="BO16" s="629" t="s">
        <v>206</v>
      </c>
      <c r="BP16" s="629"/>
      <c r="BQ16" s="629"/>
      <c r="BR16" s="629"/>
      <c r="BS16" s="630" t="s">
        <v>206</v>
      </c>
      <c r="BT16" s="630"/>
      <c r="BU16" s="630"/>
      <c r="BV16" s="630"/>
      <c r="BW16" s="630"/>
      <c r="BX16" s="630"/>
      <c r="BY16" s="630"/>
      <c r="BZ16" s="630"/>
      <c r="CA16" s="630"/>
      <c r="CB16" s="662"/>
      <c r="CD16" s="605" t="s">
        <v>346</v>
      </c>
      <c r="CE16" s="606"/>
      <c r="CF16" s="606"/>
      <c r="CG16" s="606"/>
      <c r="CH16" s="606"/>
      <c r="CI16" s="606"/>
      <c r="CJ16" s="606"/>
      <c r="CK16" s="606"/>
      <c r="CL16" s="606"/>
      <c r="CM16" s="606"/>
      <c r="CN16" s="606"/>
      <c r="CO16" s="606"/>
      <c r="CP16" s="606"/>
      <c r="CQ16" s="607"/>
      <c r="CR16" s="608" t="s">
        <v>206</v>
      </c>
      <c r="CS16" s="365"/>
      <c r="CT16" s="365"/>
      <c r="CU16" s="365"/>
      <c r="CV16" s="365"/>
      <c r="CW16" s="365"/>
      <c r="CX16" s="365"/>
      <c r="CY16" s="621"/>
      <c r="CZ16" s="629" t="s">
        <v>206</v>
      </c>
      <c r="DA16" s="629"/>
      <c r="DB16" s="629"/>
      <c r="DC16" s="629"/>
      <c r="DD16" s="614" t="s">
        <v>206</v>
      </c>
      <c r="DE16" s="365"/>
      <c r="DF16" s="365"/>
      <c r="DG16" s="365"/>
      <c r="DH16" s="365"/>
      <c r="DI16" s="365"/>
      <c r="DJ16" s="365"/>
      <c r="DK16" s="365"/>
      <c r="DL16" s="365"/>
      <c r="DM16" s="365"/>
      <c r="DN16" s="365"/>
      <c r="DO16" s="365"/>
      <c r="DP16" s="621"/>
      <c r="DQ16" s="614" t="s">
        <v>206</v>
      </c>
      <c r="DR16" s="365"/>
      <c r="DS16" s="365"/>
      <c r="DT16" s="365"/>
      <c r="DU16" s="365"/>
      <c r="DV16" s="365"/>
      <c r="DW16" s="365"/>
      <c r="DX16" s="365"/>
      <c r="DY16" s="365"/>
      <c r="DZ16" s="365"/>
      <c r="EA16" s="365"/>
      <c r="EB16" s="365"/>
      <c r="EC16" s="640"/>
    </row>
    <row r="17" spans="2:133" ht="11.25" customHeight="1" x14ac:dyDescent="0.15">
      <c r="B17" s="605" t="s">
        <v>533</v>
      </c>
      <c r="C17" s="606"/>
      <c r="D17" s="606"/>
      <c r="E17" s="606"/>
      <c r="F17" s="606"/>
      <c r="G17" s="606"/>
      <c r="H17" s="606"/>
      <c r="I17" s="606"/>
      <c r="J17" s="606"/>
      <c r="K17" s="606"/>
      <c r="L17" s="606"/>
      <c r="M17" s="606"/>
      <c r="N17" s="606"/>
      <c r="O17" s="606"/>
      <c r="P17" s="606"/>
      <c r="Q17" s="607"/>
      <c r="R17" s="608">
        <v>23453</v>
      </c>
      <c r="S17" s="365"/>
      <c r="T17" s="365"/>
      <c r="U17" s="365"/>
      <c r="V17" s="365"/>
      <c r="W17" s="365"/>
      <c r="X17" s="365"/>
      <c r="Y17" s="621"/>
      <c r="Z17" s="629">
        <v>0.3</v>
      </c>
      <c r="AA17" s="629"/>
      <c r="AB17" s="629"/>
      <c r="AC17" s="629"/>
      <c r="AD17" s="630">
        <v>23453</v>
      </c>
      <c r="AE17" s="630"/>
      <c r="AF17" s="630"/>
      <c r="AG17" s="630"/>
      <c r="AH17" s="630"/>
      <c r="AI17" s="630"/>
      <c r="AJ17" s="630"/>
      <c r="AK17" s="630"/>
      <c r="AL17" s="611">
        <v>0.5</v>
      </c>
      <c r="AM17" s="353"/>
      <c r="AN17" s="353"/>
      <c r="AO17" s="631"/>
      <c r="AP17" s="605" t="s">
        <v>349</v>
      </c>
      <c r="AQ17" s="606"/>
      <c r="AR17" s="606"/>
      <c r="AS17" s="606"/>
      <c r="AT17" s="606"/>
      <c r="AU17" s="606"/>
      <c r="AV17" s="606"/>
      <c r="AW17" s="606"/>
      <c r="AX17" s="606"/>
      <c r="AY17" s="606"/>
      <c r="AZ17" s="606"/>
      <c r="BA17" s="606"/>
      <c r="BB17" s="606"/>
      <c r="BC17" s="606"/>
      <c r="BD17" s="606"/>
      <c r="BE17" s="606"/>
      <c r="BF17" s="607"/>
      <c r="BG17" s="608" t="s">
        <v>206</v>
      </c>
      <c r="BH17" s="365"/>
      <c r="BI17" s="365"/>
      <c r="BJ17" s="365"/>
      <c r="BK17" s="365"/>
      <c r="BL17" s="365"/>
      <c r="BM17" s="365"/>
      <c r="BN17" s="621"/>
      <c r="BO17" s="629" t="s">
        <v>206</v>
      </c>
      <c r="BP17" s="629"/>
      <c r="BQ17" s="629"/>
      <c r="BR17" s="629"/>
      <c r="BS17" s="630" t="s">
        <v>206</v>
      </c>
      <c r="BT17" s="630"/>
      <c r="BU17" s="630"/>
      <c r="BV17" s="630"/>
      <c r="BW17" s="630"/>
      <c r="BX17" s="630"/>
      <c r="BY17" s="630"/>
      <c r="BZ17" s="630"/>
      <c r="CA17" s="630"/>
      <c r="CB17" s="662"/>
      <c r="CD17" s="605" t="s">
        <v>351</v>
      </c>
      <c r="CE17" s="606"/>
      <c r="CF17" s="606"/>
      <c r="CG17" s="606"/>
      <c r="CH17" s="606"/>
      <c r="CI17" s="606"/>
      <c r="CJ17" s="606"/>
      <c r="CK17" s="606"/>
      <c r="CL17" s="606"/>
      <c r="CM17" s="606"/>
      <c r="CN17" s="606"/>
      <c r="CO17" s="606"/>
      <c r="CP17" s="606"/>
      <c r="CQ17" s="607"/>
      <c r="CR17" s="608">
        <v>933894</v>
      </c>
      <c r="CS17" s="365"/>
      <c r="CT17" s="365"/>
      <c r="CU17" s="365"/>
      <c r="CV17" s="365"/>
      <c r="CW17" s="365"/>
      <c r="CX17" s="365"/>
      <c r="CY17" s="621"/>
      <c r="CZ17" s="629">
        <v>13</v>
      </c>
      <c r="DA17" s="629"/>
      <c r="DB17" s="629"/>
      <c r="DC17" s="629"/>
      <c r="DD17" s="614" t="s">
        <v>206</v>
      </c>
      <c r="DE17" s="365"/>
      <c r="DF17" s="365"/>
      <c r="DG17" s="365"/>
      <c r="DH17" s="365"/>
      <c r="DI17" s="365"/>
      <c r="DJ17" s="365"/>
      <c r="DK17" s="365"/>
      <c r="DL17" s="365"/>
      <c r="DM17" s="365"/>
      <c r="DN17" s="365"/>
      <c r="DO17" s="365"/>
      <c r="DP17" s="621"/>
      <c r="DQ17" s="614">
        <v>925977</v>
      </c>
      <c r="DR17" s="365"/>
      <c r="DS17" s="365"/>
      <c r="DT17" s="365"/>
      <c r="DU17" s="365"/>
      <c r="DV17" s="365"/>
      <c r="DW17" s="365"/>
      <c r="DX17" s="365"/>
      <c r="DY17" s="365"/>
      <c r="DZ17" s="365"/>
      <c r="EA17" s="365"/>
      <c r="EB17" s="365"/>
      <c r="EC17" s="640"/>
    </row>
    <row r="18" spans="2:133" ht="11.25" customHeight="1" x14ac:dyDescent="0.15">
      <c r="B18" s="605" t="s">
        <v>531</v>
      </c>
      <c r="C18" s="606"/>
      <c r="D18" s="606"/>
      <c r="E18" s="606"/>
      <c r="F18" s="606"/>
      <c r="G18" s="606"/>
      <c r="H18" s="606"/>
      <c r="I18" s="606"/>
      <c r="J18" s="606"/>
      <c r="K18" s="606"/>
      <c r="L18" s="606"/>
      <c r="M18" s="606"/>
      <c r="N18" s="606"/>
      <c r="O18" s="606"/>
      <c r="P18" s="606"/>
      <c r="Q18" s="607"/>
      <c r="R18" s="608">
        <v>21904</v>
      </c>
      <c r="S18" s="365"/>
      <c r="T18" s="365"/>
      <c r="U18" s="365"/>
      <c r="V18" s="365"/>
      <c r="W18" s="365"/>
      <c r="X18" s="365"/>
      <c r="Y18" s="621"/>
      <c r="Z18" s="629">
        <v>0.3</v>
      </c>
      <c r="AA18" s="629"/>
      <c r="AB18" s="629"/>
      <c r="AC18" s="629"/>
      <c r="AD18" s="630">
        <v>21904</v>
      </c>
      <c r="AE18" s="630"/>
      <c r="AF18" s="630"/>
      <c r="AG18" s="630"/>
      <c r="AH18" s="630"/>
      <c r="AI18" s="630"/>
      <c r="AJ18" s="630"/>
      <c r="AK18" s="630"/>
      <c r="AL18" s="611">
        <v>0.5</v>
      </c>
      <c r="AM18" s="353"/>
      <c r="AN18" s="353"/>
      <c r="AO18" s="631"/>
      <c r="AP18" s="605" t="s">
        <v>110</v>
      </c>
      <c r="AQ18" s="606"/>
      <c r="AR18" s="606"/>
      <c r="AS18" s="606"/>
      <c r="AT18" s="606"/>
      <c r="AU18" s="606"/>
      <c r="AV18" s="606"/>
      <c r="AW18" s="606"/>
      <c r="AX18" s="606"/>
      <c r="AY18" s="606"/>
      <c r="AZ18" s="606"/>
      <c r="BA18" s="606"/>
      <c r="BB18" s="606"/>
      <c r="BC18" s="606"/>
      <c r="BD18" s="606"/>
      <c r="BE18" s="606"/>
      <c r="BF18" s="607"/>
      <c r="BG18" s="608" t="s">
        <v>206</v>
      </c>
      <c r="BH18" s="365"/>
      <c r="BI18" s="365"/>
      <c r="BJ18" s="365"/>
      <c r="BK18" s="365"/>
      <c r="BL18" s="365"/>
      <c r="BM18" s="365"/>
      <c r="BN18" s="621"/>
      <c r="BO18" s="629" t="s">
        <v>206</v>
      </c>
      <c r="BP18" s="629"/>
      <c r="BQ18" s="629"/>
      <c r="BR18" s="629"/>
      <c r="BS18" s="630" t="s">
        <v>206</v>
      </c>
      <c r="BT18" s="630"/>
      <c r="BU18" s="630"/>
      <c r="BV18" s="630"/>
      <c r="BW18" s="630"/>
      <c r="BX18" s="630"/>
      <c r="BY18" s="630"/>
      <c r="BZ18" s="630"/>
      <c r="CA18" s="630"/>
      <c r="CB18" s="662"/>
      <c r="CD18" s="605" t="s">
        <v>530</v>
      </c>
      <c r="CE18" s="606"/>
      <c r="CF18" s="606"/>
      <c r="CG18" s="606"/>
      <c r="CH18" s="606"/>
      <c r="CI18" s="606"/>
      <c r="CJ18" s="606"/>
      <c r="CK18" s="606"/>
      <c r="CL18" s="606"/>
      <c r="CM18" s="606"/>
      <c r="CN18" s="606"/>
      <c r="CO18" s="606"/>
      <c r="CP18" s="606"/>
      <c r="CQ18" s="607"/>
      <c r="CR18" s="608" t="s">
        <v>206</v>
      </c>
      <c r="CS18" s="365"/>
      <c r="CT18" s="365"/>
      <c r="CU18" s="365"/>
      <c r="CV18" s="365"/>
      <c r="CW18" s="365"/>
      <c r="CX18" s="365"/>
      <c r="CY18" s="621"/>
      <c r="CZ18" s="629" t="s">
        <v>206</v>
      </c>
      <c r="DA18" s="629"/>
      <c r="DB18" s="629"/>
      <c r="DC18" s="629"/>
      <c r="DD18" s="614" t="s">
        <v>206</v>
      </c>
      <c r="DE18" s="365"/>
      <c r="DF18" s="365"/>
      <c r="DG18" s="365"/>
      <c r="DH18" s="365"/>
      <c r="DI18" s="365"/>
      <c r="DJ18" s="365"/>
      <c r="DK18" s="365"/>
      <c r="DL18" s="365"/>
      <c r="DM18" s="365"/>
      <c r="DN18" s="365"/>
      <c r="DO18" s="365"/>
      <c r="DP18" s="621"/>
      <c r="DQ18" s="614" t="s">
        <v>206</v>
      </c>
      <c r="DR18" s="365"/>
      <c r="DS18" s="365"/>
      <c r="DT18" s="365"/>
      <c r="DU18" s="365"/>
      <c r="DV18" s="365"/>
      <c r="DW18" s="365"/>
      <c r="DX18" s="365"/>
      <c r="DY18" s="365"/>
      <c r="DZ18" s="365"/>
      <c r="EA18" s="365"/>
      <c r="EB18" s="365"/>
      <c r="EC18" s="640"/>
    </row>
    <row r="19" spans="2:133" ht="11.25" customHeight="1" x14ac:dyDescent="0.15">
      <c r="B19" s="605" t="s">
        <v>529</v>
      </c>
      <c r="C19" s="606"/>
      <c r="D19" s="606"/>
      <c r="E19" s="606"/>
      <c r="F19" s="606"/>
      <c r="G19" s="606"/>
      <c r="H19" s="606"/>
      <c r="I19" s="606"/>
      <c r="J19" s="606"/>
      <c r="K19" s="606"/>
      <c r="L19" s="606"/>
      <c r="M19" s="606"/>
      <c r="N19" s="606"/>
      <c r="O19" s="606"/>
      <c r="P19" s="606"/>
      <c r="Q19" s="607"/>
      <c r="R19" s="608">
        <v>10930</v>
      </c>
      <c r="S19" s="365"/>
      <c r="T19" s="365"/>
      <c r="U19" s="365"/>
      <c r="V19" s="365"/>
      <c r="W19" s="365"/>
      <c r="X19" s="365"/>
      <c r="Y19" s="621"/>
      <c r="Z19" s="629">
        <v>0.1</v>
      </c>
      <c r="AA19" s="629"/>
      <c r="AB19" s="629"/>
      <c r="AC19" s="629"/>
      <c r="AD19" s="630">
        <v>10930</v>
      </c>
      <c r="AE19" s="630"/>
      <c r="AF19" s="630"/>
      <c r="AG19" s="630"/>
      <c r="AH19" s="630"/>
      <c r="AI19" s="630"/>
      <c r="AJ19" s="630"/>
      <c r="AK19" s="630"/>
      <c r="AL19" s="611">
        <v>0.2</v>
      </c>
      <c r="AM19" s="353"/>
      <c r="AN19" s="353"/>
      <c r="AO19" s="631"/>
      <c r="AP19" s="605" t="s">
        <v>259</v>
      </c>
      <c r="AQ19" s="606"/>
      <c r="AR19" s="606"/>
      <c r="AS19" s="606"/>
      <c r="AT19" s="606"/>
      <c r="AU19" s="606"/>
      <c r="AV19" s="606"/>
      <c r="AW19" s="606"/>
      <c r="AX19" s="606"/>
      <c r="AY19" s="606"/>
      <c r="AZ19" s="606"/>
      <c r="BA19" s="606"/>
      <c r="BB19" s="606"/>
      <c r="BC19" s="606"/>
      <c r="BD19" s="606"/>
      <c r="BE19" s="606"/>
      <c r="BF19" s="607"/>
      <c r="BG19" s="608" t="s">
        <v>206</v>
      </c>
      <c r="BH19" s="365"/>
      <c r="BI19" s="365"/>
      <c r="BJ19" s="365"/>
      <c r="BK19" s="365"/>
      <c r="BL19" s="365"/>
      <c r="BM19" s="365"/>
      <c r="BN19" s="621"/>
      <c r="BO19" s="629" t="s">
        <v>206</v>
      </c>
      <c r="BP19" s="629"/>
      <c r="BQ19" s="629"/>
      <c r="BR19" s="629"/>
      <c r="BS19" s="630" t="s">
        <v>206</v>
      </c>
      <c r="BT19" s="630"/>
      <c r="BU19" s="630"/>
      <c r="BV19" s="630"/>
      <c r="BW19" s="630"/>
      <c r="BX19" s="630"/>
      <c r="BY19" s="630"/>
      <c r="BZ19" s="630"/>
      <c r="CA19" s="630"/>
      <c r="CB19" s="662"/>
      <c r="CD19" s="605" t="s">
        <v>528</v>
      </c>
      <c r="CE19" s="606"/>
      <c r="CF19" s="606"/>
      <c r="CG19" s="606"/>
      <c r="CH19" s="606"/>
      <c r="CI19" s="606"/>
      <c r="CJ19" s="606"/>
      <c r="CK19" s="606"/>
      <c r="CL19" s="606"/>
      <c r="CM19" s="606"/>
      <c r="CN19" s="606"/>
      <c r="CO19" s="606"/>
      <c r="CP19" s="606"/>
      <c r="CQ19" s="607"/>
      <c r="CR19" s="608" t="s">
        <v>206</v>
      </c>
      <c r="CS19" s="365"/>
      <c r="CT19" s="365"/>
      <c r="CU19" s="365"/>
      <c r="CV19" s="365"/>
      <c r="CW19" s="365"/>
      <c r="CX19" s="365"/>
      <c r="CY19" s="621"/>
      <c r="CZ19" s="629" t="s">
        <v>206</v>
      </c>
      <c r="DA19" s="629"/>
      <c r="DB19" s="629"/>
      <c r="DC19" s="629"/>
      <c r="DD19" s="614" t="s">
        <v>206</v>
      </c>
      <c r="DE19" s="365"/>
      <c r="DF19" s="365"/>
      <c r="DG19" s="365"/>
      <c r="DH19" s="365"/>
      <c r="DI19" s="365"/>
      <c r="DJ19" s="365"/>
      <c r="DK19" s="365"/>
      <c r="DL19" s="365"/>
      <c r="DM19" s="365"/>
      <c r="DN19" s="365"/>
      <c r="DO19" s="365"/>
      <c r="DP19" s="621"/>
      <c r="DQ19" s="614" t="s">
        <v>206</v>
      </c>
      <c r="DR19" s="365"/>
      <c r="DS19" s="365"/>
      <c r="DT19" s="365"/>
      <c r="DU19" s="365"/>
      <c r="DV19" s="365"/>
      <c r="DW19" s="365"/>
      <c r="DX19" s="365"/>
      <c r="DY19" s="365"/>
      <c r="DZ19" s="365"/>
      <c r="EA19" s="365"/>
      <c r="EB19" s="365"/>
      <c r="EC19" s="640"/>
    </row>
    <row r="20" spans="2:133" ht="11.25" customHeight="1" x14ac:dyDescent="0.15">
      <c r="B20" s="605" t="s">
        <v>88</v>
      </c>
      <c r="C20" s="606"/>
      <c r="D20" s="606"/>
      <c r="E20" s="606"/>
      <c r="F20" s="606"/>
      <c r="G20" s="606"/>
      <c r="H20" s="606"/>
      <c r="I20" s="606"/>
      <c r="J20" s="606"/>
      <c r="K20" s="606"/>
      <c r="L20" s="606"/>
      <c r="M20" s="606"/>
      <c r="N20" s="606"/>
      <c r="O20" s="606"/>
      <c r="P20" s="606"/>
      <c r="Q20" s="607"/>
      <c r="R20" s="608">
        <v>1607</v>
      </c>
      <c r="S20" s="365"/>
      <c r="T20" s="365"/>
      <c r="U20" s="365"/>
      <c r="V20" s="365"/>
      <c r="W20" s="365"/>
      <c r="X20" s="365"/>
      <c r="Y20" s="621"/>
      <c r="Z20" s="629">
        <v>0</v>
      </c>
      <c r="AA20" s="629"/>
      <c r="AB20" s="629"/>
      <c r="AC20" s="629"/>
      <c r="AD20" s="630">
        <v>1607</v>
      </c>
      <c r="AE20" s="630"/>
      <c r="AF20" s="630"/>
      <c r="AG20" s="630"/>
      <c r="AH20" s="630"/>
      <c r="AI20" s="630"/>
      <c r="AJ20" s="630"/>
      <c r="AK20" s="630"/>
      <c r="AL20" s="611">
        <v>0</v>
      </c>
      <c r="AM20" s="353"/>
      <c r="AN20" s="353"/>
      <c r="AO20" s="631"/>
      <c r="AP20" s="605" t="s">
        <v>353</v>
      </c>
      <c r="AQ20" s="606"/>
      <c r="AR20" s="606"/>
      <c r="AS20" s="606"/>
      <c r="AT20" s="606"/>
      <c r="AU20" s="606"/>
      <c r="AV20" s="606"/>
      <c r="AW20" s="606"/>
      <c r="AX20" s="606"/>
      <c r="AY20" s="606"/>
      <c r="AZ20" s="606"/>
      <c r="BA20" s="606"/>
      <c r="BB20" s="606"/>
      <c r="BC20" s="606"/>
      <c r="BD20" s="606"/>
      <c r="BE20" s="606"/>
      <c r="BF20" s="607"/>
      <c r="BG20" s="608" t="s">
        <v>206</v>
      </c>
      <c r="BH20" s="365"/>
      <c r="BI20" s="365"/>
      <c r="BJ20" s="365"/>
      <c r="BK20" s="365"/>
      <c r="BL20" s="365"/>
      <c r="BM20" s="365"/>
      <c r="BN20" s="621"/>
      <c r="BO20" s="629" t="s">
        <v>206</v>
      </c>
      <c r="BP20" s="629"/>
      <c r="BQ20" s="629"/>
      <c r="BR20" s="629"/>
      <c r="BS20" s="630" t="s">
        <v>206</v>
      </c>
      <c r="BT20" s="630"/>
      <c r="BU20" s="630"/>
      <c r="BV20" s="630"/>
      <c r="BW20" s="630"/>
      <c r="BX20" s="630"/>
      <c r="BY20" s="630"/>
      <c r="BZ20" s="630"/>
      <c r="CA20" s="630"/>
      <c r="CB20" s="662"/>
      <c r="CD20" s="605" t="s">
        <v>199</v>
      </c>
      <c r="CE20" s="606"/>
      <c r="CF20" s="606"/>
      <c r="CG20" s="606"/>
      <c r="CH20" s="606"/>
      <c r="CI20" s="606"/>
      <c r="CJ20" s="606"/>
      <c r="CK20" s="606"/>
      <c r="CL20" s="606"/>
      <c r="CM20" s="606"/>
      <c r="CN20" s="606"/>
      <c r="CO20" s="606"/>
      <c r="CP20" s="606"/>
      <c r="CQ20" s="607"/>
      <c r="CR20" s="608">
        <v>7173276</v>
      </c>
      <c r="CS20" s="365"/>
      <c r="CT20" s="365"/>
      <c r="CU20" s="365"/>
      <c r="CV20" s="365"/>
      <c r="CW20" s="365"/>
      <c r="CX20" s="365"/>
      <c r="CY20" s="621"/>
      <c r="CZ20" s="629">
        <v>100</v>
      </c>
      <c r="DA20" s="629"/>
      <c r="DB20" s="629"/>
      <c r="DC20" s="629"/>
      <c r="DD20" s="614">
        <v>327087</v>
      </c>
      <c r="DE20" s="365"/>
      <c r="DF20" s="365"/>
      <c r="DG20" s="365"/>
      <c r="DH20" s="365"/>
      <c r="DI20" s="365"/>
      <c r="DJ20" s="365"/>
      <c r="DK20" s="365"/>
      <c r="DL20" s="365"/>
      <c r="DM20" s="365"/>
      <c r="DN20" s="365"/>
      <c r="DO20" s="365"/>
      <c r="DP20" s="621"/>
      <c r="DQ20" s="614">
        <v>5281592</v>
      </c>
      <c r="DR20" s="365"/>
      <c r="DS20" s="365"/>
      <c r="DT20" s="365"/>
      <c r="DU20" s="365"/>
      <c r="DV20" s="365"/>
      <c r="DW20" s="365"/>
      <c r="DX20" s="365"/>
      <c r="DY20" s="365"/>
      <c r="DZ20" s="365"/>
      <c r="EA20" s="365"/>
      <c r="EB20" s="365"/>
      <c r="EC20" s="640"/>
    </row>
    <row r="21" spans="2:133" ht="11.25" customHeight="1" x14ac:dyDescent="0.15">
      <c r="B21" s="605" t="s">
        <v>527</v>
      </c>
      <c r="C21" s="606"/>
      <c r="D21" s="606"/>
      <c r="E21" s="606"/>
      <c r="F21" s="606"/>
      <c r="G21" s="606"/>
      <c r="H21" s="606"/>
      <c r="I21" s="606"/>
      <c r="J21" s="606"/>
      <c r="K21" s="606"/>
      <c r="L21" s="606"/>
      <c r="M21" s="606"/>
      <c r="N21" s="606"/>
      <c r="O21" s="606"/>
      <c r="P21" s="606"/>
      <c r="Q21" s="607"/>
      <c r="R21" s="608">
        <v>729</v>
      </c>
      <c r="S21" s="365"/>
      <c r="T21" s="365"/>
      <c r="U21" s="365"/>
      <c r="V21" s="365"/>
      <c r="W21" s="365"/>
      <c r="X21" s="365"/>
      <c r="Y21" s="621"/>
      <c r="Z21" s="629">
        <v>0</v>
      </c>
      <c r="AA21" s="629"/>
      <c r="AB21" s="629"/>
      <c r="AC21" s="629"/>
      <c r="AD21" s="630">
        <v>729</v>
      </c>
      <c r="AE21" s="630"/>
      <c r="AF21" s="630"/>
      <c r="AG21" s="630"/>
      <c r="AH21" s="630"/>
      <c r="AI21" s="630"/>
      <c r="AJ21" s="630"/>
      <c r="AK21" s="630"/>
      <c r="AL21" s="611">
        <v>0</v>
      </c>
      <c r="AM21" s="353"/>
      <c r="AN21" s="353"/>
      <c r="AO21" s="631"/>
      <c r="AP21" s="605" t="s">
        <v>526</v>
      </c>
      <c r="AQ21" s="663"/>
      <c r="AR21" s="663"/>
      <c r="AS21" s="663"/>
      <c r="AT21" s="663"/>
      <c r="AU21" s="663"/>
      <c r="AV21" s="663"/>
      <c r="AW21" s="663"/>
      <c r="AX21" s="663"/>
      <c r="AY21" s="663"/>
      <c r="AZ21" s="663"/>
      <c r="BA21" s="663"/>
      <c r="BB21" s="663"/>
      <c r="BC21" s="663"/>
      <c r="BD21" s="663"/>
      <c r="BE21" s="663"/>
      <c r="BF21" s="664"/>
      <c r="BG21" s="608" t="s">
        <v>206</v>
      </c>
      <c r="BH21" s="365"/>
      <c r="BI21" s="365"/>
      <c r="BJ21" s="365"/>
      <c r="BK21" s="365"/>
      <c r="BL21" s="365"/>
      <c r="BM21" s="365"/>
      <c r="BN21" s="621"/>
      <c r="BO21" s="629" t="s">
        <v>206</v>
      </c>
      <c r="BP21" s="629"/>
      <c r="BQ21" s="629"/>
      <c r="BR21" s="629"/>
      <c r="BS21" s="630" t="s">
        <v>206</v>
      </c>
      <c r="BT21" s="630"/>
      <c r="BU21" s="630"/>
      <c r="BV21" s="630"/>
      <c r="BW21" s="630"/>
      <c r="BX21" s="630"/>
      <c r="BY21" s="630"/>
      <c r="BZ21" s="630"/>
      <c r="CA21" s="630"/>
      <c r="CB21" s="662"/>
      <c r="CD21" s="584"/>
      <c r="CE21" s="585"/>
      <c r="CF21" s="585"/>
      <c r="CG21" s="585"/>
      <c r="CH21" s="585"/>
      <c r="CI21" s="585"/>
      <c r="CJ21" s="585"/>
      <c r="CK21" s="585"/>
      <c r="CL21" s="585"/>
      <c r="CM21" s="585"/>
      <c r="CN21" s="585"/>
      <c r="CO21" s="585"/>
      <c r="CP21" s="585"/>
      <c r="CQ21" s="586"/>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651" t="s">
        <v>154</v>
      </c>
      <c r="C22" s="652"/>
      <c r="D22" s="652"/>
      <c r="E22" s="652"/>
      <c r="F22" s="652"/>
      <c r="G22" s="652"/>
      <c r="H22" s="652"/>
      <c r="I22" s="652"/>
      <c r="J22" s="652"/>
      <c r="K22" s="652"/>
      <c r="L22" s="652"/>
      <c r="M22" s="652"/>
      <c r="N22" s="652"/>
      <c r="O22" s="652"/>
      <c r="P22" s="652"/>
      <c r="Q22" s="653"/>
      <c r="R22" s="608">
        <v>8638</v>
      </c>
      <c r="S22" s="365"/>
      <c r="T22" s="365"/>
      <c r="U22" s="365"/>
      <c r="V22" s="365"/>
      <c r="W22" s="365"/>
      <c r="X22" s="365"/>
      <c r="Y22" s="621"/>
      <c r="Z22" s="629">
        <v>0.1</v>
      </c>
      <c r="AA22" s="629"/>
      <c r="AB22" s="629"/>
      <c r="AC22" s="629"/>
      <c r="AD22" s="630">
        <v>8638</v>
      </c>
      <c r="AE22" s="630"/>
      <c r="AF22" s="630"/>
      <c r="AG22" s="630"/>
      <c r="AH22" s="630"/>
      <c r="AI22" s="630"/>
      <c r="AJ22" s="630"/>
      <c r="AK22" s="630"/>
      <c r="AL22" s="611">
        <v>0.20000000298023224</v>
      </c>
      <c r="AM22" s="353"/>
      <c r="AN22" s="353"/>
      <c r="AO22" s="631"/>
      <c r="AP22" s="605" t="s">
        <v>511</v>
      </c>
      <c r="AQ22" s="663"/>
      <c r="AR22" s="663"/>
      <c r="AS22" s="663"/>
      <c r="AT22" s="663"/>
      <c r="AU22" s="663"/>
      <c r="AV22" s="663"/>
      <c r="AW22" s="663"/>
      <c r="AX22" s="663"/>
      <c r="AY22" s="663"/>
      <c r="AZ22" s="663"/>
      <c r="BA22" s="663"/>
      <c r="BB22" s="663"/>
      <c r="BC22" s="663"/>
      <c r="BD22" s="663"/>
      <c r="BE22" s="663"/>
      <c r="BF22" s="664"/>
      <c r="BG22" s="608" t="s">
        <v>206</v>
      </c>
      <c r="BH22" s="365"/>
      <c r="BI22" s="365"/>
      <c r="BJ22" s="365"/>
      <c r="BK22" s="365"/>
      <c r="BL22" s="365"/>
      <c r="BM22" s="365"/>
      <c r="BN22" s="621"/>
      <c r="BO22" s="629" t="s">
        <v>206</v>
      </c>
      <c r="BP22" s="629"/>
      <c r="BQ22" s="629"/>
      <c r="BR22" s="629"/>
      <c r="BS22" s="630" t="s">
        <v>206</v>
      </c>
      <c r="BT22" s="630"/>
      <c r="BU22" s="630"/>
      <c r="BV22" s="630"/>
      <c r="BW22" s="630"/>
      <c r="BX22" s="630"/>
      <c r="BY22" s="630"/>
      <c r="BZ22" s="630"/>
      <c r="CA22" s="630"/>
      <c r="CB22" s="662"/>
      <c r="CD22" s="519" t="s">
        <v>525</v>
      </c>
      <c r="CE22" s="520"/>
      <c r="CF22" s="520"/>
      <c r="CG22" s="520"/>
      <c r="CH22" s="520"/>
      <c r="CI22" s="520"/>
      <c r="CJ22" s="520"/>
      <c r="CK22" s="520"/>
      <c r="CL22" s="520"/>
      <c r="CM22" s="520"/>
      <c r="CN22" s="520"/>
      <c r="CO22" s="520"/>
      <c r="CP22" s="520"/>
      <c r="CQ22" s="520"/>
      <c r="CR22" s="520"/>
      <c r="CS22" s="520"/>
      <c r="CT22" s="520"/>
      <c r="CU22" s="520"/>
      <c r="CV22" s="520"/>
      <c r="CW22" s="520"/>
      <c r="CX22" s="520"/>
      <c r="CY22" s="520"/>
      <c r="CZ22" s="520"/>
      <c r="DA22" s="520"/>
      <c r="DB22" s="520"/>
      <c r="DC22" s="520"/>
      <c r="DD22" s="520"/>
      <c r="DE22" s="520"/>
      <c r="DF22" s="520"/>
      <c r="DG22" s="520"/>
      <c r="DH22" s="520"/>
      <c r="DI22" s="520"/>
      <c r="DJ22" s="520"/>
      <c r="DK22" s="520"/>
      <c r="DL22" s="520"/>
      <c r="DM22" s="520"/>
      <c r="DN22" s="520"/>
      <c r="DO22" s="520"/>
      <c r="DP22" s="520"/>
      <c r="DQ22" s="520"/>
      <c r="DR22" s="520"/>
      <c r="DS22" s="520"/>
      <c r="DT22" s="520"/>
      <c r="DU22" s="520"/>
      <c r="DV22" s="520"/>
      <c r="DW22" s="520"/>
      <c r="DX22" s="520"/>
      <c r="DY22" s="520"/>
      <c r="DZ22" s="520"/>
      <c r="EA22" s="520"/>
      <c r="EB22" s="520"/>
      <c r="EC22" s="562"/>
    </row>
    <row r="23" spans="2:133" ht="11.25" customHeight="1" x14ac:dyDescent="0.15">
      <c r="B23" s="605" t="s">
        <v>335</v>
      </c>
      <c r="C23" s="606"/>
      <c r="D23" s="606"/>
      <c r="E23" s="606"/>
      <c r="F23" s="606"/>
      <c r="G23" s="606"/>
      <c r="H23" s="606"/>
      <c r="I23" s="606"/>
      <c r="J23" s="606"/>
      <c r="K23" s="606"/>
      <c r="L23" s="606"/>
      <c r="M23" s="606"/>
      <c r="N23" s="606"/>
      <c r="O23" s="606"/>
      <c r="P23" s="606"/>
      <c r="Q23" s="607"/>
      <c r="R23" s="608">
        <v>2424579</v>
      </c>
      <c r="S23" s="365"/>
      <c r="T23" s="365"/>
      <c r="U23" s="365"/>
      <c r="V23" s="365"/>
      <c r="W23" s="365"/>
      <c r="X23" s="365"/>
      <c r="Y23" s="621"/>
      <c r="Z23" s="629">
        <v>32.200000000000003</v>
      </c>
      <c r="AA23" s="629"/>
      <c r="AB23" s="629"/>
      <c r="AC23" s="629"/>
      <c r="AD23" s="630">
        <v>2103505</v>
      </c>
      <c r="AE23" s="630"/>
      <c r="AF23" s="630"/>
      <c r="AG23" s="630"/>
      <c r="AH23" s="630"/>
      <c r="AI23" s="630"/>
      <c r="AJ23" s="630"/>
      <c r="AK23" s="630"/>
      <c r="AL23" s="611">
        <v>45.4</v>
      </c>
      <c r="AM23" s="353"/>
      <c r="AN23" s="353"/>
      <c r="AO23" s="631"/>
      <c r="AP23" s="605" t="s">
        <v>65</v>
      </c>
      <c r="AQ23" s="663"/>
      <c r="AR23" s="663"/>
      <c r="AS23" s="663"/>
      <c r="AT23" s="663"/>
      <c r="AU23" s="663"/>
      <c r="AV23" s="663"/>
      <c r="AW23" s="663"/>
      <c r="AX23" s="663"/>
      <c r="AY23" s="663"/>
      <c r="AZ23" s="663"/>
      <c r="BA23" s="663"/>
      <c r="BB23" s="663"/>
      <c r="BC23" s="663"/>
      <c r="BD23" s="663"/>
      <c r="BE23" s="663"/>
      <c r="BF23" s="664"/>
      <c r="BG23" s="608" t="s">
        <v>206</v>
      </c>
      <c r="BH23" s="365"/>
      <c r="BI23" s="365"/>
      <c r="BJ23" s="365"/>
      <c r="BK23" s="365"/>
      <c r="BL23" s="365"/>
      <c r="BM23" s="365"/>
      <c r="BN23" s="621"/>
      <c r="BO23" s="629" t="s">
        <v>206</v>
      </c>
      <c r="BP23" s="629"/>
      <c r="BQ23" s="629"/>
      <c r="BR23" s="629"/>
      <c r="BS23" s="630" t="s">
        <v>206</v>
      </c>
      <c r="BT23" s="630"/>
      <c r="BU23" s="630"/>
      <c r="BV23" s="630"/>
      <c r="BW23" s="630"/>
      <c r="BX23" s="630"/>
      <c r="BY23" s="630"/>
      <c r="BZ23" s="630"/>
      <c r="CA23" s="630"/>
      <c r="CB23" s="662"/>
      <c r="CD23" s="519" t="s">
        <v>314</v>
      </c>
      <c r="CE23" s="520"/>
      <c r="CF23" s="520"/>
      <c r="CG23" s="520"/>
      <c r="CH23" s="520"/>
      <c r="CI23" s="520"/>
      <c r="CJ23" s="520"/>
      <c r="CK23" s="520"/>
      <c r="CL23" s="520"/>
      <c r="CM23" s="520"/>
      <c r="CN23" s="520"/>
      <c r="CO23" s="520"/>
      <c r="CP23" s="520"/>
      <c r="CQ23" s="562"/>
      <c r="CR23" s="519" t="s">
        <v>291</v>
      </c>
      <c r="CS23" s="520"/>
      <c r="CT23" s="520"/>
      <c r="CU23" s="520"/>
      <c r="CV23" s="520"/>
      <c r="CW23" s="520"/>
      <c r="CX23" s="520"/>
      <c r="CY23" s="562"/>
      <c r="CZ23" s="519" t="s">
        <v>355</v>
      </c>
      <c r="DA23" s="520"/>
      <c r="DB23" s="520"/>
      <c r="DC23" s="562"/>
      <c r="DD23" s="519" t="s">
        <v>303</v>
      </c>
      <c r="DE23" s="520"/>
      <c r="DF23" s="520"/>
      <c r="DG23" s="520"/>
      <c r="DH23" s="520"/>
      <c r="DI23" s="520"/>
      <c r="DJ23" s="520"/>
      <c r="DK23" s="562"/>
      <c r="DL23" s="665" t="s">
        <v>357</v>
      </c>
      <c r="DM23" s="666"/>
      <c r="DN23" s="666"/>
      <c r="DO23" s="666"/>
      <c r="DP23" s="666"/>
      <c r="DQ23" s="666"/>
      <c r="DR23" s="666"/>
      <c r="DS23" s="666"/>
      <c r="DT23" s="666"/>
      <c r="DU23" s="666"/>
      <c r="DV23" s="667"/>
      <c r="DW23" s="519" t="s">
        <v>524</v>
      </c>
      <c r="DX23" s="520"/>
      <c r="DY23" s="520"/>
      <c r="DZ23" s="520"/>
      <c r="EA23" s="520"/>
      <c r="EB23" s="520"/>
      <c r="EC23" s="562"/>
    </row>
    <row r="24" spans="2:133" ht="11.25" customHeight="1" x14ac:dyDescent="0.15">
      <c r="B24" s="605" t="s">
        <v>299</v>
      </c>
      <c r="C24" s="606"/>
      <c r="D24" s="606"/>
      <c r="E24" s="606"/>
      <c r="F24" s="606"/>
      <c r="G24" s="606"/>
      <c r="H24" s="606"/>
      <c r="I24" s="606"/>
      <c r="J24" s="606"/>
      <c r="K24" s="606"/>
      <c r="L24" s="606"/>
      <c r="M24" s="606"/>
      <c r="N24" s="606"/>
      <c r="O24" s="606"/>
      <c r="P24" s="606"/>
      <c r="Q24" s="607"/>
      <c r="R24" s="608">
        <v>2103505</v>
      </c>
      <c r="S24" s="365"/>
      <c r="T24" s="365"/>
      <c r="U24" s="365"/>
      <c r="V24" s="365"/>
      <c r="W24" s="365"/>
      <c r="X24" s="365"/>
      <c r="Y24" s="621"/>
      <c r="Z24" s="629">
        <v>27.9</v>
      </c>
      <c r="AA24" s="629"/>
      <c r="AB24" s="629"/>
      <c r="AC24" s="629"/>
      <c r="AD24" s="630">
        <v>2103505</v>
      </c>
      <c r="AE24" s="630"/>
      <c r="AF24" s="630"/>
      <c r="AG24" s="630"/>
      <c r="AH24" s="630"/>
      <c r="AI24" s="630"/>
      <c r="AJ24" s="630"/>
      <c r="AK24" s="630"/>
      <c r="AL24" s="611">
        <v>45.4</v>
      </c>
      <c r="AM24" s="353"/>
      <c r="AN24" s="353"/>
      <c r="AO24" s="631"/>
      <c r="AP24" s="605" t="s">
        <v>523</v>
      </c>
      <c r="AQ24" s="663"/>
      <c r="AR24" s="663"/>
      <c r="AS24" s="663"/>
      <c r="AT24" s="663"/>
      <c r="AU24" s="663"/>
      <c r="AV24" s="663"/>
      <c r="AW24" s="663"/>
      <c r="AX24" s="663"/>
      <c r="AY24" s="663"/>
      <c r="AZ24" s="663"/>
      <c r="BA24" s="663"/>
      <c r="BB24" s="663"/>
      <c r="BC24" s="663"/>
      <c r="BD24" s="663"/>
      <c r="BE24" s="663"/>
      <c r="BF24" s="664"/>
      <c r="BG24" s="608" t="s">
        <v>206</v>
      </c>
      <c r="BH24" s="365"/>
      <c r="BI24" s="365"/>
      <c r="BJ24" s="365"/>
      <c r="BK24" s="365"/>
      <c r="BL24" s="365"/>
      <c r="BM24" s="365"/>
      <c r="BN24" s="621"/>
      <c r="BO24" s="629" t="s">
        <v>206</v>
      </c>
      <c r="BP24" s="629"/>
      <c r="BQ24" s="629"/>
      <c r="BR24" s="629"/>
      <c r="BS24" s="630" t="s">
        <v>206</v>
      </c>
      <c r="BT24" s="630"/>
      <c r="BU24" s="630"/>
      <c r="BV24" s="630"/>
      <c r="BW24" s="630"/>
      <c r="BX24" s="630"/>
      <c r="BY24" s="630"/>
      <c r="BZ24" s="630"/>
      <c r="CA24" s="630"/>
      <c r="CB24" s="662"/>
      <c r="CD24" s="648" t="s">
        <v>360</v>
      </c>
      <c r="CE24" s="649"/>
      <c r="CF24" s="649"/>
      <c r="CG24" s="649"/>
      <c r="CH24" s="649"/>
      <c r="CI24" s="649"/>
      <c r="CJ24" s="649"/>
      <c r="CK24" s="649"/>
      <c r="CL24" s="649"/>
      <c r="CM24" s="649"/>
      <c r="CN24" s="649"/>
      <c r="CO24" s="649"/>
      <c r="CP24" s="649"/>
      <c r="CQ24" s="650"/>
      <c r="CR24" s="645">
        <v>3787586</v>
      </c>
      <c r="CS24" s="646"/>
      <c r="CT24" s="646"/>
      <c r="CU24" s="646"/>
      <c r="CV24" s="646"/>
      <c r="CW24" s="646"/>
      <c r="CX24" s="646"/>
      <c r="CY24" s="668"/>
      <c r="CZ24" s="669">
        <v>52.8</v>
      </c>
      <c r="DA24" s="655"/>
      <c r="DB24" s="655"/>
      <c r="DC24" s="670"/>
      <c r="DD24" s="671">
        <v>2557894</v>
      </c>
      <c r="DE24" s="646"/>
      <c r="DF24" s="646"/>
      <c r="DG24" s="646"/>
      <c r="DH24" s="646"/>
      <c r="DI24" s="646"/>
      <c r="DJ24" s="646"/>
      <c r="DK24" s="668"/>
      <c r="DL24" s="671">
        <v>2491170</v>
      </c>
      <c r="DM24" s="646"/>
      <c r="DN24" s="646"/>
      <c r="DO24" s="646"/>
      <c r="DP24" s="646"/>
      <c r="DQ24" s="646"/>
      <c r="DR24" s="646"/>
      <c r="DS24" s="646"/>
      <c r="DT24" s="646"/>
      <c r="DU24" s="646"/>
      <c r="DV24" s="668"/>
      <c r="DW24" s="669">
        <v>51.5</v>
      </c>
      <c r="DX24" s="655"/>
      <c r="DY24" s="655"/>
      <c r="DZ24" s="655"/>
      <c r="EA24" s="655"/>
      <c r="EB24" s="655"/>
      <c r="EC24" s="672"/>
    </row>
    <row r="25" spans="2:133" ht="11.25" customHeight="1" x14ac:dyDescent="0.15">
      <c r="B25" s="605" t="s">
        <v>296</v>
      </c>
      <c r="C25" s="606"/>
      <c r="D25" s="606"/>
      <c r="E25" s="606"/>
      <c r="F25" s="606"/>
      <c r="G25" s="606"/>
      <c r="H25" s="606"/>
      <c r="I25" s="606"/>
      <c r="J25" s="606"/>
      <c r="K25" s="606"/>
      <c r="L25" s="606"/>
      <c r="M25" s="606"/>
      <c r="N25" s="606"/>
      <c r="O25" s="606"/>
      <c r="P25" s="606"/>
      <c r="Q25" s="607"/>
      <c r="R25" s="608">
        <v>321074</v>
      </c>
      <c r="S25" s="365"/>
      <c r="T25" s="365"/>
      <c r="U25" s="365"/>
      <c r="V25" s="365"/>
      <c r="W25" s="365"/>
      <c r="X25" s="365"/>
      <c r="Y25" s="621"/>
      <c r="Z25" s="629">
        <v>4.3</v>
      </c>
      <c r="AA25" s="629"/>
      <c r="AB25" s="629"/>
      <c r="AC25" s="629"/>
      <c r="AD25" s="630" t="s">
        <v>206</v>
      </c>
      <c r="AE25" s="630"/>
      <c r="AF25" s="630"/>
      <c r="AG25" s="630"/>
      <c r="AH25" s="630"/>
      <c r="AI25" s="630"/>
      <c r="AJ25" s="630"/>
      <c r="AK25" s="630"/>
      <c r="AL25" s="611" t="s">
        <v>206</v>
      </c>
      <c r="AM25" s="353"/>
      <c r="AN25" s="353"/>
      <c r="AO25" s="631"/>
      <c r="AP25" s="605" t="s">
        <v>275</v>
      </c>
      <c r="AQ25" s="663"/>
      <c r="AR25" s="663"/>
      <c r="AS25" s="663"/>
      <c r="AT25" s="663"/>
      <c r="AU25" s="663"/>
      <c r="AV25" s="663"/>
      <c r="AW25" s="663"/>
      <c r="AX25" s="663"/>
      <c r="AY25" s="663"/>
      <c r="AZ25" s="663"/>
      <c r="BA25" s="663"/>
      <c r="BB25" s="663"/>
      <c r="BC25" s="663"/>
      <c r="BD25" s="663"/>
      <c r="BE25" s="663"/>
      <c r="BF25" s="664"/>
      <c r="BG25" s="608" t="s">
        <v>206</v>
      </c>
      <c r="BH25" s="365"/>
      <c r="BI25" s="365"/>
      <c r="BJ25" s="365"/>
      <c r="BK25" s="365"/>
      <c r="BL25" s="365"/>
      <c r="BM25" s="365"/>
      <c r="BN25" s="621"/>
      <c r="BO25" s="629" t="s">
        <v>206</v>
      </c>
      <c r="BP25" s="629"/>
      <c r="BQ25" s="629"/>
      <c r="BR25" s="629"/>
      <c r="BS25" s="630" t="s">
        <v>206</v>
      </c>
      <c r="BT25" s="630"/>
      <c r="BU25" s="630"/>
      <c r="BV25" s="630"/>
      <c r="BW25" s="630"/>
      <c r="BX25" s="630"/>
      <c r="BY25" s="630"/>
      <c r="BZ25" s="630"/>
      <c r="CA25" s="630"/>
      <c r="CB25" s="662"/>
      <c r="CD25" s="605" t="s">
        <v>204</v>
      </c>
      <c r="CE25" s="606"/>
      <c r="CF25" s="606"/>
      <c r="CG25" s="606"/>
      <c r="CH25" s="606"/>
      <c r="CI25" s="606"/>
      <c r="CJ25" s="606"/>
      <c r="CK25" s="606"/>
      <c r="CL25" s="606"/>
      <c r="CM25" s="606"/>
      <c r="CN25" s="606"/>
      <c r="CO25" s="606"/>
      <c r="CP25" s="606"/>
      <c r="CQ25" s="607"/>
      <c r="CR25" s="608">
        <v>1511358</v>
      </c>
      <c r="CS25" s="609"/>
      <c r="CT25" s="609"/>
      <c r="CU25" s="609"/>
      <c r="CV25" s="609"/>
      <c r="CW25" s="609"/>
      <c r="CX25" s="609"/>
      <c r="CY25" s="610"/>
      <c r="CZ25" s="611">
        <v>21.1</v>
      </c>
      <c r="DA25" s="612"/>
      <c r="DB25" s="612"/>
      <c r="DC25" s="613"/>
      <c r="DD25" s="614">
        <v>1372659</v>
      </c>
      <c r="DE25" s="609"/>
      <c r="DF25" s="609"/>
      <c r="DG25" s="609"/>
      <c r="DH25" s="609"/>
      <c r="DI25" s="609"/>
      <c r="DJ25" s="609"/>
      <c r="DK25" s="610"/>
      <c r="DL25" s="614">
        <v>1329908</v>
      </c>
      <c r="DM25" s="609"/>
      <c r="DN25" s="609"/>
      <c r="DO25" s="609"/>
      <c r="DP25" s="609"/>
      <c r="DQ25" s="609"/>
      <c r="DR25" s="609"/>
      <c r="DS25" s="609"/>
      <c r="DT25" s="609"/>
      <c r="DU25" s="609"/>
      <c r="DV25" s="610"/>
      <c r="DW25" s="611">
        <v>27.5</v>
      </c>
      <c r="DX25" s="612"/>
      <c r="DY25" s="612"/>
      <c r="DZ25" s="612"/>
      <c r="EA25" s="612"/>
      <c r="EB25" s="612"/>
      <c r="EC25" s="641"/>
    </row>
    <row r="26" spans="2:133" ht="11.25" customHeight="1" x14ac:dyDescent="0.15">
      <c r="B26" s="605" t="s">
        <v>522</v>
      </c>
      <c r="C26" s="606"/>
      <c r="D26" s="606"/>
      <c r="E26" s="606"/>
      <c r="F26" s="606"/>
      <c r="G26" s="606"/>
      <c r="H26" s="606"/>
      <c r="I26" s="606"/>
      <c r="J26" s="606"/>
      <c r="K26" s="606"/>
      <c r="L26" s="606"/>
      <c r="M26" s="606"/>
      <c r="N26" s="606"/>
      <c r="O26" s="606"/>
      <c r="P26" s="606"/>
      <c r="Q26" s="607"/>
      <c r="R26" s="608" t="s">
        <v>206</v>
      </c>
      <c r="S26" s="365"/>
      <c r="T26" s="365"/>
      <c r="U26" s="365"/>
      <c r="V26" s="365"/>
      <c r="W26" s="365"/>
      <c r="X26" s="365"/>
      <c r="Y26" s="621"/>
      <c r="Z26" s="629" t="s">
        <v>206</v>
      </c>
      <c r="AA26" s="629"/>
      <c r="AB26" s="629"/>
      <c r="AC26" s="629"/>
      <c r="AD26" s="630" t="s">
        <v>206</v>
      </c>
      <c r="AE26" s="630"/>
      <c r="AF26" s="630"/>
      <c r="AG26" s="630"/>
      <c r="AH26" s="630"/>
      <c r="AI26" s="630"/>
      <c r="AJ26" s="630"/>
      <c r="AK26" s="630"/>
      <c r="AL26" s="611" t="s">
        <v>206</v>
      </c>
      <c r="AM26" s="353"/>
      <c r="AN26" s="353"/>
      <c r="AO26" s="631"/>
      <c r="AP26" s="605" t="s">
        <v>171</v>
      </c>
      <c r="AQ26" s="663"/>
      <c r="AR26" s="663"/>
      <c r="AS26" s="663"/>
      <c r="AT26" s="663"/>
      <c r="AU26" s="663"/>
      <c r="AV26" s="663"/>
      <c r="AW26" s="663"/>
      <c r="AX26" s="663"/>
      <c r="AY26" s="663"/>
      <c r="AZ26" s="663"/>
      <c r="BA26" s="663"/>
      <c r="BB26" s="663"/>
      <c r="BC26" s="663"/>
      <c r="BD26" s="663"/>
      <c r="BE26" s="663"/>
      <c r="BF26" s="664"/>
      <c r="BG26" s="608" t="s">
        <v>206</v>
      </c>
      <c r="BH26" s="365"/>
      <c r="BI26" s="365"/>
      <c r="BJ26" s="365"/>
      <c r="BK26" s="365"/>
      <c r="BL26" s="365"/>
      <c r="BM26" s="365"/>
      <c r="BN26" s="621"/>
      <c r="BO26" s="629" t="s">
        <v>206</v>
      </c>
      <c r="BP26" s="629"/>
      <c r="BQ26" s="629"/>
      <c r="BR26" s="629"/>
      <c r="BS26" s="630" t="s">
        <v>206</v>
      </c>
      <c r="BT26" s="630"/>
      <c r="BU26" s="630"/>
      <c r="BV26" s="630"/>
      <c r="BW26" s="630"/>
      <c r="BX26" s="630"/>
      <c r="BY26" s="630"/>
      <c r="BZ26" s="630"/>
      <c r="CA26" s="630"/>
      <c r="CB26" s="662"/>
      <c r="CD26" s="605" t="s">
        <v>132</v>
      </c>
      <c r="CE26" s="606"/>
      <c r="CF26" s="606"/>
      <c r="CG26" s="606"/>
      <c r="CH26" s="606"/>
      <c r="CI26" s="606"/>
      <c r="CJ26" s="606"/>
      <c r="CK26" s="606"/>
      <c r="CL26" s="606"/>
      <c r="CM26" s="606"/>
      <c r="CN26" s="606"/>
      <c r="CO26" s="606"/>
      <c r="CP26" s="606"/>
      <c r="CQ26" s="607"/>
      <c r="CR26" s="608">
        <v>851154</v>
      </c>
      <c r="CS26" s="365"/>
      <c r="CT26" s="365"/>
      <c r="CU26" s="365"/>
      <c r="CV26" s="365"/>
      <c r="CW26" s="365"/>
      <c r="CX26" s="365"/>
      <c r="CY26" s="621"/>
      <c r="CZ26" s="611">
        <v>11.9</v>
      </c>
      <c r="DA26" s="612"/>
      <c r="DB26" s="612"/>
      <c r="DC26" s="613"/>
      <c r="DD26" s="614">
        <v>747025</v>
      </c>
      <c r="DE26" s="365"/>
      <c r="DF26" s="365"/>
      <c r="DG26" s="365"/>
      <c r="DH26" s="365"/>
      <c r="DI26" s="365"/>
      <c r="DJ26" s="365"/>
      <c r="DK26" s="621"/>
      <c r="DL26" s="614" t="s">
        <v>206</v>
      </c>
      <c r="DM26" s="365"/>
      <c r="DN26" s="365"/>
      <c r="DO26" s="365"/>
      <c r="DP26" s="365"/>
      <c r="DQ26" s="365"/>
      <c r="DR26" s="365"/>
      <c r="DS26" s="365"/>
      <c r="DT26" s="365"/>
      <c r="DU26" s="365"/>
      <c r="DV26" s="621"/>
      <c r="DW26" s="611" t="s">
        <v>206</v>
      </c>
      <c r="DX26" s="612"/>
      <c r="DY26" s="612"/>
      <c r="DZ26" s="612"/>
      <c r="EA26" s="612"/>
      <c r="EB26" s="612"/>
      <c r="EC26" s="641"/>
    </row>
    <row r="27" spans="2:133" ht="11.25" customHeight="1" x14ac:dyDescent="0.15">
      <c r="B27" s="605" t="s">
        <v>93</v>
      </c>
      <c r="C27" s="606"/>
      <c r="D27" s="606"/>
      <c r="E27" s="606"/>
      <c r="F27" s="606"/>
      <c r="G27" s="606"/>
      <c r="H27" s="606"/>
      <c r="I27" s="606"/>
      <c r="J27" s="606"/>
      <c r="K27" s="606"/>
      <c r="L27" s="606"/>
      <c r="M27" s="606"/>
      <c r="N27" s="606"/>
      <c r="O27" s="606"/>
      <c r="P27" s="606"/>
      <c r="Q27" s="607"/>
      <c r="R27" s="608">
        <v>4917450</v>
      </c>
      <c r="S27" s="365"/>
      <c r="T27" s="365"/>
      <c r="U27" s="365"/>
      <c r="V27" s="365"/>
      <c r="W27" s="365"/>
      <c r="X27" s="365"/>
      <c r="Y27" s="621"/>
      <c r="Z27" s="629">
        <v>65.3</v>
      </c>
      <c r="AA27" s="629"/>
      <c r="AB27" s="629"/>
      <c r="AC27" s="629"/>
      <c r="AD27" s="630">
        <v>4596376</v>
      </c>
      <c r="AE27" s="630"/>
      <c r="AF27" s="630"/>
      <c r="AG27" s="630"/>
      <c r="AH27" s="630"/>
      <c r="AI27" s="630"/>
      <c r="AJ27" s="630"/>
      <c r="AK27" s="630"/>
      <c r="AL27" s="611">
        <v>99.199996948242188</v>
      </c>
      <c r="AM27" s="353"/>
      <c r="AN27" s="353"/>
      <c r="AO27" s="631"/>
      <c r="AP27" s="605" t="s">
        <v>361</v>
      </c>
      <c r="AQ27" s="606"/>
      <c r="AR27" s="606"/>
      <c r="AS27" s="606"/>
      <c r="AT27" s="606"/>
      <c r="AU27" s="606"/>
      <c r="AV27" s="606"/>
      <c r="AW27" s="606"/>
      <c r="AX27" s="606"/>
      <c r="AY27" s="606"/>
      <c r="AZ27" s="606"/>
      <c r="BA27" s="606"/>
      <c r="BB27" s="606"/>
      <c r="BC27" s="606"/>
      <c r="BD27" s="606"/>
      <c r="BE27" s="606"/>
      <c r="BF27" s="607"/>
      <c r="BG27" s="608">
        <v>1975113</v>
      </c>
      <c r="BH27" s="365"/>
      <c r="BI27" s="365"/>
      <c r="BJ27" s="365"/>
      <c r="BK27" s="365"/>
      <c r="BL27" s="365"/>
      <c r="BM27" s="365"/>
      <c r="BN27" s="621"/>
      <c r="BO27" s="629">
        <v>100</v>
      </c>
      <c r="BP27" s="629"/>
      <c r="BQ27" s="629"/>
      <c r="BR27" s="629"/>
      <c r="BS27" s="630" t="s">
        <v>206</v>
      </c>
      <c r="BT27" s="630"/>
      <c r="BU27" s="630"/>
      <c r="BV27" s="630"/>
      <c r="BW27" s="630"/>
      <c r="BX27" s="630"/>
      <c r="BY27" s="630"/>
      <c r="BZ27" s="630"/>
      <c r="CA27" s="630"/>
      <c r="CB27" s="662"/>
      <c r="CD27" s="605" t="s">
        <v>229</v>
      </c>
      <c r="CE27" s="606"/>
      <c r="CF27" s="606"/>
      <c r="CG27" s="606"/>
      <c r="CH27" s="606"/>
      <c r="CI27" s="606"/>
      <c r="CJ27" s="606"/>
      <c r="CK27" s="606"/>
      <c r="CL27" s="606"/>
      <c r="CM27" s="606"/>
      <c r="CN27" s="606"/>
      <c r="CO27" s="606"/>
      <c r="CP27" s="606"/>
      <c r="CQ27" s="607"/>
      <c r="CR27" s="608">
        <v>1348799</v>
      </c>
      <c r="CS27" s="609"/>
      <c r="CT27" s="609"/>
      <c r="CU27" s="609"/>
      <c r="CV27" s="609"/>
      <c r="CW27" s="609"/>
      <c r="CX27" s="609"/>
      <c r="CY27" s="610"/>
      <c r="CZ27" s="611">
        <v>18.8</v>
      </c>
      <c r="DA27" s="612"/>
      <c r="DB27" s="612"/>
      <c r="DC27" s="613"/>
      <c r="DD27" s="614">
        <v>259258</v>
      </c>
      <c r="DE27" s="609"/>
      <c r="DF27" s="609"/>
      <c r="DG27" s="609"/>
      <c r="DH27" s="609"/>
      <c r="DI27" s="609"/>
      <c r="DJ27" s="609"/>
      <c r="DK27" s="610"/>
      <c r="DL27" s="614">
        <v>236005</v>
      </c>
      <c r="DM27" s="609"/>
      <c r="DN27" s="609"/>
      <c r="DO27" s="609"/>
      <c r="DP27" s="609"/>
      <c r="DQ27" s="609"/>
      <c r="DR27" s="609"/>
      <c r="DS27" s="609"/>
      <c r="DT27" s="609"/>
      <c r="DU27" s="609"/>
      <c r="DV27" s="610"/>
      <c r="DW27" s="611">
        <v>4.9000000000000004</v>
      </c>
      <c r="DX27" s="612"/>
      <c r="DY27" s="612"/>
      <c r="DZ27" s="612"/>
      <c r="EA27" s="612"/>
      <c r="EB27" s="612"/>
      <c r="EC27" s="641"/>
    </row>
    <row r="28" spans="2:133" ht="11.25" customHeight="1" x14ac:dyDescent="0.15">
      <c r="B28" s="605" t="s">
        <v>364</v>
      </c>
      <c r="C28" s="606"/>
      <c r="D28" s="606"/>
      <c r="E28" s="606"/>
      <c r="F28" s="606"/>
      <c r="G28" s="606"/>
      <c r="H28" s="606"/>
      <c r="I28" s="606"/>
      <c r="J28" s="606"/>
      <c r="K28" s="606"/>
      <c r="L28" s="606"/>
      <c r="M28" s="606"/>
      <c r="N28" s="606"/>
      <c r="O28" s="606"/>
      <c r="P28" s="606"/>
      <c r="Q28" s="607"/>
      <c r="R28" s="608">
        <v>2527</v>
      </c>
      <c r="S28" s="365"/>
      <c r="T28" s="365"/>
      <c r="U28" s="365"/>
      <c r="V28" s="365"/>
      <c r="W28" s="365"/>
      <c r="X28" s="365"/>
      <c r="Y28" s="621"/>
      <c r="Z28" s="629">
        <v>0</v>
      </c>
      <c r="AA28" s="629"/>
      <c r="AB28" s="629"/>
      <c r="AC28" s="629"/>
      <c r="AD28" s="630">
        <v>2527</v>
      </c>
      <c r="AE28" s="630"/>
      <c r="AF28" s="630"/>
      <c r="AG28" s="630"/>
      <c r="AH28" s="630"/>
      <c r="AI28" s="630"/>
      <c r="AJ28" s="630"/>
      <c r="AK28" s="630"/>
      <c r="AL28" s="611">
        <v>0.1</v>
      </c>
      <c r="AM28" s="353"/>
      <c r="AN28" s="353"/>
      <c r="AO28" s="631"/>
      <c r="AP28" s="605"/>
      <c r="AQ28" s="606"/>
      <c r="AR28" s="606"/>
      <c r="AS28" s="606"/>
      <c r="AT28" s="606"/>
      <c r="AU28" s="606"/>
      <c r="AV28" s="606"/>
      <c r="AW28" s="606"/>
      <c r="AX28" s="606"/>
      <c r="AY28" s="606"/>
      <c r="AZ28" s="606"/>
      <c r="BA28" s="606"/>
      <c r="BB28" s="606"/>
      <c r="BC28" s="606"/>
      <c r="BD28" s="606"/>
      <c r="BE28" s="606"/>
      <c r="BF28" s="607"/>
      <c r="BG28" s="608"/>
      <c r="BH28" s="365"/>
      <c r="BI28" s="365"/>
      <c r="BJ28" s="365"/>
      <c r="BK28" s="365"/>
      <c r="BL28" s="365"/>
      <c r="BM28" s="365"/>
      <c r="BN28" s="621"/>
      <c r="BO28" s="629"/>
      <c r="BP28" s="629"/>
      <c r="BQ28" s="629"/>
      <c r="BR28" s="629"/>
      <c r="BS28" s="614"/>
      <c r="BT28" s="365"/>
      <c r="BU28" s="365"/>
      <c r="BV28" s="365"/>
      <c r="BW28" s="365"/>
      <c r="BX28" s="365"/>
      <c r="BY28" s="365"/>
      <c r="BZ28" s="365"/>
      <c r="CA28" s="365"/>
      <c r="CB28" s="640"/>
      <c r="CD28" s="605" t="s">
        <v>359</v>
      </c>
      <c r="CE28" s="606"/>
      <c r="CF28" s="606"/>
      <c r="CG28" s="606"/>
      <c r="CH28" s="606"/>
      <c r="CI28" s="606"/>
      <c r="CJ28" s="606"/>
      <c r="CK28" s="606"/>
      <c r="CL28" s="606"/>
      <c r="CM28" s="606"/>
      <c r="CN28" s="606"/>
      <c r="CO28" s="606"/>
      <c r="CP28" s="606"/>
      <c r="CQ28" s="607"/>
      <c r="CR28" s="608">
        <v>927429</v>
      </c>
      <c r="CS28" s="365"/>
      <c r="CT28" s="365"/>
      <c r="CU28" s="365"/>
      <c r="CV28" s="365"/>
      <c r="CW28" s="365"/>
      <c r="CX28" s="365"/>
      <c r="CY28" s="621"/>
      <c r="CZ28" s="611">
        <v>12.9</v>
      </c>
      <c r="DA28" s="612"/>
      <c r="DB28" s="612"/>
      <c r="DC28" s="613"/>
      <c r="DD28" s="614">
        <v>925977</v>
      </c>
      <c r="DE28" s="365"/>
      <c r="DF28" s="365"/>
      <c r="DG28" s="365"/>
      <c r="DH28" s="365"/>
      <c r="DI28" s="365"/>
      <c r="DJ28" s="365"/>
      <c r="DK28" s="621"/>
      <c r="DL28" s="614">
        <v>925257</v>
      </c>
      <c r="DM28" s="365"/>
      <c r="DN28" s="365"/>
      <c r="DO28" s="365"/>
      <c r="DP28" s="365"/>
      <c r="DQ28" s="365"/>
      <c r="DR28" s="365"/>
      <c r="DS28" s="365"/>
      <c r="DT28" s="365"/>
      <c r="DU28" s="365"/>
      <c r="DV28" s="621"/>
      <c r="DW28" s="611">
        <v>19.100000000000001</v>
      </c>
      <c r="DX28" s="612"/>
      <c r="DY28" s="612"/>
      <c r="DZ28" s="612"/>
      <c r="EA28" s="612"/>
      <c r="EB28" s="612"/>
      <c r="EC28" s="641"/>
    </row>
    <row r="29" spans="2:133" ht="11.25" customHeight="1" x14ac:dyDescent="0.15">
      <c r="B29" s="605" t="s">
        <v>162</v>
      </c>
      <c r="C29" s="606"/>
      <c r="D29" s="606"/>
      <c r="E29" s="606"/>
      <c r="F29" s="606"/>
      <c r="G29" s="606"/>
      <c r="H29" s="606"/>
      <c r="I29" s="606"/>
      <c r="J29" s="606"/>
      <c r="K29" s="606"/>
      <c r="L29" s="606"/>
      <c r="M29" s="606"/>
      <c r="N29" s="606"/>
      <c r="O29" s="606"/>
      <c r="P29" s="606"/>
      <c r="Q29" s="607"/>
      <c r="R29" s="608">
        <v>53813</v>
      </c>
      <c r="S29" s="365"/>
      <c r="T29" s="365"/>
      <c r="U29" s="365"/>
      <c r="V29" s="365"/>
      <c r="W29" s="365"/>
      <c r="X29" s="365"/>
      <c r="Y29" s="621"/>
      <c r="Z29" s="629">
        <v>0.7</v>
      </c>
      <c r="AA29" s="629"/>
      <c r="AB29" s="629"/>
      <c r="AC29" s="629"/>
      <c r="AD29" s="630" t="s">
        <v>206</v>
      </c>
      <c r="AE29" s="630"/>
      <c r="AF29" s="630"/>
      <c r="AG29" s="630"/>
      <c r="AH29" s="630"/>
      <c r="AI29" s="630"/>
      <c r="AJ29" s="630"/>
      <c r="AK29" s="630"/>
      <c r="AL29" s="611" t="s">
        <v>206</v>
      </c>
      <c r="AM29" s="353"/>
      <c r="AN29" s="353"/>
      <c r="AO29" s="631"/>
      <c r="AP29" s="584"/>
      <c r="AQ29" s="585"/>
      <c r="AR29" s="585"/>
      <c r="AS29" s="585"/>
      <c r="AT29" s="585"/>
      <c r="AU29" s="585"/>
      <c r="AV29" s="585"/>
      <c r="AW29" s="585"/>
      <c r="AX29" s="585"/>
      <c r="AY29" s="585"/>
      <c r="AZ29" s="585"/>
      <c r="BA29" s="585"/>
      <c r="BB29" s="585"/>
      <c r="BC29" s="585"/>
      <c r="BD29" s="585"/>
      <c r="BE29" s="585"/>
      <c r="BF29" s="586"/>
      <c r="BG29" s="608"/>
      <c r="BH29" s="365"/>
      <c r="BI29" s="365"/>
      <c r="BJ29" s="365"/>
      <c r="BK29" s="365"/>
      <c r="BL29" s="365"/>
      <c r="BM29" s="365"/>
      <c r="BN29" s="621"/>
      <c r="BO29" s="629"/>
      <c r="BP29" s="629"/>
      <c r="BQ29" s="629"/>
      <c r="BR29" s="629"/>
      <c r="BS29" s="630"/>
      <c r="BT29" s="630"/>
      <c r="BU29" s="630"/>
      <c r="BV29" s="630"/>
      <c r="BW29" s="630"/>
      <c r="BX29" s="630"/>
      <c r="BY29" s="630"/>
      <c r="BZ29" s="630"/>
      <c r="CA29" s="630"/>
      <c r="CB29" s="662"/>
      <c r="CD29" s="393" t="s">
        <v>180</v>
      </c>
      <c r="CE29" s="395"/>
      <c r="CF29" s="605" t="s">
        <v>28</v>
      </c>
      <c r="CG29" s="606"/>
      <c r="CH29" s="606"/>
      <c r="CI29" s="606"/>
      <c r="CJ29" s="606"/>
      <c r="CK29" s="606"/>
      <c r="CL29" s="606"/>
      <c r="CM29" s="606"/>
      <c r="CN29" s="606"/>
      <c r="CO29" s="606"/>
      <c r="CP29" s="606"/>
      <c r="CQ29" s="607"/>
      <c r="CR29" s="608">
        <v>927429</v>
      </c>
      <c r="CS29" s="609"/>
      <c r="CT29" s="609"/>
      <c r="CU29" s="609"/>
      <c r="CV29" s="609"/>
      <c r="CW29" s="609"/>
      <c r="CX29" s="609"/>
      <c r="CY29" s="610"/>
      <c r="CZ29" s="611">
        <v>12.9</v>
      </c>
      <c r="DA29" s="612"/>
      <c r="DB29" s="612"/>
      <c r="DC29" s="613"/>
      <c r="DD29" s="614">
        <v>925977</v>
      </c>
      <c r="DE29" s="609"/>
      <c r="DF29" s="609"/>
      <c r="DG29" s="609"/>
      <c r="DH29" s="609"/>
      <c r="DI29" s="609"/>
      <c r="DJ29" s="609"/>
      <c r="DK29" s="610"/>
      <c r="DL29" s="614">
        <v>925257</v>
      </c>
      <c r="DM29" s="609"/>
      <c r="DN29" s="609"/>
      <c r="DO29" s="609"/>
      <c r="DP29" s="609"/>
      <c r="DQ29" s="609"/>
      <c r="DR29" s="609"/>
      <c r="DS29" s="609"/>
      <c r="DT29" s="609"/>
      <c r="DU29" s="609"/>
      <c r="DV29" s="610"/>
      <c r="DW29" s="611">
        <v>19.100000000000001</v>
      </c>
      <c r="DX29" s="612"/>
      <c r="DY29" s="612"/>
      <c r="DZ29" s="612"/>
      <c r="EA29" s="612"/>
      <c r="EB29" s="612"/>
      <c r="EC29" s="641"/>
    </row>
    <row r="30" spans="2:133" ht="11.25" customHeight="1" x14ac:dyDescent="0.15">
      <c r="B30" s="605" t="s">
        <v>234</v>
      </c>
      <c r="C30" s="606"/>
      <c r="D30" s="606"/>
      <c r="E30" s="606"/>
      <c r="F30" s="606"/>
      <c r="G30" s="606"/>
      <c r="H30" s="606"/>
      <c r="I30" s="606"/>
      <c r="J30" s="606"/>
      <c r="K30" s="606"/>
      <c r="L30" s="606"/>
      <c r="M30" s="606"/>
      <c r="N30" s="606"/>
      <c r="O30" s="606"/>
      <c r="P30" s="606"/>
      <c r="Q30" s="607"/>
      <c r="R30" s="608">
        <v>71602</v>
      </c>
      <c r="S30" s="365"/>
      <c r="T30" s="365"/>
      <c r="U30" s="365"/>
      <c r="V30" s="365"/>
      <c r="W30" s="365"/>
      <c r="X30" s="365"/>
      <c r="Y30" s="621"/>
      <c r="Z30" s="629">
        <v>1</v>
      </c>
      <c r="AA30" s="629"/>
      <c r="AB30" s="629"/>
      <c r="AC30" s="629"/>
      <c r="AD30" s="630">
        <v>24821</v>
      </c>
      <c r="AE30" s="630"/>
      <c r="AF30" s="630"/>
      <c r="AG30" s="630"/>
      <c r="AH30" s="630"/>
      <c r="AI30" s="630"/>
      <c r="AJ30" s="630"/>
      <c r="AK30" s="630"/>
      <c r="AL30" s="611">
        <v>0.5</v>
      </c>
      <c r="AM30" s="353"/>
      <c r="AN30" s="353"/>
      <c r="AO30" s="631"/>
      <c r="AP30" s="519" t="s">
        <v>314</v>
      </c>
      <c r="AQ30" s="520"/>
      <c r="AR30" s="520"/>
      <c r="AS30" s="520"/>
      <c r="AT30" s="520"/>
      <c r="AU30" s="520"/>
      <c r="AV30" s="520"/>
      <c r="AW30" s="520"/>
      <c r="AX30" s="520"/>
      <c r="AY30" s="520"/>
      <c r="AZ30" s="520"/>
      <c r="BA30" s="520"/>
      <c r="BB30" s="520"/>
      <c r="BC30" s="520"/>
      <c r="BD30" s="520"/>
      <c r="BE30" s="520"/>
      <c r="BF30" s="562"/>
      <c r="BG30" s="519" t="s">
        <v>365</v>
      </c>
      <c r="BH30" s="660"/>
      <c r="BI30" s="660"/>
      <c r="BJ30" s="660"/>
      <c r="BK30" s="660"/>
      <c r="BL30" s="660"/>
      <c r="BM30" s="660"/>
      <c r="BN30" s="660"/>
      <c r="BO30" s="660"/>
      <c r="BP30" s="660"/>
      <c r="BQ30" s="661"/>
      <c r="BR30" s="519" t="s">
        <v>521</v>
      </c>
      <c r="BS30" s="660"/>
      <c r="BT30" s="660"/>
      <c r="BU30" s="660"/>
      <c r="BV30" s="660"/>
      <c r="BW30" s="660"/>
      <c r="BX30" s="660"/>
      <c r="BY30" s="660"/>
      <c r="BZ30" s="660"/>
      <c r="CA30" s="660"/>
      <c r="CB30" s="661"/>
      <c r="CD30" s="396"/>
      <c r="CE30" s="398"/>
      <c r="CF30" s="605" t="s">
        <v>367</v>
      </c>
      <c r="CG30" s="606"/>
      <c r="CH30" s="606"/>
      <c r="CI30" s="606"/>
      <c r="CJ30" s="606"/>
      <c r="CK30" s="606"/>
      <c r="CL30" s="606"/>
      <c r="CM30" s="606"/>
      <c r="CN30" s="606"/>
      <c r="CO30" s="606"/>
      <c r="CP30" s="606"/>
      <c r="CQ30" s="607"/>
      <c r="CR30" s="608">
        <v>864711</v>
      </c>
      <c r="CS30" s="365"/>
      <c r="CT30" s="365"/>
      <c r="CU30" s="365"/>
      <c r="CV30" s="365"/>
      <c r="CW30" s="365"/>
      <c r="CX30" s="365"/>
      <c r="CY30" s="621"/>
      <c r="CZ30" s="611">
        <v>12.1</v>
      </c>
      <c r="DA30" s="612"/>
      <c r="DB30" s="612"/>
      <c r="DC30" s="613"/>
      <c r="DD30" s="614">
        <v>863321</v>
      </c>
      <c r="DE30" s="365"/>
      <c r="DF30" s="365"/>
      <c r="DG30" s="365"/>
      <c r="DH30" s="365"/>
      <c r="DI30" s="365"/>
      <c r="DJ30" s="365"/>
      <c r="DK30" s="621"/>
      <c r="DL30" s="614">
        <v>862732</v>
      </c>
      <c r="DM30" s="365"/>
      <c r="DN30" s="365"/>
      <c r="DO30" s="365"/>
      <c r="DP30" s="365"/>
      <c r="DQ30" s="365"/>
      <c r="DR30" s="365"/>
      <c r="DS30" s="365"/>
      <c r="DT30" s="365"/>
      <c r="DU30" s="365"/>
      <c r="DV30" s="621"/>
      <c r="DW30" s="611">
        <v>17.8</v>
      </c>
      <c r="DX30" s="612"/>
      <c r="DY30" s="612"/>
      <c r="DZ30" s="612"/>
      <c r="EA30" s="612"/>
      <c r="EB30" s="612"/>
      <c r="EC30" s="641"/>
    </row>
    <row r="31" spans="2:133" ht="11.25" customHeight="1" x14ac:dyDescent="0.15">
      <c r="B31" s="605" t="s">
        <v>23</v>
      </c>
      <c r="C31" s="606"/>
      <c r="D31" s="606"/>
      <c r="E31" s="606"/>
      <c r="F31" s="606"/>
      <c r="G31" s="606"/>
      <c r="H31" s="606"/>
      <c r="I31" s="606"/>
      <c r="J31" s="606"/>
      <c r="K31" s="606"/>
      <c r="L31" s="606"/>
      <c r="M31" s="606"/>
      <c r="N31" s="606"/>
      <c r="O31" s="606"/>
      <c r="P31" s="606"/>
      <c r="Q31" s="607"/>
      <c r="R31" s="608">
        <v>68056</v>
      </c>
      <c r="S31" s="365"/>
      <c r="T31" s="365"/>
      <c r="U31" s="365"/>
      <c r="V31" s="365"/>
      <c r="W31" s="365"/>
      <c r="X31" s="365"/>
      <c r="Y31" s="621"/>
      <c r="Z31" s="629">
        <v>0.9</v>
      </c>
      <c r="AA31" s="629"/>
      <c r="AB31" s="629"/>
      <c r="AC31" s="629"/>
      <c r="AD31" s="630" t="s">
        <v>206</v>
      </c>
      <c r="AE31" s="630"/>
      <c r="AF31" s="630"/>
      <c r="AG31" s="630"/>
      <c r="AH31" s="630"/>
      <c r="AI31" s="630"/>
      <c r="AJ31" s="630"/>
      <c r="AK31" s="630"/>
      <c r="AL31" s="611" t="s">
        <v>206</v>
      </c>
      <c r="AM31" s="353"/>
      <c r="AN31" s="353"/>
      <c r="AO31" s="631"/>
      <c r="AP31" s="385" t="s">
        <v>10</v>
      </c>
      <c r="AQ31" s="386"/>
      <c r="AR31" s="386"/>
      <c r="AS31" s="386"/>
      <c r="AT31" s="601" t="s">
        <v>520</v>
      </c>
      <c r="AU31" s="43"/>
      <c r="AV31" s="43"/>
      <c r="AW31" s="43"/>
      <c r="AX31" s="648" t="s">
        <v>276</v>
      </c>
      <c r="AY31" s="649"/>
      <c r="AZ31" s="649"/>
      <c r="BA31" s="649"/>
      <c r="BB31" s="649"/>
      <c r="BC31" s="649"/>
      <c r="BD31" s="649"/>
      <c r="BE31" s="649"/>
      <c r="BF31" s="650"/>
      <c r="BG31" s="658">
        <v>99.9</v>
      </c>
      <c r="BH31" s="656"/>
      <c r="BI31" s="656"/>
      <c r="BJ31" s="656"/>
      <c r="BK31" s="656"/>
      <c r="BL31" s="656"/>
      <c r="BM31" s="655">
        <v>99</v>
      </c>
      <c r="BN31" s="656"/>
      <c r="BO31" s="656"/>
      <c r="BP31" s="656"/>
      <c r="BQ31" s="657"/>
      <c r="BR31" s="658">
        <v>99.5</v>
      </c>
      <c r="BS31" s="656"/>
      <c r="BT31" s="656"/>
      <c r="BU31" s="656"/>
      <c r="BV31" s="656"/>
      <c r="BW31" s="656"/>
      <c r="BX31" s="655">
        <v>98.1</v>
      </c>
      <c r="BY31" s="656"/>
      <c r="BZ31" s="656"/>
      <c r="CA31" s="656"/>
      <c r="CB31" s="657"/>
      <c r="CD31" s="396"/>
      <c r="CE31" s="398"/>
      <c r="CF31" s="605" t="s">
        <v>313</v>
      </c>
      <c r="CG31" s="606"/>
      <c r="CH31" s="606"/>
      <c r="CI31" s="606"/>
      <c r="CJ31" s="606"/>
      <c r="CK31" s="606"/>
      <c r="CL31" s="606"/>
      <c r="CM31" s="606"/>
      <c r="CN31" s="606"/>
      <c r="CO31" s="606"/>
      <c r="CP31" s="606"/>
      <c r="CQ31" s="607"/>
      <c r="CR31" s="608">
        <v>62718</v>
      </c>
      <c r="CS31" s="609"/>
      <c r="CT31" s="609"/>
      <c r="CU31" s="609"/>
      <c r="CV31" s="609"/>
      <c r="CW31" s="609"/>
      <c r="CX31" s="609"/>
      <c r="CY31" s="610"/>
      <c r="CZ31" s="611">
        <v>0.9</v>
      </c>
      <c r="DA31" s="612"/>
      <c r="DB31" s="612"/>
      <c r="DC31" s="613"/>
      <c r="DD31" s="614">
        <v>62656</v>
      </c>
      <c r="DE31" s="609"/>
      <c r="DF31" s="609"/>
      <c r="DG31" s="609"/>
      <c r="DH31" s="609"/>
      <c r="DI31" s="609"/>
      <c r="DJ31" s="609"/>
      <c r="DK31" s="610"/>
      <c r="DL31" s="614">
        <v>62525</v>
      </c>
      <c r="DM31" s="609"/>
      <c r="DN31" s="609"/>
      <c r="DO31" s="609"/>
      <c r="DP31" s="609"/>
      <c r="DQ31" s="609"/>
      <c r="DR31" s="609"/>
      <c r="DS31" s="609"/>
      <c r="DT31" s="609"/>
      <c r="DU31" s="609"/>
      <c r="DV31" s="610"/>
      <c r="DW31" s="611">
        <v>1.3</v>
      </c>
      <c r="DX31" s="612"/>
      <c r="DY31" s="612"/>
      <c r="DZ31" s="612"/>
      <c r="EA31" s="612"/>
      <c r="EB31" s="612"/>
      <c r="EC31" s="641"/>
    </row>
    <row r="32" spans="2:133" ht="11.25" customHeight="1" x14ac:dyDescent="0.15">
      <c r="B32" s="605" t="s">
        <v>336</v>
      </c>
      <c r="C32" s="606"/>
      <c r="D32" s="606"/>
      <c r="E32" s="606"/>
      <c r="F32" s="606"/>
      <c r="G32" s="606"/>
      <c r="H32" s="606"/>
      <c r="I32" s="606"/>
      <c r="J32" s="606"/>
      <c r="K32" s="606"/>
      <c r="L32" s="606"/>
      <c r="M32" s="606"/>
      <c r="N32" s="606"/>
      <c r="O32" s="606"/>
      <c r="P32" s="606"/>
      <c r="Q32" s="607"/>
      <c r="R32" s="608">
        <v>1264398</v>
      </c>
      <c r="S32" s="365"/>
      <c r="T32" s="365"/>
      <c r="U32" s="365"/>
      <c r="V32" s="365"/>
      <c r="W32" s="365"/>
      <c r="X32" s="365"/>
      <c r="Y32" s="621"/>
      <c r="Z32" s="629">
        <v>16.8</v>
      </c>
      <c r="AA32" s="629"/>
      <c r="AB32" s="629"/>
      <c r="AC32" s="629"/>
      <c r="AD32" s="630" t="s">
        <v>206</v>
      </c>
      <c r="AE32" s="630"/>
      <c r="AF32" s="630"/>
      <c r="AG32" s="630"/>
      <c r="AH32" s="630"/>
      <c r="AI32" s="630"/>
      <c r="AJ32" s="630"/>
      <c r="AK32" s="630"/>
      <c r="AL32" s="611" t="s">
        <v>206</v>
      </c>
      <c r="AM32" s="353"/>
      <c r="AN32" s="353"/>
      <c r="AO32" s="631"/>
      <c r="AP32" s="600"/>
      <c r="AQ32" s="461"/>
      <c r="AR32" s="461"/>
      <c r="AS32" s="461"/>
      <c r="AT32" s="602"/>
      <c r="AU32" s="1" t="s">
        <v>252</v>
      </c>
      <c r="AX32" s="605" t="s">
        <v>293</v>
      </c>
      <c r="AY32" s="606"/>
      <c r="AZ32" s="606"/>
      <c r="BA32" s="606"/>
      <c r="BB32" s="606"/>
      <c r="BC32" s="606"/>
      <c r="BD32" s="606"/>
      <c r="BE32" s="606"/>
      <c r="BF32" s="607"/>
      <c r="BG32" s="659">
        <v>100</v>
      </c>
      <c r="BH32" s="609"/>
      <c r="BI32" s="609"/>
      <c r="BJ32" s="609"/>
      <c r="BK32" s="609"/>
      <c r="BL32" s="609"/>
      <c r="BM32" s="353">
        <v>99.2</v>
      </c>
      <c r="BN32" s="609"/>
      <c r="BO32" s="609"/>
      <c r="BP32" s="609"/>
      <c r="BQ32" s="639"/>
      <c r="BR32" s="659">
        <v>99.7</v>
      </c>
      <c r="BS32" s="609"/>
      <c r="BT32" s="609"/>
      <c r="BU32" s="609"/>
      <c r="BV32" s="609"/>
      <c r="BW32" s="609"/>
      <c r="BX32" s="353">
        <v>98.4</v>
      </c>
      <c r="BY32" s="609"/>
      <c r="BZ32" s="609"/>
      <c r="CA32" s="609"/>
      <c r="CB32" s="639"/>
      <c r="CD32" s="399"/>
      <c r="CE32" s="401"/>
      <c r="CF32" s="605" t="s">
        <v>368</v>
      </c>
      <c r="CG32" s="606"/>
      <c r="CH32" s="606"/>
      <c r="CI32" s="606"/>
      <c r="CJ32" s="606"/>
      <c r="CK32" s="606"/>
      <c r="CL32" s="606"/>
      <c r="CM32" s="606"/>
      <c r="CN32" s="606"/>
      <c r="CO32" s="606"/>
      <c r="CP32" s="606"/>
      <c r="CQ32" s="607"/>
      <c r="CR32" s="608" t="s">
        <v>206</v>
      </c>
      <c r="CS32" s="365"/>
      <c r="CT32" s="365"/>
      <c r="CU32" s="365"/>
      <c r="CV32" s="365"/>
      <c r="CW32" s="365"/>
      <c r="CX32" s="365"/>
      <c r="CY32" s="621"/>
      <c r="CZ32" s="611" t="s">
        <v>206</v>
      </c>
      <c r="DA32" s="612"/>
      <c r="DB32" s="612"/>
      <c r="DC32" s="613"/>
      <c r="DD32" s="614" t="s">
        <v>206</v>
      </c>
      <c r="DE32" s="365"/>
      <c r="DF32" s="365"/>
      <c r="DG32" s="365"/>
      <c r="DH32" s="365"/>
      <c r="DI32" s="365"/>
      <c r="DJ32" s="365"/>
      <c r="DK32" s="621"/>
      <c r="DL32" s="614" t="s">
        <v>206</v>
      </c>
      <c r="DM32" s="365"/>
      <c r="DN32" s="365"/>
      <c r="DO32" s="365"/>
      <c r="DP32" s="365"/>
      <c r="DQ32" s="365"/>
      <c r="DR32" s="365"/>
      <c r="DS32" s="365"/>
      <c r="DT32" s="365"/>
      <c r="DU32" s="365"/>
      <c r="DV32" s="621"/>
      <c r="DW32" s="611" t="s">
        <v>206</v>
      </c>
      <c r="DX32" s="612"/>
      <c r="DY32" s="612"/>
      <c r="DZ32" s="612"/>
      <c r="EA32" s="612"/>
      <c r="EB32" s="612"/>
      <c r="EC32" s="641"/>
    </row>
    <row r="33" spans="2:133" ht="11.25" customHeight="1" x14ac:dyDescent="0.15">
      <c r="B33" s="651" t="s">
        <v>60</v>
      </c>
      <c r="C33" s="652"/>
      <c r="D33" s="652"/>
      <c r="E33" s="652"/>
      <c r="F33" s="652"/>
      <c r="G33" s="652"/>
      <c r="H33" s="652"/>
      <c r="I33" s="652"/>
      <c r="J33" s="652"/>
      <c r="K33" s="652"/>
      <c r="L33" s="652"/>
      <c r="M33" s="652"/>
      <c r="N33" s="652"/>
      <c r="O33" s="652"/>
      <c r="P33" s="652"/>
      <c r="Q33" s="653"/>
      <c r="R33" s="608" t="s">
        <v>206</v>
      </c>
      <c r="S33" s="365"/>
      <c r="T33" s="365"/>
      <c r="U33" s="365"/>
      <c r="V33" s="365"/>
      <c r="W33" s="365"/>
      <c r="X33" s="365"/>
      <c r="Y33" s="621"/>
      <c r="Z33" s="629" t="s">
        <v>206</v>
      </c>
      <c r="AA33" s="629"/>
      <c r="AB33" s="629"/>
      <c r="AC33" s="629"/>
      <c r="AD33" s="630" t="s">
        <v>206</v>
      </c>
      <c r="AE33" s="630"/>
      <c r="AF33" s="630"/>
      <c r="AG33" s="630"/>
      <c r="AH33" s="630"/>
      <c r="AI33" s="630"/>
      <c r="AJ33" s="630"/>
      <c r="AK33" s="630"/>
      <c r="AL33" s="611" t="s">
        <v>206</v>
      </c>
      <c r="AM33" s="353"/>
      <c r="AN33" s="353"/>
      <c r="AO33" s="631"/>
      <c r="AP33" s="388"/>
      <c r="AQ33" s="389"/>
      <c r="AR33" s="389"/>
      <c r="AS33" s="389"/>
      <c r="AT33" s="603"/>
      <c r="AU33" s="44"/>
      <c r="AV33" s="44"/>
      <c r="AW33" s="44"/>
      <c r="AX33" s="584" t="s">
        <v>164</v>
      </c>
      <c r="AY33" s="585"/>
      <c r="AZ33" s="585"/>
      <c r="BA33" s="585"/>
      <c r="BB33" s="585"/>
      <c r="BC33" s="585"/>
      <c r="BD33" s="585"/>
      <c r="BE33" s="585"/>
      <c r="BF33" s="586"/>
      <c r="BG33" s="654">
        <v>99.8</v>
      </c>
      <c r="BH33" s="588"/>
      <c r="BI33" s="588"/>
      <c r="BJ33" s="588"/>
      <c r="BK33" s="588"/>
      <c r="BL33" s="588"/>
      <c r="BM33" s="627">
        <v>98.7</v>
      </c>
      <c r="BN33" s="588"/>
      <c r="BO33" s="588"/>
      <c r="BP33" s="588"/>
      <c r="BQ33" s="635"/>
      <c r="BR33" s="654">
        <v>99.1</v>
      </c>
      <c r="BS33" s="588"/>
      <c r="BT33" s="588"/>
      <c r="BU33" s="588"/>
      <c r="BV33" s="588"/>
      <c r="BW33" s="588"/>
      <c r="BX33" s="627">
        <v>97.6</v>
      </c>
      <c r="BY33" s="588"/>
      <c r="BZ33" s="588"/>
      <c r="CA33" s="588"/>
      <c r="CB33" s="635"/>
      <c r="CD33" s="605" t="s">
        <v>373</v>
      </c>
      <c r="CE33" s="606"/>
      <c r="CF33" s="606"/>
      <c r="CG33" s="606"/>
      <c r="CH33" s="606"/>
      <c r="CI33" s="606"/>
      <c r="CJ33" s="606"/>
      <c r="CK33" s="606"/>
      <c r="CL33" s="606"/>
      <c r="CM33" s="606"/>
      <c r="CN33" s="606"/>
      <c r="CO33" s="606"/>
      <c r="CP33" s="606"/>
      <c r="CQ33" s="607"/>
      <c r="CR33" s="608">
        <v>3058603</v>
      </c>
      <c r="CS33" s="609"/>
      <c r="CT33" s="609"/>
      <c r="CU33" s="609"/>
      <c r="CV33" s="609"/>
      <c r="CW33" s="609"/>
      <c r="CX33" s="609"/>
      <c r="CY33" s="610"/>
      <c r="CZ33" s="611">
        <v>42.6</v>
      </c>
      <c r="DA33" s="612"/>
      <c r="DB33" s="612"/>
      <c r="DC33" s="613"/>
      <c r="DD33" s="614">
        <v>2646082</v>
      </c>
      <c r="DE33" s="609"/>
      <c r="DF33" s="609"/>
      <c r="DG33" s="609"/>
      <c r="DH33" s="609"/>
      <c r="DI33" s="609"/>
      <c r="DJ33" s="609"/>
      <c r="DK33" s="610"/>
      <c r="DL33" s="614">
        <v>1868643</v>
      </c>
      <c r="DM33" s="609"/>
      <c r="DN33" s="609"/>
      <c r="DO33" s="609"/>
      <c r="DP33" s="609"/>
      <c r="DQ33" s="609"/>
      <c r="DR33" s="609"/>
      <c r="DS33" s="609"/>
      <c r="DT33" s="609"/>
      <c r="DU33" s="609"/>
      <c r="DV33" s="610"/>
      <c r="DW33" s="611">
        <v>38.6</v>
      </c>
      <c r="DX33" s="612"/>
      <c r="DY33" s="612"/>
      <c r="DZ33" s="612"/>
      <c r="EA33" s="612"/>
      <c r="EB33" s="612"/>
      <c r="EC33" s="641"/>
    </row>
    <row r="34" spans="2:133" ht="11.25" customHeight="1" x14ac:dyDescent="0.15">
      <c r="B34" s="605" t="s">
        <v>374</v>
      </c>
      <c r="C34" s="606"/>
      <c r="D34" s="606"/>
      <c r="E34" s="606"/>
      <c r="F34" s="606"/>
      <c r="G34" s="606"/>
      <c r="H34" s="606"/>
      <c r="I34" s="606"/>
      <c r="J34" s="606"/>
      <c r="K34" s="606"/>
      <c r="L34" s="606"/>
      <c r="M34" s="606"/>
      <c r="N34" s="606"/>
      <c r="O34" s="606"/>
      <c r="P34" s="606"/>
      <c r="Q34" s="607"/>
      <c r="R34" s="608">
        <v>440619</v>
      </c>
      <c r="S34" s="365"/>
      <c r="T34" s="365"/>
      <c r="U34" s="365"/>
      <c r="V34" s="365"/>
      <c r="W34" s="365"/>
      <c r="X34" s="365"/>
      <c r="Y34" s="621"/>
      <c r="Z34" s="629">
        <v>5.8</v>
      </c>
      <c r="AA34" s="629"/>
      <c r="AB34" s="629"/>
      <c r="AC34" s="629"/>
      <c r="AD34" s="630" t="s">
        <v>206</v>
      </c>
      <c r="AE34" s="630"/>
      <c r="AF34" s="630"/>
      <c r="AG34" s="630"/>
      <c r="AH34" s="630"/>
      <c r="AI34" s="630"/>
      <c r="AJ34" s="630"/>
      <c r="AK34" s="630"/>
      <c r="AL34" s="611" t="s">
        <v>206</v>
      </c>
      <c r="AM34" s="353"/>
      <c r="AN34" s="353"/>
      <c r="AO34" s="631"/>
      <c r="AP34" s="11"/>
      <c r="AQ34" s="14"/>
      <c r="AS34" s="43"/>
      <c r="AT34" s="43"/>
      <c r="AU34" s="43"/>
      <c r="AV34" s="43"/>
      <c r="AW34" s="43"/>
      <c r="AX34" s="43"/>
      <c r="AY34" s="43"/>
      <c r="AZ34" s="43"/>
      <c r="BA34" s="43"/>
      <c r="BB34" s="43"/>
      <c r="BC34" s="43"/>
      <c r="BD34" s="43"/>
      <c r="BE34" s="43"/>
      <c r="BF34" s="43"/>
      <c r="BG34" s="14"/>
      <c r="BH34" s="14"/>
      <c r="BI34" s="14"/>
      <c r="BJ34" s="14"/>
      <c r="BK34" s="14"/>
      <c r="BL34" s="14"/>
      <c r="BM34" s="14"/>
      <c r="BN34" s="14"/>
      <c r="BO34" s="14"/>
      <c r="BP34" s="14"/>
      <c r="BQ34" s="14"/>
      <c r="BR34" s="14"/>
      <c r="BS34" s="14"/>
      <c r="BT34" s="14"/>
      <c r="BU34" s="14"/>
      <c r="BV34" s="14"/>
      <c r="BW34" s="14"/>
      <c r="BX34" s="14"/>
      <c r="BY34" s="14"/>
      <c r="BZ34" s="14"/>
      <c r="CA34" s="14"/>
      <c r="CB34" s="14"/>
      <c r="CD34" s="605" t="s">
        <v>377</v>
      </c>
      <c r="CE34" s="606"/>
      <c r="CF34" s="606"/>
      <c r="CG34" s="606"/>
      <c r="CH34" s="606"/>
      <c r="CI34" s="606"/>
      <c r="CJ34" s="606"/>
      <c r="CK34" s="606"/>
      <c r="CL34" s="606"/>
      <c r="CM34" s="606"/>
      <c r="CN34" s="606"/>
      <c r="CO34" s="606"/>
      <c r="CP34" s="606"/>
      <c r="CQ34" s="607"/>
      <c r="CR34" s="608">
        <v>961658</v>
      </c>
      <c r="CS34" s="365"/>
      <c r="CT34" s="365"/>
      <c r="CU34" s="365"/>
      <c r="CV34" s="365"/>
      <c r="CW34" s="365"/>
      <c r="CX34" s="365"/>
      <c r="CY34" s="621"/>
      <c r="CZ34" s="611">
        <v>13.4</v>
      </c>
      <c r="DA34" s="612"/>
      <c r="DB34" s="612"/>
      <c r="DC34" s="613"/>
      <c r="DD34" s="614">
        <v>756734</v>
      </c>
      <c r="DE34" s="365"/>
      <c r="DF34" s="365"/>
      <c r="DG34" s="365"/>
      <c r="DH34" s="365"/>
      <c r="DI34" s="365"/>
      <c r="DJ34" s="365"/>
      <c r="DK34" s="621"/>
      <c r="DL34" s="614">
        <v>631647</v>
      </c>
      <c r="DM34" s="365"/>
      <c r="DN34" s="365"/>
      <c r="DO34" s="365"/>
      <c r="DP34" s="365"/>
      <c r="DQ34" s="365"/>
      <c r="DR34" s="365"/>
      <c r="DS34" s="365"/>
      <c r="DT34" s="365"/>
      <c r="DU34" s="365"/>
      <c r="DV34" s="621"/>
      <c r="DW34" s="611">
        <v>13</v>
      </c>
      <c r="DX34" s="612"/>
      <c r="DY34" s="612"/>
      <c r="DZ34" s="612"/>
      <c r="EA34" s="612"/>
      <c r="EB34" s="612"/>
      <c r="EC34" s="641"/>
    </row>
    <row r="35" spans="2:133" ht="11.25" customHeight="1" x14ac:dyDescent="0.15">
      <c r="B35" s="605" t="s">
        <v>225</v>
      </c>
      <c r="C35" s="606"/>
      <c r="D35" s="606"/>
      <c r="E35" s="606"/>
      <c r="F35" s="606"/>
      <c r="G35" s="606"/>
      <c r="H35" s="606"/>
      <c r="I35" s="606"/>
      <c r="J35" s="606"/>
      <c r="K35" s="606"/>
      <c r="L35" s="606"/>
      <c r="M35" s="606"/>
      <c r="N35" s="606"/>
      <c r="O35" s="606"/>
      <c r="P35" s="606"/>
      <c r="Q35" s="607"/>
      <c r="R35" s="608">
        <v>6940</v>
      </c>
      <c r="S35" s="365"/>
      <c r="T35" s="365"/>
      <c r="U35" s="365"/>
      <c r="V35" s="365"/>
      <c r="W35" s="365"/>
      <c r="X35" s="365"/>
      <c r="Y35" s="621"/>
      <c r="Z35" s="629">
        <v>0.1</v>
      </c>
      <c r="AA35" s="629"/>
      <c r="AB35" s="629"/>
      <c r="AC35" s="629"/>
      <c r="AD35" s="630">
        <v>6938</v>
      </c>
      <c r="AE35" s="630"/>
      <c r="AF35" s="630"/>
      <c r="AG35" s="630"/>
      <c r="AH35" s="630"/>
      <c r="AI35" s="630"/>
      <c r="AJ35" s="630"/>
      <c r="AK35" s="630"/>
      <c r="AL35" s="611">
        <v>0.1</v>
      </c>
      <c r="AM35" s="353"/>
      <c r="AN35" s="353"/>
      <c r="AO35" s="631"/>
      <c r="AP35" s="17"/>
      <c r="AQ35" s="519" t="s">
        <v>519</v>
      </c>
      <c r="AR35" s="520"/>
      <c r="AS35" s="520"/>
      <c r="AT35" s="520"/>
      <c r="AU35" s="520"/>
      <c r="AV35" s="520"/>
      <c r="AW35" s="520"/>
      <c r="AX35" s="520"/>
      <c r="AY35" s="520"/>
      <c r="AZ35" s="520"/>
      <c r="BA35" s="520"/>
      <c r="BB35" s="520"/>
      <c r="BC35" s="520"/>
      <c r="BD35" s="520"/>
      <c r="BE35" s="520"/>
      <c r="BF35" s="562"/>
      <c r="BG35" s="519" t="s">
        <v>213</v>
      </c>
      <c r="BH35" s="520"/>
      <c r="BI35" s="520"/>
      <c r="BJ35" s="520"/>
      <c r="BK35" s="520"/>
      <c r="BL35" s="520"/>
      <c r="BM35" s="520"/>
      <c r="BN35" s="520"/>
      <c r="BO35" s="520"/>
      <c r="BP35" s="520"/>
      <c r="BQ35" s="520"/>
      <c r="BR35" s="520"/>
      <c r="BS35" s="520"/>
      <c r="BT35" s="520"/>
      <c r="BU35" s="520"/>
      <c r="BV35" s="520"/>
      <c r="BW35" s="520"/>
      <c r="BX35" s="520"/>
      <c r="BY35" s="520"/>
      <c r="BZ35" s="520"/>
      <c r="CA35" s="520"/>
      <c r="CB35" s="562"/>
      <c r="CD35" s="605" t="s">
        <v>379</v>
      </c>
      <c r="CE35" s="606"/>
      <c r="CF35" s="606"/>
      <c r="CG35" s="606"/>
      <c r="CH35" s="606"/>
      <c r="CI35" s="606"/>
      <c r="CJ35" s="606"/>
      <c r="CK35" s="606"/>
      <c r="CL35" s="606"/>
      <c r="CM35" s="606"/>
      <c r="CN35" s="606"/>
      <c r="CO35" s="606"/>
      <c r="CP35" s="606"/>
      <c r="CQ35" s="607"/>
      <c r="CR35" s="608">
        <v>14302</v>
      </c>
      <c r="CS35" s="609"/>
      <c r="CT35" s="609"/>
      <c r="CU35" s="609"/>
      <c r="CV35" s="609"/>
      <c r="CW35" s="609"/>
      <c r="CX35" s="609"/>
      <c r="CY35" s="610"/>
      <c r="CZ35" s="611">
        <v>0.2</v>
      </c>
      <c r="DA35" s="612"/>
      <c r="DB35" s="612"/>
      <c r="DC35" s="613"/>
      <c r="DD35" s="614">
        <v>13851</v>
      </c>
      <c r="DE35" s="609"/>
      <c r="DF35" s="609"/>
      <c r="DG35" s="609"/>
      <c r="DH35" s="609"/>
      <c r="DI35" s="609"/>
      <c r="DJ35" s="609"/>
      <c r="DK35" s="610"/>
      <c r="DL35" s="614">
        <v>13851</v>
      </c>
      <c r="DM35" s="609"/>
      <c r="DN35" s="609"/>
      <c r="DO35" s="609"/>
      <c r="DP35" s="609"/>
      <c r="DQ35" s="609"/>
      <c r="DR35" s="609"/>
      <c r="DS35" s="609"/>
      <c r="DT35" s="609"/>
      <c r="DU35" s="609"/>
      <c r="DV35" s="610"/>
      <c r="DW35" s="611">
        <v>0.3</v>
      </c>
      <c r="DX35" s="612"/>
      <c r="DY35" s="612"/>
      <c r="DZ35" s="612"/>
      <c r="EA35" s="612"/>
      <c r="EB35" s="612"/>
      <c r="EC35" s="641"/>
    </row>
    <row r="36" spans="2:133" ht="11.25" customHeight="1" x14ac:dyDescent="0.15">
      <c r="B36" s="605" t="s">
        <v>153</v>
      </c>
      <c r="C36" s="606"/>
      <c r="D36" s="606"/>
      <c r="E36" s="606"/>
      <c r="F36" s="606"/>
      <c r="G36" s="606"/>
      <c r="H36" s="606"/>
      <c r="I36" s="606"/>
      <c r="J36" s="606"/>
      <c r="K36" s="606"/>
      <c r="L36" s="606"/>
      <c r="M36" s="606"/>
      <c r="N36" s="606"/>
      <c r="O36" s="606"/>
      <c r="P36" s="606"/>
      <c r="Q36" s="607"/>
      <c r="R36" s="608">
        <v>23506</v>
      </c>
      <c r="S36" s="365"/>
      <c r="T36" s="365"/>
      <c r="U36" s="365"/>
      <c r="V36" s="365"/>
      <c r="W36" s="365"/>
      <c r="X36" s="365"/>
      <c r="Y36" s="621"/>
      <c r="Z36" s="629">
        <v>0.3</v>
      </c>
      <c r="AA36" s="629"/>
      <c r="AB36" s="629"/>
      <c r="AC36" s="629"/>
      <c r="AD36" s="630" t="s">
        <v>206</v>
      </c>
      <c r="AE36" s="630"/>
      <c r="AF36" s="630"/>
      <c r="AG36" s="630"/>
      <c r="AH36" s="630"/>
      <c r="AI36" s="630"/>
      <c r="AJ36" s="630"/>
      <c r="AK36" s="630"/>
      <c r="AL36" s="611" t="s">
        <v>206</v>
      </c>
      <c r="AM36" s="353"/>
      <c r="AN36" s="353"/>
      <c r="AO36" s="631"/>
      <c r="AP36" s="17"/>
      <c r="AQ36" s="642" t="s">
        <v>361</v>
      </c>
      <c r="AR36" s="643"/>
      <c r="AS36" s="643"/>
      <c r="AT36" s="643"/>
      <c r="AU36" s="643"/>
      <c r="AV36" s="643"/>
      <c r="AW36" s="643"/>
      <c r="AX36" s="643"/>
      <c r="AY36" s="644"/>
      <c r="AZ36" s="645">
        <v>976801</v>
      </c>
      <c r="BA36" s="646"/>
      <c r="BB36" s="646"/>
      <c r="BC36" s="646"/>
      <c r="BD36" s="646"/>
      <c r="BE36" s="646"/>
      <c r="BF36" s="647"/>
      <c r="BG36" s="648" t="s">
        <v>518</v>
      </c>
      <c r="BH36" s="649"/>
      <c r="BI36" s="649"/>
      <c r="BJ36" s="649"/>
      <c r="BK36" s="649"/>
      <c r="BL36" s="649"/>
      <c r="BM36" s="649"/>
      <c r="BN36" s="649"/>
      <c r="BO36" s="649"/>
      <c r="BP36" s="649"/>
      <c r="BQ36" s="649"/>
      <c r="BR36" s="649"/>
      <c r="BS36" s="649"/>
      <c r="BT36" s="649"/>
      <c r="BU36" s="650"/>
      <c r="BV36" s="645">
        <v>10629</v>
      </c>
      <c r="BW36" s="646"/>
      <c r="BX36" s="646"/>
      <c r="BY36" s="646"/>
      <c r="BZ36" s="646"/>
      <c r="CA36" s="646"/>
      <c r="CB36" s="647"/>
      <c r="CD36" s="605" t="s">
        <v>32</v>
      </c>
      <c r="CE36" s="606"/>
      <c r="CF36" s="606"/>
      <c r="CG36" s="606"/>
      <c r="CH36" s="606"/>
      <c r="CI36" s="606"/>
      <c r="CJ36" s="606"/>
      <c r="CK36" s="606"/>
      <c r="CL36" s="606"/>
      <c r="CM36" s="606"/>
      <c r="CN36" s="606"/>
      <c r="CO36" s="606"/>
      <c r="CP36" s="606"/>
      <c r="CQ36" s="607"/>
      <c r="CR36" s="608">
        <v>656274</v>
      </c>
      <c r="CS36" s="365"/>
      <c r="CT36" s="365"/>
      <c r="CU36" s="365"/>
      <c r="CV36" s="365"/>
      <c r="CW36" s="365"/>
      <c r="CX36" s="365"/>
      <c r="CY36" s="621"/>
      <c r="CZ36" s="611">
        <v>9.1</v>
      </c>
      <c r="DA36" s="612"/>
      <c r="DB36" s="612"/>
      <c r="DC36" s="613"/>
      <c r="DD36" s="614">
        <v>590745</v>
      </c>
      <c r="DE36" s="365"/>
      <c r="DF36" s="365"/>
      <c r="DG36" s="365"/>
      <c r="DH36" s="365"/>
      <c r="DI36" s="365"/>
      <c r="DJ36" s="365"/>
      <c r="DK36" s="621"/>
      <c r="DL36" s="614">
        <v>427077</v>
      </c>
      <c r="DM36" s="365"/>
      <c r="DN36" s="365"/>
      <c r="DO36" s="365"/>
      <c r="DP36" s="365"/>
      <c r="DQ36" s="365"/>
      <c r="DR36" s="365"/>
      <c r="DS36" s="365"/>
      <c r="DT36" s="365"/>
      <c r="DU36" s="365"/>
      <c r="DV36" s="621"/>
      <c r="DW36" s="611">
        <v>8.8000000000000007</v>
      </c>
      <c r="DX36" s="612"/>
      <c r="DY36" s="612"/>
      <c r="DZ36" s="612"/>
      <c r="EA36" s="612"/>
      <c r="EB36" s="612"/>
      <c r="EC36" s="641"/>
    </row>
    <row r="37" spans="2:133" ht="11.25" customHeight="1" x14ac:dyDescent="0.15">
      <c r="B37" s="605" t="s">
        <v>381</v>
      </c>
      <c r="C37" s="606"/>
      <c r="D37" s="606"/>
      <c r="E37" s="606"/>
      <c r="F37" s="606"/>
      <c r="G37" s="606"/>
      <c r="H37" s="606"/>
      <c r="I37" s="606"/>
      <c r="J37" s="606"/>
      <c r="K37" s="606"/>
      <c r="L37" s="606"/>
      <c r="M37" s="606"/>
      <c r="N37" s="606"/>
      <c r="O37" s="606"/>
      <c r="P37" s="606"/>
      <c r="Q37" s="607"/>
      <c r="R37" s="608">
        <v>5000</v>
      </c>
      <c r="S37" s="365"/>
      <c r="T37" s="365"/>
      <c r="U37" s="365"/>
      <c r="V37" s="365"/>
      <c r="W37" s="365"/>
      <c r="X37" s="365"/>
      <c r="Y37" s="621"/>
      <c r="Z37" s="629">
        <v>0.1</v>
      </c>
      <c r="AA37" s="629"/>
      <c r="AB37" s="629"/>
      <c r="AC37" s="629"/>
      <c r="AD37" s="630" t="s">
        <v>206</v>
      </c>
      <c r="AE37" s="630"/>
      <c r="AF37" s="630"/>
      <c r="AG37" s="630"/>
      <c r="AH37" s="630"/>
      <c r="AI37" s="630"/>
      <c r="AJ37" s="630"/>
      <c r="AK37" s="630"/>
      <c r="AL37" s="611" t="s">
        <v>206</v>
      </c>
      <c r="AM37" s="353"/>
      <c r="AN37" s="353"/>
      <c r="AO37" s="631"/>
      <c r="AQ37" s="637" t="s">
        <v>517</v>
      </c>
      <c r="AR37" s="470"/>
      <c r="AS37" s="470"/>
      <c r="AT37" s="470"/>
      <c r="AU37" s="470"/>
      <c r="AV37" s="470"/>
      <c r="AW37" s="470"/>
      <c r="AX37" s="470"/>
      <c r="AY37" s="638"/>
      <c r="AZ37" s="608">
        <v>253769</v>
      </c>
      <c r="BA37" s="365"/>
      <c r="BB37" s="365"/>
      <c r="BC37" s="365"/>
      <c r="BD37" s="609"/>
      <c r="BE37" s="609"/>
      <c r="BF37" s="639"/>
      <c r="BG37" s="605" t="s">
        <v>382</v>
      </c>
      <c r="BH37" s="606"/>
      <c r="BI37" s="606"/>
      <c r="BJ37" s="606"/>
      <c r="BK37" s="606"/>
      <c r="BL37" s="606"/>
      <c r="BM37" s="606"/>
      <c r="BN37" s="606"/>
      <c r="BO37" s="606"/>
      <c r="BP37" s="606"/>
      <c r="BQ37" s="606"/>
      <c r="BR37" s="606"/>
      <c r="BS37" s="606"/>
      <c r="BT37" s="606"/>
      <c r="BU37" s="607"/>
      <c r="BV37" s="608">
        <v>4973</v>
      </c>
      <c r="BW37" s="365"/>
      <c r="BX37" s="365"/>
      <c r="BY37" s="365"/>
      <c r="BZ37" s="365"/>
      <c r="CA37" s="365"/>
      <c r="CB37" s="640"/>
      <c r="CD37" s="605" t="s">
        <v>166</v>
      </c>
      <c r="CE37" s="606"/>
      <c r="CF37" s="606"/>
      <c r="CG37" s="606"/>
      <c r="CH37" s="606"/>
      <c r="CI37" s="606"/>
      <c r="CJ37" s="606"/>
      <c r="CK37" s="606"/>
      <c r="CL37" s="606"/>
      <c r="CM37" s="606"/>
      <c r="CN37" s="606"/>
      <c r="CO37" s="606"/>
      <c r="CP37" s="606"/>
      <c r="CQ37" s="607"/>
      <c r="CR37" s="608">
        <v>368510</v>
      </c>
      <c r="CS37" s="609"/>
      <c r="CT37" s="609"/>
      <c r="CU37" s="609"/>
      <c r="CV37" s="609"/>
      <c r="CW37" s="609"/>
      <c r="CX37" s="609"/>
      <c r="CY37" s="610"/>
      <c r="CZ37" s="611">
        <v>5.0999999999999996</v>
      </c>
      <c r="DA37" s="612"/>
      <c r="DB37" s="612"/>
      <c r="DC37" s="613"/>
      <c r="DD37" s="614">
        <v>366167</v>
      </c>
      <c r="DE37" s="609"/>
      <c r="DF37" s="609"/>
      <c r="DG37" s="609"/>
      <c r="DH37" s="609"/>
      <c r="DI37" s="609"/>
      <c r="DJ37" s="609"/>
      <c r="DK37" s="610"/>
      <c r="DL37" s="614">
        <v>335160</v>
      </c>
      <c r="DM37" s="609"/>
      <c r="DN37" s="609"/>
      <c r="DO37" s="609"/>
      <c r="DP37" s="609"/>
      <c r="DQ37" s="609"/>
      <c r="DR37" s="609"/>
      <c r="DS37" s="609"/>
      <c r="DT37" s="609"/>
      <c r="DU37" s="609"/>
      <c r="DV37" s="610"/>
      <c r="DW37" s="611">
        <v>6.9</v>
      </c>
      <c r="DX37" s="612"/>
      <c r="DY37" s="612"/>
      <c r="DZ37" s="612"/>
      <c r="EA37" s="612"/>
      <c r="EB37" s="612"/>
      <c r="EC37" s="641"/>
    </row>
    <row r="38" spans="2:133" ht="11.25" customHeight="1" x14ac:dyDescent="0.15">
      <c r="B38" s="605" t="s">
        <v>292</v>
      </c>
      <c r="C38" s="606"/>
      <c r="D38" s="606"/>
      <c r="E38" s="606"/>
      <c r="F38" s="606"/>
      <c r="G38" s="606"/>
      <c r="H38" s="606"/>
      <c r="I38" s="606"/>
      <c r="J38" s="606"/>
      <c r="K38" s="606"/>
      <c r="L38" s="606"/>
      <c r="M38" s="606"/>
      <c r="N38" s="606"/>
      <c r="O38" s="606"/>
      <c r="P38" s="606"/>
      <c r="Q38" s="607"/>
      <c r="R38" s="608">
        <v>229425</v>
      </c>
      <c r="S38" s="365"/>
      <c r="T38" s="365"/>
      <c r="U38" s="365"/>
      <c r="V38" s="365"/>
      <c r="W38" s="365"/>
      <c r="X38" s="365"/>
      <c r="Y38" s="621"/>
      <c r="Z38" s="629">
        <v>3</v>
      </c>
      <c r="AA38" s="629"/>
      <c r="AB38" s="629"/>
      <c r="AC38" s="629"/>
      <c r="AD38" s="630" t="s">
        <v>206</v>
      </c>
      <c r="AE38" s="630"/>
      <c r="AF38" s="630"/>
      <c r="AG38" s="630"/>
      <c r="AH38" s="630"/>
      <c r="AI38" s="630"/>
      <c r="AJ38" s="630"/>
      <c r="AK38" s="630"/>
      <c r="AL38" s="611" t="s">
        <v>206</v>
      </c>
      <c r="AM38" s="353"/>
      <c r="AN38" s="353"/>
      <c r="AO38" s="631"/>
      <c r="AQ38" s="637" t="s">
        <v>308</v>
      </c>
      <c r="AR38" s="470"/>
      <c r="AS38" s="470"/>
      <c r="AT38" s="470"/>
      <c r="AU38" s="470"/>
      <c r="AV38" s="470"/>
      <c r="AW38" s="470"/>
      <c r="AX38" s="470"/>
      <c r="AY38" s="638"/>
      <c r="AZ38" s="608">
        <v>2000</v>
      </c>
      <c r="BA38" s="365"/>
      <c r="BB38" s="365"/>
      <c r="BC38" s="365"/>
      <c r="BD38" s="609"/>
      <c r="BE38" s="609"/>
      <c r="BF38" s="639"/>
      <c r="BG38" s="605" t="s">
        <v>384</v>
      </c>
      <c r="BH38" s="606"/>
      <c r="BI38" s="606"/>
      <c r="BJ38" s="606"/>
      <c r="BK38" s="606"/>
      <c r="BL38" s="606"/>
      <c r="BM38" s="606"/>
      <c r="BN38" s="606"/>
      <c r="BO38" s="606"/>
      <c r="BP38" s="606"/>
      <c r="BQ38" s="606"/>
      <c r="BR38" s="606"/>
      <c r="BS38" s="606"/>
      <c r="BT38" s="606"/>
      <c r="BU38" s="607"/>
      <c r="BV38" s="608">
        <v>2179</v>
      </c>
      <c r="BW38" s="365"/>
      <c r="BX38" s="365"/>
      <c r="BY38" s="365"/>
      <c r="BZ38" s="365"/>
      <c r="CA38" s="365"/>
      <c r="CB38" s="640"/>
      <c r="CD38" s="605" t="s">
        <v>516</v>
      </c>
      <c r="CE38" s="606"/>
      <c r="CF38" s="606"/>
      <c r="CG38" s="606"/>
      <c r="CH38" s="606"/>
      <c r="CI38" s="606"/>
      <c r="CJ38" s="606"/>
      <c r="CK38" s="606"/>
      <c r="CL38" s="606"/>
      <c r="CM38" s="606"/>
      <c r="CN38" s="606"/>
      <c r="CO38" s="606"/>
      <c r="CP38" s="606"/>
      <c r="CQ38" s="607"/>
      <c r="CR38" s="608">
        <v>974801</v>
      </c>
      <c r="CS38" s="365"/>
      <c r="CT38" s="365"/>
      <c r="CU38" s="365"/>
      <c r="CV38" s="365"/>
      <c r="CW38" s="365"/>
      <c r="CX38" s="365"/>
      <c r="CY38" s="621"/>
      <c r="CZ38" s="611">
        <v>13.6</v>
      </c>
      <c r="DA38" s="612"/>
      <c r="DB38" s="612"/>
      <c r="DC38" s="613"/>
      <c r="DD38" s="614">
        <v>833307</v>
      </c>
      <c r="DE38" s="365"/>
      <c r="DF38" s="365"/>
      <c r="DG38" s="365"/>
      <c r="DH38" s="365"/>
      <c r="DI38" s="365"/>
      <c r="DJ38" s="365"/>
      <c r="DK38" s="621"/>
      <c r="DL38" s="614">
        <v>796068</v>
      </c>
      <c r="DM38" s="365"/>
      <c r="DN38" s="365"/>
      <c r="DO38" s="365"/>
      <c r="DP38" s="365"/>
      <c r="DQ38" s="365"/>
      <c r="DR38" s="365"/>
      <c r="DS38" s="365"/>
      <c r="DT38" s="365"/>
      <c r="DU38" s="365"/>
      <c r="DV38" s="621"/>
      <c r="DW38" s="611">
        <v>16.399999999999999</v>
      </c>
      <c r="DX38" s="612"/>
      <c r="DY38" s="612"/>
      <c r="DZ38" s="612"/>
      <c r="EA38" s="612"/>
      <c r="EB38" s="612"/>
      <c r="EC38" s="641"/>
    </row>
    <row r="39" spans="2:133" ht="11.25" customHeight="1" x14ac:dyDescent="0.15">
      <c r="B39" s="605" t="s">
        <v>371</v>
      </c>
      <c r="C39" s="606"/>
      <c r="D39" s="606"/>
      <c r="E39" s="606"/>
      <c r="F39" s="606"/>
      <c r="G39" s="606"/>
      <c r="H39" s="606"/>
      <c r="I39" s="606"/>
      <c r="J39" s="606"/>
      <c r="K39" s="606"/>
      <c r="L39" s="606"/>
      <c r="M39" s="606"/>
      <c r="N39" s="606"/>
      <c r="O39" s="606"/>
      <c r="P39" s="606"/>
      <c r="Q39" s="607"/>
      <c r="R39" s="608">
        <v>59090</v>
      </c>
      <c r="S39" s="365"/>
      <c r="T39" s="365"/>
      <c r="U39" s="365"/>
      <c r="V39" s="365"/>
      <c r="W39" s="365"/>
      <c r="X39" s="365"/>
      <c r="Y39" s="621"/>
      <c r="Z39" s="629">
        <v>0.8</v>
      </c>
      <c r="AA39" s="629"/>
      <c r="AB39" s="629"/>
      <c r="AC39" s="629"/>
      <c r="AD39" s="630">
        <v>3098</v>
      </c>
      <c r="AE39" s="630"/>
      <c r="AF39" s="630"/>
      <c r="AG39" s="630"/>
      <c r="AH39" s="630"/>
      <c r="AI39" s="630"/>
      <c r="AJ39" s="630"/>
      <c r="AK39" s="630"/>
      <c r="AL39" s="611">
        <v>0.1</v>
      </c>
      <c r="AM39" s="353"/>
      <c r="AN39" s="353"/>
      <c r="AO39" s="631"/>
      <c r="AQ39" s="637" t="s">
        <v>515</v>
      </c>
      <c r="AR39" s="470"/>
      <c r="AS39" s="470"/>
      <c r="AT39" s="470"/>
      <c r="AU39" s="470"/>
      <c r="AV39" s="470"/>
      <c r="AW39" s="470"/>
      <c r="AX39" s="470"/>
      <c r="AY39" s="638"/>
      <c r="AZ39" s="608" t="s">
        <v>206</v>
      </c>
      <c r="BA39" s="365"/>
      <c r="BB39" s="365"/>
      <c r="BC39" s="365"/>
      <c r="BD39" s="609"/>
      <c r="BE39" s="609"/>
      <c r="BF39" s="639"/>
      <c r="BG39" s="605" t="s">
        <v>328</v>
      </c>
      <c r="BH39" s="606"/>
      <c r="BI39" s="606"/>
      <c r="BJ39" s="606"/>
      <c r="BK39" s="606"/>
      <c r="BL39" s="606"/>
      <c r="BM39" s="606"/>
      <c r="BN39" s="606"/>
      <c r="BO39" s="606"/>
      <c r="BP39" s="606"/>
      <c r="BQ39" s="606"/>
      <c r="BR39" s="606"/>
      <c r="BS39" s="606"/>
      <c r="BT39" s="606"/>
      <c r="BU39" s="607"/>
      <c r="BV39" s="608">
        <v>3803</v>
      </c>
      <c r="BW39" s="365"/>
      <c r="BX39" s="365"/>
      <c r="BY39" s="365"/>
      <c r="BZ39" s="365"/>
      <c r="CA39" s="365"/>
      <c r="CB39" s="640"/>
      <c r="CD39" s="605" t="s">
        <v>385</v>
      </c>
      <c r="CE39" s="606"/>
      <c r="CF39" s="606"/>
      <c r="CG39" s="606"/>
      <c r="CH39" s="606"/>
      <c r="CI39" s="606"/>
      <c r="CJ39" s="606"/>
      <c r="CK39" s="606"/>
      <c r="CL39" s="606"/>
      <c r="CM39" s="606"/>
      <c r="CN39" s="606"/>
      <c r="CO39" s="606"/>
      <c r="CP39" s="606"/>
      <c r="CQ39" s="607"/>
      <c r="CR39" s="608">
        <v>451446</v>
      </c>
      <c r="CS39" s="609"/>
      <c r="CT39" s="609"/>
      <c r="CU39" s="609"/>
      <c r="CV39" s="609"/>
      <c r="CW39" s="609"/>
      <c r="CX39" s="609"/>
      <c r="CY39" s="610"/>
      <c r="CZ39" s="611">
        <v>6.3</v>
      </c>
      <c r="DA39" s="612"/>
      <c r="DB39" s="612"/>
      <c r="DC39" s="613"/>
      <c r="DD39" s="614">
        <v>451445</v>
      </c>
      <c r="DE39" s="609"/>
      <c r="DF39" s="609"/>
      <c r="DG39" s="609"/>
      <c r="DH39" s="609"/>
      <c r="DI39" s="609"/>
      <c r="DJ39" s="609"/>
      <c r="DK39" s="610"/>
      <c r="DL39" s="614" t="s">
        <v>206</v>
      </c>
      <c r="DM39" s="609"/>
      <c r="DN39" s="609"/>
      <c r="DO39" s="609"/>
      <c r="DP39" s="609"/>
      <c r="DQ39" s="609"/>
      <c r="DR39" s="609"/>
      <c r="DS39" s="609"/>
      <c r="DT39" s="609"/>
      <c r="DU39" s="609"/>
      <c r="DV39" s="610"/>
      <c r="DW39" s="611" t="s">
        <v>206</v>
      </c>
      <c r="DX39" s="612"/>
      <c r="DY39" s="612"/>
      <c r="DZ39" s="612"/>
      <c r="EA39" s="612"/>
      <c r="EB39" s="612"/>
      <c r="EC39" s="641"/>
    </row>
    <row r="40" spans="2:133" ht="11.25" customHeight="1" x14ac:dyDescent="0.15">
      <c r="B40" s="605" t="s">
        <v>389</v>
      </c>
      <c r="C40" s="606"/>
      <c r="D40" s="606"/>
      <c r="E40" s="606"/>
      <c r="F40" s="606"/>
      <c r="G40" s="606"/>
      <c r="H40" s="606"/>
      <c r="I40" s="606"/>
      <c r="J40" s="606"/>
      <c r="K40" s="606"/>
      <c r="L40" s="606"/>
      <c r="M40" s="606"/>
      <c r="N40" s="606"/>
      <c r="O40" s="606"/>
      <c r="P40" s="606"/>
      <c r="Q40" s="607"/>
      <c r="R40" s="608">
        <v>392810</v>
      </c>
      <c r="S40" s="365"/>
      <c r="T40" s="365"/>
      <c r="U40" s="365"/>
      <c r="V40" s="365"/>
      <c r="W40" s="365"/>
      <c r="X40" s="365"/>
      <c r="Y40" s="621"/>
      <c r="Z40" s="629">
        <v>5.2</v>
      </c>
      <c r="AA40" s="629"/>
      <c r="AB40" s="629"/>
      <c r="AC40" s="629"/>
      <c r="AD40" s="630" t="s">
        <v>206</v>
      </c>
      <c r="AE40" s="630"/>
      <c r="AF40" s="630"/>
      <c r="AG40" s="630"/>
      <c r="AH40" s="630"/>
      <c r="AI40" s="630"/>
      <c r="AJ40" s="630"/>
      <c r="AK40" s="630"/>
      <c r="AL40" s="611" t="s">
        <v>206</v>
      </c>
      <c r="AM40" s="353"/>
      <c r="AN40" s="353"/>
      <c r="AO40" s="631"/>
      <c r="AQ40" s="637" t="s">
        <v>22</v>
      </c>
      <c r="AR40" s="470"/>
      <c r="AS40" s="470"/>
      <c r="AT40" s="470"/>
      <c r="AU40" s="470"/>
      <c r="AV40" s="470"/>
      <c r="AW40" s="470"/>
      <c r="AX40" s="470"/>
      <c r="AY40" s="638"/>
      <c r="AZ40" s="608" t="s">
        <v>206</v>
      </c>
      <c r="BA40" s="365"/>
      <c r="BB40" s="365"/>
      <c r="BC40" s="365"/>
      <c r="BD40" s="609"/>
      <c r="BE40" s="609"/>
      <c r="BF40" s="639"/>
      <c r="BG40" s="600" t="s">
        <v>514</v>
      </c>
      <c r="BH40" s="461"/>
      <c r="BI40" s="461"/>
      <c r="BJ40" s="461"/>
      <c r="BK40" s="461"/>
      <c r="BL40" s="7"/>
      <c r="BM40" s="606" t="s">
        <v>513</v>
      </c>
      <c r="BN40" s="606"/>
      <c r="BO40" s="606"/>
      <c r="BP40" s="606"/>
      <c r="BQ40" s="606"/>
      <c r="BR40" s="606"/>
      <c r="BS40" s="606"/>
      <c r="BT40" s="606"/>
      <c r="BU40" s="607"/>
      <c r="BV40" s="608">
        <v>101</v>
      </c>
      <c r="BW40" s="365"/>
      <c r="BX40" s="365"/>
      <c r="BY40" s="365"/>
      <c r="BZ40" s="365"/>
      <c r="CA40" s="365"/>
      <c r="CB40" s="640"/>
      <c r="CD40" s="605" t="s">
        <v>512</v>
      </c>
      <c r="CE40" s="606"/>
      <c r="CF40" s="606"/>
      <c r="CG40" s="606"/>
      <c r="CH40" s="606"/>
      <c r="CI40" s="606"/>
      <c r="CJ40" s="606"/>
      <c r="CK40" s="606"/>
      <c r="CL40" s="606"/>
      <c r="CM40" s="606"/>
      <c r="CN40" s="606"/>
      <c r="CO40" s="606"/>
      <c r="CP40" s="606"/>
      <c r="CQ40" s="607"/>
      <c r="CR40" s="608">
        <v>122</v>
      </c>
      <c r="CS40" s="365"/>
      <c r="CT40" s="365"/>
      <c r="CU40" s="365"/>
      <c r="CV40" s="365"/>
      <c r="CW40" s="365"/>
      <c r="CX40" s="365"/>
      <c r="CY40" s="621"/>
      <c r="CZ40" s="611">
        <v>0</v>
      </c>
      <c r="DA40" s="612"/>
      <c r="DB40" s="612"/>
      <c r="DC40" s="613"/>
      <c r="DD40" s="614" t="s">
        <v>206</v>
      </c>
      <c r="DE40" s="365"/>
      <c r="DF40" s="365"/>
      <c r="DG40" s="365"/>
      <c r="DH40" s="365"/>
      <c r="DI40" s="365"/>
      <c r="DJ40" s="365"/>
      <c r="DK40" s="621"/>
      <c r="DL40" s="614" t="s">
        <v>206</v>
      </c>
      <c r="DM40" s="365"/>
      <c r="DN40" s="365"/>
      <c r="DO40" s="365"/>
      <c r="DP40" s="365"/>
      <c r="DQ40" s="365"/>
      <c r="DR40" s="365"/>
      <c r="DS40" s="365"/>
      <c r="DT40" s="365"/>
      <c r="DU40" s="365"/>
      <c r="DV40" s="621"/>
      <c r="DW40" s="611" t="s">
        <v>206</v>
      </c>
      <c r="DX40" s="612"/>
      <c r="DY40" s="612"/>
      <c r="DZ40" s="612"/>
      <c r="EA40" s="612"/>
      <c r="EB40" s="612"/>
      <c r="EC40" s="641"/>
    </row>
    <row r="41" spans="2:133" ht="11.25" customHeight="1" x14ac:dyDescent="0.15">
      <c r="B41" s="605" t="s">
        <v>510</v>
      </c>
      <c r="C41" s="606"/>
      <c r="D41" s="606"/>
      <c r="E41" s="606"/>
      <c r="F41" s="606"/>
      <c r="G41" s="606"/>
      <c r="H41" s="606"/>
      <c r="I41" s="606"/>
      <c r="J41" s="606"/>
      <c r="K41" s="606"/>
      <c r="L41" s="606"/>
      <c r="M41" s="606"/>
      <c r="N41" s="606"/>
      <c r="O41" s="606"/>
      <c r="P41" s="606"/>
      <c r="Q41" s="607"/>
      <c r="R41" s="608" t="s">
        <v>206</v>
      </c>
      <c r="S41" s="365"/>
      <c r="T41" s="365"/>
      <c r="U41" s="365"/>
      <c r="V41" s="365"/>
      <c r="W41" s="365"/>
      <c r="X41" s="365"/>
      <c r="Y41" s="621"/>
      <c r="Z41" s="629" t="s">
        <v>206</v>
      </c>
      <c r="AA41" s="629"/>
      <c r="AB41" s="629"/>
      <c r="AC41" s="629"/>
      <c r="AD41" s="630" t="s">
        <v>206</v>
      </c>
      <c r="AE41" s="630"/>
      <c r="AF41" s="630"/>
      <c r="AG41" s="630"/>
      <c r="AH41" s="630"/>
      <c r="AI41" s="630"/>
      <c r="AJ41" s="630"/>
      <c r="AK41" s="630"/>
      <c r="AL41" s="611" t="s">
        <v>206</v>
      </c>
      <c r="AM41" s="353"/>
      <c r="AN41" s="353"/>
      <c r="AO41" s="631"/>
      <c r="AQ41" s="637" t="s">
        <v>509</v>
      </c>
      <c r="AR41" s="470"/>
      <c r="AS41" s="470"/>
      <c r="AT41" s="470"/>
      <c r="AU41" s="470"/>
      <c r="AV41" s="470"/>
      <c r="AW41" s="470"/>
      <c r="AX41" s="470"/>
      <c r="AY41" s="638"/>
      <c r="AZ41" s="608">
        <v>124659</v>
      </c>
      <c r="BA41" s="365"/>
      <c r="BB41" s="365"/>
      <c r="BC41" s="365"/>
      <c r="BD41" s="609"/>
      <c r="BE41" s="609"/>
      <c r="BF41" s="639"/>
      <c r="BG41" s="600"/>
      <c r="BH41" s="461"/>
      <c r="BI41" s="461"/>
      <c r="BJ41" s="461"/>
      <c r="BK41" s="461"/>
      <c r="BL41" s="7"/>
      <c r="BM41" s="606" t="s">
        <v>336</v>
      </c>
      <c r="BN41" s="606"/>
      <c r="BO41" s="606"/>
      <c r="BP41" s="606"/>
      <c r="BQ41" s="606"/>
      <c r="BR41" s="606"/>
      <c r="BS41" s="606"/>
      <c r="BT41" s="606"/>
      <c r="BU41" s="607"/>
      <c r="BV41" s="608" t="s">
        <v>206</v>
      </c>
      <c r="BW41" s="365"/>
      <c r="BX41" s="365"/>
      <c r="BY41" s="365"/>
      <c r="BZ41" s="365"/>
      <c r="CA41" s="365"/>
      <c r="CB41" s="640"/>
      <c r="CD41" s="605" t="s">
        <v>287</v>
      </c>
      <c r="CE41" s="606"/>
      <c r="CF41" s="606"/>
      <c r="CG41" s="606"/>
      <c r="CH41" s="606"/>
      <c r="CI41" s="606"/>
      <c r="CJ41" s="606"/>
      <c r="CK41" s="606"/>
      <c r="CL41" s="606"/>
      <c r="CM41" s="606"/>
      <c r="CN41" s="606"/>
      <c r="CO41" s="606"/>
      <c r="CP41" s="606"/>
      <c r="CQ41" s="607"/>
      <c r="CR41" s="608" t="s">
        <v>206</v>
      </c>
      <c r="CS41" s="609"/>
      <c r="CT41" s="609"/>
      <c r="CU41" s="609"/>
      <c r="CV41" s="609"/>
      <c r="CW41" s="609"/>
      <c r="CX41" s="609"/>
      <c r="CY41" s="610"/>
      <c r="CZ41" s="611" t="s">
        <v>206</v>
      </c>
      <c r="DA41" s="612"/>
      <c r="DB41" s="612"/>
      <c r="DC41" s="613"/>
      <c r="DD41" s="614" t="s">
        <v>206</v>
      </c>
      <c r="DE41" s="609"/>
      <c r="DF41" s="609"/>
      <c r="DG41" s="609"/>
      <c r="DH41" s="609"/>
      <c r="DI41" s="609"/>
      <c r="DJ41" s="609"/>
      <c r="DK41" s="610"/>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B42" s="605" t="s">
        <v>508</v>
      </c>
      <c r="C42" s="606"/>
      <c r="D42" s="606"/>
      <c r="E42" s="606"/>
      <c r="F42" s="606"/>
      <c r="G42" s="606"/>
      <c r="H42" s="606"/>
      <c r="I42" s="606"/>
      <c r="J42" s="606"/>
      <c r="K42" s="606"/>
      <c r="L42" s="606"/>
      <c r="M42" s="606"/>
      <c r="N42" s="606"/>
      <c r="O42" s="606"/>
      <c r="P42" s="606"/>
      <c r="Q42" s="607"/>
      <c r="R42" s="608" t="s">
        <v>206</v>
      </c>
      <c r="S42" s="365"/>
      <c r="T42" s="365"/>
      <c r="U42" s="365"/>
      <c r="V42" s="365"/>
      <c r="W42" s="365"/>
      <c r="X42" s="365"/>
      <c r="Y42" s="621"/>
      <c r="Z42" s="629" t="s">
        <v>206</v>
      </c>
      <c r="AA42" s="629"/>
      <c r="AB42" s="629"/>
      <c r="AC42" s="629"/>
      <c r="AD42" s="630" t="s">
        <v>206</v>
      </c>
      <c r="AE42" s="630"/>
      <c r="AF42" s="630"/>
      <c r="AG42" s="630"/>
      <c r="AH42" s="630"/>
      <c r="AI42" s="630"/>
      <c r="AJ42" s="630"/>
      <c r="AK42" s="630"/>
      <c r="AL42" s="611" t="s">
        <v>206</v>
      </c>
      <c r="AM42" s="353"/>
      <c r="AN42" s="353"/>
      <c r="AO42" s="631"/>
      <c r="AQ42" s="632" t="s">
        <v>507</v>
      </c>
      <c r="AR42" s="633"/>
      <c r="AS42" s="633"/>
      <c r="AT42" s="633"/>
      <c r="AU42" s="633"/>
      <c r="AV42" s="633"/>
      <c r="AW42" s="633"/>
      <c r="AX42" s="633"/>
      <c r="AY42" s="634"/>
      <c r="AZ42" s="587">
        <v>596373</v>
      </c>
      <c r="BA42" s="623"/>
      <c r="BB42" s="623"/>
      <c r="BC42" s="623"/>
      <c r="BD42" s="588"/>
      <c r="BE42" s="588"/>
      <c r="BF42" s="635"/>
      <c r="BG42" s="388"/>
      <c r="BH42" s="389"/>
      <c r="BI42" s="389"/>
      <c r="BJ42" s="389"/>
      <c r="BK42" s="389"/>
      <c r="BL42" s="21"/>
      <c r="BM42" s="585" t="s">
        <v>208</v>
      </c>
      <c r="BN42" s="585"/>
      <c r="BO42" s="585"/>
      <c r="BP42" s="585"/>
      <c r="BQ42" s="585"/>
      <c r="BR42" s="585"/>
      <c r="BS42" s="585"/>
      <c r="BT42" s="585"/>
      <c r="BU42" s="586"/>
      <c r="BV42" s="587">
        <v>369</v>
      </c>
      <c r="BW42" s="623"/>
      <c r="BX42" s="623"/>
      <c r="BY42" s="623"/>
      <c r="BZ42" s="623"/>
      <c r="CA42" s="623"/>
      <c r="CB42" s="636"/>
      <c r="CD42" s="605" t="s">
        <v>280</v>
      </c>
      <c r="CE42" s="606"/>
      <c r="CF42" s="606"/>
      <c r="CG42" s="606"/>
      <c r="CH42" s="606"/>
      <c r="CI42" s="606"/>
      <c r="CJ42" s="606"/>
      <c r="CK42" s="606"/>
      <c r="CL42" s="606"/>
      <c r="CM42" s="606"/>
      <c r="CN42" s="606"/>
      <c r="CO42" s="606"/>
      <c r="CP42" s="606"/>
      <c r="CQ42" s="607"/>
      <c r="CR42" s="608">
        <v>327087</v>
      </c>
      <c r="CS42" s="609"/>
      <c r="CT42" s="609"/>
      <c r="CU42" s="609"/>
      <c r="CV42" s="609"/>
      <c r="CW42" s="609"/>
      <c r="CX42" s="609"/>
      <c r="CY42" s="610"/>
      <c r="CZ42" s="611">
        <v>4.5999999999999996</v>
      </c>
      <c r="DA42" s="612"/>
      <c r="DB42" s="612"/>
      <c r="DC42" s="613"/>
      <c r="DD42" s="614">
        <v>77616</v>
      </c>
      <c r="DE42" s="609"/>
      <c r="DF42" s="609"/>
      <c r="DG42" s="609"/>
      <c r="DH42" s="609"/>
      <c r="DI42" s="609"/>
      <c r="DJ42" s="609"/>
      <c r="DK42" s="610"/>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605" t="s">
        <v>506</v>
      </c>
      <c r="C43" s="606"/>
      <c r="D43" s="606"/>
      <c r="E43" s="606"/>
      <c r="F43" s="606"/>
      <c r="G43" s="606"/>
      <c r="H43" s="606"/>
      <c r="I43" s="606"/>
      <c r="J43" s="606"/>
      <c r="K43" s="606"/>
      <c r="L43" s="606"/>
      <c r="M43" s="606"/>
      <c r="N43" s="606"/>
      <c r="O43" s="606"/>
      <c r="P43" s="606"/>
      <c r="Q43" s="607"/>
      <c r="R43" s="608">
        <v>206810</v>
      </c>
      <c r="S43" s="365"/>
      <c r="T43" s="365"/>
      <c r="U43" s="365"/>
      <c r="V43" s="365"/>
      <c r="W43" s="365"/>
      <c r="X43" s="365"/>
      <c r="Y43" s="621"/>
      <c r="Z43" s="629">
        <v>2.7</v>
      </c>
      <c r="AA43" s="629"/>
      <c r="AB43" s="629"/>
      <c r="AC43" s="629"/>
      <c r="AD43" s="630" t="s">
        <v>206</v>
      </c>
      <c r="AE43" s="630"/>
      <c r="AF43" s="630"/>
      <c r="AG43" s="630"/>
      <c r="AH43" s="630"/>
      <c r="AI43" s="630"/>
      <c r="AJ43" s="630"/>
      <c r="AK43" s="630"/>
      <c r="AL43" s="611" t="s">
        <v>206</v>
      </c>
      <c r="AM43" s="353"/>
      <c r="AN43" s="353"/>
      <c r="AO43" s="631"/>
      <c r="CD43" s="605" t="s">
        <v>95</v>
      </c>
      <c r="CE43" s="606"/>
      <c r="CF43" s="606"/>
      <c r="CG43" s="606"/>
      <c r="CH43" s="606"/>
      <c r="CI43" s="606"/>
      <c r="CJ43" s="606"/>
      <c r="CK43" s="606"/>
      <c r="CL43" s="606"/>
      <c r="CM43" s="606"/>
      <c r="CN43" s="606"/>
      <c r="CO43" s="606"/>
      <c r="CP43" s="606"/>
      <c r="CQ43" s="607"/>
      <c r="CR43" s="608">
        <v>5877</v>
      </c>
      <c r="CS43" s="609"/>
      <c r="CT43" s="609"/>
      <c r="CU43" s="609"/>
      <c r="CV43" s="609"/>
      <c r="CW43" s="609"/>
      <c r="CX43" s="609"/>
      <c r="CY43" s="610"/>
      <c r="CZ43" s="611">
        <v>0.1</v>
      </c>
      <c r="DA43" s="612"/>
      <c r="DB43" s="612"/>
      <c r="DC43" s="613"/>
      <c r="DD43" s="614">
        <v>3977</v>
      </c>
      <c r="DE43" s="609"/>
      <c r="DF43" s="609"/>
      <c r="DG43" s="609"/>
      <c r="DH43" s="609"/>
      <c r="DI43" s="609"/>
      <c r="DJ43" s="609"/>
      <c r="DK43" s="610"/>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584" t="s">
        <v>505</v>
      </c>
      <c r="C44" s="585"/>
      <c r="D44" s="585"/>
      <c r="E44" s="585"/>
      <c r="F44" s="585"/>
      <c r="G44" s="585"/>
      <c r="H44" s="585"/>
      <c r="I44" s="585"/>
      <c r="J44" s="585"/>
      <c r="K44" s="585"/>
      <c r="L44" s="585"/>
      <c r="M44" s="585"/>
      <c r="N44" s="585"/>
      <c r="O44" s="585"/>
      <c r="P44" s="585"/>
      <c r="Q44" s="586"/>
      <c r="R44" s="587">
        <v>7535236</v>
      </c>
      <c r="S44" s="623"/>
      <c r="T44" s="623"/>
      <c r="U44" s="623"/>
      <c r="V44" s="623"/>
      <c r="W44" s="623"/>
      <c r="X44" s="623"/>
      <c r="Y44" s="624"/>
      <c r="Z44" s="625">
        <v>100</v>
      </c>
      <c r="AA44" s="625"/>
      <c r="AB44" s="625"/>
      <c r="AC44" s="625"/>
      <c r="AD44" s="626">
        <v>4633760</v>
      </c>
      <c r="AE44" s="626"/>
      <c r="AF44" s="626"/>
      <c r="AG44" s="626"/>
      <c r="AH44" s="626"/>
      <c r="AI44" s="626"/>
      <c r="AJ44" s="626"/>
      <c r="AK44" s="626"/>
      <c r="AL44" s="590">
        <v>100</v>
      </c>
      <c r="AM44" s="627"/>
      <c r="AN44" s="627"/>
      <c r="AO44" s="628"/>
      <c r="CD44" s="393" t="s">
        <v>180</v>
      </c>
      <c r="CE44" s="395"/>
      <c r="CF44" s="605" t="s">
        <v>504</v>
      </c>
      <c r="CG44" s="606"/>
      <c r="CH44" s="606"/>
      <c r="CI44" s="606"/>
      <c r="CJ44" s="606"/>
      <c r="CK44" s="606"/>
      <c r="CL44" s="606"/>
      <c r="CM44" s="606"/>
      <c r="CN44" s="606"/>
      <c r="CO44" s="606"/>
      <c r="CP44" s="606"/>
      <c r="CQ44" s="607"/>
      <c r="CR44" s="608">
        <v>327087</v>
      </c>
      <c r="CS44" s="365"/>
      <c r="CT44" s="365"/>
      <c r="CU44" s="365"/>
      <c r="CV44" s="365"/>
      <c r="CW44" s="365"/>
      <c r="CX44" s="365"/>
      <c r="CY44" s="621"/>
      <c r="CZ44" s="611">
        <v>4.5999999999999996</v>
      </c>
      <c r="DA44" s="353"/>
      <c r="DB44" s="353"/>
      <c r="DC44" s="622"/>
      <c r="DD44" s="614">
        <v>77616</v>
      </c>
      <c r="DE44" s="365"/>
      <c r="DF44" s="365"/>
      <c r="DG44" s="365"/>
      <c r="DH44" s="365"/>
      <c r="DI44" s="365"/>
      <c r="DJ44" s="365"/>
      <c r="DK44" s="621"/>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CD45" s="396"/>
      <c r="CE45" s="398"/>
      <c r="CF45" s="605" t="s">
        <v>503</v>
      </c>
      <c r="CG45" s="606"/>
      <c r="CH45" s="606"/>
      <c r="CI45" s="606"/>
      <c r="CJ45" s="606"/>
      <c r="CK45" s="606"/>
      <c r="CL45" s="606"/>
      <c r="CM45" s="606"/>
      <c r="CN45" s="606"/>
      <c r="CO45" s="606"/>
      <c r="CP45" s="606"/>
      <c r="CQ45" s="607"/>
      <c r="CR45" s="608">
        <v>117663</v>
      </c>
      <c r="CS45" s="609"/>
      <c r="CT45" s="609"/>
      <c r="CU45" s="609"/>
      <c r="CV45" s="609"/>
      <c r="CW45" s="609"/>
      <c r="CX45" s="609"/>
      <c r="CY45" s="610"/>
      <c r="CZ45" s="611">
        <v>1.6</v>
      </c>
      <c r="DA45" s="612"/>
      <c r="DB45" s="612"/>
      <c r="DC45" s="613"/>
      <c r="DD45" s="614">
        <v>17110</v>
      </c>
      <c r="DE45" s="609"/>
      <c r="DF45" s="609"/>
      <c r="DG45" s="609"/>
      <c r="DH45" s="609"/>
      <c r="DI45" s="609"/>
      <c r="DJ45" s="609"/>
      <c r="DK45" s="610"/>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1" t="s">
        <v>58</v>
      </c>
      <c r="CD46" s="396"/>
      <c r="CE46" s="398"/>
      <c r="CF46" s="605" t="s">
        <v>390</v>
      </c>
      <c r="CG46" s="606"/>
      <c r="CH46" s="606"/>
      <c r="CI46" s="606"/>
      <c r="CJ46" s="606"/>
      <c r="CK46" s="606"/>
      <c r="CL46" s="606"/>
      <c r="CM46" s="606"/>
      <c r="CN46" s="606"/>
      <c r="CO46" s="606"/>
      <c r="CP46" s="606"/>
      <c r="CQ46" s="607"/>
      <c r="CR46" s="608">
        <v>209424</v>
      </c>
      <c r="CS46" s="365"/>
      <c r="CT46" s="365"/>
      <c r="CU46" s="365"/>
      <c r="CV46" s="365"/>
      <c r="CW46" s="365"/>
      <c r="CX46" s="365"/>
      <c r="CY46" s="621"/>
      <c r="CZ46" s="611">
        <v>2.9</v>
      </c>
      <c r="DA46" s="353"/>
      <c r="DB46" s="353"/>
      <c r="DC46" s="622"/>
      <c r="DD46" s="614">
        <v>60506</v>
      </c>
      <c r="DE46" s="365"/>
      <c r="DF46" s="365"/>
      <c r="DG46" s="365"/>
      <c r="DH46" s="365"/>
      <c r="DI46" s="365"/>
      <c r="DJ46" s="365"/>
      <c r="DK46" s="621"/>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604" t="s">
        <v>380</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D47" s="396"/>
      <c r="CE47" s="398"/>
      <c r="CF47" s="605" t="s">
        <v>392</v>
      </c>
      <c r="CG47" s="606"/>
      <c r="CH47" s="606"/>
      <c r="CI47" s="606"/>
      <c r="CJ47" s="606"/>
      <c r="CK47" s="606"/>
      <c r="CL47" s="606"/>
      <c r="CM47" s="606"/>
      <c r="CN47" s="606"/>
      <c r="CO47" s="606"/>
      <c r="CP47" s="606"/>
      <c r="CQ47" s="607"/>
      <c r="CR47" s="608" t="s">
        <v>206</v>
      </c>
      <c r="CS47" s="609"/>
      <c r="CT47" s="609"/>
      <c r="CU47" s="609"/>
      <c r="CV47" s="609"/>
      <c r="CW47" s="609"/>
      <c r="CX47" s="609"/>
      <c r="CY47" s="610"/>
      <c r="CZ47" s="611" t="s">
        <v>206</v>
      </c>
      <c r="DA47" s="612"/>
      <c r="DB47" s="612"/>
      <c r="DC47" s="613"/>
      <c r="DD47" s="614" t="s">
        <v>206</v>
      </c>
      <c r="DE47" s="609"/>
      <c r="DF47" s="609"/>
      <c r="DG47" s="609"/>
      <c r="DH47" s="609"/>
      <c r="DI47" s="609"/>
      <c r="DJ47" s="609"/>
      <c r="DK47" s="610"/>
      <c r="DL47" s="615"/>
      <c r="DM47" s="616"/>
      <c r="DN47" s="616"/>
      <c r="DO47" s="616"/>
      <c r="DP47" s="616"/>
      <c r="DQ47" s="616"/>
      <c r="DR47" s="616"/>
      <c r="DS47" s="616"/>
      <c r="DT47" s="616"/>
      <c r="DU47" s="616"/>
      <c r="DV47" s="617"/>
      <c r="DW47" s="618"/>
      <c r="DX47" s="619"/>
      <c r="DY47" s="619"/>
      <c r="DZ47" s="619"/>
      <c r="EA47" s="619"/>
      <c r="EB47" s="619"/>
      <c r="EC47" s="620"/>
    </row>
    <row r="48" spans="2:133" ht="11.25" x14ac:dyDescent="0.15">
      <c r="B48" s="604" t="s">
        <v>267</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D48" s="399"/>
      <c r="CE48" s="401"/>
      <c r="CF48" s="605" t="s">
        <v>502</v>
      </c>
      <c r="CG48" s="606"/>
      <c r="CH48" s="606"/>
      <c r="CI48" s="606"/>
      <c r="CJ48" s="606"/>
      <c r="CK48" s="606"/>
      <c r="CL48" s="606"/>
      <c r="CM48" s="606"/>
      <c r="CN48" s="606"/>
      <c r="CO48" s="606"/>
      <c r="CP48" s="606"/>
      <c r="CQ48" s="607"/>
      <c r="CR48" s="608" t="s">
        <v>206</v>
      </c>
      <c r="CS48" s="365"/>
      <c r="CT48" s="365"/>
      <c r="CU48" s="365"/>
      <c r="CV48" s="365"/>
      <c r="CW48" s="365"/>
      <c r="CX48" s="365"/>
      <c r="CY48" s="621"/>
      <c r="CZ48" s="611" t="s">
        <v>206</v>
      </c>
      <c r="DA48" s="353"/>
      <c r="DB48" s="353"/>
      <c r="DC48" s="622"/>
      <c r="DD48" s="614" t="s">
        <v>206</v>
      </c>
      <c r="DE48" s="365"/>
      <c r="DF48" s="365"/>
      <c r="DG48" s="365"/>
      <c r="DH48" s="365"/>
      <c r="DI48" s="365"/>
      <c r="DJ48" s="365"/>
      <c r="DK48" s="621"/>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42"/>
      <c r="CD49" s="584" t="s">
        <v>199</v>
      </c>
      <c r="CE49" s="585"/>
      <c r="CF49" s="585"/>
      <c r="CG49" s="585"/>
      <c r="CH49" s="585"/>
      <c r="CI49" s="585"/>
      <c r="CJ49" s="585"/>
      <c r="CK49" s="585"/>
      <c r="CL49" s="585"/>
      <c r="CM49" s="585"/>
      <c r="CN49" s="585"/>
      <c r="CO49" s="585"/>
      <c r="CP49" s="585"/>
      <c r="CQ49" s="586"/>
      <c r="CR49" s="587">
        <v>7173276</v>
      </c>
      <c r="CS49" s="588"/>
      <c r="CT49" s="588"/>
      <c r="CU49" s="588"/>
      <c r="CV49" s="588"/>
      <c r="CW49" s="588"/>
      <c r="CX49" s="588"/>
      <c r="CY49" s="589"/>
      <c r="CZ49" s="590">
        <v>100</v>
      </c>
      <c r="DA49" s="591"/>
      <c r="DB49" s="591"/>
      <c r="DC49" s="592"/>
      <c r="DD49" s="593">
        <v>5281592</v>
      </c>
      <c r="DE49" s="588"/>
      <c r="DF49" s="588"/>
      <c r="DG49" s="588"/>
      <c r="DH49" s="588"/>
      <c r="DI49" s="588"/>
      <c r="DJ49" s="588"/>
      <c r="DK49" s="589"/>
      <c r="DL49" s="594"/>
      <c r="DM49" s="595"/>
      <c r="DN49" s="595"/>
      <c r="DO49" s="595"/>
      <c r="DP49" s="595"/>
      <c r="DQ49" s="595"/>
      <c r="DR49" s="595"/>
      <c r="DS49" s="595"/>
      <c r="DT49" s="595"/>
      <c r="DU49" s="595"/>
      <c r="DV49" s="596"/>
      <c r="DW49" s="597"/>
      <c r="DX49" s="598"/>
      <c r="DY49" s="598"/>
      <c r="DZ49" s="598"/>
      <c r="EA49" s="598"/>
      <c r="EB49" s="598"/>
      <c r="EC49" s="599"/>
    </row>
    <row r="50" spans="2:133" ht="11.25" hidden="1" x14ac:dyDescent="0.15">
      <c r="B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47" customWidth="1"/>
    <col min="131" max="131" width="1.625" style="47" customWidth="1"/>
    <col min="132" max="132" width="9" style="47" hidden="1" customWidth="1"/>
    <col min="133" max="16384" width="9" style="47" hidden="1"/>
  </cols>
  <sheetData>
    <row r="1" spans="1:131" ht="11.25" customHeight="1" x14ac:dyDescent="0.15">
      <c r="A1" s="50"/>
      <c r="B1" s="50"/>
      <c r="C1" s="50"/>
      <c r="D1" s="50"/>
      <c r="E1" s="50"/>
      <c r="F1" s="50"/>
      <c r="G1" s="50"/>
      <c r="H1" s="50"/>
      <c r="I1" s="50"/>
      <c r="J1" s="50"/>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77"/>
      <c r="DR1" s="77"/>
      <c r="DS1" s="77"/>
      <c r="DT1" s="77"/>
      <c r="DU1" s="77"/>
      <c r="DV1" s="77"/>
      <c r="DW1" s="77"/>
      <c r="DX1" s="77"/>
      <c r="DY1" s="77"/>
      <c r="DZ1" s="77"/>
      <c r="EA1" s="49"/>
    </row>
    <row r="2" spans="1:131" ht="26.25" customHeight="1" x14ac:dyDescent="0.15">
      <c r="A2" s="1004" t="s">
        <v>302</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c r="AO2" s="1004"/>
      <c r="AP2" s="1004"/>
      <c r="AQ2" s="1004"/>
      <c r="AR2" s="1004"/>
      <c r="AS2" s="1004"/>
      <c r="AT2" s="1004"/>
      <c r="AU2" s="1004"/>
      <c r="AV2" s="1004"/>
      <c r="AW2" s="1004"/>
      <c r="AX2" s="1004"/>
      <c r="AY2" s="1004"/>
      <c r="AZ2" s="1004"/>
      <c r="BA2" s="1004"/>
      <c r="BB2" s="1004"/>
      <c r="BC2" s="1004"/>
      <c r="BD2" s="1004"/>
      <c r="BE2" s="1004"/>
      <c r="BF2" s="1004"/>
      <c r="BG2" s="1004"/>
      <c r="BH2" s="1004"/>
      <c r="BI2" s="1004"/>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1005" t="s">
        <v>305</v>
      </c>
      <c r="DK2" s="1006"/>
      <c r="DL2" s="1006"/>
      <c r="DM2" s="1006"/>
      <c r="DN2" s="1006"/>
      <c r="DO2" s="1007"/>
      <c r="DP2" s="51"/>
      <c r="DQ2" s="1005" t="s">
        <v>309</v>
      </c>
      <c r="DR2" s="1006"/>
      <c r="DS2" s="1006"/>
      <c r="DT2" s="1006"/>
      <c r="DU2" s="1006"/>
      <c r="DV2" s="1006"/>
      <c r="DW2" s="1006"/>
      <c r="DX2" s="1006"/>
      <c r="DY2" s="1006"/>
      <c r="DZ2" s="1007"/>
      <c r="EA2" s="49"/>
    </row>
    <row r="3" spans="1:131" ht="11.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49"/>
    </row>
    <row r="4" spans="1:131" s="48" customFormat="1" ht="26.25" customHeight="1" x14ac:dyDescent="0.15">
      <c r="A4" s="995" t="s">
        <v>394</v>
      </c>
      <c r="B4" s="995"/>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5"/>
      <c r="AE4" s="995"/>
      <c r="AF4" s="995"/>
      <c r="AG4" s="995"/>
      <c r="AH4" s="995"/>
      <c r="AI4" s="995"/>
      <c r="AJ4" s="995"/>
      <c r="AK4" s="995"/>
      <c r="AL4" s="995"/>
      <c r="AM4" s="995"/>
      <c r="AN4" s="995"/>
      <c r="AO4" s="995"/>
      <c r="AP4" s="995"/>
      <c r="AQ4" s="995"/>
      <c r="AR4" s="995"/>
      <c r="AS4" s="995"/>
      <c r="AT4" s="995"/>
      <c r="AU4" s="995"/>
      <c r="AV4" s="995"/>
      <c r="AW4" s="995"/>
      <c r="AX4" s="995"/>
      <c r="AY4" s="995"/>
      <c r="AZ4" s="57"/>
      <c r="BA4" s="57"/>
      <c r="BB4" s="57"/>
      <c r="BC4" s="57"/>
      <c r="BD4" s="57"/>
      <c r="BE4" s="68"/>
      <c r="BF4" s="68"/>
      <c r="BG4" s="68"/>
      <c r="BH4" s="68"/>
      <c r="BI4" s="68"/>
      <c r="BJ4" s="68"/>
      <c r="BK4" s="68"/>
      <c r="BL4" s="68"/>
      <c r="BM4" s="68"/>
      <c r="BN4" s="68"/>
      <c r="BO4" s="68"/>
      <c r="BP4" s="68"/>
      <c r="BQ4" s="789" t="s">
        <v>395</v>
      </c>
      <c r="BR4" s="789"/>
      <c r="BS4" s="789"/>
      <c r="BT4" s="789"/>
      <c r="BU4" s="789"/>
      <c r="BV4" s="789"/>
      <c r="BW4" s="789"/>
      <c r="BX4" s="789"/>
      <c r="BY4" s="789"/>
      <c r="BZ4" s="789"/>
      <c r="CA4" s="789"/>
      <c r="CB4" s="789"/>
      <c r="CC4" s="789"/>
      <c r="CD4" s="789"/>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68"/>
    </row>
    <row r="5" spans="1:131" s="48" customFormat="1" ht="26.25" customHeight="1" x14ac:dyDescent="0.15">
      <c r="A5" s="693" t="s">
        <v>396</v>
      </c>
      <c r="B5" s="694"/>
      <c r="C5" s="694"/>
      <c r="D5" s="694"/>
      <c r="E5" s="694"/>
      <c r="F5" s="694"/>
      <c r="G5" s="694"/>
      <c r="H5" s="694"/>
      <c r="I5" s="694"/>
      <c r="J5" s="694"/>
      <c r="K5" s="694"/>
      <c r="L5" s="694"/>
      <c r="M5" s="694"/>
      <c r="N5" s="694"/>
      <c r="O5" s="694"/>
      <c r="P5" s="695"/>
      <c r="Q5" s="685" t="s">
        <v>188</v>
      </c>
      <c r="R5" s="686"/>
      <c r="S5" s="686"/>
      <c r="T5" s="686"/>
      <c r="U5" s="687"/>
      <c r="V5" s="685" t="s">
        <v>397</v>
      </c>
      <c r="W5" s="686"/>
      <c r="X5" s="686"/>
      <c r="Y5" s="686"/>
      <c r="Z5" s="687"/>
      <c r="AA5" s="685" t="s">
        <v>398</v>
      </c>
      <c r="AB5" s="686"/>
      <c r="AC5" s="686"/>
      <c r="AD5" s="686"/>
      <c r="AE5" s="686"/>
      <c r="AF5" s="734" t="s">
        <v>185</v>
      </c>
      <c r="AG5" s="686"/>
      <c r="AH5" s="686"/>
      <c r="AI5" s="686"/>
      <c r="AJ5" s="691"/>
      <c r="AK5" s="686" t="s">
        <v>158</v>
      </c>
      <c r="AL5" s="686"/>
      <c r="AM5" s="686"/>
      <c r="AN5" s="686"/>
      <c r="AO5" s="687"/>
      <c r="AP5" s="685" t="s">
        <v>399</v>
      </c>
      <c r="AQ5" s="686"/>
      <c r="AR5" s="686"/>
      <c r="AS5" s="686"/>
      <c r="AT5" s="687"/>
      <c r="AU5" s="685" t="s">
        <v>401</v>
      </c>
      <c r="AV5" s="686"/>
      <c r="AW5" s="686"/>
      <c r="AX5" s="686"/>
      <c r="AY5" s="691"/>
      <c r="AZ5" s="57"/>
      <c r="BA5" s="57"/>
      <c r="BB5" s="57"/>
      <c r="BC5" s="57"/>
      <c r="BD5" s="57"/>
      <c r="BE5" s="68"/>
      <c r="BF5" s="68"/>
      <c r="BG5" s="68"/>
      <c r="BH5" s="68"/>
      <c r="BI5" s="68"/>
      <c r="BJ5" s="68"/>
      <c r="BK5" s="68"/>
      <c r="BL5" s="68"/>
      <c r="BM5" s="68"/>
      <c r="BN5" s="68"/>
      <c r="BO5" s="68"/>
      <c r="BP5" s="68"/>
      <c r="BQ5" s="693" t="s">
        <v>402</v>
      </c>
      <c r="BR5" s="694"/>
      <c r="BS5" s="694"/>
      <c r="BT5" s="694"/>
      <c r="BU5" s="694"/>
      <c r="BV5" s="694"/>
      <c r="BW5" s="694"/>
      <c r="BX5" s="694"/>
      <c r="BY5" s="694"/>
      <c r="BZ5" s="694"/>
      <c r="CA5" s="694"/>
      <c r="CB5" s="694"/>
      <c r="CC5" s="694"/>
      <c r="CD5" s="694"/>
      <c r="CE5" s="694"/>
      <c r="CF5" s="694"/>
      <c r="CG5" s="695"/>
      <c r="CH5" s="685" t="s">
        <v>352</v>
      </c>
      <c r="CI5" s="686"/>
      <c r="CJ5" s="686"/>
      <c r="CK5" s="686"/>
      <c r="CL5" s="687"/>
      <c r="CM5" s="685" t="s">
        <v>318</v>
      </c>
      <c r="CN5" s="686"/>
      <c r="CO5" s="686"/>
      <c r="CP5" s="686"/>
      <c r="CQ5" s="687"/>
      <c r="CR5" s="685" t="s">
        <v>248</v>
      </c>
      <c r="CS5" s="686"/>
      <c r="CT5" s="686"/>
      <c r="CU5" s="686"/>
      <c r="CV5" s="687"/>
      <c r="CW5" s="685" t="s">
        <v>59</v>
      </c>
      <c r="CX5" s="686"/>
      <c r="CY5" s="686"/>
      <c r="CZ5" s="686"/>
      <c r="DA5" s="687"/>
      <c r="DB5" s="685" t="s">
        <v>403</v>
      </c>
      <c r="DC5" s="686"/>
      <c r="DD5" s="686"/>
      <c r="DE5" s="686"/>
      <c r="DF5" s="687"/>
      <c r="DG5" s="1017" t="s">
        <v>245</v>
      </c>
      <c r="DH5" s="1018"/>
      <c r="DI5" s="1018"/>
      <c r="DJ5" s="1018"/>
      <c r="DK5" s="1019"/>
      <c r="DL5" s="1017" t="s">
        <v>407</v>
      </c>
      <c r="DM5" s="1018"/>
      <c r="DN5" s="1018"/>
      <c r="DO5" s="1018"/>
      <c r="DP5" s="1019"/>
      <c r="DQ5" s="685" t="s">
        <v>408</v>
      </c>
      <c r="DR5" s="686"/>
      <c r="DS5" s="686"/>
      <c r="DT5" s="686"/>
      <c r="DU5" s="687"/>
      <c r="DV5" s="685" t="s">
        <v>401</v>
      </c>
      <c r="DW5" s="686"/>
      <c r="DX5" s="686"/>
      <c r="DY5" s="686"/>
      <c r="DZ5" s="691"/>
      <c r="EA5" s="68"/>
    </row>
    <row r="6" spans="1:131" s="48"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35"/>
      <c r="AG6" s="689"/>
      <c r="AH6" s="689"/>
      <c r="AI6" s="689"/>
      <c r="AJ6" s="692"/>
      <c r="AK6" s="689"/>
      <c r="AL6" s="689"/>
      <c r="AM6" s="689"/>
      <c r="AN6" s="689"/>
      <c r="AO6" s="690"/>
      <c r="AP6" s="688"/>
      <c r="AQ6" s="689"/>
      <c r="AR6" s="689"/>
      <c r="AS6" s="689"/>
      <c r="AT6" s="690"/>
      <c r="AU6" s="688"/>
      <c r="AV6" s="689"/>
      <c r="AW6" s="689"/>
      <c r="AX6" s="689"/>
      <c r="AY6" s="692"/>
      <c r="AZ6" s="57"/>
      <c r="BA6" s="57"/>
      <c r="BB6" s="57"/>
      <c r="BC6" s="57"/>
      <c r="BD6" s="57"/>
      <c r="BE6" s="68"/>
      <c r="BF6" s="68"/>
      <c r="BG6" s="68"/>
      <c r="BH6" s="68"/>
      <c r="BI6" s="68"/>
      <c r="BJ6" s="68"/>
      <c r="BK6" s="68"/>
      <c r="BL6" s="68"/>
      <c r="BM6" s="68"/>
      <c r="BN6" s="68"/>
      <c r="BO6" s="68"/>
      <c r="BP6" s="68"/>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0"/>
      <c r="DH6" s="1021"/>
      <c r="DI6" s="1021"/>
      <c r="DJ6" s="1021"/>
      <c r="DK6" s="1022"/>
      <c r="DL6" s="1020"/>
      <c r="DM6" s="1021"/>
      <c r="DN6" s="1021"/>
      <c r="DO6" s="1021"/>
      <c r="DP6" s="1022"/>
      <c r="DQ6" s="688"/>
      <c r="DR6" s="689"/>
      <c r="DS6" s="689"/>
      <c r="DT6" s="689"/>
      <c r="DU6" s="690"/>
      <c r="DV6" s="688"/>
      <c r="DW6" s="689"/>
      <c r="DX6" s="689"/>
      <c r="DY6" s="689"/>
      <c r="DZ6" s="692"/>
      <c r="EA6" s="68"/>
    </row>
    <row r="7" spans="1:131" s="48" customFormat="1" ht="26.25" customHeight="1" x14ac:dyDescent="0.15">
      <c r="A7" s="52">
        <v>1</v>
      </c>
      <c r="B7" s="960" t="s">
        <v>411</v>
      </c>
      <c r="C7" s="961"/>
      <c r="D7" s="961"/>
      <c r="E7" s="961"/>
      <c r="F7" s="961"/>
      <c r="G7" s="961"/>
      <c r="H7" s="961"/>
      <c r="I7" s="961"/>
      <c r="J7" s="961"/>
      <c r="K7" s="961"/>
      <c r="L7" s="961"/>
      <c r="M7" s="961"/>
      <c r="N7" s="961"/>
      <c r="O7" s="961"/>
      <c r="P7" s="962"/>
      <c r="Q7" s="963">
        <v>7530</v>
      </c>
      <c r="R7" s="964"/>
      <c r="S7" s="964"/>
      <c r="T7" s="964"/>
      <c r="U7" s="964"/>
      <c r="V7" s="964">
        <v>7171</v>
      </c>
      <c r="W7" s="964"/>
      <c r="X7" s="964"/>
      <c r="Y7" s="964"/>
      <c r="Z7" s="964"/>
      <c r="AA7" s="964">
        <f>Q7-V7</f>
        <v>359</v>
      </c>
      <c r="AB7" s="964"/>
      <c r="AC7" s="964"/>
      <c r="AD7" s="964"/>
      <c r="AE7" s="1008"/>
      <c r="AF7" s="1009">
        <v>354</v>
      </c>
      <c r="AG7" s="1010"/>
      <c r="AH7" s="1010"/>
      <c r="AI7" s="1010"/>
      <c r="AJ7" s="1011"/>
      <c r="AK7" s="1012" t="s">
        <v>206</v>
      </c>
      <c r="AL7" s="964"/>
      <c r="AM7" s="964"/>
      <c r="AN7" s="964"/>
      <c r="AO7" s="964"/>
      <c r="AP7" s="964">
        <v>12307</v>
      </c>
      <c r="AQ7" s="964"/>
      <c r="AR7" s="964"/>
      <c r="AS7" s="964"/>
      <c r="AT7" s="964"/>
      <c r="AU7" s="965"/>
      <c r="AV7" s="965"/>
      <c r="AW7" s="965"/>
      <c r="AX7" s="965"/>
      <c r="AY7" s="966"/>
      <c r="AZ7" s="57"/>
      <c r="BA7" s="57"/>
      <c r="BB7" s="57"/>
      <c r="BC7" s="57"/>
      <c r="BD7" s="57"/>
      <c r="BE7" s="68"/>
      <c r="BF7" s="68"/>
      <c r="BG7" s="68"/>
      <c r="BH7" s="68"/>
      <c r="BI7" s="68"/>
      <c r="BJ7" s="68"/>
      <c r="BK7" s="68"/>
      <c r="BL7" s="68"/>
      <c r="BM7" s="68"/>
      <c r="BN7" s="68"/>
      <c r="BO7" s="68"/>
      <c r="BP7" s="68"/>
      <c r="BQ7" s="52">
        <v>1</v>
      </c>
      <c r="BR7" s="72"/>
      <c r="BS7" s="960"/>
      <c r="BT7" s="961"/>
      <c r="BU7" s="961"/>
      <c r="BV7" s="961"/>
      <c r="BW7" s="961"/>
      <c r="BX7" s="961"/>
      <c r="BY7" s="961"/>
      <c r="BZ7" s="961"/>
      <c r="CA7" s="961"/>
      <c r="CB7" s="961"/>
      <c r="CC7" s="961"/>
      <c r="CD7" s="961"/>
      <c r="CE7" s="961"/>
      <c r="CF7" s="961"/>
      <c r="CG7" s="962"/>
      <c r="CH7" s="1013"/>
      <c r="CI7" s="1014"/>
      <c r="CJ7" s="1014"/>
      <c r="CK7" s="1014"/>
      <c r="CL7" s="1015"/>
      <c r="CM7" s="1013"/>
      <c r="CN7" s="1014"/>
      <c r="CO7" s="1014"/>
      <c r="CP7" s="1014"/>
      <c r="CQ7" s="1015"/>
      <c r="CR7" s="1013"/>
      <c r="CS7" s="1014"/>
      <c r="CT7" s="1014"/>
      <c r="CU7" s="1014"/>
      <c r="CV7" s="1015"/>
      <c r="CW7" s="1013"/>
      <c r="CX7" s="1014"/>
      <c r="CY7" s="1014"/>
      <c r="CZ7" s="1014"/>
      <c r="DA7" s="1015"/>
      <c r="DB7" s="1013"/>
      <c r="DC7" s="1014"/>
      <c r="DD7" s="1014"/>
      <c r="DE7" s="1014"/>
      <c r="DF7" s="1015"/>
      <c r="DG7" s="1013"/>
      <c r="DH7" s="1014"/>
      <c r="DI7" s="1014"/>
      <c r="DJ7" s="1014"/>
      <c r="DK7" s="1015"/>
      <c r="DL7" s="1013"/>
      <c r="DM7" s="1014"/>
      <c r="DN7" s="1014"/>
      <c r="DO7" s="1014"/>
      <c r="DP7" s="1015"/>
      <c r="DQ7" s="1013"/>
      <c r="DR7" s="1014"/>
      <c r="DS7" s="1014"/>
      <c r="DT7" s="1014"/>
      <c r="DU7" s="1015"/>
      <c r="DV7" s="960"/>
      <c r="DW7" s="961"/>
      <c r="DX7" s="961"/>
      <c r="DY7" s="961"/>
      <c r="DZ7" s="1016"/>
      <c r="EA7" s="68"/>
    </row>
    <row r="8" spans="1:131" s="48" customFormat="1" ht="26.25" customHeight="1" x14ac:dyDescent="0.15">
      <c r="A8" s="53">
        <v>2</v>
      </c>
      <c r="B8" s="710" t="s">
        <v>413</v>
      </c>
      <c r="C8" s="711"/>
      <c r="D8" s="711"/>
      <c r="E8" s="711"/>
      <c r="F8" s="711"/>
      <c r="G8" s="711"/>
      <c r="H8" s="711"/>
      <c r="I8" s="711"/>
      <c r="J8" s="711"/>
      <c r="K8" s="711"/>
      <c r="L8" s="711"/>
      <c r="M8" s="711"/>
      <c r="N8" s="711"/>
      <c r="O8" s="711"/>
      <c r="P8" s="712"/>
      <c r="Q8" s="954">
        <v>3</v>
      </c>
      <c r="R8" s="955"/>
      <c r="S8" s="955"/>
      <c r="T8" s="955"/>
      <c r="U8" s="955"/>
      <c r="V8" s="955">
        <v>2</v>
      </c>
      <c r="W8" s="955"/>
      <c r="X8" s="955"/>
      <c r="Y8" s="955"/>
      <c r="Z8" s="955"/>
      <c r="AA8" s="955">
        <f>Q8-V8</f>
        <v>1</v>
      </c>
      <c r="AB8" s="955"/>
      <c r="AC8" s="955"/>
      <c r="AD8" s="955"/>
      <c r="AE8" s="959"/>
      <c r="AF8" s="977">
        <v>1</v>
      </c>
      <c r="AG8" s="714"/>
      <c r="AH8" s="714"/>
      <c r="AI8" s="714"/>
      <c r="AJ8" s="978"/>
      <c r="AK8" s="958" t="s">
        <v>206</v>
      </c>
      <c r="AL8" s="955"/>
      <c r="AM8" s="955"/>
      <c r="AN8" s="955"/>
      <c r="AO8" s="955"/>
      <c r="AP8" s="955" t="s">
        <v>206</v>
      </c>
      <c r="AQ8" s="955"/>
      <c r="AR8" s="955"/>
      <c r="AS8" s="955"/>
      <c r="AT8" s="955"/>
      <c r="AU8" s="956"/>
      <c r="AV8" s="956"/>
      <c r="AW8" s="956"/>
      <c r="AX8" s="956"/>
      <c r="AY8" s="957"/>
      <c r="AZ8" s="57"/>
      <c r="BA8" s="57"/>
      <c r="BB8" s="57"/>
      <c r="BC8" s="57"/>
      <c r="BD8" s="57"/>
      <c r="BE8" s="68"/>
      <c r="BF8" s="68"/>
      <c r="BG8" s="68"/>
      <c r="BH8" s="68"/>
      <c r="BI8" s="68"/>
      <c r="BJ8" s="68"/>
      <c r="BK8" s="68"/>
      <c r="BL8" s="68"/>
      <c r="BM8" s="68"/>
      <c r="BN8" s="68"/>
      <c r="BO8" s="68"/>
      <c r="BP8" s="68"/>
      <c r="BQ8" s="53">
        <v>2</v>
      </c>
      <c r="BR8" s="73"/>
      <c r="BS8" s="710"/>
      <c r="BT8" s="711"/>
      <c r="BU8" s="711"/>
      <c r="BV8" s="711"/>
      <c r="BW8" s="711"/>
      <c r="BX8" s="711"/>
      <c r="BY8" s="711"/>
      <c r="BZ8" s="711"/>
      <c r="CA8" s="711"/>
      <c r="CB8" s="711"/>
      <c r="CC8" s="711"/>
      <c r="CD8" s="711"/>
      <c r="CE8" s="711"/>
      <c r="CF8" s="711"/>
      <c r="CG8" s="712"/>
      <c r="CH8" s="713"/>
      <c r="CI8" s="714"/>
      <c r="CJ8" s="714"/>
      <c r="CK8" s="714"/>
      <c r="CL8" s="715"/>
      <c r="CM8" s="713"/>
      <c r="CN8" s="714"/>
      <c r="CO8" s="714"/>
      <c r="CP8" s="714"/>
      <c r="CQ8" s="715"/>
      <c r="CR8" s="713"/>
      <c r="CS8" s="714"/>
      <c r="CT8" s="714"/>
      <c r="CU8" s="714"/>
      <c r="CV8" s="715"/>
      <c r="CW8" s="713"/>
      <c r="CX8" s="714"/>
      <c r="CY8" s="714"/>
      <c r="CZ8" s="714"/>
      <c r="DA8" s="715"/>
      <c r="DB8" s="713"/>
      <c r="DC8" s="714"/>
      <c r="DD8" s="714"/>
      <c r="DE8" s="714"/>
      <c r="DF8" s="715"/>
      <c r="DG8" s="713"/>
      <c r="DH8" s="714"/>
      <c r="DI8" s="714"/>
      <c r="DJ8" s="714"/>
      <c r="DK8" s="715"/>
      <c r="DL8" s="713"/>
      <c r="DM8" s="714"/>
      <c r="DN8" s="714"/>
      <c r="DO8" s="714"/>
      <c r="DP8" s="715"/>
      <c r="DQ8" s="713"/>
      <c r="DR8" s="714"/>
      <c r="DS8" s="714"/>
      <c r="DT8" s="714"/>
      <c r="DU8" s="715"/>
      <c r="DV8" s="710"/>
      <c r="DW8" s="711"/>
      <c r="DX8" s="711"/>
      <c r="DY8" s="711"/>
      <c r="DZ8" s="716"/>
      <c r="EA8" s="68"/>
    </row>
    <row r="9" spans="1:131" s="48" customFormat="1" ht="26.25" customHeight="1" x14ac:dyDescent="0.15">
      <c r="A9" s="53">
        <v>3</v>
      </c>
      <c r="B9" s="710" t="s">
        <v>347</v>
      </c>
      <c r="C9" s="711"/>
      <c r="D9" s="711"/>
      <c r="E9" s="711"/>
      <c r="F9" s="711"/>
      <c r="G9" s="711"/>
      <c r="H9" s="711"/>
      <c r="I9" s="711"/>
      <c r="J9" s="711"/>
      <c r="K9" s="711"/>
      <c r="L9" s="711"/>
      <c r="M9" s="711"/>
      <c r="N9" s="711"/>
      <c r="O9" s="711"/>
      <c r="P9" s="712"/>
      <c r="Q9" s="954">
        <v>2</v>
      </c>
      <c r="R9" s="955"/>
      <c r="S9" s="955"/>
      <c r="T9" s="955"/>
      <c r="U9" s="955"/>
      <c r="V9" s="955" t="s">
        <v>206</v>
      </c>
      <c r="W9" s="955"/>
      <c r="X9" s="955"/>
      <c r="Y9" s="955"/>
      <c r="Z9" s="955"/>
      <c r="AA9" s="955">
        <v>2</v>
      </c>
      <c r="AB9" s="955"/>
      <c r="AC9" s="955"/>
      <c r="AD9" s="955"/>
      <c r="AE9" s="959"/>
      <c r="AF9" s="977">
        <v>2</v>
      </c>
      <c r="AG9" s="714"/>
      <c r="AH9" s="714"/>
      <c r="AI9" s="714"/>
      <c r="AJ9" s="978"/>
      <c r="AK9" s="958" t="s">
        <v>206</v>
      </c>
      <c r="AL9" s="955"/>
      <c r="AM9" s="955"/>
      <c r="AN9" s="955"/>
      <c r="AO9" s="955"/>
      <c r="AP9" s="955" t="s">
        <v>206</v>
      </c>
      <c r="AQ9" s="955"/>
      <c r="AR9" s="955"/>
      <c r="AS9" s="955"/>
      <c r="AT9" s="955"/>
      <c r="AU9" s="956"/>
      <c r="AV9" s="956"/>
      <c r="AW9" s="956"/>
      <c r="AX9" s="956"/>
      <c r="AY9" s="957"/>
      <c r="AZ9" s="57"/>
      <c r="BA9" s="57"/>
      <c r="BB9" s="57"/>
      <c r="BC9" s="57"/>
      <c r="BD9" s="57"/>
      <c r="BE9" s="68"/>
      <c r="BF9" s="68"/>
      <c r="BG9" s="68"/>
      <c r="BH9" s="68"/>
      <c r="BI9" s="68"/>
      <c r="BJ9" s="68"/>
      <c r="BK9" s="68"/>
      <c r="BL9" s="68"/>
      <c r="BM9" s="68"/>
      <c r="BN9" s="68"/>
      <c r="BO9" s="68"/>
      <c r="BP9" s="68"/>
      <c r="BQ9" s="53">
        <v>3</v>
      </c>
      <c r="BR9" s="73"/>
      <c r="BS9" s="710"/>
      <c r="BT9" s="711"/>
      <c r="BU9" s="711"/>
      <c r="BV9" s="711"/>
      <c r="BW9" s="711"/>
      <c r="BX9" s="711"/>
      <c r="BY9" s="711"/>
      <c r="BZ9" s="711"/>
      <c r="CA9" s="711"/>
      <c r="CB9" s="711"/>
      <c r="CC9" s="711"/>
      <c r="CD9" s="711"/>
      <c r="CE9" s="711"/>
      <c r="CF9" s="711"/>
      <c r="CG9" s="712"/>
      <c r="CH9" s="713"/>
      <c r="CI9" s="714"/>
      <c r="CJ9" s="714"/>
      <c r="CK9" s="714"/>
      <c r="CL9" s="715"/>
      <c r="CM9" s="713"/>
      <c r="CN9" s="714"/>
      <c r="CO9" s="714"/>
      <c r="CP9" s="714"/>
      <c r="CQ9" s="715"/>
      <c r="CR9" s="713"/>
      <c r="CS9" s="714"/>
      <c r="CT9" s="714"/>
      <c r="CU9" s="714"/>
      <c r="CV9" s="715"/>
      <c r="CW9" s="713"/>
      <c r="CX9" s="714"/>
      <c r="CY9" s="714"/>
      <c r="CZ9" s="714"/>
      <c r="DA9" s="715"/>
      <c r="DB9" s="713"/>
      <c r="DC9" s="714"/>
      <c r="DD9" s="714"/>
      <c r="DE9" s="714"/>
      <c r="DF9" s="715"/>
      <c r="DG9" s="713"/>
      <c r="DH9" s="714"/>
      <c r="DI9" s="714"/>
      <c r="DJ9" s="714"/>
      <c r="DK9" s="715"/>
      <c r="DL9" s="713"/>
      <c r="DM9" s="714"/>
      <c r="DN9" s="714"/>
      <c r="DO9" s="714"/>
      <c r="DP9" s="715"/>
      <c r="DQ9" s="713"/>
      <c r="DR9" s="714"/>
      <c r="DS9" s="714"/>
      <c r="DT9" s="714"/>
      <c r="DU9" s="715"/>
      <c r="DV9" s="710"/>
      <c r="DW9" s="711"/>
      <c r="DX9" s="711"/>
      <c r="DY9" s="711"/>
      <c r="DZ9" s="716"/>
      <c r="EA9" s="68"/>
    </row>
    <row r="10" spans="1:131" s="48" customFormat="1" ht="26.25" customHeight="1" x14ac:dyDescent="0.15">
      <c r="A10" s="53">
        <v>4</v>
      </c>
      <c r="B10" s="710"/>
      <c r="C10" s="711"/>
      <c r="D10" s="711"/>
      <c r="E10" s="711"/>
      <c r="F10" s="711"/>
      <c r="G10" s="711"/>
      <c r="H10" s="711"/>
      <c r="I10" s="711"/>
      <c r="J10" s="711"/>
      <c r="K10" s="711"/>
      <c r="L10" s="711"/>
      <c r="M10" s="711"/>
      <c r="N10" s="711"/>
      <c r="O10" s="711"/>
      <c r="P10" s="712"/>
      <c r="Q10" s="954"/>
      <c r="R10" s="955"/>
      <c r="S10" s="955"/>
      <c r="T10" s="955"/>
      <c r="U10" s="955"/>
      <c r="V10" s="955"/>
      <c r="W10" s="955"/>
      <c r="X10" s="955"/>
      <c r="Y10" s="955"/>
      <c r="Z10" s="955"/>
      <c r="AA10" s="955"/>
      <c r="AB10" s="955"/>
      <c r="AC10" s="955"/>
      <c r="AD10" s="955"/>
      <c r="AE10" s="959"/>
      <c r="AF10" s="977"/>
      <c r="AG10" s="714"/>
      <c r="AH10" s="714"/>
      <c r="AI10" s="714"/>
      <c r="AJ10" s="978"/>
      <c r="AK10" s="958"/>
      <c r="AL10" s="955"/>
      <c r="AM10" s="955"/>
      <c r="AN10" s="955"/>
      <c r="AO10" s="955"/>
      <c r="AP10" s="955"/>
      <c r="AQ10" s="955"/>
      <c r="AR10" s="955"/>
      <c r="AS10" s="955"/>
      <c r="AT10" s="955"/>
      <c r="AU10" s="956"/>
      <c r="AV10" s="956"/>
      <c r="AW10" s="956"/>
      <c r="AX10" s="956"/>
      <c r="AY10" s="957"/>
      <c r="AZ10" s="57"/>
      <c r="BA10" s="57"/>
      <c r="BB10" s="57"/>
      <c r="BC10" s="57"/>
      <c r="BD10" s="57"/>
      <c r="BE10" s="68"/>
      <c r="BF10" s="68"/>
      <c r="BG10" s="68"/>
      <c r="BH10" s="68"/>
      <c r="BI10" s="68"/>
      <c r="BJ10" s="68"/>
      <c r="BK10" s="68"/>
      <c r="BL10" s="68"/>
      <c r="BM10" s="68"/>
      <c r="BN10" s="68"/>
      <c r="BO10" s="68"/>
      <c r="BP10" s="68"/>
      <c r="BQ10" s="53">
        <v>4</v>
      </c>
      <c r="BR10" s="73"/>
      <c r="BS10" s="710"/>
      <c r="BT10" s="711"/>
      <c r="BU10" s="711"/>
      <c r="BV10" s="711"/>
      <c r="BW10" s="711"/>
      <c r="BX10" s="711"/>
      <c r="BY10" s="711"/>
      <c r="BZ10" s="711"/>
      <c r="CA10" s="711"/>
      <c r="CB10" s="711"/>
      <c r="CC10" s="711"/>
      <c r="CD10" s="711"/>
      <c r="CE10" s="711"/>
      <c r="CF10" s="711"/>
      <c r="CG10" s="712"/>
      <c r="CH10" s="713"/>
      <c r="CI10" s="714"/>
      <c r="CJ10" s="714"/>
      <c r="CK10" s="714"/>
      <c r="CL10" s="715"/>
      <c r="CM10" s="713"/>
      <c r="CN10" s="714"/>
      <c r="CO10" s="714"/>
      <c r="CP10" s="714"/>
      <c r="CQ10" s="715"/>
      <c r="CR10" s="713"/>
      <c r="CS10" s="714"/>
      <c r="CT10" s="714"/>
      <c r="CU10" s="714"/>
      <c r="CV10" s="715"/>
      <c r="CW10" s="713"/>
      <c r="CX10" s="714"/>
      <c r="CY10" s="714"/>
      <c r="CZ10" s="714"/>
      <c r="DA10" s="715"/>
      <c r="DB10" s="713"/>
      <c r="DC10" s="714"/>
      <c r="DD10" s="714"/>
      <c r="DE10" s="714"/>
      <c r="DF10" s="715"/>
      <c r="DG10" s="713"/>
      <c r="DH10" s="714"/>
      <c r="DI10" s="714"/>
      <c r="DJ10" s="714"/>
      <c r="DK10" s="715"/>
      <c r="DL10" s="713"/>
      <c r="DM10" s="714"/>
      <c r="DN10" s="714"/>
      <c r="DO10" s="714"/>
      <c r="DP10" s="715"/>
      <c r="DQ10" s="713"/>
      <c r="DR10" s="714"/>
      <c r="DS10" s="714"/>
      <c r="DT10" s="714"/>
      <c r="DU10" s="715"/>
      <c r="DV10" s="710"/>
      <c r="DW10" s="711"/>
      <c r="DX10" s="711"/>
      <c r="DY10" s="711"/>
      <c r="DZ10" s="716"/>
      <c r="EA10" s="68"/>
    </row>
    <row r="11" spans="1:131" s="48" customFormat="1" ht="26.25" customHeight="1" x14ac:dyDescent="0.15">
      <c r="A11" s="53">
        <v>5</v>
      </c>
      <c r="B11" s="710"/>
      <c r="C11" s="711"/>
      <c r="D11" s="711"/>
      <c r="E11" s="711"/>
      <c r="F11" s="711"/>
      <c r="G11" s="711"/>
      <c r="H11" s="711"/>
      <c r="I11" s="711"/>
      <c r="J11" s="711"/>
      <c r="K11" s="711"/>
      <c r="L11" s="711"/>
      <c r="M11" s="711"/>
      <c r="N11" s="711"/>
      <c r="O11" s="711"/>
      <c r="P11" s="712"/>
      <c r="Q11" s="954"/>
      <c r="R11" s="955"/>
      <c r="S11" s="955"/>
      <c r="T11" s="955"/>
      <c r="U11" s="955"/>
      <c r="V11" s="955"/>
      <c r="W11" s="955"/>
      <c r="X11" s="955"/>
      <c r="Y11" s="955"/>
      <c r="Z11" s="955"/>
      <c r="AA11" s="955"/>
      <c r="AB11" s="955"/>
      <c r="AC11" s="955"/>
      <c r="AD11" s="955"/>
      <c r="AE11" s="959"/>
      <c r="AF11" s="977"/>
      <c r="AG11" s="714"/>
      <c r="AH11" s="714"/>
      <c r="AI11" s="714"/>
      <c r="AJ11" s="978"/>
      <c r="AK11" s="958"/>
      <c r="AL11" s="955"/>
      <c r="AM11" s="955"/>
      <c r="AN11" s="955"/>
      <c r="AO11" s="955"/>
      <c r="AP11" s="955"/>
      <c r="AQ11" s="955"/>
      <c r="AR11" s="955"/>
      <c r="AS11" s="955"/>
      <c r="AT11" s="955"/>
      <c r="AU11" s="956"/>
      <c r="AV11" s="956"/>
      <c r="AW11" s="956"/>
      <c r="AX11" s="956"/>
      <c r="AY11" s="957"/>
      <c r="AZ11" s="57"/>
      <c r="BA11" s="57"/>
      <c r="BB11" s="57"/>
      <c r="BC11" s="57"/>
      <c r="BD11" s="57"/>
      <c r="BE11" s="68"/>
      <c r="BF11" s="68"/>
      <c r="BG11" s="68"/>
      <c r="BH11" s="68"/>
      <c r="BI11" s="68"/>
      <c r="BJ11" s="68"/>
      <c r="BK11" s="68"/>
      <c r="BL11" s="68"/>
      <c r="BM11" s="68"/>
      <c r="BN11" s="68"/>
      <c r="BO11" s="68"/>
      <c r="BP11" s="68"/>
      <c r="BQ11" s="53">
        <v>5</v>
      </c>
      <c r="BR11" s="73"/>
      <c r="BS11" s="710"/>
      <c r="BT11" s="711"/>
      <c r="BU11" s="711"/>
      <c r="BV11" s="711"/>
      <c r="BW11" s="711"/>
      <c r="BX11" s="711"/>
      <c r="BY11" s="711"/>
      <c r="BZ11" s="711"/>
      <c r="CA11" s="711"/>
      <c r="CB11" s="711"/>
      <c r="CC11" s="711"/>
      <c r="CD11" s="711"/>
      <c r="CE11" s="711"/>
      <c r="CF11" s="711"/>
      <c r="CG11" s="712"/>
      <c r="CH11" s="713"/>
      <c r="CI11" s="714"/>
      <c r="CJ11" s="714"/>
      <c r="CK11" s="714"/>
      <c r="CL11" s="715"/>
      <c r="CM11" s="713"/>
      <c r="CN11" s="714"/>
      <c r="CO11" s="714"/>
      <c r="CP11" s="714"/>
      <c r="CQ11" s="715"/>
      <c r="CR11" s="713"/>
      <c r="CS11" s="714"/>
      <c r="CT11" s="714"/>
      <c r="CU11" s="714"/>
      <c r="CV11" s="715"/>
      <c r="CW11" s="713"/>
      <c r="CX11" s="714"/>
      <c r="CY11" s="714"/>
      <c r="CZ11" s="714"/>
      <c r="DA11" s="715"/>
      <c r="DB11" s="713"/>
      <c r="DC11" s="714"/>
      <c r="DD11" s="714"/>
      <c r="DE11" s="714"/>
      <c r="DF11" s="715"/>
      <c r="DG11" s="713"/>
      <c r="DH11" s="714"/>
      <c r="DI11" s="714"/>
      <c r="DJ11" s="714"/>
      <c r="DK11" s="715"/>
      <c r="DL11" s="713"/>
      <c r="DM11" s="714"/>
      <c r="DN11" s="714"/>
      <c r="DO11" s="714"/>
      <c r="DP11" s="715"/>
      <c r="DQ11" s="713"/>
      <c r="DR11" s="714"/>
      <c r="DS11" s="714"/>
      <c r="DT11" s="714"/>
      <c r="DU11" s="715"/>
      <c r="DV11" s="710"/>
      <c r="DW11" s="711"/>
      <c r="DX11" s="711"/>
      <c r="DY11" s="711"/>
      <c r="DZ11" s="716"/>
      <c r="EA11" s="68"/>
    </row>
    <row r="12" spans="1:131" s="48" customFormat="1" ht="26.25" customHeight="1" x14ac:dyDescent="0.15">
      <c r="A12" s="53">
        <v>6</v>
      </c>
      <c r="B12" s="710"/>
      <c r="C12" s="711"/>
      <c r="D12" s="711"/>
      <c r="E12" s="711"/>
      <c r="F12" s="711"/>
      <c r="G12" s="711"/>
      <c r="H12" s="711"/>
      <c r="I12" s="711"/>
      <c r="J12" s="711"/>
      <c r="K12" s="711"/>
      <c r="L12" s="711"/>
      <c r="M12" s="711"/>
      <c r="N12" s="711"/>
      <c r="O12" s="711"/>
      <c r="P12" s="712"/>
      <c r="Q12" s="954"/>
      <c r="R12" s="955"/>
      <c r="S12" s="955"/>
      <c r="T12" s="955"/>
      <c r="U12" s="955"/>
      <c r="V12" s="955"/>
      <c r="W12" s="955"/>
      <c r="X12" s="955"/>
      <c r="Y12" s="955"/>
      <c r="Z12" s="955"/>
      <c r="AA12" s="955"/>
      <c r="AB12" s="955"/>
      <c r="AC12" s="955"/>
      <c r="AD12" s="955"/>
      <c r="AE12" s="959"/>
      <c r="AF12" s="977"/>
      <c r="AG12" s="714"/>
      <c r="AH12" s="714"/>
      <c r="AI12" s="714"/>
      <c r="AJ12" s="978"/>
      <c r="AK12" s="958"/>
      <c r="AL12" s="955"/>
      <c r="AM12" s="955"/>
      <c r="AN12" s="955"/>
      <c r="AO12" s="955"/>
      <c r="AP12" s="955"/>
      <c r="AQ12" s="955"/>
      <c r="AR12" s="955"/>
      <c r="AS12" s="955"/>
      <c r="AT12" s="955"/>
      <c r="AU12" s="956"/>
      <c r="AV12" s="956"/>
      <c r="AW12" s="956"/>
      <c r="AX12" s="956"/>
      <c r="AY12" s="957"/>
      <c r="AZ12" s="57"/>
      <c r="BA12" s="57"/>
      <c r="BB12" s="57"/>
      <c r="BC12" s="57"/>
      <c r="BD12" s="57"/>
      <c r="BE12" s="68"/>
      <c r="BF12" s="68"/>
      <c r="BG12" s="68"/>
      <c r="BH12" s="68"/>
      <c r="BI12" s="68"/>
      <c r="BJ12" s="68"/>
      <c r="BK12" s="68"/>
      <c r="BL12" s="68"/>
      <c r="BM12" s="68"/>
      <c r="BN12" s="68"/>
      <c r="BO12" s="68"/>
      <c r="BP12" s="68"/>
      <c r="BQ12" s="53">
        <v>6</v>
      </c>
      <c r="BR12" s="73"/>
      <c r="BS12" s="710"/>
      <c r="BT12" s="711"/>
      <c r="BU12" s="711"/>
      <c r="BV12" s="711"/>
      <c r="BW12" s="711"/>
      <c r="BX12" s="711"/>
      <c r="BY12" s="711"/>
      <c r="BZ12" s="711"/>
      <c r="CA12" s="711"/>
      <c r="CB12" s="711"/>
      <c r="CC12" s="711"/>
      <c r="CD12" s="711"/>
      <c r="CE12" s="711"/>
      <c r="CF12" s="711"/>
      <c r="CG12" s="712"/>
      <c r="CH12" s="713"/>
      <c r="CI12" s="714"/>
      <c r="CJ12" s="714"/>
      <c r="CK12" s="714"/>
      <c r="CL12" s="715"/>
      <c r="CM12" s="713"/>
      <c r="CN12" s="714"/>
      <c r="CO12" s="714"/>
      <c r="CP12" s="714"/>
      <c r="CQ12" s="715"/>
      <c r="CR12" s="713"/>
      <c r="CS12" s="714"/>
      <c r="CT12" s="714"/>
      <c r="CU12" s="714"/>
      <c r="CV12" s="715"/>
      <c r="CW12" s="713"/>
      <c r="CX12" s="714"/>
      <c r="CY12" s="714"/>
      <c r="CZ12" s="714"/>
      <c r="DA12" s="715"/>
      <c r="DB12" s="713"/>
      <c r="DC12" s="714"/>
      <c r="DD12" s="714"/>
      <c r="DE12" s="714"/>
      <c r="DF12" s="715"/>
      <c r="DG12" s="713"/>
      <c r="DH12" s="714"/>
      <c r="DI12" s="714"/>
      <c r="DJ12" s="714"/>
      <c r="DK12" s="715"/>
      <c r="DL12" s="713"/>
      <c r="DM12" s="714"/>
      <c r="DN12" s="714"/>
      <c r="DO12" s="714"/>
      <c r="DP12" s="715"/>
      <c r="DQ12" s="713"/>
      <c r="DR12" s="714"/>
      <c r="DS12" s="714"/>
      <c r="DT12" s="714"/>
      <c r="DU12" s="715"/>
      <c r="DV12" s="710"/>
      <c r="DW12" s="711"/>
      <c r="DX12" s="711"/>
      <c r="DY12" s="711"/>
      <c r="DZ12" s="716"/>
      <c r="EA12" s="68"/>
    </row>
    <row r="13" spans="1:131" s="48" customFormat="1" ht="26.25" customHeight="1" x14ac:dyDescent="0.15">
      <c r="A13" s="53">
        <v>7</v>
      </c>
      <c r="B13" s="710"/>
      <c r="C13" s="711"/>
      <c r="D13" s="711"/>
      <c r="E13" s="711"/>
      <c r="F13" s="711"/>
      <c r="G13" s="711"/>
      <c r="H13" s="711"/>
      <c r="I13" s="711"/>
      <c r="J13" s="711"/>
      <c r="K13" s="711"/>
      <c r="L13" s="711"/>
      <c r="M13" s="711"/>
      <c r="N13" s="711"/>
      <c r="O13" s="711"/>
      <c r="P13" s="712"/>
      <c r="Q13" s="954"/>
      <c r="R13" s="955"/>
      <c r="S13" s="955"/>
      <c r="T13" s="955"/>
      <c r="U13" s="955"/>
      <c r="V13" s="955"/>
      <c r="W13" s="955"/>
      <c r="X13" s="955"/>
      <c r="Y13" s="955"/>
      <c r="Z13" s="955"/>
      <c r="AA13" s="955"/>
      <c r="AB13" s="955"/>
      <c r="AC13" s="955"/>
      <c r="AD13" s="955"/>
      <c r="AE13" s="959"/>
      <c r="AF13" s="977"/>
      <c r="AG13" s="714"/>
      <c r="AH13" s="714"/>
      <c r="AI13" s="714"/>
      <c r="AJ13" s="978"/>
      <c r="AK13" s="958"/>
      <c r="AL13" s="955"/>
      <c r="AM13" s="955"/>
      <c r="AN13" s="955"/>
      <c r="AO13" s="955"/>
      <c r="AP13" s="955"/>
      <c r="AQ13" s="955"/>
      <c r="AR13" s="955"/>
      <c r="AS13" s="955"/>
      <c r="AT13" s="955"/>
      <c r="AU13" s="956"/>
      <c r="AV13" s="956"/>
      <c r="AW13" s="956"/>
      <c r="AX13" s="956"/>
      <c r="AY13" s="957"/>
      <c r="AZ13" s="57"/>
      <c r="BA13" s="57"/>
      <c r="BB13" s="57"/>
      <c r="BC13" s="57"/>
      <c r="BD13" s="57"/>
      <c r="BE13" s="68"/>
      <c r="BF13" s="68"/>
      <c r="BG13" s="68"/>
      <c r="BH13" s="68"/>
      <c r="BI13" s="68"/>
      <c r="BJ13" s="68"/>
      <c r="BK13" s="68"/>
      <c r="BL13" s="68"/>
      <c r="BM13" s="68"/>
      <c r="BN13" s="68"/>
      <c r="BO13" s="68"/>
      <c r="BP13" s="68"/>
      <c r="BQ13" s="53">
        <v>7</v>
      </c>
      <c r="BR13" s="73"/>
      <c r="BS13" s="710"/>
      <c r="BT13" s="711"/>
      <c r="BU13" s="711"/>
      <c r="BV13" s="711"/>
      <c r="BW13" s="711"/>
      <c r="BX13" s="711"/>
      <c r="BY13" s="711"/>
      <c r="BZ13" s="711"/>
      <c r="CA13" s="711"/>
      <c r="CB13" s="711"/>
      <c r="CC13" s="711"/>
      <c r="CD13" s="711"/>
      <c r="CE13" s="711"/>
      <c r="CF13" s="711"/>
      <c r="CG13" s="712"/>
      <c r="CH13" s="713"/>
      <c r="CI13" s="714"/>
      <c r="CJ13" s="714"/>
      <c r="CK13" s="714"/>
      <c r="CL13" s="715"/>
      <c r="CM13" s="713"/>
      <c r="CN13" s="714"/>
      <c r="CO13" s="714"/>
      <c r="CP13" s="714"/>
      <c r="CQ13" s="715"/>
      <c r="CR13" s="713"/>
      <c r="CS13" s="714"/>
      <c r="CT13" s="714"/>
      <c r="CU13" s="714"/>
      <c r="CV13" s="715"/>
      <c r="CW13" s="713"/>
      <c r="CX13" s="714"/>
      <c r="CY13" s="714"/>
      <c r="CZ13" s="714"/>
      <c r="DA13" s="715"/>
      <c r="DB13" s="713"/>
      <c r="DC13" s="714"/>
      <c r="DD13" s="714"/>
      <c r="DE13" s="714"/>
      <c r="DF13" s="715"/>
      <c r="DG13" s="713"/>
      <c r="DH13" s="714"/>
      <c r="DI13" s="714"/>
      <c r="DJ13" s="714"/>
      <c r="DK13" s="715"/>
      <c r="DL13" s="713"/>
      <c r="DM13" s="714"/>
      <c r="DN13" s="714"/>
      <c r="DO13" s="714"/>
      <c r="DP13" s="715"/>
      <c r="DQ13" s="713"/>
      <c r="DR13" s="714"/>
      <c r="DS13" s="714"/>
      <c r="DT13" s="714"/>
      <c r="DU13" s="715"/>
      <c r="DV13" s="710"/>
      <c r="DW13" s="711"/>
      <c r="DX13" s="711"/>
      <c r="DY13" s="711"/>
      <c r="DZ13" s="716"/>
      <c r="EA13" s="68"/>
    </row>
    <row r="14" spans="1:131" s="48" customFormat="1" ht="26.25" customHeight="1" x14ac:dyDescent="0.15">
      <c r="A14" s="53">
        <v>8</v>
      </c>
      <c r="B14" s="710"/>
      <c r="C14" s="711"/>
      <c r="D14" s="711"/>
      <c r="E14" s="711"/>
      <c r="F14" s="711"/>
      <c r="G14" s="711"/>
      <c r="H14" s="711"/>
      <c r="I14" s="711"/>
      <c r="J14" s="711"/>
      <c r="K14" s="711"/>
      <c r="L14" s="711"/>
      <c r="M14" s="711"/>
      <c r="N14" s="711"/>
      <c r="O14" s="711"/>
      <c r="P14" s="712"/>
      <c r="Q14" s="954"/>
      <c r="R14" s="955"/>
      <c r="S14" s="955"/>
      <c r="T14" s="955"/>
      <c r="U14" s="955"/>
      <c r="V14" s="955"/>
      <c r="W14" s="955"/>
      <c r="X14" s="955"/>
      <c r="Y14" s="955"/>
      <c r="Z14" s="955"/>
      <c r="AA14" s="955"/>
      <c r="AB14" s="955"/>
      <c r="AC14" s="955"/>
      <c r="AD14" s="955"/>
      <c r="AE14" s="959"/>
      <c r="AF14" s="977"/>
      <c r="AG14" s="714"/>
      <c r="AH14" s="714"/>
      <c r="AI14" s="714"/>
      <c r="AJ14" s="978"/>
      <c r="AK14" s="958"/>
      <c r="AL14" s="955"/>
      <c r="AM14" s="955"/>
      <c r="AN14" s="955"/>
      <c r="AO14" s="955"/>
      <c r="AP14" s="955"/>
      <c r="AQ14" s="955"/>
      <c r="AR14" s="955"/>
      <c r="AS14" s="955"/>
      <c r="AT14" s="955"/>
      <c r="AU14" s="956"/>
      <c r="AV14" s="956"/>
      <c r="AW14" s="956"/>
      <c r="AX14" s="956"/>
      <c r="AY14" s="957"/>
      <c r="AZ14" s="57"/>
      <c r="BA14" s="57"/>
      <c r="BB14" s="57"/>
      <c r="BC14" s="57"/>
      <c r="BD14" s="57"/>
      <c r="BE14" s="68"/>
      <c r="BF14" s="68"/>
      <c r="BG14" s="68"/>
      <c r="BH14" s="68"/>
      <c r="BI14" s="68"/>
      <c r="BJ14" s="68"/>
      <c r="BK14" s="68"/>
      <c r="BL14" s="68"/>
      <c r="BM14" s="68"/>
      <c r="BN14" s="68"/>
      <c r="BO14" s="68"/>
      <c r="BP14" s="68"/>
      <c r="BQ14" s="53">
        <v>8</v>
      </c>
      <c r="BR14" s="73"/>
      <c r="BS14" s="710"/>
      <c r="BT14" s="711"/>
      <c r="BU14" s="711"/>
      <c r="BV14" s="711"/>
      <c r="BW14" s="711"/>
      <c r="BX14" s="711"/>
      <c r="BY14" s="711"/>
      <c r="BZ14" s="711"/>
      <c r="CA14" s="711"/>
      <c r="CB14" s="711"/>
      <c r="CC14" s="711"/>
      <c r="CD14" s="711"/>
      <c r="CE14" s="711"/>
      <c r="CF14" s="711"/>
      <c r="CG14" s="712"/>
      <c r="CH14" s="713"/>
      <c r="CI14" s="714"/>
      <c r="CJ14" s="714"/>
      <c r="CK14" s="714"/>
      <c r="CL14" s="715"/>
      <c r="CM14" s="713"/>
      <c r="CN14" s="714"/>
      <c r="CO14" s="714"/>
      <c r="CP14" s="714"/>
      <c r="CQ14" s="715"/>
      <c r="CR14" s="713"/>
      <c r="CS14" s="714"/>
      <c r="CT14" s="714"/>
      <c r="CU14" s="714"/>
      <c r="CV14" s="715"/>
      <c r="CW14" s="713"/>
      <c r="CX14" s="714"/>
      <c r="CY14" s="714"/>
      <c r="CZ14" s="714"/>
      <c r="DA14" s="715"/>
      <c r="DB14" s="713"/>
      <c r="DC14" s="714"/>
      <c r="DD14" s="714"/>
      <c r="DE14" s="714"/>
      <c r="DF14" s="715"/>
      <c r="DG14" s="713"/>
      <c r="DH14" s="714"/>
      <c r="DI14" s="714"/>
      <c r="DJ14" s="714"/>
      <c r="DK14" s="715"/>
      <c r="DL14" s="713"/>
      <c r="DM14" s="714"/>
      <c r="DN14" s="714"/>
      <c r="DO14" s="714"/>
      <c r="DP14" s="715"/>
      <c r="DQ14" s="713"/>
      <c r="DR14" s="714"/>
      <c r="DS14" s="714"/>
      <c r="DT14" s="714"/>
      <c r="DU14" s="715"/>
      <c r="DV14" s="710"/>
      <c r="DW14" s="711"/>
      <c r="DX14" s="711"/>
      <c r="DY14" s="711"/>
      <c r="DZ14" s="716"/>
      <c r="EA14" s="68"/>
    </row>
    <row r="15" spans="1:131" s="48" customFormat="1" ht="26.25" customHeight="1" x14ac:dyDescent="0.15">
      <c r="A15" s="53">
        <v>9</v>
      </c>
      <c r="B15" s="710"/>
      <c r="C15" s="711"/>
      <c r="D15" s="711"/>
      <c r="E15" s="711"/>
      <c r="F15" s="711"/>
      <c r="G15" s="711"/>
      <c r="H15" s="711"/>
      <c r="I15" s="711"/>
      <c r="J15" s="711"/>
      <c r="K15" s="711"/>
      <c r="L15" s="711"/>
      <c r="M15" s="711"/>
      <c r="N15" s="711"/>
      <c r="O15" s="711"/>
      <c r="P15" s="712"/>
      <c r="Q15" s="954"/>
      <c r="R15" s="955"/>
      <c r="S15" s="955"/>
      <c r="T15" s="955"/>
      <c r="U15" s="955"/>
      <c r="V15" s="955"/>
      <c r="W15" s="955"/>
      <c r="X15" s="955"/>
      <c r="Y15" s="955"/>
      <c r="Z15" s="955"/>
      <c r="AA15" s="955"/>
      <c r="AB15" s="955"/>
      <c r="AC15" s="955"/>
      <c r="AD15" s="955"/>
      <c r="AE15" s="959"/>
      <c r="AF15" s="977"/>
      <c r="AG15" s="714"/>
      <c r="AH15" s="714"/>
      <c r="AI15" s="714"/>
      <c r="AJ15" s="978"/>
      <c r="AK15" s="958"/>
      <c r="AL15" s="955"/>
      <c r="AM15" s="955"/>
      <c r="AN15" s="955"/>
      <c r="AO15" s="955"/>
      <c r="AP15" s="955"/>
      <c r="AQ15" s="955"/>
      <c r="AR15" s="955"/>
      <c r="AS15" s="955"/>
      <c r="AT15" s="955"/>
      <c r="AU15" s="956"/>
      <c r="AV15" s="956"/>
      <c r="AW15" s="956"/>
      <c r="AX15" s="956"/>
      <c r="AY15" s="957"/>
      <c r="AZ15" s="57"/>
      <c r="BA15" s="57"/>
      <c r="BB15" s="57"/>
      <c r="BC15" s="57"/>
      <c r="BD15" s="57"/>
      <c r="BE15" s="68"/>
      <c r="BF15" s="68"/>
      <c r="BG15" s="68"/>
      <c r="BH15" s="68"/>
      <c r="BI15" s="68"/>
      <c r="BJ15" s="68"/>
      <c r="BK15" s="68"/>
      <c r="BL15" s="68"/>
      <c r="BM15" s="68"/>
      <c r="BN15" s="68"/>
      <c r="BO15" s="68"/>
      <c r="BP15" s="68"/>
      <c r="BQ15" s="53">
        <v>9</v>
      </c>
      <c r="BR15" s="73"/>
      <c r="BS15" s="710"/>
      <c r="BT15" s="711"/>
      <c r="BU15" s="711"/>
      <c r="BV15" s="711"/>
      <c r="BW15" s="711"/>
      <c r="BX15" s="711"/>
      <c r="BY15" s="711"/>
      <c r="BZ15" s="711"/>
      <c r="CA15" s="711"/>
      <c r="CB15" s="711"/>
      <c r="CC15" s="711"/>
      <c r="CD15" s="711"/>
      <c r="CE15" s="711"/>
      <c r="CF15" s="711"/>
      <c r="CG15" s="712"/>
      <c r="CH15" s="713"/>
      <c r="CI15" s="714"/>
      <c r="CJ15" s="714"/>
      <c r="CK15" s="714"/>
      <c r="CL15" s="715"/>
      <c r="CM15" s="713"/>
      <c r="CN15" s="714"/>
      <c r="CO15" s="714"/>
      <c r="CP15" s="714"/>
      <c r="CQ15" s="715"/>
      <c r="CR15" s="713"/>
      <c r="CS15" s="714"/>
      <c r="CT15" s="714"/>
      <c r="CU15" s="714"/>
      <c r="CV15" s="715"/>
      <c r="CW15" s="713"/>
      <c r="CX15" s="714"/>
      <c r="CY15" s="714"/>
      <c r="CZ15" s="714"/>
      <c r="DA15" s="715"/>
      <c r="DB15" s="713"/>
      <c r="DC15" s="714"/>
      <c r="DD15" s="714"/>
      <c r="DE15" s="714"/>
      <c r="DF15" s="715"/>
      <c r="DG15" s="713"/>
      <c r="DH15" s="714"/>
      <c r="DI15" s="714"/>
      <c r="DJ15" s="714"/>
      <c r="DK15" s="715"/>
      <c r="DL15" s="713"/>
      <c r="DM15" s="714"/>
      <c r="DN15" s="714"/>
      <c r="DO15" s="714"/>
      <c r="DP15" s="715"/>
      <c r="DQ15" s="713"/>
      <c r="DR15" s="714"/>
      <c r="DS15" s="714"/>
      <c r="DT15" s="714"/>
      <c r="DU15" s="715"/>
      <c r="DV15" s="710"/>
      <c r="DW15" s="711"/>
      <c r="DX15" s="711"/>
      <c r="DY15" s="711"/>
      <c r="DZ15" s="716"/>
      <c r="EA15" s="68"/>
    </row>
    <row r="16" spans="1:131" s="48" customFormat="1" ht="26.25" customHeight="1" x14ac:dyDescent="0.15">
      <c r="A16" s="53">
        <v>10</v>
      </c>
      <c r="B16" s="710"/>
      <c r="C16" s="711"/>
      <c r="D16" s="711"/>
      <c r="E16" s="711"/>
      <c r="F16" s="711"/>
      <c r="G16" s="711"/>
      <c r="H16" s="711"/>
      <c r="I16" s="711"/>
      <c r="J16" s="711"/>
      <c r="K16" s="711"/>
      <c r="L16" s="711"/>
      <c r="M16" s="711"/>
      <c r="N16" s="711"/>
      <c r="O16" s="711"/>
      <c r="P16" s="712"/>
      <c r="Q16" s="954"/>
      <c r="R16" s="955"/>
      <c r="S16" s="955"/>
      <c r="T16" s="955"/>
      <c r="U16" s="955"/>
      <c r="V16" s="955"/>
      <c r="W16" s="955"/>
      <c r="X16" s="955"/>
      <c r="Y16" s="955"/>
      <c r="Z16" s="955"/>
      <c r="AA16" s="955"/>
      <c r="AB16" s="955"/>
      <c r="AC16" s="955"/>
      <c r="AD16" s="955"/>
      <c r="AE16" s="959"/>
      <c r="AF16" s="977"/>
      <c r="AG16" s="714"/>
      <c r="AH16" s="714"/>
      <c r="AI16" s="714"/>
      <c r="AJ16" s="978"/>
      <c r="AK16" s="958"/>
      <c r="AL16" s="955"/>
      <c r="AM16" s="955"/>
      <c r="AN16" s="955"/>
      <c r="AO16" s="955"/>
      <c r="AP16" s="955"/>
      <c r="AQ16" s="955"/>
      <c r="AR16" s="955"/>
      <c r="AS16" s="955"/>
      <c r="AT16" s="955"/>
      <c r="AU16" s="956"/>
      <c r="AV16" s="956"/>
      <c r="AW16" s="956"/>
      <c r="AX16" s="956"/>
      <c r="AY16" s="957"/>
      <c r="AZ16" s="57"/>
      <c r="BA16" s="57"/>
      <c r="BB16" s="57"/>
      <c r="BC16" s="57"/>
      <c r="BD16" s="57"/>
      <c r="BE16" s="68"/>
      <c r="BF16" s="68"/>
      <c r="BG16" s="68"/>
      <c r="BH16" s="68"/>
      <c r="BI16" s="68"/>
      <c r="BJ16" s="68"/>
      <c r="BK16" s="68"/>
      <c r="BL16" s="68"/>
      <c r="BM16" s="68"/>
      <c r="BN16" s="68"/>
      <c r="BO16" s="68"/>
      <c r="BP16" s="68"/>
      <c r="BQ16" s="53">
        <v>10</v>
      </c>
      <c r="BR16" s="73"/>
      <c r="BS16" s="710"/>
      <c r="BT16" s="711"/>
      <c r="BU16" s="711"/>
      <c r="BV16" s="711"/>
      <c r="BW16" s="711"/>
      <c r="BX16" s="711"/>
      <c r="BY16" s="711"/>
      <c r="BZ16" s="711"/>
      <c r="CA16" s="711"/>
      <c r="CB16" s="711"/>
      <c r="CC16" s="711"/>
      <c r="CD16" s="711"/>
      <c r="CE16" s="711"/>
      <c r="CF16" s="711"/>
      <c r="CG16" s="712"/>
      <c r="CH16" s="713"/>
      <c r="CI16" s="714"/>
      <c r="CJ16" s="714"/>
      <c r="CK16" s="714"/>
      <c r="CL16" s="715"/>
      <c r="CM16" s="713"/>
      <c r="CN16" s="714"/>
      <c r="CO16" s="714"/>
      <c r="CP16" s="714"/>
      <c r="CQ16" s="715"/>
      <c r="CR16" s="713"/>
      <c r="CS16" s="714"/>
      <c r="CT16" s="714"/>
      <c r="CU16" s="714"/>
      <c r="CV16" s="715"/>
      <c r="CW16" s="713"/>
      <c r="CX16" s="714"/>
      <c r="CY16" s="714"/>
      <c r="CZ16" s="714"/>
      <c r="DA16" s="715"/>
      <c r="DB16" s="713"/>
      <c r="DC16" s="714"/>
      <c r="DD16" s="714"/>
      <c r="DE16" s="714"/>
      <c r="DF16" s="715"/>
      <c r="DG16" s="713"/>
      <c r="DH16" s="714"/>
      <c r="DI16" s="714"/>
      <c r="DJ16" s="714"/>
      <c r="DK16" s="715"/>
      <c r="DL16" s="713"/>
      <c r="DM16" s="714"/>
      <c r="DN16" s="714"/>
      <c r="DO16" s="714"/>
      <c r="DP16" s="715"/>
      <c r="DQ16" s="713"/>
      <c r="DR16" s="714"/>
      <c r="DS16" s="714"/>
      <c r="DT16" s="714"/>
      <c r="DU16" s="715"/>
      <c r="DV16" s="710"/>
      <c r="DW16" s="711"/>
      <c r="DX16" s="711"/>
      <c r="DY16" s="711"/>
      <c r="DZ16" s="716"/>
      <c r="EA16" s="68"/>
    </row>
    <row r="17" spans="1:131" s="48" customFormat="1" ht="26.25" customHeight="1" x14ac:dyDescent="0.15">
      <c r="A17" s="53">
        <v>11</v>
      </c>
      <c r="B17" s="710"/>
      <c r="C17" s="711"/>
      <c r="D17" s="711"/>
      <c r="E17" s="711"/>
      <c r="F17" s="711"/>
      <c r="G17" s="711"/>
      <c r="H17" s="711"/>
      <c r="I17" s="711"/>
      <c r="J17" s="711"/>
      <c r="K17" s="711"/>
      <c r="L17" s="711"/>
      <c r="M17" s="711"/>
      <c r="N17" s="711"/>
      <c r="O17" s="711"/>
      <c r="P17" s="712"/>
      <c r="Q17" s="954"/>
      <c r="R17" s="955"/>
      <c r="S17" s="955"/>
      <c r="T17" s="955"/>
      <c r="U17" s="955"/>
      <c r="V17" s="955"/>
      <c r="W17" s="955"/>
      <c r="X17" s="955"/>
      <c r="Y17" s="955"/>
      <c r="Z17" s="955"/>
      <c r="AA17" s="955"/>
      <c r="AB17" s="955"/>
      <c r="AC17" s="955"/>
      <c r="AD17" s="955"/>
      <c r="AE17" s="959"/>
      <c r="AF17" s="977"/>
      <c r="AG17" s="714"/>
      <c r="AH17" s="714"/>
      <c r="AI17" s="714"/>
      <c r="AJ17" s="978"/>
      <c r="AK17" s="958"/>
      <c r="AL17" s="955"/>
      <c r="AM17" s="955"/>
      <c r="AN17" s="955"/>
      <c r="AO17" s="955"/>
      <c r="AP17" s="955"/>
      <c r="AQ17" s="955"/>
      <c r="AR17" s="955"/>
      <c r="AS17" s="955"/>
      <c r="AT17" s="955"/>
      <c r="AU17" s="956"/>
      <c r="AV17" s="956"/>
      <c r="AW17" s="956"/>
      <c r="AX17" s="956"/>
      <c r="AY17" s="957"/>
      <c r="AZ17" s="57"/>
      <c r="BA17" s="57"/>
      <c r="BB17" s="57"/>
      <c r="BC17" s="57"/>
      <c r="BD17" s="57"/>
      <c r="BE17" s="68"/>
      <c r="BF17" s="68"/>
      <c r="BG17" s="68"/>
      <c r="BH17" s="68"/>
      <c r="BI17" s="68"/>
      <c r="BJ17" s="68"/>
      <c r="BK17" s="68"/>
      <c r="BL17" s="68"/>
      <c r="BM17" s="68"/>
      <c r="BN17" s="68"/>
      <c r="BO17" s="68"/>
      <c r="BP17" s="68"/>
      <c r="BQ17" s="53">
        <v>11</v>
      </c>
      <c r="BR17" s="73"/>
      <c r="BS17" s="710"/>
      <c r="BT17" s="711"/>
      <c r="BU17" s="711"/>
      <c r="BV17" s="711"/>
      <c r="BW17" s="711"/>
      <c r="BX17" s="711"/>
      <c r="BY17" s="711"/>
      <c r="BZ17" s="711"/>
      <c r="CA17" s="711"/>
      <c r="CB17" s="711"/>
      <c r="CC17" s="711"/>
      <c r="CD17" s="711"/>
      <c r="CE17" s="711"/>
      <c r="CF17" s="711"/>
      <c r="CG17" s="712"/>
      <c r="CH17" s="713"/>
      <c r="CI17" s="714"/>
      <c r="CJ17" s="714"/>
      <c r="CK17" s="714"/>
      <c r="CL17" s="715"/>
      <c r="CM17" s="713"/>
      <c r="CN17" s="714"/>
      <c r="CO17" s="714"/>
      <c r="CP17" s="714"/>
      <c r="CQ17" s="715"/>
      <c r="CR17" s="713"/>
      <c r="CS17" s="714"/>
      <c r="CT17" s="714"/>
      <c r="CU17" s="714"/>
      <c r="CV17" s="715"/>
      <c r="CW17" s="713"/>
      <c r="CX17" s="714"/>
      <c r="CY17" s="714"/>
      <c r="CZ17" s="714"/>
      <c r="DA17" s="715"/>
      <c r="DB17" s="713"/>
      <c r="DC17" s="714"/>
      <c r="DD17" s="714"/>
      <c r="DE17" s="714"/>
      <c r="DF17" s="715"/>
      <c r="DG17" s="713"/>
      <c r="DH17" s="714"/>
      <c r="DI17" s="714"/>
      <c r="DJ17" s="714"/>
      <c r="DK17" s="715"/>
      <c r="DL17" s="713"/>
      <c r="DM17" s="714"/>
      <c r="DN17" s="714"/>
      <c r="DO17" s="714"/>
      <c r="DP17" s="715"/>
      <c r="DQ17" s="713"/>
      <c r="DR17" s="714"/>
      <c r="DS17" s="714"/>
      <c r="DT17" s="714"/>
      <c r="DU17" s="715"/>
      <c r="DV17" s="710"/>
      <c r="DW17" s="711"/>
      <c r="DX17" s="711"/>
      <c r="DY17" s="711"/>
      <c r="DZ17" s="716"/>
      <c r="EA17" s="68"/>
    </row>
    <row r="18" spans="1:131" s="48" customFormat="1" ht="26.25" customHeight="1" x14ac:dyDescent="0.15">
      <c r="A18" s="53">
        <v>12</v>
      </c>
      <c r="B18" s="710"/>
      <c r="C18" s="711"/>
      <c r="D18" s="711"/>
      <c r="E18" s="711"/>
      <c r="F18" s="711"/>
      <c r="G18" s="711"/>
      <c r="H18" s="711"/>
      <c r="I18" s="711"/>
      <c r="J18" s="711"/>
      <c r="K18" s="711"/>
      <c r="L18" s="711"/>
      <c r="M18" s="711"/>
      <c r="N18" s="711"/>
      <c r="O18" s="711"/>
      <c r="P18" s="712"/>
      <c r="Q18" s="954"/>
      <c r="R18" s="955"/>
      <c r="S18" s="955"/>
      <c r="T18" s="955"/>
      <c r="U18" s="955"/>
      <c r="V18" s="955"/>
      <c r="W18" s="955"/>
      <c r="X18" s="955"/>
      <c r="Y18" s="955"/>
      <c r="Z18" s="955"/>
      <c r="AA18" s="955"/>
      <c r="AB18" s="955"/>
      <c r="AC18" s="955"/>
      <c r="AD18" s="955"/>
      <c r="AE18" s="959"/>
      <c r="AF18" s="977"/>
      <c r="AG18" s="714"/>
      <c r="AH18" s="714"/>
      <c r="AI18" s="714"/>
      <c r="AJ18" s="978"/>
      <c r="AK18" s="958"/>
      <c r="AL18" s="955"/>
      <c r="AM18" s="955"/>
      <c r="AN18" s="955"/>
      <c r="AO18" s="955"/>
      <c r="AP18" s="955"/>
      <c r="AQ18" s="955"/>
      <c r="AR18" s="955"/>
      <c r="AS18" s="955"/>
      <c r="AT18" s="955"/>
      <c r="AU18" s="956"/>
      <c r="AV18" s="956"/>
      <c r="AW18" s="956"/>
      <c r="AX18" s="956"/>
      <c r="AY18" s="957"/>
      <c r="AZ18" s="57"/>
      <c r="BA18" s="57"/>
      <c r="BB18" s="57"/>
      <c r="BC18" s="57"/>
      <c r="BD18" s="57"/>
      <c r="BE18" s="68"/>
      <c r="BF18" s="68"/>
      <c r="BG18" s="68"/>
      <c r="BH18" s="68"/>
      <c r="BI18" s="68"/>
      <c r="BJ18" s="68"/>
      <c r="BK18" s="68"/>
      <c r="BL18" s="68"/>
      <c r="BM18" s="68"/>
      <c r="BN18" s="68"/>
      <c r="BO18" s="68"/>
      <c r="BP18" s="68"/>
      <c r="BQ18" s="53">
        <v>12</v>
      </c>
      <c r="BR18" s="73"/>
      <c r="BS18" s="710"/>
      <c r="BT18" s="711"/>
      <c r="BU18" s="711"/>
      <c r="BV18" s="711"/>
      <c r="BW18" s="711"/>
      <c r="BX18" s="711"/>
      <c r="BY18" s="711"/>
      <c r="BZ18" s="711"/>
      <c r="CA18" s="711"/>
      <c r="CB18" s="711"/>
      <c r="CC18" s="711"/>
      <c r="CD18" s="711"/>
      <c r="CE18" s="711"/>
      <c r="CF18" s="711"/>
      <c r="CG18" s="712"/>
      <c r="CH18" s="713"/>
      <c r="CI18" s="714"/>
      <c r="CJ18" s="714"/>
      <c r="CK18" s="714"/>
      <c r="CL18" s="715"/>
      <c r="CM18" s="713"/>
      <c r="CN18" s="714"/>
      <c r="CO18" s="714"/>
      <c r="CP18" s="714"/>
      <c r="CQ18" s="715"/>
      <c r="CR18" s="713"/>
      <c r="CS18" s="714"/>
      <c r="CT18" s="714"/>
      <c r="CU18" s="714"/>
      <c r="CV18" s="715"/>
      <c r="CW18" s="713"/>
      <c r="CX18" s="714"/>
      <c r="CY18" s="714"/>
      <c r="CZ18" s="714"/>
      <c r="DA18" s="715"/>
      <c r="DB18" s="713"/>
      <c r="DC18" s="714"/>
      <c r="DD18" s="714"/>
      <c r="DE18" s="714"/>
      <c r="DF18" s="715"/>
      <c r="DG18" s="713"/>
      <c r="DH18" s="714"/>
      <c r="DI18" s="714"/>
      <c r="DJ18" s="714"/>
      <c r="DK18" s="715"/>
      <c r="DL18" s="713"/>
      <c r="DM18" s="714"/>
      <c r="DN18" s="714"/>
      <c r="DO18" s="714"/>
      <c r="DP18" s="715"/>
      <c r="DQ18" s="713"/>
      <c r="DR18" s="714"/>
      <c r="DS18" s="714"/>
      <c r="DT18" s="714"/>
      <c r="DU18" s="715"/>
      <c r="DV18" s="710"/>
      <c r="DW18" s="711"/>
      <c r="DX18" s="711"/>
      <c r="DY18" s="711"/>
      <c r="DZ18" s="716"/>
      <c r="EA18" s="68"/>
    </row>
    <row r="19" spans="1:131" s="48" customFormat="1" ht="26.25" customHeight="1" x14ac:dyDescent="0.15">
      <c r="A19" s="53">
        <v>13</v>
      </c>
      <c r="B19" s="710"/>
      <c r="C19" s="711"/>
      <c r="D19" s="711"/>
      <c r="E19" s="711"/>
      <c r="F19" s="711"/>
      <c r="G19" s="711"/>
      <c r="H19" s="711"/>
      <c r="I19" s="711"/>
      <c r="J19" s="711"/>
      <c r="K19" s="711"/>
      <c r="L19" s="711"/>
      <c r="M19" s="711"/>
      <c r="N19" s="711"/>
      <c r="O19" s="711"/>
      <c r="P19" s="712"/>
      <c r="Q19" s="954"/>
      <c r="R19" s="955"/>
      <c r="S19" s="955"/>
      <c r="T19" s="955"/>
      <c r="U19" s="955"/>
      <c r="V19" s="955"/>
      <c r="W19" s="955"/>
      <c r="X19" s="955"/>
      <c r="Y19" s="955"/>
      <c r="Z19" s="955"/>
      <c r="AA19" s="955"/>
      <c r="AB19" s="955"/>
      <c r="AC19" s="955"/>
      <c r="AD19" s="955"/>
      <c r="AE19" s="959"/>
      <c r="AF19" s="977"/>
      <c r="AG19" s="714"/>
      <c r="AH19" s="714"/>
      <c r="AI19" s="714"/>
      <c r="AJ19" s="978"/>
      <c r="AK19" s="958"/>
      <c r="AL19" s="955"/>
      <c r="AM19" s="955"/>
      <c r="AN19" s="955"/>
      <c r="AO19" s="955"/>
      <c r="AP19" s="955"/>
      <c r="AQ19" s="955"/>
      <c r="AR19" s="955"/>
      <c r="AS19" s="955"/>
      <c r="AT19" s="955"/>
      <c r="AU19" s="956"/>
      <c r="AV19" s="956"/>
      <c r="AW19" s="956"/>
      <c r="AX19" s="956"/>
      <c r="AY19" s="957"/>
      <c r="AZ19" s="57"/>
      <c r="BA19" s="57"/>
      <c r="BB19" s="57"/>
      <c r="BC19" s="57"/>
      <c r="BD19" s="57"/>
      <c r="BE19" s="68"/>
      <c r="BF19" s="68"/>
      <c r="BG19" s="68"/>
      <c r="BH19" s="68"/>
      <c r="BI19" s="68"/>
      <c r="BJ19" s="68"/>
      <c r="BK19" s="68"/>
      <c r="BL19" s="68"/>
      <c r="BM19" s="68"/>
      <c r="BN19" s="68"/>
      <c r="BO19" s="68"/>
      <c r="BP19" s="68"/>
      <c r="BQ19" s="53">
        <v>13</v>
      </c>
      <c r="BR19" s="73"/>
      <c r="BS19" s="710"/>
      <c r="BT19" s="711"/>
      <c r="BU19" s="711"/>
      <c r="BV19" s="711"/>
      <c r="BW19" s="711"/>
      <c r="BX19" s="711"/>
      <c r="BY19" s="711"/>
      <c r="BZ19" s="711"/>
      <c r="CA19" s="711"/>
      <c r="CB19" s="711"/>
      <c r="CC19" s="711"/>
      <c r="CD19" s="711"/>
      <c r="CE19" s="711"/>
      <c r="CF19" s="711"/>
      <c r="CG19" s="712"/>
      <c r="CH19" s="713"/>
      <c r="CI19" s="714"/>
      <c r="CJ19" s="714"/>
      <c r="CK19" s="714"/>
      <c r="CL19" s="715"/>
      <c r="CM19" s="713"/>
      <c r="CN19" s="714"/>
      <c r="CO19" s="714"/>
      <c r="CP19" s="714"/>
      <c r="CQ19" s="715"/>
      <c r="CR19" s="713"/>
      <c r="CS19" s="714"/>
      <c r="CT19" s="714"/>
      <c r="CU19" s="714"/>
      <c r="CV19" s="715"/>
      <c r="CW19" s="713"/>
      <c r="CX19" s="714"/>
      <c r="CY19" s="714"/>
      <c r="CZ19" s="714"/>
      <c r="DA19" s="715"/>
      <c r="DB19" s="713"/>
      <c r="DC19" s="714"/>
      <c r="DD19" s="714"/>
      <c r="DE19" s="714"/>
      <c r="DF19" s="715"/>
      <c r="DG19" s="713"/>
      <c r="DH19" s="714"/>
      <c r="DI19" s="714"/>
      <c r="DJ19" s="714"/>
      <c r="DK19" s="715"/>
      <c r="DL19" s="713"/>
      <c r="DM19" s="714"/>
      <c r="DN19" s="714"/>
      <c r="DO19" s="714"/>
      <c r="DP19" s="715"/>
      <c r="DQ19" s="713"/>
      <c r="DR19" s="714"/>
      <c r="DS19" s="714"/>
      <c r="DT19" s="714"/>
      <c r="DU19" s="715"/>
      <c r="DV19" s="710"/>
      <c r="DW19" s="711"/>
      <c r="DX19" s="711"/>
      <c r="DY19" s="711"/>
      <c r="DZ19" s="716"/>
      <c r="EA19" s="68"/>
    </row>
    <row r="20" spans="1:131" s="48" customFormat="1" ht="26.25" customHeight="1" x14ac:dyDescent="0.15">
      <c r="A20" s="53">
        <v>14</v>
      </c>
      <c r="B20" s="710"/>
      <c r="C20" s="711"/>
      <c r="D20" s="711"/>
      <c r="E20" s="711"/>
      <c r="F20" s="711"/>
      <c r="G20" s="711"/>
      <c r="H20" s="711"/>
      <c r="I20" s="711"/>
      <c r="J20" s="711"/>
      <c r="K20" s="711"/>
      <c r="L20" s="711"/>
      <c r="M20" s="711"/>
      <c r="N20" s="711"/>
      <c r="O20" s="711"/>
      <c r="P20" s="712"/>
      <c r="Q20" s="954"/>
      <c r="R20" s="955"/>
      <c r="S20" s="955"/>
      <c r="T20" s="955"/>
      <c r="U20" s="955"/>
      <c r="V20" s="955"/>
      <c r="W20" s="955"/>
      <c r="X20" s="955"/>
      <c r="Y20" s="955"/>
      <c r="Z20" s="955"/>
      <c r="AA20" s="955"/>
      <c r="AB20" s="955"/>
      <c r="AC20" s="955"/>
      <c r="AD20" s="955"/>
      <c r="AE20" s="959"/>
      <c r="AF20" s="977"/>
      <c r="AG20" s="714"/>
      <c r="AH20" s="714"/>
      <c r="AI20" s="714"/>
      <c r="AJ20" s="978"/>
      <c r="AK20" s="958"/>
      <c r="AL20" s="955"/>
      <c r="AM20" s="955"/>
      <c r="AN20" s="955"/>
      <c r="AO20" s="955"/>
      <c r="AP20" s="955"/>
      <c r="AQ20" s="955"/>
      <c r="AR20" s="955"/>
      <c r="AS20" s="955"/>
      <c r="AT20" s="955"/>
      <c r="AU20" s="956"/>
      <c r="AV20" s="956"/>
      <c r="AW20" s="956"/>
      <c r="AX20" s="956"/>
      <c r="AY20" s="957"/>
      <c r="AZ20" s="57"/>
      <c r="BA20" s="57"/>
      <c r="BB20" s="57"/>
      <c r="BC20" s="57"/>
      <c r="BD20" s="57"/>
      <c r="BE20" s="68"/>
      <c r="BF20" s="68"/>
      <c r="BG20" s="68"/>
      <c r="BH20" s="68"/>
      <c r="BI20" s="68"/>
      <c r="BJ20" s="68"/>
      <c r="BK20" s="68"/>
      <c r="BL20" s="68"/>
      <c r="BM20" s="68"/>
      <c r="BN20" s="68"/>
      <c r="BO20" s="68"/>
      <c r="BP20" s="68"/>
      <c r="BQ20" s="53">
        <v>14</v>
      </c>
      <c r="BR20" s="73"/>
      <c r="BS20" s="710"/>
      <c r="BT20" s="711"/>
      <c r="BU20" s="711"/>
      <c r="BV20" s="711"/>
      <c r="BW20" s="711"/>
      <c r="BX20" s="711"/>
      <c r="BY20" s="711"/>
      <c r="BZ20" s="711"/>
      <c r="CA20" s="711"/>
      <c r="CB20" s="711"/>
      <c r="CC20" s="711"/>
      <c r="CD20" s="711"/>
      <c r="CE20" s="711"/>
      <c r="CF20" s="711"/>
      <c r="CG20" s="712"/>
      <c r="CH20" s="713"/>
      <c r="CI20" s="714"/>
      <c r="CJ20" s="714"/>
      <c r="CK20" s="714"/>
      <c r="CL20" s="715"/>
      <c r="CM20" s="713"/>
      <c r="CN20" s="714"/>
      <c r="CO20" s="714"/>
      <c r="CP20" s="714"/>
      <c r="CQ20" s="715"/>
      <c r="CR20" s="713"/>
      <c r="CS20" s="714"/>
      <c r="CT20" s="714"/>
      <c r="CU20" s="714"/>
      <c r="CV20" s="715"/>
      <c r="CW20" s="713"/>
      <c r="CX20" s="714"/>
      <c r="CY20" s="714"/>
      <c r="CZ20" s="714"/>
      <c r="DA20" s="715"/>
      <c r="DB20" s="713"/>
      <c r="DC20" s="714"/>
      <c r="DD20" s="714"/>
      <c r="DE20" s="714"/>
      <c r="DF20" s="715"/>
      <c r="DG20" s="713"/>
      <c r="DH20" s="714"/>
      <c r="DI20" s="714"/>
      <c r="DJ20" s="714"/>
      <c r="DK20" s="715"/>
      <c r="DL20" s="713"/>
      <c r="DM20" s="714"/>
      <c r="DN20" s="714"/>
      <c r="DO20" s="714"/>
      <c r="DP20" s="715"/>
      <c r="DQ20" s="713"/>
      <c r="DR20" s="714"/>
      <c r="DS20" s="714"/>
      <c r="DT20" s="714"/>
      <c r="DU20" s="715"/>
      <c r="DV20" s="710"/>
      <c r="DW20" s="711"/>
      <c r="DX20" s="711"/>
      <c r="DY20" s="711"/>
      <c r="DZ20" s="716"/>
      <c r="EA20" s="68"/>
    </row>
    <row r="21" spans="1:131" s="48" customFormat="1" ht="26.25" customHeight="1" x14ac:dyDescent="0.15">
      <c r="A21" s="53">
        <v>15</v>
      </c>
      <c r="B21" s="710"/>
      <c r="C21" s="711"/>
      <c r="D21" s="711"/>
      <c r="E21" s="711"/>
      <c r="F21" s="711"/>
      <c r="G21" s="711"/>
      <c r="H21" s="711"/>
      <c r="I21" s="711"/>
      <c r="J21" s="711"/>
      <c r="K21" s="711"/>
      <c r="L21" s="711"/>
      <c r="M21" s="711"/>
      <c r="N21" s="711"/>
      <c r="O21" s="711"/>
      <c r="P21" s="712"/>
      <c r="Q21" s="954"/>
      <c r="R21" s="955"/>
      <c r="S21" s="955"/>
      <c r="T21" s="955"/>
      <c r="U21" s="955"/>
      <c r="V21" s="955"/>
      <c r="W21" s="955"/>
      <c r="X21" s="955"/>
      <c r="Y21" s="955"/>
      <c r="Z21" s="955"/>
      <c r="AA21" s="955"/>
      <c r="AB21" s="955"/>
      <c r="AC21" s="955"/>
      <c r="AD21" s="955"/>
      <c r="AE21" s="959"/>
      <c r="AF21" s="977"/>
      <c r="AG21" s="714"/>
      <c r="AH21" s="714"/>
      <c r="AI21" s="714"/>
      <c r="AJ21" s="978"/>
      <c r="AK21" s="958"/>
      <c r="AL21" s="955"/>
      <c r="AM21" s="955"/>
      <c r="AN21" s="955"/>
      <c r="AO21" s="955"/>
      <c r="AP21" s="955"/>
      <c r="AQ21" s="955"/>
      <c r="AR21" s="955"/>
      <c r="AS21" s="955"/>
      <c r="AT21" s="955"/>
      <c r="AU21" s="956"/>
      <c r="AV21" s="956"/>
      <c r="AW21" s="956"/>
      <c r="AX21" s="956"/>
      <c r="AY21" s="957"/>
      <c r="AZ21" s="57"/>
      <c r="BA21" s="57"/>
      <c r="BB21" s="57"/>
      <c r="BC21" s="57"/>
      <c r="BD21" s="57"/>
      <c r="BE21" s="68"/>
      <c r="BF21" s="68"/>
      <c r="BG21" s="68"/>
      <c r="BH21" s="68"/>
      <c r="BI21" s="68"/>
      <c r="BJ21" s="68"/>
      <c r="BK21" s="68"/>
      <c r="BL21" s="68"/>
      <c r="BM21" s="68"/>
      <c r="BN21" s="68"/>
      <c r="BO21" s="68"/>
      <c r="BP21" s="68"/>
      <c r="BQ21" s="53">
        <v>15</v>
      </c>
      <c r="BR21" s="73"/>
      <c r="BS21" s="710"/>
      <c r="BT21" s="711"/>
      <c r="BU21" s="711"/>
      <c r="BV21" s="711"/>
      <c r="BW21" s="711"/>
      <c r="BX21" s="711"/>
      <c r="BY21" s="711"/>
      <c r="BZ21" s="711"/>
      <c r="CA21" s="711"/>
      <c r="CB21" s="711"/>
      <c r="CC21" s="711"/>
      <c r="CD21" s="711"/>
      <c r="CE21" s="711"/>
      <c r="CF21" s="711"/>
      <c r="CG21" s="712"/>
      <c r="CH21" s="713"/>
      <c r="CI21" s="714"/>
      <c r="CJ21" s="714"/>
      <c r="CK21" s="714"/>
      <c r="CL21" s="715"/>
      <c r="CM21" s="713"/>
      <c r="CN21" s="714"/>
      <c r="CO21" s="714"/>
      <c r="CP21" s="714"/>
      <c r="CQ21" s="715"/>
      <c r="CR21" s="713"/>
      <c r="CS21" s="714"/>
      <c r="CT21" s="714"/>
      <c r="CU21" s="714"/>
      <c r="CV21" s="715"/>
      <c r="CW21" s="713"/>
      <c r="CX21" s="714"/>
      <c r="CY21" s="714"/>
      <c r="CZ21" s="714"/>
      <c r="DA21" s="715"/>
      <c r="DB21" s="713"/>
      <c r="DC21" s="714"/>
      <c r="DD21" s="714"/>
      <c r="DE21" s="714"/>
      <c r="DF21" s="715"/>
      <c r="DG21" s="713"/>
      <c r="DH21" s="714"/>
      <c r="DI21" s="714"/>
      <c r="DJ21" s="714"/>
      <c r="DK21" s="715"/>
      <c r="DL21" s="713"/>
      <c r="DM21" s="714"/>
      <c r="DN21" s="714"/>
      <c r="DO21" s="714"/>
      <c r="DP21" s="715"/>
      <c r="DQ21" s="713"/>
      <c r="DR21" s="714"/>
      <c r="DS21" s="714"/>
      <c r="DT21" s="714"/>
      <c r="DU21" s="715"/>
      <c r="DV21" s="710"/>
      <c r="DW21" s="711"/>
      <c r="DX21" s="711"/>
      <c r="DY21" s="711"/>
      <c r="DZ21" s="716"/>
      <c r="EA21" s="68"/>
    </row>
    <row r="22" spans="1:131" s="48" customFormat="1" ht="26.25" customHeight="1" x14ac:dyDescent="0.15">
      <c r="A22" s="53">
        <v>16</v>
      </c>
      <c r="B22" s="710"/>
      <c r="C22" s="711"/>
      <c r="D22" s="711"/>
      <c r="E22" s="711"/>
      <c r="F22" s="711"/>
      <c r="G22" s="711"/>
      <c r="H22" s="711"/>
      <c r="I22" s="711"/>
      <c r="J22" s="711"/>
      <c r="K22" s="711"/>
      <c r="L22" s="711"/>
      <c r="M22" s="711"/>
      <c r="N22" s="711"/>
      <c r="O22" s="711"/>
      <c r="P22" s="712"/>
      <c r="Q22" s="998"/>
      <c r="R22" s="999"/>
      <c r="S22" s="999"/>
      <c r="T22" s="999"/>
      <c r="U22" s="999"/>
      <c r="V22" s="999"/>
      <c r="W22" s="999"/>
      <c r="X22" s="999"/>
      <c r="Y22" s="999"/>
      <c r="Z22" s="999"/>
      <c r="AA22" s="999"/>
      <c r="AB22" s="999"/>
      <c r="AC22" s="999"/>
      <c r="AD22" s="999"/>
      <c r="AE22" s="1000"/>
      <c r="AF22" s="977"/>
      <c r="AG22" s="714"/>
      <c r="AH22" s="714"/>
      <c r="AI22" s="714"/>
      <c r="AJ22" s="978"/>
      <c r="AK22" s="1001"/>
      <c r="AL22" s="999"/>
      <c r="AM22" s="999"/>
      <c r="AN22" s="999"/>
      <c r="AO22" s="999"/>
      <c r="AP22" s="999"/>
      <c r="AQ22" s="999"/>
      <c r="AR22" s="999"/>
      <c r="AS22" s="999"/>
      <c r="AT22" s="999"/>
      <c r="AU22" s="1002"/>
      <c r="AV22" s="1002"/>
      <c r="AW22" s="1002"/>
      <c r="AX22" s="1002"/>
      <c r="AY22" s="1003"/>
      <c r="AZ22" s="982" t="s">
        <v>414</v>
      </c>
      <c r="BA22" s="982"/>
      <c r="BB22" s="982"/>
      <c r="BC22" s="982"/>
      <c r="BD22" s="983"/>
      <c r="BE22" s="68"/>
      <c r="BF22" s="68"/>
      <c r="BG22" s="68"/>
      <c r="BH22" s="68"/>
      <c r="BI22" s="68"/>
      <c r="BJ22" s="68"/>
      <c r="BK22" s="68"/>
      <c r="BL22" s="68"/>
      <c r="BM22" s="68"/>
      <c r="BN22" s="68"/>
      <c r="BO22" s="68"/>
      <c r="BP22" s="68"/>
      <c r="BQ22" s="53">
        <v>16</v>
      </c>
      <c r="BR22" s="73"/>
      <c r="BS22" s="710"/>
      <c r="BT22" s="711"/>
      <c r="BU22" s="711"/>
      <c r="BV22" s="711"/>
      <c r="BW22" s="711"/>
      <c r="BX22" s="711"/>
      <c r="BY22" s="711"/>
      <c r="BZ22" s="711"/>
      <c r="CA22" s="711"/>
      <c r="CB22" s="711"/>
      <c r="CC22" s="711"/>
      <c r="CD22" s="711"/>
      <c r="CE22" s="711"/>
      <c r="CF22" s="711"/>
      <c r="CG22" s="712"/>
      <c r="CH22" s="713"/>
      <c r="CI22" s="714"/>
      <c r="CJ22" s="714"/>
      <c r="CK22" s="714"/>
      <c r="CL22" s="715"/>
      <c r="CM22" s="713"/>
      <c r="CN22" s="714"/>
      <c r="CO22" s="714"/>
      <c r="CP22" s="714"/>
      <c r="CQ22" s="715"/>
      <c r="CR22" s="713"/>
      <c r="CS22" s="714"/>
      <c r="CT22" s="714"/>
      <c r="CU22" s="714"/>
      <c r="CV22" s="715"/>
      <c r="CW22" s="713"/>
      <c r="CX22" s="714"/>
      <c r="CY22" s="714"/>
      <c r="CZ22" s="714"/>
      <c r="DA22" s="715"/>
      <c r="DB22" s="713"/>
      <c r="DC22" s="714"/>
      <c r="DD22" s="714"/>
      <c r="DE22" s="714"/>
      <c r="DF22" s="715"/>
      <c r="DG22" s="713"/>
      <c r="DH22" s="714"/>
      <c r="DI22" s="714"/>
      <c r="DJ22" s="714"/>
      <c r="DK22" s="715"/>
      <c r="DL22" s="713"/>
      <c r="DM22" s="714"/>
      <c r="DN22" s="714"/>
      <c r="DO22" s="714"/>
      <c r="DP22" s="715"/>
      <c r="DQ22" s="713"/>
      <c r="DR22" s="714"/>
      <c r="DS22" s="714"/>
      <c r="DT22" s="714"/>
      <c r="DU22" s="715"/>
      <c r="DV22" s="710"/>
      <c r="DW22" s="711"/>
      <c r="DX22" s="711"/>
      <c r="DY22" s="711"/>
      <c r="DZ22" s="716"/>
      <c r="EA22" s="68"/>
    </row>
    <row r="23" spans="1:131" s="48" customFormat="1" ht="26.25" customHeight="1" x14ac:dyDescent="0.15">
      <c r="A23" s="54" t="s">
        <v>256</v>
      </c>
      <c r="B23" s="932" t="s">
        <v>118</v>
      </c>
      <c r="C23" s="933"/>
      <c r="D23" s="933"/>
      <c r="E23" s="933"/>
      <c r="F23" s="933"/>
      <c r="G23" s="933"/>
      <c r="H23" s="933"/>
      <c r="I23" s="933"/>
      <c r="J23" s="933"/>
      <c r="K23" s="933"/>
      <c r="L23" s="933"/>
      <c r="M23" s="933"/>
      <c r="N23" s="933"/>
      <c r="O23" s="933"/>
      <c r="P23" s="934"/>
      <c r="Q23" s="996">
        <v>7535</v>
      </c>
      <c r="R23" s="944"/>
      <c r="S23" s="944"/>
      <c r="T23" s="944"/>
      <c r="U23" s="944"/>
      <c r="V23" s="944">
        <v>7173</v>
      </c>
      <c r="W23" s="944"/>
      <c r="X23" s="944"/>
      <c r="Y23" s="944"/>
      <c r="Z23" s="944"/>
      <c r="AA23" s="944">
        <v>362</v>
      </c>
      <c r="AB23" s="944"/>
      <c r="AC23" s="944"/>
      <c r="AD23" s="944"/>
      <c r="AE23" s="997"/>
      <c r="AF23" s="968">
        <v>357</v>
      </c>
      <c r="AG23" s="944"/>
      <c r="AH23" s="944"/>
      <c r="AI23" s="944"/>
      <c r="AJ23" s="969"/>
      <c r="AK23" s="970"/>
      <c r="AL23" s="943"/>
      <c r="AM23" s="943"/>
      <c r="AN23" s="943"/>
      <c r="AO23" s="943"/>
      <c r="AP23" s="944">
        <v>12307</v>
      </c>
      <c r="AQ23" s="944"/>
      <c r="AR23" s="944"/>
      <c r="AS23" s="944"/>
      <c r="AT23" s="944"/>
      <c r="AU23" s="945"/>
      <c r="AV23" s="945"/>
      <c r="AW23" s="945"/>
      <c r="AX23" s="945"/>
      <c r="AY23" s="946"/>
      <c r="AZ23" s="972" t="s">
        <v>206</v>
      </c>
      <c r="BA23" s="939"/>
      <c r="BB23" s="939"/>
      <c r="BC23" s="939"/>
      <c r="BD23" s="973"/>
      <c r="BE23" s="68"/>
      <c r="BF23" s="68"/>
      <c r="BG23" s="68"/>
      <c r="BH23" s="68"/>
      <c r="BI23" s="68"/>
      <c r="BJ23" s="68"/>
      <c r="BK23" s="68"/>
      <c r="BL23" s="68"/>
      <c r="BM23" s="68"/>
      <c r="BN23" s="68"/>
      <c r="BO23" s="68"/>
      <c r="BP23" s="68"/>
      <c r="BQ23" s="53">
        <v>17</v>
      </c>
      <c r="BR23" s="73"/>
      <c r="BS23" s="710"/>
      <c r="BT23" s="711"/>
      <c r="BU23" s="711"/>
      <c r="BV23" s="711"/>
      <c r="BW23" s="711"/>
      <c r="BX23" s="711"/>
      <c r="BY23" s="711"/>
      <c r="BZ23" s="711"/>
      <c r="CA23" s="711"/>
      <c r="CB23" s="711"/>
      <c r="CC23" s="711"/>
      <c r="CD23" s="711"/>
      <c r="CE23" s="711"/>
      <c r="CF23" s="711"/>
      <c r="CG23" s="712"/>
      <c r="CH23" s="713"/>
      <c r="CI23" s="714"/>
      <c r="CJ23" s="714"/>
      <c r="CK23" s="714"/>
      <c r="CL23" s="715"/>
      <c r="CM23" s="713"/>
      <c r="CN23" s="714"/>
      <c r="CO23" s="714"/>
      <c r="CP23" s="714"/>
      <c r="CQ23" s="715"/>
      <c r="CR23" s="713"/>
      <c r="CS23" s="714"/>
      <c r="CT23" s="714"/>
      <c r="CU23" s="714"/>
      <c r="CV23" s="715"/>
      <c r="CW23" s="713"/>
      <c r="CX23" s="714"/>
      <c r="CY23" s="714"/>
      <c r="CZ23" s="714"/>
      <c r="DA23" s="715"/>
      <c r="DB23" s="713"/>
      <c r="DC23" s="714"/>
      <c r="DD23" s="714"/>
      <c r="DE23" s="714"/>
      <c r="DF23" s="715"/>
      <c r="DG23" s="713"/>
      <c r="DH23" s="714"/>
      <c r="DI23" s="714"/>
      <c r="DJ23" s="714"/>
      <c r="DK23" s="715"/>
      <c r="DL23" s="713"/>
      <c r="DM23" s="714"/>
      <c r="DN23" s="714"/>
      <c r="DO23" s="714"/>
      <c r="DP23" s="715"/>
      <c r="DQ23" s="713"/>
      <c r="DR23" s="714"/>
      <c r="DS23" s="714"/>
      <c r="DT23" s="714"/>
      <c r="DU23" s="715"/>
      <c r="DV23" s="710"/>
      <c r="DW23" s="711"/>
      <c r="DX23" s="711"/>
      <c r="DY23" s="711"/>
      <c r="DZ23" s="716"/>
      <c r="EA23" s="68"/>
    </row>
    <row r="24" spans="1:131" s="48" customFormat="1" ht="26.25" customHeight="1" x14ac:dyDescent="0.15">
      <c r="A24" s="994" t="s">
        <v>363</v>
      </c>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994"/>
      <c r="AQ24" s="994"/>
      <c r="AR24" s="994"/>
      <c r="AS24" s="994"/>
      <c r="AT24" s="994"/>
      <c r="AU24" s="994"/>
      <c r="AV24" s="994"/>
      <c r="AW24" s="994"/>
      <c r="AX24" s="994"/>
      <c r="AY24" s="994"/>
      <c r="AZ24" s="57"/>
      <c r="BA24" s="57"/>
      <c r="BB24" s="57"/>
      <c r="BC24" s="57"/>
      <c r="BD24" s="57"/>
      <c r="BE24" s="68"/>
      <c r="BF24" s="68"/>
      <c r="BG24" s="68"/>
      <c r="BH24" s="68"/>
      <c r="BI24" s="68"/>
      <c r="BJ24" s="68"/>
      <c r="BK24" s="68"/>
      <c r="BL24" s="68"/>
      <c r="BM24" s="68"/>
      <c r="BN24" s="68"/>
      <c r="BO24" s="68"/>
      <c r="BP24" s="68"/>
      <c r="BQ24" s="53">
        <v>18</v>
      </c>
      <c r="BR24" s="73"/>
      <c r="BS24" s="710"/>
      <c r="BT24" s="711"/>
      <c r="BU24" s="711"/>
      <c r="BV24" s="711"/>
      <c r="BW24" s="711"/>
      <c r="BX24" s="711"/>
      <c r="BY24" s="711"/>
      <c r="BZ24" s="711"/>
      <c r="CA24" s="711"/>
      <c r="CB24" s="711"/>
      <c r="CC24" s="711"/>
      <c r="CD24" s="711"/>
      <c r="CE24" s="711"/>
      <c r="CF24" s="711"/>
      <c r="CG24" s="712"/>
      <c r="CH24" s="713"/>
      <c r="CI24" s="714"/>
      <c r="CJ24" s="714"/>
      <c r="CK24" s="714"/>
      <c r="CL24" s="715"/>
      <c r="CM24" s="713"/>
      <c r="CN24" s="714"/>
      <c r="CO24" s="714"/>
      <c r="CP24" s="714"/>
      <c r="CQ24" s="715"/>
      <c r="CR24" s="713"/>
      <c r="CS24" s="714"/>
      <c r="CT24" s="714"/>
      <c r="CU24" s="714"/>
      <c r="CV24" s="715"/>
      <c r="CW24" s="713"/>
      <c r="CX24" s="714"/>
      <c r="CY24" s="714"/>
      <c r="CZ24" s="714"/>
      <c r="DA24" s="715"/>
      <c r="DB24" s="713"/>
      <c r="DC24" s="714"/>
      <c r="DD24" s="714"/>
      <c r="DE24" s="714"/>
      <c r="DF24" s="715"/>
      <c r="DG24" s="713"/>
      <c r="DH24" s="714"/>
      <c r="DI24" s="714"/>
      <c r="DJ24" s="714"/>
      <c r="DK24" s="715"/>
      <c r="DL24" s="713"/>
      <c r="DM24" s="714"/>
      <c r="DN24" s="714"/>
      <c r="DO24" s="714"/>
      <c r="DP24" s="715"/>
      <c r="DQ24" s="713"/>
      <c r="DR24" s="714"/>
      <c r="DS24" s="714"/>
      <c r="DT24" s="714"/>
      <c r="DU24" s="715"/>
      <c r="DV24" s="710"/>
      <c r="DW24" s="711"/>
      <c r="DX24" s="711"/>
      <c r="DY24" s="711"/>
      <c r="DZ24" s="716"/>
      <c r="EA24" s="68"/>
    </row>
    <row r="25" spans="1:131" ht="26.25" customHeight="1" x14ac:dyDescent="0.15">
      <c r="A25" s="995" t="s">
        <v>386</v>
      </c>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995"/>
      <c r="AL25" s="995"/>
      <c r="AM25" s="995"/>
      <c r="AN25" s="995"/>
      <c r="AO25" s="995"/>
      <c r="AP25" s="995"/>
      <c r="AQ25" s="995"/>
      <c r="AR25" s="995"/>
      <c r="AS25" s="995"/>
      <c r="AT25" s="995"/>
      <c r="AU25" s="995"/>
      <c r="AV25" s="995"/>
      <c r="AW25" s="995"/>
      <c r="AX25" s="995"/>
      <c r="AY25" s="995"/>
      <c r="AZ25" s="995"/>
      <c r="BA25" s="995"/>
      <c r="BB25" s="995"/>
      <c r="BC25" s="995"/>
      <c r="BD25" s="995"/>
      <c r="BE25" s="995"/>
      <c r="BF25" s="995"/>
      <c r="BG25" s="995"/>
      <c r="BH25" s="995"/>
      <c r="BI25" s="995"/>
      <c r="BJ25" s="57"/>
      <c r="BK25" s="57"/>
      <c r="BL25" s="57"/>
      <c r="BM25" s="57"/>
      <c r="BN25" s="57"/>
      <c r="BO25" s="56"/>
      <c r="BP25" s="56"/>
      <c r="BQ25" s="53">
        <v>19</v>
      </c>
      <c r="BR25" s="73"/>
      <c r="BS25" s="710"/>
      <c r="BT25" s="711"/>
      <c r="BU25" s="711"/>
      <c r="BV25" s="711"/>
      <c r="BW25" s="711"/>
      <c r="BX25" s="711"/>
      <c r="BY25" s="711"/>
      <c r="BZ25" s="711"/>
      <c r="CA25" s="711"/>
      <c r="CB25" s="711"/>
      <c r="CC25" s="711"/>
      <c r="CD25" s="711"/>
      <c r="CE25" s="711"/>
      <c r="CF25" s="711"/>
      <c r="CG25" s="712"/>
      <c r="CH25" s="713"/>
      <c r="CI25" s="714"/>
      <c r="CJ25" s="714"/>
      <c r="CK25" s="714"/>
      <c r="CL25" s="715"/>
      <c r="CM25" s="713"/>
      <c r="CN25" s="714"/>
      <c r="CO25" s="714"/>
      <c r="CP25" s="714"/>
      <c r="CQ25" s="715"/>
      <c r="CR25" s="713"/>
      <c r="CS25" s="714"/>
      <c r="CT25" s="714"/>
      <c r="CU25" s="714"/>
      <c r="CV25" s="715"/>
      <c r="CW25" s="713"/>
      <c r="CX25" s="714"/>
      <c r="CY25" s="714"/>
      <c r="CZ25" s="714"/>
      <c r="DA25" s="715"/>
      <c r="DB25" s="713"/>
      <c r="DC25" s="714"/>
      <c r="DD25" s="714"/>
      <c r="DE25" s="714"/>
      <c r="DF25" s="715"/>
      <c r="DG25" s="713"/>
      <c r="DH25" s="714"/>
      <c r="DI25" s="714"/>
      <c r="DJ25" s="714"/>
      <c r="DK25" s="715"/>
      <c r="DL25" s="713"/>
      <c r="DM25" s="714"/>
      <c r="DN25" s="714"/>
      <c r="DO25" s="714"/>
      <c r="DP25" s="715"/>
      <c r="DQ25" s="713"/>
      <c r="DR25" s="714"/>
      <c r="DS25" s="714"/>
      <c r="DT25" s="714"/>
      <c r="DU25" s="715"/>
      <c r="DV25" s="710"/>
      <c r="DW25" s="711"/>
      <c r="DX25" s="711"/>
      <c r="DY25" s="711"/>
      <c r="DZ25" s="716"/>
      <c r="EA25" s="49"/>
    </row>
    <row r="26" spans="1:131" ht="26.25" customHeight="1" x14ac:dyDescent="0.15">
      <c r="A26" s="693" t="s">
        <v>396</v>
      </c>
      <c r="B26" s="694"/>
      <c r="C26" s="694"/>
      <c r="D26" s="694"/>
      <c r="E26" s="694"/>
      <c r="F26" s="694"/>
      <c r="G26" s="694"/>
      <c r="H26" s="694"/>
      <c r="I26" s="694"/>
      <c r="J26" s="694"/>
      <c r="K26" s="694"/>
      <c r="L26" s="694"/>
      <c r="M26" s="694"/>
      <c r="N26" s="694"/>
      <c r="O26" s="694"/>
      <c r="P26" s="695"/>
      <c r="Q26" s="685" t="s">
        <v>416</v>
      </c>
      <c r="R26" s="686"/>
      <c r="S26" s="686"/>
      <c r="T26" s="686"/>
      <c r="U26" s="687"/>
      <c r="V26" s="685" t="s">
        <v>417</v>
      </c>
      <c r="W26" s="686"/>
      <c r="X26" s="686"/>
      <c r="Y26" s="686"/>
      <c r="Z26" s="687"/>
      <c r="AA26" s="685" t="s">
        <v>418</v>
      </c>
      <c r="AB26" s="686"/>
      <c r="AC26" s="686"/>
      <c r="AD26" s="686"/>
      <c r="AE26" s="686"/>
      <c r="AF26" s="699" t="s">
        <v>253</v>
      </c>
      <c r="AG26" s="700"/>
      <c r="AH26" s="700"/>
      <c r="AI26" s="700"/>
      <c r="AJ26" s="701"/>
      <c r="AK26" s="686" t="s">
        <v>362</v>
      </c>
      <c r="AL26" s="686"/>
      <c r="AM26" s="686"/>
      <c r="AN26" s="686"/>
      <c r="AO26" s="687"/>
      <c r="AP26" s="685" t="s">
        <v>350</v>
      </c>
      <c r="AQ26" s="686"/>
      <c r="AR26" s="686"/>
      <c r="AS26" s="686"/>
      <c r="AT26" s="687"/>
      <c r="AU26" s="685" t="s">
        <v>419</v>
      </c>
      <c r="AV26" s="686"/>
      <c r="AW26" s="686"/>
      <c r="AX26" s="686"/>
      <c r="AY26" s="687"/>
      <c r="AZ26" s="685" t="s">
        <v>420</v>
      </c>
      <c r="BA26" s="686"/>
      <c r="BB26" s="686"/>
      <c r="BC26" s="686"/>
      <c r="BD26" s="687"/>
      <c r="BE26" s="685" t="s">
        <v>401</v>
      </c>
      <c r="BF26" s="686"/>
      <c r="BG26" s="686"/>
      <c r="BH26" s="686"/>
      <c r="BI26" s="691"/>
      <c r="BJ26" s="57"/>
      <c r="BK26" s="57"/>
      <c r="BL26" s="57"/>
      <c r="BM26" s="57"/>
      <c r="BN26" s="57"/>
      <c r="BO26" s="56"/>
      <c r="BP26" s="56"/>
      <c r="BQ26" s="53">
        <v>20</v>
      </c>
      <c r="BR26" s="73"/>
      <c r="BS26" s="710"/>
      <c r="BT26" s="711"/>
      <c r="BU26" s="711"/>
      <c r="BV26" s="711"/>
      <c r="BW26" s="711"/>
      <c r="BX26" s="711"/>
      <c r="BY26" s="711"/>
      <c r="BZ26" s="711"/>
      <c r="CA26" s="711"/>
      <c r="CB26" s="711"/>
      <c r="CC26" s="711"/>
      <c r="CD26" s="711"/>
      <c r="CE26" s="711"/>
      <c r="CF26" s="711"/>
      <c r="CG26" s="712"/>
      <c r="CH26" s="713"/>
      <c r="CI26" s="714"/>
      <c r="CJ26" s="714"/>
      <c r="CK26" s="714"/>
      <c r="CL26" s="715"/>
      <c r="CM26" s="713"/>
      <c r="CN26" s="714"/>
      <c r="CO26" s="714"/>
      <c r="CP26" s="714"/>
      <c r="CQ26" s="715"/>
      <c r="CR26" s="713"/>
      <c r="CS26" s="714"/>
      <c r="CT26" s="714"/>
      <c r="CU26" s="714"/>
      <c r="CV26" s="715"/>
      <c r="CW26" s="713"/>
      <c r="CX26" s="714"/>
      <c r="CY26" s="714"/>
      <c r="CZ26" s="714"/>
      <c r="DA26" s="715"/>
      <c r="DB26" s="713"/>
      <c r="DC26" s="714"/>
      <c r="DD26" s="714"/>
      <c r="DE26" s="714"/>
      <c r="DF26" s="715"/>
      <c r="DG26" s="713"/>
      <c r="DH26" s="714"/>
      <c r="DI26" s="714"/>
      <c r="DJ26" s="714"/>
      <c r="DK26" s="715"/>
      <c r="DL26" s="713"/>
      <c r="DM26" s="714"/>
      <c r="DN26" s="714"/>
      <c r="DO26" s="714"/>
      <c r="DP26" s="715"/>
      <c r="DQ26" s="713"/>
      <c r="DR26" s="714"/>
      <c r="DS26" s="714"/>
      <c r="DT26" s="714"/>
      <c r="DU26" s="715"/>
      <c r="DV26" s="710"/>
      <c r="DW26" s="711"/>
      <c r="DX26" s="711"/>
      <c r="DY26" s="711"/>
      <c r="DZ26" s="716"/>
      <c r="EA26" s="49"/>
    </row>
    <row r="27" spans="1:13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02"/>
      <c r="AG27" s="703"/>
      <c r="AH27" s="703"/>
      <c r="AI27" s="703"/>
      <c r="AJ27" s="70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57"/>
      <c r="BK27" s="57"/>
      <c r="BL27" s="57"/>
      <c r="BM27" s="57"/>
      <c r="BN27" s="57"/>
      <c r="BO27" s="56"/>
      <c r="BP27" s="56"/>
      <c r="BQ27" s="53">
        <v>21</v>
      </c>
      <c r="BR27" s="73"/>
      <c r="BS27" s="710"/>
      <c r="BT27" s="711"/>
      <c r="BU27" s="711"/>
      <c r="BV27" s="711"/>
      <c r="BW27" s="711"/>
      <c r="BX27" s="711"/>
      <c r="BY27" s="711"/>
      <c r="BZ27" s="711"/>
      <c r="CA27" s="711"/>
      <c r="CB27" s="711"/>
      <c r="CC27" s="711"/>
      <c r="CD27" s="711"/>
      <c r="CE27" s="711"/>
      <c r="CF27" s="711"/>
      <c r="CG27" s="712"/>
      <c r="CH27" s="713"/>
      <c r="CI27" s="714"/>
      <c r="CJ27" s="714"/>
      <c r="CK27" s="714"/>
      <c r="CL27" s="715"/>
      <c r="CM27" s="713"/>
      <c r="CN27" s="714"/>
      <c r="CO27" s="714"/>
      <c r="CP27" s="714"/>
      <c r="CQ27" s="715"/>
      <c r="CR27" s="713"/>
      <c r="CS27" s="714"/>
      <c r="CT27" s="714"/>
      <c r="CU27" s="714"/>
      <c r="CV27" s="715"/>
      <c r="CW27" s="713"/>
      <c r="CX27" s="714"/>
      <c r="CY27" s="714"/>
      <c r="CZ27" s="714"/>
      <c r="DA27" s="715"/>
      <c r="DB27" s="713"/>
      <c r="DC27" s="714"/>
      <c r="DD27" s="714"/>
      <c r="DE27" s="714"/>
      <c r="DF27" s="715"/>
      <c r="DG27" s="713"/>
      <c r="DH27" s="714"/>
      <c r="DI27" s="714"/>
      <c r="DJ27" s="714"/>
      <c r="DK27" s="715"/>
      <c r="DL27" s="713"/>
      <c r="DM27" s="714"/>
      <c r="DN27" s="714"/>
      <c r="DO27" s="714"/>
      <c r="DP27" s="715"/>
      <c r="DQ27" s="713"/>
      <c r="DR27" s="714"/>
      <c r="DS27" s="714"/>
      <c r="DT27" s="714"/>
      <c r="DU27" s="715"/>
      <c r="DV27" s="710"/>
      <c r="DW27" s="711"/>
      <c r="DX27" s="711"/>
      <c r="DY27" s="711"/>
      <c r="DZ27" s="716"/>
      <c r="EA27" s="49"/>
    </row>
    <row r="28" spans="1:131" ht="26.25" customHeight="1" x14ac:dyDescent="0.15">
      <c r="A28" s="55">
        <v>1</v>
      </c>
      <c r="B28" s="960" t="s">
        <v>243</v>
      </c>
      <c r="C28" s="961"/>
      <c r="D28" s="961"/>
      <c r="E28" s="961"/>
      <c r="F28" s="961"/>
      <c r="G28" s="961"/>
      <c r="H28" s="961"/>
      <c r="I28" s="961"/>
      <c r="J28" s="961"/>
      <c r="K28" s="961"/>
      <c r="L28" s="961"/>
      <c r="M28" s="961"/>
      <c r="N28" s="961"/>
      <c r="O28" s="961"/>
      <c r="P28" s="962"/>
      <c r="Q28" s="985">
        <v>2018</v>
      </c>
      <c r="R28" s="986"/>
      <c r="S28" s="986"/>
      <c r="T28" s="986"/>
      <c r="U28" s="986"/>
      <c r="V28" s="986">
        <v>2006</v>
      </c>
      <c r="W28" s="986"/>
      <c r="X28" s="986"/>
      <c r="Y28" s="986"/>
      <c r="Z28" s="986"/>
      <c r="AA28" s="986">
        <f>Q28-V28</f>
        <v>12</v>
      </c>
      <c r="AB28" s="986"/>
      <c r="AC28" s="986"/>
      <c r="AD28" s="986"/>
      <c r="AE28" s="987"/>
      <c r="AF28" s="988">
        <v>12</v>
      </c>
      <c r="AG28" s="986"/>
      <c r="AH28" s="986"/>
      <c r="AI28" s="986"/>
      <c r="AJ28" s="989"/>
      <c r="AK28" s="990">
        <v>115</v>
      </c>
      <c r="AL28" s="986"/>
      <c r="AM28" s="986"/>
      <c r="AN28" s="986"/>
      <c r="AO28" s="986"/>
      <c r="AP28" s="986" t="s">
        <v>206</v>
      </c>
      <c r="AQ28" s="986"/>
      <c r="AR28" s="986"/>
      <c r="AS28" s="986"/>
      <c r="AT28" s="986"/>
      <c r="AU28" s="986" t="s">
        <v>206</v>
      </c>
      <c r="AV28" s="986"/>
      <c r="AW28" s="986"/>
      <c r="AX28" s="986"/>
      <c r="AY28" s="986"/>
      <c r="AZ28" s="991" t="s">
        <v>206</v>
      </c>
      <c r="BA28" s="991"/>
      <c r="BB28" s="991"/>
      <c r="BC28" s="991"/>
      <c r="BD28" s="991"/>
      <c r="BE28" s="992"/>
      <c r="BF28" s="992"/>
      <c r="BG28" s="992"/>
      <c r="BH28" s="992"/>
      <c r="BI28" s="993"/>
      <c r="BJ28" s="57"/>
      <c r="BK28" s="57"/>
      <c r="BL28" s="57"/>
      <c r="BM28" s="57"/>
      <c r="BN28" s="57"/>
      <c r="BO28" s="56"/>
      <c r="BP28" s="56"/>
      <c r="BQ28" s="53">
        <v>22</v>
      </c>
      <c r="BR28" s="73"/>
      <c r="BS28" s="710"/>
      <c r="BT28" s="711"/>
      <c r="BU28" s="711"/>
      <c r="BV28" s="711"/>
      <c r="BW28" s="711"/>
      <c r="BX28" s="711"/>
      <c r="BY28" s="711"/>
      <c r="BZ28" s="711"/>
      <c r="CA28" s="711"/>
      <c r="CB28" s="711"/>
      <c r="CC28" s="711"/>
      <c r="CD28" s="711"/>
      <c r="CE28" s="711"/>
      <c r="CF28" s="711"/>
      <c r="CG28" s="712"/>
      <c r="CH28" s="713"/>
      <c r="CI28" s="714"/>
      <c r="CJ28" s="714"/>
      <c r="CK28" s="714"/>
      <c r="CL28" s="715"/>
      <c r="CM28" s="713"/>
      <c r="CN28" s="714"/>
      <c r="CO28" s="714"/>
      <c r="CP28" s="714"/>
      <c r="CQ28" s="715"/>
      <c r="CR28" s="713"/>
      <c r="CS28" s="714"/>
      <c r="CT28" s="714"/>
      <c r="CU28" s="714"/>
      <c r="CV28" s="715"/>
      <c r="CW28" s="713"/>
      <c r="CX28" s="714"/>
      <c r="CY28" s="714"/>
      <c r="CZ28" s="714"/>
      <c r="DA28" s="715"/>
      <c r="DB28" s="713"/>
      <c r="DC28" s="714"/>
      <c r="DD28" s="714"/>
      <c r="DE28" s="714"/>
      <c r="DF28" s="715"/>
      <c r="DG28" s="713"/>
      <c r="DH28" s="714"/>
      <c r="DI28" s="714"/>
      <c r="DJ28" s="714"/>
      <c r="DK28" s="715"/>
      <c r="DL28" s="713"/>
      <c r="DM28" s="714"/>
      <c r="DN28" s="714"/>
      <c r="DO28" s="714"/>
      <c r="DP28" s="715"/>
      <c r="DQ28" s="713"/>
      <c r="DR28" s="714"/>
      <c r="DS28" s="714"/>
      <c r="DT28" s="714"/>
      <c r="DU28" s="715"/>
      <c r="DV28" s="710"/>
      <c r="DW28" s="711"/>
      <c r="DX28" s="711"/>
      <c r="DY28" s="711"/>
      <c r="DZ28" s="716"/>
      <c r="EA28" s="49"/>
    </row>
    <row r="29" spans="1:131" ht="26.25" customHeight="1" x14ac:dyDescent="0.15">
      <c r="A29" s="55">
        <v>2</v>
      </c>
      <c r="B29" s="710" t="s">
        <v>13</v>
      </c>
      <c r="C29" s="711"/>
      <c r="D29" s="711"/>
      <c r="E29" s="711"/>
      <c r="F29" s="711"/>
      <c r="G29" s="711"/>
      <c r="H29" s="711"/>
      <c r="I29" s="711"/>
      <c r="J29" s="711"/>
      <c r="K29" s="711"/>
      <c r="L29" s="711"/>
      <c r="M29" s="711"/>
      <c r="N29" s="711"/>
      <c r="O29" s="711"/>
      <c r="P29" s="712"/>
      <c r="Q29" s="954">
        <v>1898</v>
      </c>
      <c r="R29" s="955"/>
      <c r="S29" s="955"/>
      <c r="T29" s="955"/>
      <c r="U29" s="955"/>
      <c r="V29" s="955">
        <v>1898</v>
      </c>
      <c r="W29" s="955"/>
      <c r="X29" s="955"/>
      <c r="Y29" s="955"/>
      <c r="Z29" s="955"/>
      <c r="AA29" s="955" t="s">
        <v>206</v>
      </c>
      <c r="AB29" s="955"/>
      <c r="AC29" s="955"/>
      <c r="AD29" s="955"/>
      <c r="AE29" s="959"/>
      <c r="AF29" s="977" t="s">
        <v>206</v>
      </c>
      <c r="AG29" s="714"/>
      <c r="AH29" s="714"/>
      <c r="AI29" s="714"/>
      <c r="AJ29" s="978"/>
      <c r="AK29" s="958">
        <v>272</v>
      </c>
      <c r="AL29" s="955"/>
      <c r="AM29" s="955"/>
      <c r="AN29" s="955"/>
      <c r="AO29" s="955"/>
      <c r="AP29" s="955" t="s">
        <v>206</v>
      </c>
      <c r="AQ29" s="955"/>
      <c r="AR29" s="955"/>
      <c r="AS29" s="955"/>
      <c r="AT29" s="955"/>
      <c r="AU29" s="955" t="s">
        <v>206</v>
      </c>
      <c r="AV29" s="955"/>
      <c r="AW29" s="955"/>
      <c r="AX29" s="955"/>
      <c r="AY29" s="955"/>
      <c r="AZ29" s="984" t="s">
        <v>206</v>
      </c>
      <c r="BA29" s="984"/>
      <c r="BB29" s="984"/>
      <c r="BC29" s="984"/>
      <c r="BD29" s="984"/>
      <c r="BE29" s="956"/>
      <c r="BF29" s="956"/>
      <c r="BG29" s="956"/>
      <c r="BH29" s="956"/>
      <c r="BI29" s="957"/>
      <c r="BJ29" s="57"/>
      <c r="BK29" s="57"/>
      <c r="BL29" s="57"/>
      <c r="BM29" s="57"/>
      <c r="BN29" s="57"/>
      <c r="BO29" s="56"/>
      <c r="BP29" s="56"/>
      <c r="BQ29" s="53">
        <v>23</v>
      </c>
      <c r="BR29" s="73"/>
      <c r="BS29" s="710"/>
      <c r="BT29" s="711"/>
      <c r="BU29" s="711"/>
      <c r="BV29" s="711"/>
      <c r="BW29" s="711"/>
      <c r="BX29" s="711"/>
      <c r="BY29" s="711"/>
      <c r="BZ29" s="711"/>
      <c r="CA29" s="711"/>
      <c r="CB29" s="711"/>
      <c r="CC29" s="711"/>
      <c r="CD29" s="711"/>
      <c r="CE29" s="711"/>
      <c r="CF29" s="711"/>
      <c r="CG29" s="712"/>
      <c r="CH29" s="713"/>
      <c r="CI29" s="714"/>
      <c r="CJ29" s="714"/>
      <c r="CK29" s="714"/>
      <c r="CL29" s="715"/>
      <c r="CM29" s="713"/>
      <c r="CN29" s="714"/>
      <c r="CO29" s="714"/>
      <c r="CP29" s="714"/>
      <c r="CQ29" s="715"/>
      <c r="CR29" s="713"/>
      <c r="CS29" s="714"/>
      <c r="CT29" s="714"/>
      <c r="CU29" s="714"/>
      <c r="CV29" s="715"/>
      <c r="CW29" s="713"/>
      <c r="CX29" s="714"/>
      <c r="CY29" s="714"/>
      <c r="CZ29" s="714"/>
      <c r="DA29" s="715"/>
      <c r="DB29" s="713"/>
      <c r="DC29" s="714"/>
      <c r="DD29" s="714"/>
      <c r="DE29" s="714"/>
      <c r="DF29" s="715"/>
      <c r="DG29" s="713"/>
      <c r="DH29" s="714"/>
      <c r="DI29" s="714"/>
      <c r="DJ29" s="714"/>
      <c r="DK29" s="715"/>
      <c r="DL29" s="713"/>
      <c r="DM29" s="714"/>
      <c r="DN29" s="714"/>
      <c r="DO29" s="714"/>
      <c r="DP29" s="715"/>
      <c r="DQ29" s="713"/>
      <c r="DR29" s="714"/>
      <c r="DS29" s="714"/>
      <c r="DT29" s="714"/>
      <c r="DU29" s="715"/>
      <c r="DV29" s="710"/>
      <c r="DW29" s="711"/>
      <c r="DX29" s="711"/>
      <c r="DY29" s="711"/>
      <c r="DZ29" s="716"/>
      <c r="EA29" s="49"/>
    </row>
    <row r="30" spans="1:131" ht="26.25" customHeight="1" x14ac:dyDescent="0.15">
      <c r="A30" s="55">
        <v>3</v>
      </c>
      <c r="B30" s="710" t="s">
        <v>421</v>
      </c>
      <c r="C30" s="711"/>
      <c r="D30" s="711"/>
      <c r="E30" s="711"/>
      <c r="F30" s="711"/>
      <c r="G30" s="711"/>
      <c r="H30" s="711"/>
      <c r="I30" s="711"/>
      <c r="J30" s="711"/>
      <c r="K30" s="711"/>
      <c r="L30" s="711"/>
      <c r="M30" s="711"/>
      <c r="N30" s="711"/>
      <c r="O30" s="711"/>
      <c r="P30" s="712"/>
      <c r="Q30" s="954">
        <v>418</v>
      </c>
      <c r="R30" s="955"/>
      <c r="S30" s="955"/>
      <c r="T30" s="955"/>
      <c r="U30" s="955"/>
      <c r="V30" s="955">
        <v>418</v>
      </c>
      <c r="W30" s="955"/>
      <c r="X30" s="955"/>
      <c r="Y30" s="955"/>
      <c r="Z30" s="955"/>
      <c r="AA30" s="955">
        <f>Q30-V30</f>
        <v>0</v>
      </c>
      <c r="AB30" s="955"/>
      <c r="AC30" s="955"/>
      <c r="AD30" s="955"/>
      <c r="AE30" s="959"/>
      <c r="AF30" s="977">
        <v>0</v>
      </c>
      <c r="AG30" s="714"/>
      <c r="AH30" s="714"/>
      <c r="AI30" s="714"/>
      <c r="AJ30" s="978"/>
      <c r="AK30" s="958">
        <v>68</v>
      </c>
      <c r="AL30" s="955"/>
      <c r="AM30" s="955"/>
      <c r="AN30" s="955"/>
      <c r="AO30" s="955"/>
      <c r="AP30" s="955" t="s">
        <v>206</v>
      </c>
      <c r="AQ30" s="955"/>
      <c r="AR30" s="955"/>
      <c r="AS30" s="955"/>
      <c r="AT30" s="955"/>
      <c r="AU30" s="955" t="s">
        <v>206</v>
      </c>
      <c r="AV30" s="955"/>
      <c r="AW30" s="955"/>
      <c r="AX30" s="955"/>
      <c r="AY30" s="955"/>
      <c r="AZ30" s="984" t="s">
        <v>206</v>
      </c>
      <c r="BA30" s="984"/>
      <c r="BB30" s="984"/>
      <c r="BC30" s="984"/>
      <c r="BD30" s="984"/>
      <c r="BE30" s="956"/>
      <c r="BF30" s="956"/>
      <c r="BG30" s="956"/>
      <c r="BH30" s="956"/>
      <c r="BI30" s="957"/>
      <c r="BJ30" s="57"/>
      <c r="BK30" s="57"/>
      <c r="BL30" s="57"/>
      <c r="BM30" s="57"/>
      <c r="BN30" s="57"/>
      <c r="BO30" s="56"/>
      <c r="BP30" s="56"/>
      <c r="BQ30" s="53">
        <v>24</v>
      </c>
      <c r="BR30" s="73"/>
      <c r="BS30" s="710"/>
      <c r="BT30" s="711"/>
      <c r="BU30" s="711"/>
      <c r="BV30" s="711"/>
      <c r="BW30" s="711"/>
      <c r="BX30" s="711"/>
      <c r="BY30" s="711"/>
      <c r="BZ30" s="711"/>
      <c r="CA30" s="711"/>
      <c r="CB30" s="711"/>
      <c r="CC30" s="711"/>
      <c r="CD30" s="711"/>
      <c r="CE30" s="711"/>
      <c r="CF30" s="711"/>
      <c r="CG30" s="712"/>
      <c r="CH30" s="713"/>
      <c r="CI30" s="714"/>
      <c r="CJ30" s="714"/>
      <c r="CK30" s="714"/>
      <c r="CL30" s="715"/>
      <c r="CM30" s="713"/>
      <c r="CN30" s="714"/>
      <c r="CO30" s="714"/>
      <c r="CP30" s="714"/>
      <c r="CQ30" s="715"/>
      <c r="CR30" s="713"/>
      <c r="CS30" s="714"/>
      <c r="CT30" s="714"/>
      <c r="CU30" s="714"/>
      <c r="CV30" s="715"/>
      <c r="CW30" s="713"/>
      <c r="CX30" s="714"/>
      <c r="CY30" s="714"/>
      <c r="CZ30" s="714"/>
      <c r="DA30" s="715"/>
      <c r="DB30" s="713"/>
      <c r="DC30" s="714"/>
      <c r="DD30" s="714"/>
      <c r="DE30" s="714"/>
      <c r="DF30" s="715"/>
      <c r="DG30" s="713"/>
      <c r="DH30" s="714"/>
      <c r="DI30" s="714"/>
      <c r="DJ30" s="714"/>
      <c r="DK30" s="715"/>
      <c r="DL30" s="713"/>
      <c r="DM30" s="714"/>
      <c r="DN30" s="714"/>
      <c r="DO30" s="714"/>
      <c r="DP30" s="715"/>
      <c r="DQ30" s="713"/>
      <c r="DR30" s="714"/>
      <c r="DS30" s="714"/>
      <c r="DT30" s="714"/>
      <c r="DU30" s="715"/>
      <c r="DV30" s="710"/>
      <c r="DW30" s="711"/>
      <c r="DX30" s="711"/>
      <c r="DY30" s="711"/>
      <c r="DZ30" s="716"/>
      <c r="EA30" s="49"/>
    </row>
    <row r="31" spans="1:131" ht="26.25" customHeight="1" x14ac:dyDescent="0.15">
      <c r="A31" s="55">
        <v>4</v>
      </c>
      <c r="B31" s="710" t="s">
        <v>422</v>
      </c>
      <c r="C31" s="711"/>
      <c r="D31" s="711"/>
      <c r="E31" s="711"/>
      <c r="F31" s="711"/>
      <c r="G31" s="711"/>
      <c r="H31" s="711"/>
      <c r="I31" s="711"/>
      <c r="J31" s="711"/>
      <c r="K31" s="711"/>
      <c r="L31" s="711"/>
      <c r="M31" s="711"/>
      <c r="N31" s="711"/>
      <c r="O31" s="711"/>
      <c r="P31" s="712"/>
      <c r="Q31" s="954">
        <v>512</v>
      </c>
      <c r="R31" s="955"/>
      <c r="S31" s="955"/>
      <c r="T31" s="955"/>
      <c r="U31" s="955"/>
      <c r="V31" s="955">
        <v>470</v>
      </c>
      <c r="W31" s="955"/>
      <c r="X31" s="955"/>
      <c r="Y31" s="955"/>
      <c r="Z31" s="955"/>
      <c r="AA31" s="955">
        <f>Q31-V31</f>
        <v>42</v>
      </c>
      <c r="AB31" s="955"/>
      <c r="AC31" s="955"/>
      <c r="AD31" s="955"/>
      <c r="AE31" s="959"/>
      <c r="AF31" s="977">
        <v>574</v>
      </c>
      <c r="AG31" s="714"/>
      <c r="AH31" s="714"/>
      <c r="AI31" s="714"/>
      <c r="AJ31" s="978"/>
      <c r="AK31" s="958">
        <v>2</v>
      </c>
      <c r="AL31" s="955"/>
      <c r="AM31" s="955"/>
      <c r="AN31" s="955"/>
      <c r="AO31" s="955"/>
      <c r="AP31" s="955">
        <v>949</v>
      </c>
      <c r="AQ31" s="955"/>
      <c r="AR31" s="955"/>
      <c r="AS31" s="955"/>
      <c r="AT31" s="955"/>
      <c r="AU31" s="955">
        <v>300</v>
      </c>
      <c r="AV31" s="955"/>
      <c r="AW31" s="955"/>
      <c r="AX31" s="955"/>
      <c r="AY31" s="955"/>
      <c r="AZ31" s="984" t="s">
        <v>206</v>
      </c>
      <c r="BA31" s="984"/>
      <c r="BB31" s="984"/>
      <c r="BC31" s="984"/>
      <c r="BD31" s="984"/>
      <c r="BE31" s="956" t="s">
        <v>423</v>
      </c>
      <c r="BF31" s="956"/>
      <c r="BG31" s="956"/>
      <c r="BH31" s="956"/>
      <c r="BI31" s="957"/>
      <c r="BJ31" s="57"/>
      <c r="BK31" s="57"/>
      <c r="BL31" s="57"/>
      <c r="BM31" s="57"/>
      <c r="BN31" s="57"/>
      <c r="BO31" s="56"/>
      <c r="BP31" s="56"/>
      <c r="BQ31" s="53">
        <v>25</v>
      </c>
      <c r="BR31" s="73"/>
      <c r="BS31" s="710"/>
      <c r="BT31" s="711"/>
      <c r="BU31" s="711"/>
      <c r="BV31" s="711"/>
      <c r="BW31" s="711"/>
      <c r="BX31" s="711"/>
      <c r="BY31" s="711"/>
      <c r="BZ31" s="711"/>
      <c r="CA31" s="711"/>
      <c r="CB31" s="711"/>
      <c r="CC31" s="711"/>
      <c r="CD31" s="711"/>
      <c r="CE31" s="711"/>
      <c r="CF31" s="711"/>
      <c r="CG31" s="712"/>
      <c r="CH31" s="713"/>
      <c r="CI31" s="714"/>
      <c r="CJ31" s="714"/>
      <c r="CK31" s="714"/>
      <c r="CL31" s="715"/>
      <c r="CM31" s="713"/>
      <c r="CN31" s="714"/>
      <c r="CO31" s="714"/>
      <c r="CP31" s="714"/>
      <c r="CQ31" s="715"/>
      <c r="CR31" s="713"/>
      <c r="CS31" s="714"/>
      <c r="CT31" s="714"/>
      <c r="CU31" s="714"/>
      <c r="CV31" s="715"/>
      <c r="CW31" s="713"/>
      <c r="CX31" s="714"/>
      <c r="CY31" s="714"/>
      <c r="CZ31" s="714"/>
      <c r="DA31" s="715"/>
      <c r="DB31" s="713"/>
      <c r="DC31" s="714"/>
      <c r="DD31" s="714"/>
      <c r="DE31" s="714"/>
      <c r="DF31" s="715"/>
      <c r="DG31" s="713"/>
      <c r="DH31" s="714"/>
      <c r="DI31" s="714"/>
      <c r="DJ31" s="714"/>
      <c r="DK31" s="715"/>
      <c r="DL31" s="713"/>
      <c r="DM31" s="714"/>
      <c r="DN31" s="714"/>
      <c r="DO31" s="714"/>
      <c r="DP31" s="715"/>
      <c r="DQ31" s="713"/>
      <c r="DR31" s="714"/>
      <c r="DS31" s="714"/>
      <c r="DT31" s="714"/>
      <c r="DU31" s="715"/>
      <c r="DV31" s="710"/>
      <c r="DW31" s="711"/>
      <c r="DX31" s="711"/>
      <c r="DY31" s="711"/>
      <c r="DZ31" s="716"/>
      <c r="EA31" s="49"/>
    </row>
    <row r="32" spans="1:131" ht="26.25" customHeight="1" x14ac:dyDescent="0.15">
      <c r="A32" s="55">
        <v>5</v>
      </c>
      <c r="B32" s="710" t="s">
        <v>46</v>
      </c>
      <c r="C32" s="711"/>
      <c r="D32" s="711"/>
      <c r="E32" s="711"/>
      <c r="F32" s="711"/>
      <c r="G32" s="711"/>
      <c r="H32" s="711"/>
      <c r="I32" s="711"/>
      <c r="J32" s="711"/>
      <c r="K32" s="711"/>
      <c r="L32" s="711"/>
      <c r="M32" s="711"/>
      <c r="N32" s="711"/>
      <c r="O32" s="711"/>
      <c r="P32" s="712"/>
      <c r="Q32" s="954">
        <v>658</v>
      </c>
      <c r="R32" s="955"/>
      <c r="S32" s="955"/>
      <c r="T32" s="955"/>
      <c r="U32" s="955"/>
      <c r="V32" s="955">
        <v>650</v>
      </c>
      <c r="W32" s="955"/>
      <c r="X32" s="955"/>
      <c r="Y32" s="955"/>
      <c r="Z32" s="955"/>
      <c r="AA32" s="955">
        <f>Q32-V32</f>
        <v>8</v>
      </c>
      <c r="AB32" s="955"/>
      <c r="AC32" s="955"/>
      <c r="AD32" s="955"/>
      <c r="AE32" s="959"/>
      <c r="AF32" s="977">
        <v>8</v>
      </c>
      <c r="AG32" s="714"/>
      <c r="AH32" s="714"/>
      <c r="AI32" s="714"/>
      <c r="AJ32" s="978"/>
      <c r="AK32" s="958">
        <v>254</v>
      </c>
      <c r="AL32" s="955"/>
      <c r="AM32" s="955"/>
      <c r="AN32" s="955"/>
      <c r="AO32" s="955"/>
      <c r="AP32" s="955">
        <v>3916</v>
      </c>
      <c r="AQ32" s="955"/>
      <c r="AR32" s="955"/>
      <c r="AS32" s="955"/>
      <c r="AT32" s="955"/>
      <c r="AU32" s="955">
        <v>2017</v>
      </c>
      <c r="AV32" s="955"/>
      <c r="AW32" s="955"/>
      <c r="AX32" s="955"/>
      <c r="AY32" s="955"/>
      <c r="AZ32" s="984" t="s">
        <v>206</v>
      </c>
      <c r="BA32" s="984"/>
      <c r="BB32" s="984"/>
      <c r="BC32" s="984"/>
      <c r="BD32" s="984"/>
      <c r="BE32" s="956" t="s">
        <v>27</v>
      </c>
      <c r="BF32" s="956"/>
      <c r="BG32" s="956"/>
      <c r="BH32" s="956"/>
      <c r="BI32" s="957"/>
      <c r="BJ32" s="57"/>
      <c r="BK32" s="57"/>
      <c r="BL32" s="57"/>
      <c r="BM32" s="57"/>
      <c r="BN32" s="57"/>
      <c r="BO32" s="56"/>
      <c r="BP32" s="56"/>
      <c r="BQ32" s="53">
        <v>26</v>
      </c>
      <c r="BR32" s="73"/>
      <c r="BS32" s="710"/>
      <c r="BT32" s="711"/>
      <c r="BU32" s="711"/>
      <c r="BV32" s="711"/>
      <c r="BW32" s="711"/>
      <c r="BX32" s="711"/>
      <c r="BY32" s="711"/>
      <c r="BZ32" s="711"/>
      <c r="CA32" s="711"/>
      <c r="CB32" s="711"/>
      <c r="CC32" s="711"/>
      <c r="CD32" s="711"/>
      <c r="CE32" s="711"/>
      <c r="CF32" s="711"/>
      <c r="CG32" s="712"/>
      <c r="CH32" s="713"/>
      <c r="CI32" s="714"/>
      <c r="CJ32" s="714"/>
      <c r="CK32" s="714"/>
      <c r="CL32" s="715"/>
      <c r="CM32" s="713"/>
      <c r="CN32" s="714"/>
      <c r="CO32" s="714"/>
      <c r="CP32" s="714"/>
      <c r="CQ32" s="715"/>
      <c r="CR32" s="713"/>
      <c r="CS32" s="714"/>
      <c r="CT32" s="714"/>
      <c r="CU32" s="714"/>
      <c r="CV32" s="715"/>
      <c r="CW32" s="713"/>
      <c r="CX32" s="714"/>
      <c r="CY32" s="714"/>
      <c r="CZ32" s="714"/>
      <c r="DA32" s="715"/>
      <c r="DB32" s="713"/>
      <c r="DC32" s="714"/>
      <c r="DD32" s="714"/>
      <c r="DE32" s="714"/>
      <c r="DF32" s="715"/>
      <c r="DG32" s="713"/>
      <c r="DH32" s="714"/>
      <c r="DI32" s="714"/>
      <c r="DJ32" s="714"/>
      <c r="DK32" s="715"/>
      <c r="DL32" s="713"/>
      <c r="DM32" s="714"/>
      <c r="DN32" s="714"/>
      <c r="DO32" s="714"/>
      <c r="DP32" s="715"/>
      <c r="DQ32" s="713"/>
      <c r="DR32" s="714"/>
      <c r="DS32" s="714"/>
      <c r="DT32" s="714"/>
      <c r="DU32" s="715"/>
      <c r="DV32" s="710"/>
      <c r="DW32" s="711"/>
      <c r="DX32" s="711"/>
      <c r="DY32" s="711"/>
      <c r="DZ32" s="716"/>
      <c r="EA32" s="49"/>
    </row>
    <row r="33" spans="1:131" ht="26.25" customHeight="1" x14ac:dyDescent="0.15">
      <c r="A33" s="55">
        <v>6</v>
      </c>
      <c r="B33" s="710"/>
      <c r="C33" s="711"/>
      <c r="D33" s="711"/>
      <c r="E33" s="711"/>
      <c r="F33" s="711"/>
      <c r="G33" s="711"/>
      <c r="H33" s="711"/>
      <c r="I33" s="711"/>
      <c r="J33" s="711"/>
      <c r="K33" s="711"/>
      <c r="L33" s="711"/>
      <c r="M33" s="711"/>
      <c r="N33" s="711"/>
      <c r="O33" s="711"/>
      <c r="P33" s="712"/>
      <c r="Q33" s="954"/>
      <c r="R33" s="955"/>
      <c r="S33" s="955"/>
      <c r="T33" s="955"/>
      <c r="U33" s="955"/>
      <c r="V33" s="955"/>
      <c r="W33" s="955"/>
      <c r="X33" s="955"/>
      <c r="Y33" s="955"/>
      <c r="Z33" s="955"/>
      <c r="AA33" s="955"/>
      <c r="AB33" s="955"/>
      <c r="AC33" s="955"/>
      <c r="AD33" s="955"/>
      <c r="AE33" s="959"/>
      <c r="AF33" s="977"/>
      <c r="AG33" s="714"/>
      <c r="AH33" s="714"/>
      <c r="AI33" s="714"/>
      <c r="AJ33" s="978"/>
      <c r="AK33" s="958"/>
      <c r="AL33" s="955"/>
      <c r="AM33" s="955"/>
      <c r="AN33" s="955"/>
      <c r="AO33" s="955"/>
      <c r="AP33" s="955"/>
      <c r="AQ33" s="955"/>
      <c r="AR33" s="955"/>
      <c r="AS33" s="955"/>
      <c r="AT33" s="955"/>
      <c r="AU33" s="955"/>
      <c r="AV33" s="955"/>
      <c r="AW33" s="955"/>
      <c r="AX33" s="955"/>
      <c r="AY33" s="955"/>
      <c r="AZ33" s="984"/>
      <c r="BA33" s="984"/>
      <c r="BB33" s="984"/>
      <c r="BC33" s="984"/>
      <c r="BD33" s="984"/>
      <c r="BE33" s="956"/>
      <c r="BF33" s="956"/>
      <c r="BG33" s="956"/>
      <c r="BH33" s="956"/>
      <c r="BI33" s="957"/>
      <c r="BJ33" s="57"/>
      <c r="BK33" s="57"/>
      <c r="BL33" s="57"/>
      <c r="BM33" s="57"/>
      <c r="BN33" s="57"/>
      <c r="BO33" s="56"/>
      <c r="BP33" s="56"/>
      <c r="BQ33" s="53">
        <v>27</v>
      </c>
      <c r="BR33" s="73"/>
      <c r="BS33" s="710"/>
      <c r="BT33" s="711"/>
      <c r="BU33" s="711"/>
      <c r="BV33" s="711"/>
      <c r="BW33" s="711"/>
      <c r="BX33" s="711"/>
      <c r="BY33" s="711"/>
      <c r="BZ33" s="711"/>
      <c r="CA33" s="711"/>
      <c r="CB33" s="711"/>
      <c r="CC33" s="711"/>
      <c r="CD33" s="711"/>
      <c r="CE33" s="711"/>
      <c r="CF33" s="711"/>
      <c r="CG33" s="712"/>
      <c r="CH33" s="713"/>
      <c r="CI33" s="714"/>
      <c r="CJ33" s="714"/>
      <c r="CK33" s="714"/>
      <c r="CL33" s="715"/>
      <c r="CM33" s="713"/>
      <c r="CN33" s="714"/>
      <c r="CO33" s="714"/>
      <c r="CP33" s="714"/>
      <c r="CQ33" s="715"/>
      <c r="CR33" s="713"/>
      <c r="CS33" s="714"/>
      <c r="CT33" s="714"/>
      <c r="CU33" s="714"/>
      <c r="CV33" s="715"/>
      <c r="CW33" s="713"/>
      <c r="CX33" s="714"/>
      <c r="CY33" s="714"/>
      <c r="CZ33" s="714"/>
      <c r="DA33" s="715"/>
      <c r="DB33" s="713"/>
      <c r="DC33" s="714"/>
      <c r="DD33" s="714"/>
      <c r="DE33" s="714"/>
      <c r="DF33" s="715"/>
      <c r="DG33" s="713"/>
      <c r="DH33" s="714"/>
      <c r="DI33" s="714"/>
      <c r="DJ33" s="714"/>
      <c r="DK33" s="715"/>
      <c r="DL33" s="713"/>
      <c r="DM33" s="714"/>
      <c r="DN33" s="714"/>
      <c r="DO33" s="714"/>
      <c r="DP33" s="715"/>
      <c r="DQ33" s="713"/>
      <c r="DR33" s="714"/>
      <c r="DS33" s="714"/>
      <c r="DT33" s="714"/>
      <c r="DU33" s="715"/>
      <c r="DV33" s="710"/>
      <c r="DW33" s="711"/>
      <c r="DX33" s="711"/>
      <c r="DY33" s="711"/>
      <c r="DZ33" s="716"/>
      <c r="EA33" s="49"/>
    </row>
    <row r="34" spans="1:131" ht="26.25" customHeight="1" x14ac:dyDescent="0.15">
      <c r="A34" s="55">
        <v>7</v>
      </c>
      <c r="B34" s="710"/>
      <c r="C34" s="711"/>
      <c r="D34" s="711"/>
      <c r="E34" s="711"/>
      <c r="F34" s="711"/>
      <c r="G34" s="711"/>
      <c r="H34" s="711"/>
      <c r="I34" s="711"/>
      <c r="J34" s="711"/>
      <c r="K34" s="711"/>
      <c r="L34" s="711"/>
      <c r="M34" s="711"/>
      <c r="N34" s="711"/>
      <c r="O34" s="711"/>
      <c r="P34" s="712"/>
      <c r="Q34" s="954"/>
      <c r="R34" s="955"/>
      <c r="S34" s="955"/>
      <c r="T34" s="955"/>
      <c r="U34" s="955"/>
      <c r="V34" s="955"/>
      <c r="W34" s="955"/>
      <c r="X34" s="955"/>
      <c r="Y34" s="955"/>
      <c r="Z34" s="955"/>
      <c r="AA34" s="955"/>
      <c r="AB34" s="955"/>
      <c r="AC34" s="955"/>
      <c r="AD34" s="955"/>
      <c r="AE34" s="959"/>
      <c r="AF34" s="977"/>
      <c r="AG34" s="714"/>
      <c r="AH34" s="714"/>
      <c r="AI34" s="714"/>
      <c r="AJ34" s="978"/>
      <c r="AK34" s="958"/>
      <c r="AL34" s="955"/>
      <c r="AM34" s="955"/>
      <c r="AN34" s="955"/>
      <c r="AO34" s="955"/>
      <c r="AP34" s="955"/>
      <c r="AQ34" s="955"/>
      <c r="AR34" s="955"/>
      <c r="AS34" s="955"/>
      <c r="AT34" s="955"/>
      <c r="AU34" s="955"/>
      <c r="AV34" s="955"/>
      <c r="AW34" s="955"/>
      <c r="AX34" s="955"/>
      <c r="AY34" s="955"/>
      <c r="AZ34" s="984"/>
      <c r="BA34" s="984"/>
      <c r="BB34" s="984"/>
      <c r="BC34" s="984"/>
      <c r="BD34" s="984"/>
      <c r="BE34" s="956"/>
      <c r="BF34" s="956"/>
      <c r="BG34" s="956"/>
      <c r="BH34" s="956"/>
      <c r="BI34" s="957"/>
      <c r="BJ34" s="57"/>
      <c r="BK34" s="57"/>
      <c r="BL34" s="57"/>
      <c r="BM34" s="57"/>
      <c r="BN34" s="57"/>
      <c r="BO34" s="56"/>
      <c r="BP34" s="56"/>
      <c r="BQ34" s="53">
        <v>28</v>
      </c>
      <c r="BR34" s="73"/>
      <c r="BS34" s="710"/>
      <c r="BT34" s="711"/>
      <c r="BU34" s="711"/>
      <c r="BV34" s="711"/>
      <c r="BW34" s="711"/>
      <c r="BX34" s="711"/>
      <c r="BY34" s="711"/>
      <c r="BZ34" s="711"/>
      <c r="CA34" s="711"/>
      <c r="CB34" s="711"/>
      <c r="CC34" s="711"/>
      <c r="CD34" s="711"/>
      <c r="CE34" s="711"/>
      <c r="CF34" s="711"/>
      <c r="CG34" s="712"/>
      <c r="CH34" s="713"/>
      <c r="CI34" s="714"/>
      <c r="CJ34" s="714"/>
      <c r="CK34" s="714"/>
      <c r="CL34" s="715"/>
      <c r="CM34" s="713"/>
      <c r="CN34" s="714"/>
      <c r="CO34" s="714"/>
      <c r="CP34" s="714"/>
      <c r="CQ34" s="715"/>
      <c r="CR34" s="713"/>
      <c r="CS34" s="714"/>
      <c r="CT34" s="714"/>
      <c r="CU34" s="714"/>
      <c r="CV34" s="715"/>
      <c r="CW34" s="713"/>
      <c r="CX34" s="714"/>
      <c r="CY34" s="714"/>
      <c r="CZ34" s="714"/>
      <c r="DA34" s="715"/>
      <c r="DB34" s="713"/>
      <c r="DC34" s="714"/>
      <c r="DD34" s="714"/>
      <c r="DE34" s="714"/>
      <c r="DF34" s="715"/>
      <c r="DG34" s="713"/>
      <c r="DH34" s="714"/>
      <c r="DI34" s="714"/>
      <c r="DJ34" s="714"/>
      <c r="DK34" s="715"/>
      <c r="DL34" s="713"/>
      <c r="DM34" s="714"/>
      <c r="DN34" s="714"/>
      <c r="DO34" s="714"/>
      <c r="DP34" s="715"/>
      <c r="DQ34" s="713"/>
      <c r="DR34" s="714"/>
      <c r="DS34" s="714"/>
      <c r="DT34" s="714"/>
      <c r="DU34" s="715"/>
      <c r="DV34" s="710"/>
      <c r="DW34" s="711"/>
      <c r="DX34" s="711"/>
      <c r="DY34" s="711"/>
      <c r="DZ34" s="716"/>
      <c r="EA34" s="49"/>
    </row>
    <row r="35" spans="1:131" ht="26.25" customHeight="1" x14ac:dyDescent="0.15">
      <c r="A35" s="55">
        <v>8</v>
      </c>
      <c r="B35" s="710"/>
      <c r="C35" s="711"/>
      <c r="D35" s="711"/>
      <c r="E35" s="711"/>
      <c r="F35" s="711"/>
      <c r="G35" s="711"/>
      <c r="H35" s="711"/>
      <c r="I35" s="711"/>
      <c r="J35" s="711"/>
      <c r="K35" s="711"/>
      <c r="L35" s="711"/>
      <c r="M35" s="711"/>
      <c r="N35" s="711"/>
      <c r="O35" s="711"/>
      <c r="P35" s="712"/>
      <c r="Q35" s="954"/>
      <c r="R35" s="955"/>
      <c r="S35" s="955"/>
      <c r="T35" s="955"/>
      <c r="U35" s="955"/>
      <c r="V35" s="955"/>
      <c r="W35" s="955"/>
      <c r="X35" s="955"/>
      <c r="Y35" s="955"/>
      <c r="Z35" s="955"/>
      <c r="AA35" s="955"/>
      <c r="AB35" s="955"/>
      <c r="AC35" s="955"/>
      <c r="AD35" s="955"/>
      <c r="AE35" s="959"/>
      <c r="AF35" s="977"/>
      <c r="AG35" s="714"/>
      <c r="AH35" s="714"/>
      <c r="AI35" s="714"/>
      <c r="AJ35" s="978"/>
      <c r="AK35" s="958"/>
      <c r="AL35" s="955"/>
      <c r="AM35" s="955"/>
      <c r="AN35" s="955"/>
      <c r="AO35" s="955"/>
      <c r="AP35" s="955"/>
      <c r="AQ35" s="955"/>
      <c r="AR35" s="955"/>
      <c r="AS35" s="955"/>
      <c r="AT35" s="955"/>
      <c r="AU35" s="955"/>
      <c r="AV35" s="955"/>
      <c r="AW35" s="955"/>
      <c r="AX35" s="955"/>
      <c r="AY35" s="955"/>
      <c r="AZ35" s="984"/>
      <c r="BA35" s="984"/>
      <c r="BB35" s="984"/>
      <c r="BC35" s="984"/>
      <c r="BD35" s="984"/>
      <c r="BE35" s="956"/>
      <c r="BF35" s="956"/>
      <c r="BG35" s="956"/>
      <c r="BH35" s="956"/>
      <c r="BI35" s="957"/>
      <c r="BJ35" s="57"/>
      <c r="BK35" s="57"/>
      <c r="BL35" s="57"/>
      <c r="BM35" s="57"/>
      <c r="BN35" s="57"/>
      <c r="BO35" s="56"/>
      <c r="BP35" s="56"/>
      <c r="BQ35" s="53">
        <v>29</v>
      </c>
      <c r="BR35" s="73"/>
      <c r="BS35" s="710"/>
      <c r="BT35" s="711"/>
      <c r="BU35" s="711"/>
      <c r="BV35" s="711"/>
      <c r="BW35" s="711"/>
      <c r="BX35" s="711"/>
      <c r="BY35" s="711"/>
      <c r="BZ35" s="711"/>
      <c r="CA35" s="711"/>
      <c r="CB35" s="711"/>
      <c r="CC35" s="711"/>
      <c r="CD35" s="711"/>
      <c r="CE35" s="711"/>
      <c r="CF35" s="711"/>
      <c r="CG35" s="712"/>
      <c r="CH35" s="713"/>
      <c r="CI35" s="714"/>
      <c r="CJ35" s="714"/>
      <c r="CK35" s="714"/>
      <c r="CL35" s="715"/>
      <c r="CM35" s="713"/>
      <c r="CN35" s="714"/>
      <c r="CO35" s="714"/>
      <c r="CP35" s="714"/>
      <c r="CQ35" s="715"/>
      <c r="CR35" s="713"/>
      <c r="CS35" s="714"/>
      <c r="CT35" s="714"/>
      <c r="CU35" s="714"/>
      <c r="CV35" s="715"/>
      <c r="CW35" s="713"/>
      <c r="CX35" s="714"/>
      <c r="CY35" s="714"/>
      <c r="CZ35" s="714"/>
      <c r="DA35" s="715"/>
      <c r="DB35" s="713"/>
      <c r="DC35" s="714"/>
      <c r="DD35" s="714"/>
      <c r="DE35" s="714"/>
      <c r="DF35" s="715"/>
      <c r="DG35" s="713"/>
      <c r="DH35" s="714"/>
      <c r="DI35" s="714"/>
      <c r="DJ35" s="714"/>
      <c r="DK35" s="715"/>
      <c r="DL35" s="713"/>
      <c r="DM35" s="714"/>
      <c r="DN35" s="714"/>
      <c r="DO35" s="714"/>
      <c r="DP35" s="715"/>
      <c r="DQ35" s="713"/>
      <c r="DR35" s="714"/>
      <c r="DS35" s="714"/>
      <c r="DT35" s="714"/>
      <c r="DU35" s="715"/>
      <c r="DV35" s="710"/>
      <c r="DW35" s="711"/>
      <c r="DX35" s="711"/>
      <c r="DY35" s="711"/>
      <c r="DZ35" s="716"/>
      <c r="EA35" s="49"/>
    </row>
    <row r="36" spans="1:131" ht="26.25" customHeight="1" x14ac:dyDescent="0.15">
      <c r="A36" s="55">
        <v>9</v>
      </c>
      <c r="B36" s="710"/>
      <c r="C36" s="711"/>
      <c r="D36" s="711"/>
      <c r="E36" s="711"/>
      <c r="F36" s="711"/>
      <c r="G36" s="711"/>
      <c r="H36" s="711"/>
      <c r="I36" s="711"/>
      <c r="J36" s="711"/>
      <c r="K36" s="711"/>
      <c r="L36" s="711"/>
      <c r="M36" s="711"/>
      <c r="N36" s="711"/>
      <c r="O36" s="711"/>
      <c r="P36" s="712"/>
      <c r="Q36" s="954"/>
      <c r="R36" s="955"/>
      <c r="S36" s="955"/>
      <c r="T36" s="955"/>
      <c r="U36" s="955"/>
      <c r="V36" s="955"/>
      <c r="W36" s="955"/>
      <c r="X36" s="955"/>
      <c r="Y36" s="955"/>
      <c r="Z36" s="955"/>
      <c r="AA36" s="955"/>
      <c r="AB36" s="955"/>
      <c r="AC36" s="955"/>
      <c r="AD36" s="955"/>
      <c r="AE36" s="959"/>
      <c r="AF36" s="977"/>
      <c r="AG36" s="714"/>
      <c r="AH36" s="714"/>
      <c r="AI36" s="714"/>
      <c r="AJ36" s="978"/>
      <c r="AK36" s="958"/>
      <c r="AL36" s="955"/>
      <c r="AM36" s="955"/>
      <c r="AN36" s="955"/>
      <c r="AO36" s="955"/>
      <c r="AP36" s="955"/>
      <c r="AQ36" s="955"/>
      <c r="AR36" s="955"/>
      <c r="AS36" s="955"/>
      <c r="AT36" s="955"/>
      <c r="AU36" s="955"/>
      <c r="AV36" s="955"/>
      <c r="AW36" s="955"/>
      <c r="AX36" s="955"/>
      <c r="AY36" s="955"/>
      <c r="AZ36" s="984"/>
      <c r="BA36" s="984"/>
      <c r="BB36" s="984"/>
      <c r="BC36" s="984"/>
      <c r="BD36" s="984"/>
      <c r="BE36" s="956"/>
      <c r="BF36" s="956"/>
      <c r="BG36" s="956"/>
      <c r="BH36" s="956"/>
      <c r="BI36" s="957"/>
      <c r="BJ36" s="57"/>
      <c r="BK36" s="57"/>
      <c r="BL36" s="57"/>
      <c r="BM36" s="57"/>
      <c r="BN36" s="57"/>
      <c r="BO36" s="56"/>
      <c r="BP36" s="56"/>
      <c r="BQ36" s="53">
        <v>30</v>
      </c>
      <c r="BR36" s="73"/>
      <c r="BS36" s="710"/>
      <c r="BT36" s="711"/>
      <c r="BU36" s="711"/>
      <c r="BV36" s="711"/>
      <c r="BW36" s="711"/>
      <c r="BX36" s="711"/>
      <c r="BY36" s="711"/>
      <c r="BZ36" s="711"/>
      <c r="CA36" s="711"/>
      <c r="CB36" s="711"/>
      <c r="CC36" s="711"/>
      <c r="CD36" s="711"/>
      <c r="CE36" s="711"/>
      <c r="CF36" s="711"/>
      <c r="CG36" s="712"/>
      <c r="CH36" s="713"/>
      <c r="CI36" s="714"/>
      <c r="CJ36" s="714"/>
      <c r="CK36" s="714"/>
      <c r="CL36" s="715"/>
      <c r="CM36" s="713"/>
      <c r="CN36" s="714"/>
      <c r="CO36" s="714"/>
      <c r="CP36" s="714"/>
      <c r="CQ36" s="715"/>
      <c r="CR36" s="713"/>
      <c r="CS36" s="714"/>
      <c r="CT36" s="714"/>
      <c r="CU36" s="714"/>
      <c r="CV36" s="715"/>
      <c r="CW36" s="713"/>
      <c r="CX36" s="714"/>
      <c r="CY36" s="714"/>
      <c r="CZ36" s="714"/>
      <c r="DA36" s="715"/>
      <c r="DB36" s="713"/>
      <c r="DC36" s="714"/>
      <c r="DD36" s="714"/>
      <c r="DE36" s="714"/>
      <c r="DF36" s="715"/>
      <c r="DG36" s="713"/>
      <c r="DH36" s="714"/>
      <c r="DI36" s="714"/>
      <c r="DJ36" s="714"/>
      <c r="DK36" s="715"/>
      <c r="DL36" s="713"/>
      <c r="DM36" s="714"/>
      <c r="DN36" s="714"/>
      <c r="DO36" s="714"/>
      <c r="DP36" s="715"/>
      <c r="DQ36" s="713"/>
      <c r="DR36" s="714"/>
      <c r="DS36" s="714"/>
      <c r="DT36" s="714"/>
      <c r="DU36" s="715"/>
      <c r="DV36" s="710"/>
      <c r="DW36" s="711"/>
      <c r="DX36" s="711"/>
      <c r="DY36" s="711"/>
      <c r="DZ36" s="716"/>
      <c r="EA36" s="49"/>
    </row>
    <row r="37" spans="1:131" ht="26.25" customHeight="1" x14ac:dyDescent="0.15">
      <c r="A37" s="55">
        <v>10</v>
      </c>
      <c r="B37" s="710"/>
      <c r="C37" s="711"/>
      <c r="D37" s="711"/>
      <c r="E37" s="711"/>
      <c r="F37" s="711"/>
      <c r="G37" s="711"/>
      <c r="H37" s="711"/>
      <c r="I37" s="711"/>
      <c r="J37" s="711"/>
      <c r="K37" s="711"/>
      <c r="L37" s="711"/>
      <c r="M37" s="711"/>
      <c r="N37" s="711"/>
      <c r="O37" s="711"/>
      <c r="P37" s="712"/>
      <c r="Q37" s="954"/>
      <c r="R37" s="955"/>
      <c r="S37" s="955"/>
      <c r="T37" s="955"/>
      <c r="U37" s="955"/>
      <c r="V37" s="955"/>
      <c r="W37" s="955"/>
      <c r="X37" s="955"/>
      <c r="Y37" s="955"/>
      <c r="Z37" s="955"/>
      <c r="AA37" s="955"/>
      <c r="AB37" s="955"/>
      <c r="AC37" s="955"/>
      <c r="AD37" s="955"/>
      <c r="AE37" s="959"/>
      <c r="AF37" s="977"/>
      <c r="AG37" s="714"/>
      <c r="AH37" s="714"/>
      <c r="AI37" s="714"/>
      <c r="AJ37" s="978"/>
      <c r="AK37" s="958"/>
      <c r="AL37" s="955"/>
      <c r="AM37" s="955"/>
      <c r="AN37" s="955"/>
      <c r="AO37" s="955"/>
      <c r="AP37" s="955"/>
      <c r="AQ37" s="955"/>
      <c r="AR37" s="955"/>
      <c r="AS37" s="955"/>
      <c r="AT37" s="955"/>
      <c r="AU37" s="955"/>
      <c r="AV37" s="955"/>
      <c r="AW37" s="955"/>
      <c r="AX37" s="955"/>
      <c r="AY37" s="955"/>
      <c r="AZ37" s="984"/>
      <c r="BA37" s="984"/>
      <c r="BB37" s="984"/>
      <c r="BC37" s="984"/>
      <c r="BD37" s="984"/>
      <c r="BE37" s="956"/>
      <c r="BF37" s="956"/>
      <c r="BG37" s="956"/>
      <c r="BH37" s="956"/>
      <c r="BI37" s="957"/>
      <c r="BJ37" s="57"/>
      <c r="BK37" s="57"/>
      <c r="BL37" s="57"/>
      <c r="BM37" s="57"/>
      <c r="BN37" s="57"/>
      <c r="BO37" s="56"/>
      <c r="BP37" s="56"/>
      <c r="BQ37" s="53">
        <v>31</v>
      </c>
      <c r="BR37" s="73"/>
      <c r="BS37" s="710"/>
      <c r="BT37" s="711"/>
      <c r="BU37" s="711"/>
      <c r="BV37" s="711"/>
      <c r="BW37" s="711"/>
      <c r="BX37" s="711"/>
      <c r="BY37" s="711"/>
      <c r="BZ37" s="711"/>
      <c r="CA37" s="711"/>
      <c r="CB37" s="711"/>
      <c r="CC37" s="711"/>
      <c r="CD37" s="711"/>
      <c r="CE37" s="711"/>
      <c r="CF37" s="711"/>
      <c r="CG37" s="712"/>
      <c r="CH37" s="713"/>
      <c r="CI37" s="714"/>
      <c r="CJ37" s="714"/>
      <c r="CK37" s="714"/>
      <c r="CL37" s="715"/>
      <c r="CM37" s="713"/>
      <c r="CN37" s="714"/>
      <c r="CO37" s="714"/>
      <c r="CP37" s="714"/>
      <c r="CQ37" s="715"/>
      <c r="CR37" s="713"/>
      <c r="CS37" s="714"/>
      <c r="CT37" s="714"/>
      <c r="CU37" s="714"/>
      <c r="CV37" s="715"/>
      <c r="CW37" s="713"/>
      <c r="CX37" s="714"/>
      <c r="CY37" s="714"/>
      <c r="CZ37" s="714"/>
      <c r="DA37" s="715"/>
      <c r="DB37" s="713"/>
      <c r="DC37" s="714"/>
      <c r="DD37" s="714"/>
      <c r="DE37" s="714"/>
      <c r="DF37" s="715"/>
      <c r="DG37" s="713"/>
      <c r="DH37" s="714"/>
      <c r="DI37" s="714"/>
      <c r="DJ37" s="714"/>
      <c r="DK37" s="715"/>
      <c r="DL37" s="713"/>
      <c r="DM37" s="714"/>
      <c r="DN37" s="714"/>
      <c r="DO37" s="714"/>
      <c r="DP37" s="715"/>
      <c r="DQ37" s="713"/>
      <c r="DR37" s="714"/>
      <c r="DS37" s="714"/>
      <c r="DT37" s="714"/>
      <c r="DU37" s="715"/>
      <c r="DV37" s="710"/>
      <c r="DW37" s="711"/>
      <c r="DX37" s="711"/>
      <c r="DY37" s="711"/>
      <c r="DZ37" s="716"/>
      <c r="EA37" s="49"/>
    </row>
    <row r="38" spans="1:131" ht="26.25" customHeight="1" x14ac:dyDescent="0.15">
      <c r="A38" s="55">
        <v>11</v>
      </c>
      <c r="B38" s="710"/>
      <c r="C38" s="711"/>
      <c r="D38" s="711"/>
      <c r="E38" s="711"/>
      <c r="F38" s="711"/>
      <c r="G38" s="711"/>
      <c r="H38" s="711"/>
      <c r="I38" s="711"/>
      <c r="J38" s="711"/>
      <c r="K38" s="711"/>
      <c r="L38" s="711"/>
      <c r="M38" s="711"/>
      <c r="N38" s="711"/>
      <c r="O38" s="711"/>
      <c r="P38" s="712"/>
      <c r="Q38" s="954"/>
      <c r="R38" s="955"/>
      <c r="S38" s="955"/>
      <c r="T38" s="955"/>
      <c r="U38" s="955"/>
      <c r="V38" s="955"/>
      <c r="W38" s="955"/>
      <c r="X38" s="955"/>
      <c r="Y38" s="955"/>
      <c r="Z38" s="955"/>
      <c r="AA38" s="955"/>
      <c r="AB38" s="955"/>
      <c r="AC38" s="955"/>
      <c r="AD38" s="955"/>
      <c r="AE38" s="959"/>
      <c r="AF38" s="977"/>
      <c r="AG38" s="714"/>
      <c r="AH38" s="714"/>
      <c r="AI38" s="714"/>
      <c r="AJ38" s="978"/>
      <c r="AK38" s="958"/>
      <c r="AL38" s="955"/>
      <c r="AM38" s="955"/>
      <c r="AN38" s="955"/>
      <c r="AO38" s="955"/>
      <c r="AP38" s="955"/>
      <c r="AQ38" s="955"/>
      <c r="AR38" s="955"/>
      <c r="AS38" s="955"/>
      <c r="AT38" s="955"/>
      <c r="AU38" s="955"/>
      <c r="AV38" s="955"/>
      <c r="AW38" s="955"/>
      <c r="AX38" s="955"/>
      <c r="AY38" s="955"/>
      <c r="AZ38" s="984"/>
      <c r="BA38" s="984"/>
      <c r="BB38" s="984"/>
      <c r="BC38" s="984"/>
      <c r="BD38" s="984"/>
      <c r="BE38" s="956"/>
      <c r="BF38" s="956"/>
      <c r="BG38" s="956"/>
      <c r="BH38" s="956"/>
      <c r="BI38" s="957"/>
      <c r="BJ38" s="57"/>
      <c r="BK38" s="57"/>
      <c r="BL38" s="57"/>
      <c r="BM38" s="57"/>
      <c r="BN38" s="57"/>
      <c r="BO38" s="56"/>
      <c r="BP38" s="56"/>
      <c r="BQ38" s="53">
        <v>32</v>
      </c>
      <c r="BR38" s="73"/>
      <c r="BS38" s="710"/>
      <c r="BT38" s="711"/>
      <c r="BU38" s="711"/>
      <c r="BV38" s="711"/>
      <c r="BW38" s="711"/>
      <c r="BX38" s="711"/>
      <c r="BY38" s="711"/>
      <c r="BZ38" s="711"/>
      <c r="CA38" s="711"/>
      <c r="CB38" s="711"/>
      <c r="CC38" s="711"/>
      <c r="CD38" s="711"/>
      <c r="CE38" s="711"/>
      <c r="CF38" s="711"/>
      <c r="CG38" s="712"/>
      <c r="CH38" s="713"/>
      <c r="CI38" s="714"/>
      <c r="CJ38" s="714"/>
      <c r="CK38" s="714"/>
      <c r="CL38" s="715"/>
      <c r="CM38" s="713"/>
      <c r="CN38" s="714"/>
      <c r="CO38" s="714"/>
      <c r="CP38" s="714"/>
      <c r="CQ38" s="715"/>
      <c r="CR38" s="713"/>
      <c r="CS38" s="714"/>
      <c r="CT38" s="714"/>
      <c r="CU38" s="714"/>
      <c r="CV38" s="715"/>
      <c r="CW38" s="713"/>
      <c r="CX38" s="714"/>
      <c r="CY38" s="714"/>
      <c r="CZ38" s="714"/>
      <c r="DA38" s="715"/>
      <c r="DB38" s="713"/>
      <c r="DC38" s="714"/>
      <c r="DD38" s="714"/>
      <c r="DE38" s="714"/>
      <c r="DF38" s="715"/>
      <c r="DG38" s="713"/>
      <c r="DH38" s="714"/>
      <c r="DI38" s="714"/>
      <c r="DJ38" s="714"/>
      <c r="DK38" s="715"/>
      <c r="DL38" s="713"/>
      <c r="DM38" s="714"/>
      <c r="DN38" s="714"/>
      <c r="DO38" s="714"/>
      <c r="DP38" s="715"/>
      <c r="DQ38" s="713"/>
      <c r="DR38" s="714"/>
      <c r="DS38" s="714"/>
      <c r="DT38" s="714"/>
      <c r="DU38" s="715"/>
      <c r="DV38" s="710"/>
      <c r="DW38" s="711"/>
      <c r="DX38" s="711"/>
      <c r="DY38" s="711"/>
      <c r="DZ38" s="716"/>
      <c r="EA38" s="49"/>
    </row>
    <row r="39" spans="1:131" ht="26.25" customHeight="1" x14ac:dyDescent="0.15">
      <c r="A39" s="55">
        <v>12</v>
      </c>
      <c r="B39" s="710"/>
      <c r="C39" s="711"/>
      <c r="D39" s="711"/>
      <c r="E39" s="711"/>
      <c r="F39" s="711"/>
      <c r="G39" s="711"/>
      <c r="H39" s="711"/>
      <c r="I39" s="711"/>
      <c r="J39" s="711"/>
      <c r="K39" s="711"/>
      <c r="L39" s="711"/>
      <c r="M39" s="711"/>
      <c r="N39" s="711"/>
      <c r="O39" s="711"/>
      <c r="P39" s="712"/>
      <c r="Q39" s="954"/>
      <c r="R39" s="955"/>
      <c r="S39" s="955"/>
      <c r="T39" s="955"/>
      <c r="U39" s="955"/>
      <c r="V39" s="955"/>
      <c r="W39" s="955"/>
      <c r="X39" s="955"/>
      <c r="Y39" s="955"/>
      <c r="Z39" s="955"/>
      <c r="AA39" s="955"/>
      <c r="AB39" s="955"/>
      <c r="AC39" s="955"/>
      <c r="AD39" s="955"/>
      <c r="AE39" s="959"/>
      <c r="AF39" s="977"/>
      <c r="AG39" s="714"/>
      <c r="AH39" s="714"/>
      <c r="AI39" s="714"/>
      <c r="AJ39" s="978"/>
      <c r="AK39" s="958"/>
      <c r="AL39" s="955"/>
      <c r="AM39" s="955"/>
      <c r="AN39" s="955"/>
      <c r="AO39" s="955"/>
      <c r="AP39" s="955"/>
      <c r="AQ39" s="955"/>
      <c r="AR39" s="955"/>
      <c r="AS39" s="955"/>
      <c r="AT39" s="955"/>
      <c r="AU39" s="955"/>
      <c r="AV39" s="955"/>
      <c r="AW39" s="955"/>
      <c r="AX39" s="955"/>
      <c r="AY39" s="955"/>
      <c r="AZ39" s="984"/>
      <c r="BA39" s="984"/>
      <c r="BB39" s="984"/>
      <c r="BC39" s="984"/>
      <c r="BD39" s="984"/>
      <c r="BE39" s="956"/>
      <c r="BF39" s="956"/>
      <c r="BG39" s="956"/>
      <c r="BH39" s="956"/>
      <c r="BI39" s="957"/>
      <c r="BJ39" s="57"/>
      <c r="BK39" s="57"/>
      <c r="BL39" s="57"/>
      <c r="BM39" s="57"/>
      <c r="BN39" s="57"/>
      <c r="BO39" s="56"/>
      <c r="BP39" s="56"/>
      <c r="BQ39" s="53">
        <v>33</v>
      </c>
      <c r="BR39" s="73"/>
      <c r="BS39" s="710"/>
      <c r="BT39" s="711"/>
      <c r="BU39" s="711"/>
      <c r="BV39" s="711"/>
      <c r="BW39" s="711"/>
      <c r="BX39" s="711"/>
      <c r="BY39" s="711"/>
      <c r="BZ39" s="711"/>
      <c r="CA39" s="711"/>
      <c r="CB39" s="711"/>
      <c r="CC39" s="711"/>
      <c r="CD39" s="711"/>
      <c r="CE39" s="711"/>
      <c r="CF39" s="711"/>
      <c r="CG39" s="712"/>
      <c r="CH39" s="713"/>
      <c r="CI39" s="714"/>
      <c r="CJ39" s="714"/>
      <c r="CK39" s="714"/>
      <c r="CL39" s="715"/>
      <c r="CM39" s="713"/>
      <c r="CN39" s="714"/>
      <c r="CO39" s="714"/>
      <c r="CP39" s="714"/>
      <c r="CQ39" s="715"/>
      <c r="CR39" s="713"/>
      <c r="CS39" s="714"/>
      <c r="CT39" s="714"/>
      <c r="CU39" s="714"/>
      <c r="CV39" s="715"/>
      <c r="CW39" s="713"/>
      <c r="CX39" s="714"/>
      <c r="CY39" s="714"/>
      <c r="CZ39" s="714"/>
      <c r="DA39" s="715"/>
      <c r="DB39" s="713"/>
      <c r="DC39" s="714"/>
      <c r="DD39" s="714"/>
      <c r="DE39" s="714"/>
      <c r="DF39" s="715"/>
      <c r="DG39" s="713"/>
      <c r="DH39" s="714"/>
      <c r="DI39" s="714"/>
      <c r="DJ39" s="714"/>
      <c r="DK39" s="715"/>
      <c r="DL39" s="713"/>
      <c r="DM39" s="714"/>
      <c r="DN39" s="714"/>
      <c r="DO39" s="714"/>
      <c r="DP39" s="715"/>
      <c r="DQ39" s="713"/>
      <c r="DR39" s="714"/>
      <c r="DS39" s="714"/>
      <c r="DT39" s="714"/>
      <c r="DU39" s="715"/>
      <c r="DV39" s="710"/>
      <c r="DW39" s="711"/>
      <c r="DX39" s="711"/>
      <c r="DY39" s="711"/>
      <c r="DZ39" s="716"/>
      <c r="EA39" s="49"/>
    </row>
    <row r="40" spans="1:131" ht="26.25" customHeight="1" x14ac:dyDescent="0.15">
      <c r="A40" s="53">
        <v>13</v>
      </c>
      <c r="B40" s="710"/>
      <c r="C40" s="711"/>
      <c r="D40" s="711"/>
      <c r="E40" s="711"/>
      <c r="F40" s="711"/>
      <c r="G40" s="711"/>
      <c r="H40" s="711"/>
      <c r="I40" s="711"/>
      <c r="J40" s="711"/>
      <c r="K40" s="711"/>
      <c r="L40" s="711"/>
      <c r="M40" s="711"/>
      <c r="N40" s="711"/>
      <c r="O40" s="711"/>
      <c r="P40" s="712"/>
      <c r="Q40" s="954"/>
      <c r="R40" s="955"/>
      <c r="S40" s="955"/>
      <c r="T40" s="955"/>
      <c r="U40" s="955"/>
      <c r="V40" s="955"/>
      <c r="W40" s="955"/>
      <c r="X40" s="955"/>
      <c r="Y40" s="955"/>
      <c r="Z40" s="955"/>
      <c r="AA40" s="955"/>
      <c r="AB40" s="955"/>
      <c r="AC40" s="955"/>
      <c r="AD40" s="955"/>
      <c r="AE40" s="959"/>
      <c r="AF40" s="977"/>
      <c r="AG40" s="714"/>
      <c r="AH40" s="714"/>
      <c r="AI40" s="714"/>
      <c r="AJ40" s="978"/>
      <c r="AK40" s="958"/>
      <c r="AL40" s="955"/>
      <c r="AM40" s="955"/>
      <c r="AN40" s="955"/>
      <c r="AO40" s="955"/>
      <c r="AP40" s="955"/>
      <c r="AQ40" s="955"/>
      <c r="AR40" s="955"/>
      <c r="AS40" s="955"/>
      <c r="AT40" s="955"/>
      <c r="AU40" s="955"/>
      <c r="AV40" s="955"/>
      <c r="AW40" s="955"/>
      <c r="AX40" s="955"/>
      <c r="AY40" s="955"/>
      <c r="AZ40" s="984"/>
      <c r="BA40" s="984"/>
      <c r="BB40" s="984"/>
      <c r="BC40" s="984"/>
      <c r="BD40" s="984"/>
      <c r="BE40" s="956"/>
      <c r="BF40" s="956"/>
      <c r="BG40" s="956"/>
      <c r="BH40" s="956"/>
      <c r="BI40" s="957"/>
      <c r="BJ40" s="57"/>
      <c r="BK40" s="57"/>
      <c r="BL40" s="57"/>
      <c r="BM40" s="57"/>
      <c r="BN40" s="57"/>
      <c r="BO40" s="56"/>
      <c r="BP40" s="56"/>
      <c r="BQ40" s="53">
        <v>34</v>
      </c>
      <c r="BR40" s="73"/>
      <c r="BS40" s="710"/>
      <c r="BT40" s="711"/>
      <c r="BU40" s="711"/>
      <c r="BV40" s="711"/>
      <c r="BW40" s="711"/>
      <c r="BX40" s="711"/>
      <c r="BY40" s="711"/>
      <c r="BZ40" s="711"/>
      <c r="CA40" s="711"/>
      <c r="CB40" s="711"/>
      <c r="CC40" s="711"/>
      <c r="CD40" s="711"/>
      <c r="CE40" s="711"/>
      <c r="CF40" s="711"/>
      <c r="CG40" s="712"/>
      <c r="CH40" s="713"/>
      <c r="CI40" s="714"/>
      <c r="CJ40" s="714"/>
      <c r="CK40" s="714"/>
      <c r="CL40" s="715"/>
      <c r="CM40" s="713"/>
      <c r="CN40" s="714"/>
      <c r="CO40" s="714"/>
      <c r="CP40" s="714"/>
      <c r="CQ40" s="715"/>
      <c r="CR40" s="713"/>
      <c r="CS40" s="714"/>
      <c r="CT40" s="714"/>
      <c r="CU40" s="714"/>
      <c r="CV40" s="715"/>
      <c r="CW40" s="713"/>
      <c r="CX40" s="714"/>
      <c r="CY40" s="714"/>
      <c r="CZ40" s="714"/>
      <c r="DA40" s="715"/>
      <c r="DB40" s="713"/>
      <c r="DC40" s="714"/>
      <c r="DD40" s="714"/>
      <c r="DE40" s="714"/>
      <c r="DF40" s="715"/>
      <c r="DG40" s="713"/>
      <c r="DH40" s="714"/>
      <c r="DI40" s="714"/>
      <c r="DJ40" s="714"/>
      <c r="DK40" s="715"/>
      <c r="DL40" s="713"/>
      <c r="DM40" s="714"/>
      <c r="DN40" s="714"/>
      <c r="DO40" s="714"/>
      <c r="DP40" s="715"/>
      <c r="DQ40" s="713"/>
      <c r="DR40" s="714"/>
      <c r="DS40" s="714"/>
      <c r="DT40" s="714"/>
      <c r="DU40" s="715"/>
      <c r="DV40" s="710"/>
      <c r="DW40" s="711"/>
      <c r="DX40" s="711"/>
      <c r="DY40" s="711"/>
      <c r="DZ40" s="716"/>
      <c r="EA40" s="49"/>
    </row>
    <row r="41" spans="1:131" ht="26.25" customHeight="1" x14ac:dyDescent="0.15">
      <c r="A41" s="53">
        <v>14</v>
      </c>
      <c r="B41" s="710"/>
      <c r="C41" s="711"/>
      <c r="D41" s="711"/>
      <c r="E41" s="711"/>
      <c r="F41" s="711"/>
      <c r="G41" s="711"/>
      <c r="H41" s="711"/>
      <c r="I41" s="711"/>
      <c r="J41" s="711"/>
      <c r="K41" s="711"/>
      <c r="L41" s="711"/>
      <c r="M41" s="711"/>
      <c r="N41" s="711"/>
      <c r="O41" s="711"/>
      <c r="P41" s="712"/>
      <c r="Q41" s="954"/>
      <c r="R41" s="955"/>
      <c r="S41" s="955"/>
      <c r="T41" s="955"/>
      <c r="U41" s="955"/>
      <c r="V41" s="955"/>
      <c r="W41" s="955"/>
      <c r="X41" s="955"/>
      <c r="Y41" s="955"/>
      <c r="Z41" s="955"/>
      <c r="AA41" s="955"/>
      <c r="AB41" s="955"/>
      <c r="AC41" s="955"/>
      <c r="AD41" s="955"/>
      <c r="AE41" s="959"/>
      <c r="AF41" s="977"/>
      <c r="AG41" s="714"/>
      <c r="AH41" s="714"/>
      <c r="AI41" s="714"/>
      <c r="AJ41" s="978"/>
      <c r="AK41" s="958"/>
      <c r="AL41" s="955"/>
      <c r="AM41" s="955"/>
      <c r="AN41" s="955"/>
      <c r="AO41" s="955"/>
      <c r="AP41" s="955"/>
      <c r="AQ41" s="955"/>
      <c r="AR41" s="955"/>
      <c r="AS41" s="955"/>
      <c r="AT41" s="955"/>
      <c r="AU41" s="955"/>
      <c r="AV41" s="955"/>
      <c r="AW41" s="955"/>
      <c r="AX41" s="955"/>
      <c r="AY41" s="955"/>
      <c r="AZ41" s="984"/>
      <c r="BA41" s="984"/>
      <c r="BB41" s="984"/>
      <c r="BC41" s="984"/>
      <c r="BD41" s="984"/>
      <c r="BE41" s="956"/>
      <c r="BF41" s="956"/>
      <c r="BG41" s="956"/>
      <c r="BH41" s="956"/>
      <c r="BI41" s="957"/>
      <c r="BJ41" s="57"/>
      <c r="BK41" s="57"/>
      <c r="BL41" s="57"/>
      <c r="BM41" s="57"/>
      <c r="BN41" s="57"/>
      <c r="BO41" s="56"/>
      <c r="BP41" s="56"/>
      <c r="BQ41" s="53">
        <v>35</v>
      </c>
      <c r="BR41" s="73"/>
      <c r="BS41" s="710"/>
      <c r="BT41" s="711"/>
      <c r="BU41" s="711"/>
      <c r="BV41" s="711"/>
      <c r="BW41" s="711"/>
      <c r="BX41" s="711"/>
      <c r="BY41" s="711"/>
      <c r="BZ41" s="711"/>
      <c r="CA41" s="711"/>
      <c r="CB41" s="711"/>
      <c r="CC41" s="711"/>
      <c r="CD41" s="711"/>
      <c r="CE41" s="711"/>
      <c r="CF41" s="711"/>
      <c r="CG41" s="712"/>
      <c r="CH41" s="713"/>
      <c r="CI41" s="714"/>
      <c r="CJ41" s="714"/>
      <c r="CK41" s="714"/>
      <c r="CL41" s="715"/>
      <c r="CM41" s="713"/>
      <c r="CN41" s="714"/>
      <c r="CO41" s="714"/>
      <c r="CP41" s="714"/>
      <c r="CQ41" s="715"/>
      <c r="CR41" s="713"/>
      <c r="CS41" s="714"/>
      <c r="CT41" s="714"/>
      <c r="CU41" s="714"/>
      <c r="CV41" s="715"/>
      <c r="CW41" s="713"/>
      <c r="CX41" s="714"/>
      <c r="CY41" s="714"/>
      <c r="CZ41" s="714"/>
      <c r="DA41" s="715"/>
      <c r="DB41" s="713"/>
      <c r="DC41" s="714"/>
      <c r="DD41" s="714"/>
      <c r="DE41" s="714"/>
      <c r="DF41" s="715"/>
      <c r="DG41" s="713"/>
      <c r="DH41" s="714"/>
      <c r="DI41" s="714"/>
      <c r="DJ41" s="714"/>
      <c r="DK41" s="715"/>
      <c r="DL41" s="713"/>
      <c r="DM41" s="714"/>
      <c r="DN41" s="714"/>
      <c r="DO41" s="714"/>
      <c r="DP41" s="715"/>
      <c r="DQ41" s="713"/>
      <c r="DR41" s="714"/>
      <c r="DS41" s="714"/>
      <c r="DT41" s="714"/>
      <c r="DU41" s="715"/>
      <c r="DV41" s="710"/>
      <c r="DW41" s="711"/>
      <c r="DX41" s="711"/>
      <c r="DY41" s="711"/>
      <c r="DZ41" s="716"/>
      <c r="EA41" s="49"/>
    </row>
    <row r="42" spans="1:131" ht="26.25" customHeight="1" x14ac:dyDescent="0.15">
      <c r="A42" s="53">
        <v>15</v>
      </c>
      <c r="B42" s="710"/>
      <c r="C42" s="711"/>
      <c r="D42" s="711"/>
      <c r="E42" s="711"/>
      <c r="F42" s="711"/>
      <c r="G42" s="711"/>
      <c r="H42" s="711"/>
      <c r="I42" s="711"/>
      <c r="J42" s="711"/>
      <c r="K42" s="711"/>
      <c r="L42" s="711"/>
      <c r="M42" s="711"/>
      <c r="N42" s="711"/>
      <c r="O42" s="711"/>
      <c r="P42" s="712"/>
      <c r="Q42" s="954"/>
      <c r="R42" s="955"/>
      <c r="S42" s="955"/>
      <c r="T42" s="955"/>
      <c r="U42" s="955"/>
      <c r="V42" s="955"/>
      <c r="W42" s="955"/>
      <c r="X42" s="955"/>
      <c r="Y42" s="955"/>
      <c r="Z42" s="955"/>
      <c r="AA42" s="955"/>
      <c r="AB42" s="955"/>
      <c r="AC42" s="955"/>
      <c r="AD42" s="955"/>
      <c r="AE42" s="959"/>
      <c r="AF42" s="977"/>
      <c r="AG42" s="714"/>
      <c r="AH42" s="714"/>
      <c r="AI42" s="714"/>
      <c r="AJ42" s="978"/>
      <c r="AK42" s="958"/>
      <c r="AL42" s="955"/>
      <c r="AM42" s="955"/>
      <c r="AN42" s="955"/>
      <c r="AO42" s="955"/>
      <c r="AP42" s="955"/>
      <c r="AQ42" s="955"/>
      <c r="AR42" s="955"/>
      <c r="AS42" s="955"/>
      <c r="AT42" s="955"/>
      <c r="AU42" s="955"/>
      <c r="AV42" s="955"/>
      <c r="AW42" s="955"/>
      <c r="AX42" s="955"/>
      <c r="AY42" s="955"/>
      <c r="AZ42" s="984"/>
      <c r="BA42" s="984"/>
      <c r="BB42" s="984"/>
      <c r="BC42" s="984"/>
      <c r="BD42" s="984"/>
      <c r="BE42" s="956"/>
      <c r="BF42" s="956"/>
      <c r="BG42" s="956"/>
      <c r="BH42" s="956"/>
      <c r="BI42" s="957"/>
      <c r="BJ42" s="57"/>
      <c r="BK42" s="57"/>
      <c r="BL42" s="57"/>
      <c r="BM42" s="57"/>
      <c r="BN42" s="57"/>
      <c r="BO42" s="56"/>
      <c r="BP42" s="56"/>
      <c r="BQ42" s="53">
        <v>36</v>
      </c>
      <c r="BR42" s="73"/>
      <c r="BS42" s="710"/>
      <c r="BT42" s="711"/>
      <c r="BU42" s="711"/>
      <c r="BV42" s="711"/>
      <c r="BW42" s="711"/>
      <c r="BX42" s="711"/>
      <c r="BY42" s="711"/>
      <c r="BZ42" s="711"/>
      <c r="CA42" s="711"/>
      <c r="CB42" s="711"/>
      <c r="CC42" s="711"/>
      <c r="CD42" s="711"/>
      <c r="CE42" s="711"/>
      <c r="CF42" s="711"/>
      <c r="CG42" s="712"/>
      <c r="CH42" s="713"/>
      <c r="CI42" s="714"/>
      <c r="CJ42" s="714"/>
      <c r="CK42" s="714"/>
      <c r="CL42" s="715"/>
      <c r="CM42" s="713"/>
      <c r="CN42" s="714"/>
      <c r="CO42" s="714"/>
      <c r="CP42" s="714"/>
      <c r="CQ42" s="715"/>
      <c r="CR42" s="713"/>
      <c r="CS42" s="714"/>
      <c r="CT42" s="714"/>
      <c r="CU42" s="714"/>
      <c r="CV42" s="715"/>
      <c r="CW42" s="713"/>
      <c r="CX42" s="714"/>
      <c r="CY42" s="714"/>
      <c r="CZ42" s="714"/>
      <c r="DA42" s="715"/>
      <c r="DB42" s="713"/>
      <c r="DC42" s="714"/>
      <c r="DD42" s="714"/>
      <c r="DE42" s="714"/>
      <c r="DF42" s="715"/>
      <c r="DG42" s="713"/>
      <c r="DH42" s="714"/>
      <c r="DI42" s="714"/>
      <c r="DJ42" s="714"/>
      <c r="DK42" s="715"/>
      <c r="DL42" s="713"/>
      <c r="DM42" s="714"/>
      <c r="DN42" s="714"/>
      <c r="DO42" s="714"/>
      <c r="DP42" s="715"/>
      <c r="DQ42" s="713"/>
      <c r="DR42" s="714"/>
      <c r="DS42" s="714"/>
      <c r="DT42" s="714"/>
      <c r="DU42" s="715"/>
      <c r="DV42" s="710"/>
      <c r="DW42" s="711"/>
      <c r="DX42" s="711"/>
      <c r="DY42" s="711"/>
      <c r="DZ42" s="716"/>
      <c r="EA42" s="49"/>
    </row>
    <row r="43" spans="1:131" ht="26.25" customHeight="1" x14ac:dyDescent="0.15">
      <c r="A43" s="53">
        <v>16</v>
      </c>
      <c r="B43" s="710"/>
      <c r="C43" s="711"/>
      <c r="D43" s="711"/>
      <c r="E43" s="711"/>
      <c r="F43" s="711"/>
      <c r="G43" s="711"/>
      <c r="H43" s="711"/>
      <c r="I43" s="711"/>
      <c r="J43" s="711"/>
      <c r="K43" s="711"/>
      <c r="L43" s="711"/>
      <c r="M43" s="711"/>
      <c r="N43" s="711"/>
      <c r="O43" s="711"/>
      <c r="P43" s="712"/>
      <c r="Q43" s="954"/>
      <c r="R43" s="955"/>
      <c r="S43" s="955"/>
      <c r="T43" s="955"/>
      <c r="U43" s="955"/>
      <c r="V43" s="955"/>
      <c r="W43" s="955"/>
      <c r="X43" s="955"/>
      <c r="Y43" s="955"/>
      <c r="Z43" s="955"/>
      <c r="AA43" s="955"/>
      <c r="AB43" s="955"/>
      <c r="AC43" s="955"/>
      <c r="AD43" s="955"/>
      <c r="AE43" s="959"/>
      <c r="AF43" s="977"/>
      <c r="AG43" s="714"/>
      <c r="AH43" s="714"/>
      <c r="AI43" s="714"/>
      <c r="AJ43" s="978"/>
      <c r="AK43" s="958"/>
      <c r="AL43" s="955"/>
      <c r="AM43" s="955"/>
      <c r="AN43" s="955"/>
      <c r="AO43" s="955"/>
      <c r="AP43" s="955"/>
      <c r="AQ43" s="955"/>
      <c r="AR43" s="955"/>
      <c r="AS43" s="955"/>
      <c r="AT43" s="955"/>
      <c r="AU43" s="955"/>
      <c r="AV43" s="955"/>
      <c r="AW43" s="955"/>
      <c r="AX43" s="955"/>
      <c r="AY43" s="955"/>
      <c r="AZ43" s="984"/>
      <c r="BA43" s="984"/>
      <c r="BB43" s="984"/>
      <c r="BC43" s="984"/>
      <c r="BD43" s="984"/>
      <c r="BE43" s="956"/>
      <c r="BF43" s="956"/>
      <c r="BG43" s="956"/>
      <c r="BH43" s="956"/>
      <c r="BI43" s="957"/>
      <c r="BJ43" s="57"/>
      <c r="BK43" s="57"/>
      <c r="BL43" s="57"/>
      <c r="BM43" s="57"/>
      <c r="BN43" s="57"/>
      <c r="BO43" s="56"/>
      <c r="BP43" s="56"/>
      <c r="BQ43" s="53">
        <v>37</v>
      </c>
      <c r="BR43" s="73"/>
      <c r="BS43" s="710"/>
      <c r="BT43" s="711"/>
      <c r="BU43" s="711"/>
      <c r="BV43" s="711"/>
      <c r="BW43" s="711"/>
      <c r="BX43" s="711"/>
      <c r="BY43" s="711"/>
      <c r="BZ43" s="711"/>
      <c r="CA43" s="711"/>
      <c r="CB43" s="711"/>
      <c r="CC43" s="711"/>
      <c r="CD43" s="711"/>
      <c r="CE43" s="711"/>
      <c r="CF43" s="711"/>
      <c r="CG43" s="712"/>
      <c r="CH43" s="713"/>
      <c r="CI43" s="714"/>
      <c r="CJ43" s="714"/>
      <c r="CK43" s="714"/>
      <c r="CL43" s="715"/>
      <c r="CM43" s="713"/>
      <c r="CN43" s="714"/>
      <c r="CO43" s="714"/>
      <c r="CP43" s="714"/>
      <c r="CQ43" s="715"/>
      <c r="CR43" s="713"/>
      <c r="CS43" s="714"/>
      <c r="CT43" s="714"/>
      <c r="CU43" s="714"/>
      <c r="CV43" s="715"/>
      <c r="CW43" s="713"/>
      <c r="CX43" s="714"/>
      <c r="CY43" s="714"/>
      <c r="CZ43" s="714"/>
      <c r="DA43" s="715"/>
      <c r="DB43" s="713"/>
      <c r="DC43" s="714"/>
      <c r="DD43" s="714"/>
      <c r="DE43" s="714"/>
      <c r="DF43" s="715"/>
      <c r="DG43" s="713"/>
      <c r="DH43" s="714"/>
      <c r="DI43" s="714"/>
      <c r="DJ43" s="714"/>
      <c r="DK43" s="715"/>
      <c r="DL43" s="713"/>
      <c r="DM43" s="714"/>
      <c r="DN43" s="714"/>
      <c r="DO43" s="714"/>
      <c r="DP43" s="715"/>
      <c r="DQ43" s="713"/>
      <c r="DR43" s="714"/>
      <c r="DS43" s="714"/>
      <c r="DT43" s="714"/>
      <c r="DU43" s="715"/>
      <c r="DV43" s="710"/>
      <c r="DW43" s="711"/>
      <c r="DX43" s="711"/>
      <c r="DY43" s="711"/>
      <c r="DZ43" s="716"/>
      <c r="EA43" s="49"/>
    </row>
    <row r="44" spans="1:131" ht="26.25" customHeight="1" x14ac:dyDescent="0.15">
      <c r="A44" s="53">
        <v>17</v>
      </c>
      <c r="B44" s="710"/>
      <c r="C44" s="711"/>
      <c r="D44" s="711"/>
      <c r="E44" s="711"/>
      <c r="F44" s="711"/>
      <c r="G44" s="711"/>
      <c r="H44" s="711"/>
      <c r="I44" s="711"/>
      <c r="J44" s="711"/>
      <c r="K44" s="711"/>
      <c r="L44" s="711"/>
      <c r="M44" s="711"/>
      <c r="N44" s="711"/>
      <c r="O44" s="711"/>
      <c r="P44" s="712"/>
      <c r="Q44" s="954"/>
      <c r="R44" s="955"/>
      <c r="S44" s="955"/>
      <c r="T44" s="955"/>
      <c r="U44" s="955"/>
      <c r="V44" s="955"/>
      <c r="W44" s="955"/>
      <c r="X44" s="955"/>
      <c r="Y44" s="955"/>
      <c r="Z44" s="955"/>
      <c r="AA44" s="955"/>
      <c r="AB44" s="955"/>
      <c r="AC44" s="955"/>
      <c r="AD44" s="955"/>
      <c r="AE44" s="959"/>
      <c r="AF44" s="977"/>
      <c r="AG44" s="714"/>
      <c r="AH44" s="714"/>
      <c r="AI44" s="714"/>
      <c r="AJ44" s="978"/>
      <c r="AK44" s="958"/>
      <c r="AL44" s="955"/>
      <c r="AM44" s="955"/>
      <c r="AN44" s="955"/>
      <c r="AO44" s="955"/>
      <c r="AP44" s="955"/>
      <c r="AQ44" s="955"/>
      <c r="AR44" s="955"/>
      <c r="AS44" s="955"/>
      <c r="AT44" s="955"/>
      <c r="AU44" s="955"/>
      <c r="AV44" s="955"/>
      <c r="AW44" s="955"/>
      <c r="AX44" s="955"/>
      <c r="AY44" s="955"/>
      <c r="AZ44" s="984"/>
      <c r="BA44" s="984"/>
      <c r="BB44" s="984"/>
      <c r="BC44" s="984"/>
      <c r="BD44" s="984"/>
      <c r="BE44" s="956"/>
      <c r="BF44" s="956"/>
      <c r="BG44" s="956"/>
      <c r="BH44" s="956"/>
      <c r="BI44" s="957"/>
      <c r="BJ44" s="57"/>
      <c r="BK44" s="57"/>
      <c r="BL44" s="57"/>
      <c r="BM44" s="57"/>
      <c r="BN44" s="57"/>
      <c r="BO44" s="56"/>
      <c r="BP44" s="56"/>
      <c r="BQ44" s="53">
        <v>38</v>
      </c>
      <c r="BR44" s="73"/>
      <c r="BS44" s="710"/>
      <c r="BT44" s="711"/>
      <c r="BU44" s="711"/>
      <c r="BV44" s="711"/>
      <c r="BW44" s="711"/>
      <c r="BX44" s="711"/>
      <c r="BY44" s="711"/>
      <c r="BZ44" s="711"/>
      <c r="CA44" s="711"/>
      <c r="CB44" s="711"/>
      <c r="CC44" s="711"/>
      <c r="CD44" s="711"/>
      <c r="CE44" s="711"/>
      <c r="CF44" s="711"/>
      <c r="CG44" s="712"/>
      <c r="CH44" s="713"/>
      <c r="CI44" s="714"/>
      <c r="CJ44" s="714"/>
      <c r="CK44" s="714"/>
      <c r="CL44" s="715"/>
      <c r="CM44" s="713"/>
      <c r="CN44" s="714"/>
      <c r="CO44" s="714"/>
      <c r="CP44" s="714"/>
      <c r="CQ44" s="715"/>
      <c r="CR44" s="713"/>
      <c r="CS44" s="714"/>
      <c r="CT44" s="714"/>
      <c r="CU44" s="714"/>
      <c r="CV44" s="715"/>
      <c r="CW44" s="713"/>
      <c r="CX44" s="714"/>
      <c r="CY44" s="714"/>
      <c r="CZ44" s="714"/>
      <c r="DA44" s="715"/>
      <c r="DB44" s="713"/>
      <c r="DC44" s="714"/>
      <c r="DD44" s="714"/>
      <c r="DE44" s="714"/>
      <c r="DF44" s="715"/>
      <c r="DG44" s="713"/>
      <c r="DH44" s="714"/>
      <c r="DI44" s="714"/>
      <c r="DJ44" s="714"/>
      <c r="DK44" s="715"/>
      <c r="DL44" s="713"/>
      <c r="DM44" s="714"/>
      <c r="DN44" s="714"/>
      <c r="DO44" s="714"/>
      <c r="DP44" s="715"/>
      <c r="DQ44" s="713"/>
      <c r="DR44" s="714"/>
      <c r="DS44" s="714"/>
      <c r="DT44" s="714"/>
      <c r="DU44" s="715"/>
      <c r="DV44" s="710"/>
      <c r="DW44" s="711"/>
      <c r="DX44" s="711"/>
      <c r="DY44" s="711"/>
      <c r="DZ44" s="716"/>
      <c r="EA44" s="49"/>
    </row>
    <row r="45" spans="1:131" ht="26.25" customHeight="1" x14ac:dyDescent="0.15">
      <c r="A45" s="53">
        <v>18</v>
      </c>
      <c r="B45" s="710"/>
      <c r="C45" s="711"/>
      <c r="D45" s="711"/>
      <c r="E45" s="711"/>
      <c r="F45" s="711"/>
      <c r="G45" s="711"/>
      <c r="H45" s="711"/>
      <c r="I45" s="711"/>
      <c r="J45" s="711"/>
      <c r="K45" s="711"/>
      <c r="L45" s="711"/>
      <c r="M45" s="711"/>
      <c r="N45" s="711"/>
      <c r="O45" s="711"/>
      <c r="P45" s="712"/>
      <c r="Q45" s="954"/>
      <c r="R45" s="955"/>
      <c r="S45" s="955"/>
      <c r="T45" s="955"/>
      <c r="U45" s="955"/>
      <c r="V45" s="955"/>
      <c r="W45" s="955"/>
      <c r="X45" s="955"/>
      <c r="Y45" s="955"/>
      <c r="Z45" s="955"/>
      <c r="AA45" s="955"/>
      <c r="AB45" s="955"/>
      <c r="AC45" s="955"/>
      <c r="AD45" s="955"/>
      <c r="AE45" s="959"/>
      <c r="AF45" s="977"/>
      <c r="AG45" s="714"/>
      <c r="AH45" s="714"/>
      <c r="AI45" s="714"/>
      <c r="AJ45" s="978"/>
      <c r="AK45" s="958"/>
      <c r="AL45" s="955"/>
      <c r="AM45" s="955"/>
      <c r="AN45" s="955"/>
      <c r="AO45" s="955"/>
      <c r="AP45" s="955"/>
      <c r="AQ45" s="955"/>
      <c r="AR45" s="955"/>
      <c r="AS45" s="955"/>
      <c r="AT45" s="955"/>
      <c r="AU45" s="955"/>
      <c r="AV45" s="955"/>
      <c r="AW45" s="955"/>
      <c r="AX45" s="955"/>
      <c r="AY45" s="955"/>
      <c r="AZ45" s="984"/>
      <c r="BA45" s="984"/>
      <c r="BB45" s="984"/>
      <c r="BC45" s="984"/>
      <c r="BD45" s="984"/>
      <c r="BE45" s="956"/>
      <c r="BF45" s="956"/>
      <c r="BG45" s="956"/>
      <c r="BH45" s="956"/>
      <c r="BI45" s="957"/>
      <c r="BJ45" s="57"/>
      <c r="BK45" s="57"/>
      <c r="BL45" s="57"/>
      <c r="BM45" s="57"/>
      <c r="BN45" s="57"/>
      <c r="BO45" s="56"/>
      <c r="BP45" s="56"/>
      <c r="BQ45" s="53">
        <v>39</v>
      </c>
      <c r="BR45" s="73"/>
      <c r="BS45" s="710"/>
      <c r="BT45" s="711"/>
      <c r="BU45" s="711"/>
      <c r="BV45" s="711"/>
      <c r="BW45" s="711"/>
      <c r="BX45" s="711"/>
      <c r="BY45" s="711"/>
      <c r="BZ45" s="711"/>
      <c r="CA45" s="711"/>
      <c r="CB45" s="711"/>
      <c r="CC45" s="711"/>
      <c r="CD45" s="711"/>
      <c r="CE45" s="711"/>
      <c r="CF45" s="711"/>
      <c r="CG45" s="712"/>
      <c r="CH45" s="713"/>
      <c r="CI45" s="714"/>
      <c r="CJ45" s="714"/>
      <c r="CK45" s="714"/>
      <c r="CL45" s="715"/>
      <c r="CM45" s="713"/>
      <c r="CN45" s="714"/>
      <c r="CO45" s="714"/>
      <c r="CP45" s="714"/>
      <c r="CQ45" s="715"/>
      <c r="CR45" s="713"/>
      <c r="CS45" s="714"/>
      <c r="CT45" s="714"/>
      <c r="CU45" s="714"/>
      <c r="CV45" s="715"/>
      <c r="CW45" s="713"/>
      <c r="CX45" s="714"/>
      <c r="CY45" s="714"/>
      <c r="CZ45" s="714"/>
      <c r="DA45" s="715"/>
      <c r="DB45" s="713"/>
      <c r="DC45" s="714"/>
      <c r="DD45" s="714"/>
      <c r="DE45" s="714"/>
      <c r="DF45" s="715"/>
      <c r="DG45" s="713"/>
      <c r="DH45" s="714"/>
      <c r="DI45" s="714"/>
      <c r="DJ45" s="714"/>
      <c r="DK45" s="715"/>
      <c r="DL45" s="713"/>
      <c r="DM45" s="714"/>
      <c r="DN45" s="714"/>
      <c r="DO45" s="714"/>
      <c r="DP45" s="715"/>
      <c r="DQ45" s="713"/>
      <c r="DR45" s="714"/>
      <c r="DS45" s="714"/>
      <c r="DT45" s="714"/>
      <c r="DU45" s="715"/>
      <c r="DV45" s="710"/>
      <c r="DW45" s="711"/>
      <c r="DX45" s="711"/>
      <c r="DY45" s="711"/>
      <c r="DZ45" s="716"/>
      <c r="EA45" s="49"/>
    </row>
    <row r="46" spans="1:131" ht="26.25" customHeight="1" x14ac:dyDescent="0.15">
      <c r="A46" s="53">
        <v>19</v>
      </c>
      <c r="B46" s="710"/>
      <c r="C46" s="711"/>
      <c r="D46" s="711"/>
      <c r="E46" s="711"/>
      <c r="F46" s="711"/>
      <c r="G46" s="711"/>
      <c r="H46" s="711"/>
      <c r="I46" s="711"/>
      <c r="J46" s="711"/>
      <c r="K46" s="711"/>
      <c r="L46" s="711"/>
      <c r="M46" s="711"/>
      <c r="N46" s="711"/>
      <c r="O46" s="711"/>
      <c r="P46" s="712"/>
      <c r="Q46" s="954"/>
      <c r="R46" s="955"/>
      <c r="S46" s="955"/>
      <c r="T46" s="955"/>
      <c r="U46" s="955"/>
      <c r="V46" s="955"/>
      <c r="W46" s="955"/>
      <c r="X46" s="955"/>
      <c r="Y46" s="955"/>
      <c r="Z46" s="955"/>
      <c r="AA46" s="955"/>
      <c r="AB46" s="955"/>
      <c r="AC46" s="955"/>
      <c r="AD46" s="955"/>
      <c r="AE46" s="959"/>
      <c r="AF46" s="977"/>
      <c r="AG46" s="714"/>
      <c r="AH46" s="714"/>
      <c r="AI46" s="714"/>
      <c r="AJ46" s="978"/>
      <c r="AK46" s="958"/>
      <c r="AL46" s="955"/>
      <c r="AM46" s="955"/>
      <c r="AN46" s="955"/>
      <c r="AO46" s="955"/>
      <c r="AP46" s="955"/>
      <c r="AQ46" s="955"/>
      <c r="AR46" s="955"/>
      <c r="AS46" s="955"/>
      <c r="AT46" s="955"/>
      <c r="AU46" s="955"/>
      <c r="AV46" s="955"/>
      <c r="AW46" s="955"/>
      <c r="AX46" s="955"/>
      <c r="AY46" s="955"/>
      <c r="AZ46" s="984"/>
      <c r="BA46" s="984"/>
      <c r="BB46" s="984"/>
      <c r="BC46" s="984"/>
      <c r="BD46" s="984"/>
      <c r="BE46" s="956"/>
      <c r="BF46" s="956"/>
      <c r="BG46" s="956"/>
      <c r="BH46" s="956"/>
      <c r="BI46" s="957"/>
      <c r="BJ46" s="57"/>
      <c r="BK46" s="57"/>
      <c r="BL46" s="57"/>
      <c r="BM46" s="57"/>
      <c r="BN46" s="57"/>
      <c r="BO46" s="56"/>
      <c r="BP46" s="56"/>
      <c r="BQ46" s="53">
        <v>40</v>
      </c>
      <c r="BR46" s="73"/>
      <c r="BS46" s="710"/>
      <c r="BT46" s="711"/>
      <c r="BU46" s="711"/>
      <c r="BV46" s="711"/>
      <c r="BW46" s="711"/>
      <c r="BX46" s="711"/>
      <c r="BY46" s="711"/>
      <c r="BZ46" s="711"/>
      <c r="CA46" s="711"/>
      <c r="CB46" s="711"/>
      <c r="CC46" s="711"/>
      <c r="CD46" s="711"/>
      <c r="CE46" s="711"/>
      <c r="CF46" s="711"/>
      <c r="CG46" s="712"/>
      <c r="CH46" s="713"/>
      <c r="CI46" s="714"/>
      <c r="CJ46" s="714"/>
      <c r="CK46" s="714"/>
      <c r="CL46" s="715"/>
      <c r="CM46" s="713"/>
      <c r="CN46" s="714"/>
      <c r="CO46" s="714"/>
      <c r="CP46" s="714"/>
      <c r="CQ46" s="715"/>
      <c r="CR46" s="713"/>
      <c r="CS46" s="714"/>
      <c r="CT46" s="714"/>
      <c r="CU46" s="714"/>
      <c r="CV46" s="715"/>
      <c r="CW46" s="713"/>
      <c r="CX46" s="714"/>
      <c r="CY46" s="714"/>
      <c r="CZ46" s="714"/>
      <c r="DA46" s="715"/>
      <c r="DB46" s="713"/>
      <c r="DC46" s="714"/>
      <c r="DD46" s="714"/>
      <c r="DE46" s="714"/>
      <c r="DF46" s="715"/>
      <c r="DG46" s="713"/>
      <c r="DH46" s="714"/>
      <c r="DI46" s="714"/>
      <c r="DJ46" s="714"/>
      <c r="DK46" s="715"/>
      <c r="DL46" s="713"/>
      <c r="DM46" s="714"/>
      <c r="DN46" s="714"/>
      <c r="DO46" s="714"/>
      <c r="DP46" s="715"/>
      <c r="DQ46" s="713"/>
      <c r="DR46" s="714"/>
      <c r="DS46" s="714"/>
      <c r="DT46" s="714"/>
      <c r="DU46" s="715"/>
      <c r="DV46" s="710"/>
      <c r="DW46" s="711"/>
      <c r="DX46" s="711"/>
      <c r="DY46" s="711"/>
      <c r="DZ46" s="716"/>
      <c r="EA46" s="49"/>
    </row>
    <row r="47" spans="1:131" ht="26.25" customHeight="1" x14ac:dyDescent="0.15">
      <c r="A47" s="53">
        <v>20</v>
      </c>
      <c r="B47" s="710"/>
      <c r="C47" s="711"/>
      <c r="D47" s="711"/>
      <c r="E47" s="711"/>
      <c r="F47" s="711"/>
      <c r="G47" s="711"/>
      <c r="H47" s="711"/>
      <c r="I47" s="711"/>
      <c r="J47" s="711"/>
      <c r="K47" s="711"/>
      <c r="L47" s="711"/>
      <c r="M47" s="711"/>
      <c r="N47" s="711"/>
      <c r="O47" s="711"/>
      <c r="P47" s="712"/>
      <c r="Q47" s="954"/>
      <c r="R47" s="955"/>
      <c r="S47" s="955"/>
      <c r="T47" s="955"/>
      <c r="U47" s="955"/>
      <c r="V47" s="955"/>
      <c r="W47" s="955"/>
      <c r="X47" s="955"/>
      <c r="Y47" s="955"/>
      <c r="Z47" s="955"/>
      <c r="AA47" s="955"/>
      <c r="AB47" s="955"/>
      <c r="AC47" s="955"/>
      <c r="AD47" s="955"/>
      <c r="AE47" s="959"/>
      <c r="AF47" s="977"/>
      <c r="AG47" s="714"/>
      <c r="AH47" s="714"/>
      <c r="AI47" s="714"/>
      <c r="AJ47" s="978"/>
      <c r="AK47" s="958"/>
      <c r="AL47" s="955"/>
      <c r="AM47" s="955"/>
      <c r="AN47" s="955"/>
      <c r="AO47" s="955"/>
      <c r="AP47" s="955"/>
      <c r="AQ47" s="955"/>
      <c r="AR47" s="955"/>
      <c r="AS47" s="955"/>
      <c r="AT47" s="955"/>
      <c r="AU47" s="955"/>
      <c r="AV47" s="955"/>
      <c r="AW47" s="955"/>
      <c r="AX47" s="955"/>
      <c r="AY47" s="955"/>
      <c r="AZ47" s="984"/>
      <c r="BA47" s="984"/>
      <c r="BB47" s="984"/>
      <c r="BC47" s="984"/>
      <c r="BD47" s="984"/>
      <c r="BE47" s="956"/>
      <c r="BF47" s="956"/>
      <c r="BG47" s="956"/>
      <c r="BH47" s="956"/>
      <c r="BI47" s="957"/>
      <c r="BJ47" s="57"/>
      <c r="BK47" s="57"/>
      <c r="BL47" s="57"/>
      <c r="BM47" s="57"/>
      <c r="BN47" s="57"/>
      <c r="BO47" s="56"/>
      <c r="BP47" s="56"/>
      <c r="BQ47" s="53">
        <v>41</v>
      </c>
      <c r="BR47" s="73"/>
      <c r="BS47" s="710"/>
      <c r="BT47" s="711"/>
      <c r="BU47" s="711"/>
      <c r="BV47" s="711"/>
      <c r="BW47" s="711"/>
      <c r="BX47" s="711"/>
      <c r="BY47" s="711"/>
      <c r="BZ47" s="711"/>
      <c r="CA47" s="711"/>
      <c r="CB47" s="711"/>
      <c r="CC47" s="711"/>
      <c r="CD47" s="711"/>
      <c r="CE47" s="711"/>
      <c r="CF47" s="711"/>
      <c r="CG47" s="712"/>
      <c r="CH47" s="713"/>
      <c r="CI47" s="714"/>
      <c r="CJ47" s="714"/>
      <c r="CK47" s="714"/>
      <c r="CL47" s="715"/>
      <c r="CM47" s="713"/>
      <c r="CN47" s="714"/>
      <c r="CO47" s="714"/>
      <c r="CP47" s="714"/>
      <c r="CQ47" s="715"/>
      <c r="CR47" s="713"/>
      <c r="CS47" s="714"/>
      <c r="CT47" s="714"/>
      <c r="CU47" s="714"/>
      <c r="CV47" s="715"/>
      <c r="CW47" s="713"/>
      <c r="CX47" s="714"/>
      <c r="CY47" s="714"/>
      <c r="CZ47" s="714"/>
      <c r="DA47" s="715"/>
      <c r="DB47" s="713"/>
      <c r="DC47" s="714"/>
      <c r="DD47" s="714"/>
      <c r="DE47" s="714"/>
      <c r="DF47" s="715"/>
      <c r="DG47" s="713"/>
      <c r="DH47" s="714"/>
      <c r="DI47" s="714"/>
      <c r="DJ47" s="714"/>
      <c r="DK47" s="715"/>
      <c r="DL47" s="713"/>
      <c r="DM47" s="714"/>
      <c r="DN47" s="714"/>
      <c r="DO47" s="714"/>
      <c r="DP47" s="715"/>
      <c r="DQ47" s="713"/>
      <c r="DR47" s="714"/>
      <c r="DS47" s="714"/>
      <c r="DT47" s="714"/>
      <c r="DU47" s="715"/>
      <c r="DV47" s="710"/>
      <c r="DW47" s="711"/>
      <c r="DX47" s="711"/>
      <c r="DY47" s="711"/>
      <c r="DZ47" s="716"/>
      <c r="EA47" s="49"/>
    </row>
    <row r="48" spans="1:131" ht="26.25" customHeight="1" x14ac:dyDescent="0.15">
      <c r="A48" s="53">
        <v>21</v>
      </c>
      <c r="B48" s="710"/>
      <c r="C48" s="711"/>
      <c r="D48" s="711"/>
      <c r="E48" s="711"/>
      <c r="F48" s="711"/>
      <c r="G48" s="711"/>
      <c r="H48" s="711"/>
      <c r="I48" s="711"/>
      <c r="J48" s="711"/>
      <c r="K48" s="711"/>
      <c r="L48" s="711"/>
      <c r="M48" s="711"/>
      <c r="N48" s="711"/>
      <c r="O48" s="711"/>
      <c r="P48" s="712"/>
      <c r="Q48" s="954"/>
      <c r="R48" s="955"/>
      <c r="S48" s="955"/>
      <c r="T48" s="955"/>
      <c r="U48" s="955"/>
      <c r="V48" s="955"/>
      <c r="W48" s="955"/>
      <c r="X48" s="955"/>
      <c r="Y48" s="955"/>
      <c r="Z48" s="955"/>
      <c r="AA48" s="955"/>
      <c r="AB48" s="955"/>
      <c r="AC48" s="955"/>
      <c r="AD48" s="955"/>
      <c r="AE48" s="959"/>
      <c r="AF48" s="977"/>
      <c r="AG48" s="714"/>
      <c r="AH48" s="714"/>
      <c r="AI48" s="714"/>
      <c r="AJ48" s="978"/>
      <c r="AK48" s="958"/>
      <c r="AL48" s="955"/>
      <c r="AM48" s="955"/>
      <c r="AN48" s="955"/>
      <c r="AO48" s="955"/>
      <c r="AP48" s="955"/>
      <c r="AQ48" s="955"/>
      <c r="AR48" s="955"/>
      <c r="AS48" s="955"/>
      <c r="AT48" s="955"/>
      <c r="AU48" s="955"/>
      <c r="AV48" s="955"/>
      <c r="AW48" s="955"/>
      <c r="AX48" s="955"/>
      <c r="AY48" s="955"/>
      <c r="AZ48" s="984"/>
      <c r="BA48" s="984"/>
      <c r="BB48" s="984"/>
      <c r="BC48" s="984"/>
      <c r="BD48" s="984"/>
      <c r="BE48" s="956"/>
      <c r="BF48" s="956"/>
      <c r="BG48" s="956"/>
      <c r="BH48" s="956"/>
      <c r="BI48" s="957"/>
      <c r="BJ48" s="57"/>
      <c r="BK48" s="57"/>
      <c r="BL48" s="57"/>
      <c r="BM48" s="57"/>
      <c r="BN48" s="57"/>
      <c r="BO48" s="56"/>
      <c r="BP48" s="56"/>
      <c r="BQ48" s="53">
        <v>42</v>
      </c>
      <c r="BR48" s="73"/>
      <c r="BS48" s="710"/>
      <c r="BT48" s="711"/>
      <c r="BU48" s="711"/>
      <c r="BV48" s="711"/>
      <c r="BW48" s="711"/>
      <c r="BX48" s="711"/>
      <c r="BY48" s="711"/>
      <c r="BZ48" s="711"/>
      <c r="CA48" s="711"/>
      <c r="CB48" s="711"/>
      <c r="CC48" s="711"/>
      <c r="CD48" s="711"/>
      <c r="CE48" s="711"/>
      <c r="CF48" s="711"/>
      <c r="CG48" s="712"/>
      <c r="CH48" s="713"/>
      <c r="CI48" s="714"/>
      <c r="CJ48" s="714"/>
      <c r="CK48" s="714"/>
      <c r="CL48" s="715"/>
      <c r="CM48" s="713"/>
      <c r="CN48" s="714"/>
      <c r="CO48" s="714"/>
      <c r="CP48" s="714"/>
      <c r="CQ48" s="715"/>
      <c r="CR48" s="713"/>
      <c r="CS48" s="714"/>
      <c r="CT48" s="714"/>
      <c r="CU48" s="714"/>
      <c r="CV48" s="715"/>
      <c r="CW48" s="713"/>
      <c r="CX48" s="714"/>
      <c r="CY48" s="714"/>
      <c r="CZ48" s="714"/>
      <c r="DA48" s="715"/>
      <c r="DB48" s="713"/>
      <c r="DC48" s="714"/>
      <c r="DD48" s="714"/>
      <c r="DE48" s="714"/>
      <c r="DF48" s="715"/>
      <c r="DG48" s="713"/>
      <c r="DH48" s="714"/>
      <c r="DI48" s="714"/>
      <c r="DJ48" s="714"/>
      <c r="DK48" s="715"/>
      <c r="DL48" s="713"/>
      <c r="DM48" s="714"/>
      <c r="DN48" s="714"/>
      <c r="DO48" s="714"/>
      <c r="DP48" s="715"/>
      <c r="DQ48" s="713"/>
      <c r="DR48" s="714"/>
      <c r="DS48" s="714"/>
      <c r="DT48" s="714"/>
      <c r="DU48" s="715"/>
      <c r="DV48" s="710"/>
      <c r="DW48" s="711"/>
      <c r="DX48" s="711"/>
      <c r="DY48" s="711"/>
      <c r="DZ48" s="716"/>
      <c r="EA48" s="49"/>
    </row>
    <row r="49" spans="1:131" ht="26.25" customHeight="1" x14ac:dyDescent="0.15">
      <c r="A49" s="53">
        <v>22</v>
      </c>
      <c r="B49" s="710"/>
      <c r="C49" s="711"/>
      <c r="D49" s="711"/>
      <c r="E49" s="711"/>
      <c r="F49" s="711"/>
      <c r="G49" s="711"/>
      <c r="H49" s="711"/>
      <c r="I49" s="711"/>
      <c r="J49" s="711"/>
      <c r="K49" s="711"/>
      <c r="L49" s="711"/>
      <c r="M49" s="711"/>
      <c r="N49" s="711"/>
      <c r="O49" s="711"/>
      <c r="P49" s="712"/>
      <c r="Q49" s="954"/>
      <c r="R49" s="955"/>
      <c r="S49" s="955"/>
      <c r="T49" s="955"/>
      <c r="U49" s="955"/>
      <c r="V49" s="955"/>
      <c r="W49" s="955"/>
      <c r="X49" s="955"/>
      <c r="Y49" s="955"/>
      <c r="Z49" s="955"/>
      <c r="AA49" s="955"/>
      <c r="AB49" s="955"/>
      <c r="AC49" s="955"/>
      <c r="AD49" s="955"/>
      <c r="AE49" s="959"/>
      <c r="AF49" s="977"/>
      <c r="AG49" s="714"/>
      <c r="AH49" s="714"/>
      <c r="AI49" s="714"/>
      <c r="AJ49" s="978"/>
      <c r="AK49" s="958"/>
      <c r="AL49" s="955"/>
      <c r="AM49" s="955"/>
      <c r="AN49" s="955"/>
      <c r="AO49" s="955"/>
      <c r="AP49" s="955"/>
      <c r="AQ49" s="955"/>
      <c r="AR49" s="955"/>
      <c r="AS49" s="955"/>
      <c r="AT49" s="955"/>
      <c r="AU49" s="955"/>
      <c r="AV49" s="955"/>
      <c r="AW49" s="955"/>
      <c r="AX49" s="955"/>
      <c r="AY49" s="955"/>
      <c r="AZ49" s="984"/>
      <c r="BA49" s="984"/>
      <c r="BB49" s="984"/>
      <c r="BC49" s="984"/>
      <c r="BD49" s="984"/>
      <c r="BE49" s="956"/>
      <c r="BF49" s="956"/>
      <c r="BG49" s="956"/>
      <c r="BH49" s="956"/>
      <c r="BI49" s="957"/>
      <c r="BJ49" s="57"/>
      <c r="BK49" s="57"/>
      <c r="BL49" s="57"/>
      <c r="BM49" s="57"/>
      <c r="BN49" s="57"/>
      <c r="BO49" s="56"/>
      <c r="BP49" s="56"/>
      <c r="BQ49" s="53">
        <v>43</v>
      </c>
      <c r="BR49" s="73"/>
      <c r="BS49" s="710"/>
      <c r="BT49" s="711"/>
      <c r="BU49" s="711"/>
      <c r="BV49" s="711"/>
      <c r="BW49" s="711"/>
      <c r="BX49" s="711"/>
      <c r="BY49" s="711"/>
      <c r="BZ49" s="711"/>
      <c r="CA49" s="711"/>
      <c r="CB49" s="711"/>
      <c r="CC49" s="711"/>
      <c r="CD49" s="711"/>
      <c r="CE49" s="711"/>
      <c r="CF49" s="711"/>
      <c r="CG49" s="712"/>
      <c r="CH49" s="713"/>
      <c r="CI49" s="714"/>
      <c r="CJ49" s="714"/>
      <c r="CK49" s="714"/>
      <c r="CL49" s="715"/>
      <c r="CM49" s="713"/>
      <c r="CN49" s="714"/>
      <c r="CO49" s="714"/>
      <c r="CP49" s="714"/>
      <c r="CQ49" s="715"/>
      <c r="CR49" s="713"/>
      <c r="CS49" s="714"/>
      <c r="CT49" s="714"/>
      <c r="CU49" s="714"/>
      <c r="CV49" s="715"/>
      <c r="CW49" s="713"/>
      <c r="CX49" s="714"/>
      <c r="CY49" s="714"/>
      <c r="CZ49" s="714"/>
      <c r="DA49" s="715"/>
      <c r="DB49" s="713"/>
      <c r="DC49" s="714"/>
      <c r="DD49" s="714"/>
      <c r="DE49" s="714"/>
      <c r="DF49" s="715"/>
      <c r="DG49" s="713"/>
      <c r="DH49" s="714"/>
      <c r="DI49" s="714"/>
      <c r="DJ49" s="714"/>
      <c r="DK49" s="715"/>
      <c r="DL49" s="713"/>
      <c r="DM49" s="714"/>
      <c r="DN49" s="714"/>
      <c r="DO49" s="714"/>
      <c r="DP49" s="715"/>
      <c r="DQ49" s="713"/>
      <c r="DR49" s="714"/>
      <c r="DS49" s="714"/>
      <c r="DT49" s="714"/>
      <c r="DU49" s="715"/>
      <c r="DV49" s="710"/>
      <c r="DW49" s="711"/>
      <c r="DX49" s="711"/>
      <c r="DY49" s="711"/>
      <c r="DZ49" s="716"/>
      <c r="EA49" s="49"/>
    </row>
    <row r="50" spans="1:131" ht="26.25" customHeight="1" x14ac:dyDescent="0.15">
      <c r="A50" s="53">
        <v>23</v>
      </c>
      <c r="B50" s="710"/>
      <c r="C50" s="711"/>
      <c r="D50" s="711"/>
      <c r="E50" s="711"/>
      <c r="F50" s="711"/>
      <c r="G50" s="711"/>
      <c r="H50" s="711"/>
      <c r="I50" s="711"/>
      <c r="J50" s="711"/>
      <c r="K50" s="711"/>
      <c r="L50" s="711"/>
      <c r="M50" s="711"/>
      <c r="N50" s="711"/>
      <c r="O50" s="711"/>
      <c r="P50" s="712"/>
      <c r="Q50" s="974"/>
      <c r="R50" s="975"/>
      <c r="S50" s="975"/>
      <c r="T50" s="975"/>
      <c r="U50" s="975"/>
      <c r="V50" s="975"/>
      <c r="W50" s="975"/>
      <c r="X50" s="975"/>
      <c r="Y50" s="975"/>
      <c r="Z50" s="975"/>
      <c r="AA50" s="975"/>
      <c r="AB50" s="975"/>
      <c r="AC50" s="975"/>
      <c r="AD50" s="975"/>
      <c r="AE50" s="976"/>
      <c r="AF50" s="977"/>
      <c r="AG50" s="714"/>
      <c r="AH50" s="714"/>
      <c r="AI50" s="714"/>
      <c r="AJ50" s="978"/>
      <c r="AK50" s="979"/>
      <c r="AL50" s="975"/>
      <c r="AM50" s="975"/>
      <c r="AN50" s="975"/>
      <c r="AO50" s="975"/>
      <c r="AP50" s="975"/>
      <c r="AQ50" s="975"/>
      <c r="AR50" s="975"/>
      <c r="AS50" s="975"/>
      <c r="AT50" s="975"/>
      <c r="AU50" s="975"/>
      <c r="AV50" s="975"/>
      <c r="AW50" s="975"/>
      <c r="AX50" s="975"/>
      <c r="AY50" s="975"/>
      <c r="AZ50" s="980"/>
      <c r="BA50" s="980"/>
      <c r="BB50" s="980"/>
      <c r="BC50" s="980"/>
      <c r="BD50" s="980"/>
      <c r="BE50" s="956"/>
      <c r="BF50" s="956"/>
      <c r="BG50" s="956"/>
      <c r="BH50" s="956"/>
      <c r="BI50" s="957"/>
      <c r="BJ50" s="57"/>
      <c r="BK50" s="57"/>
      <c r="BL50" s="57"/>
      <c r="BM50" s="57"/>
      <c r="BN50" s="57"/>
      <c r="BO50" s="56"/>
      <c r="BP50" s="56"/>
      <c r="BQ50" s="53">
        <v>44</v>
      </c>
      <c r="BR50" s="73"/>
      <c r="BS50" s="710"/>
      <c r="BT50" s="711"/>
      <c r="BU50" s="711"/>
      <c r="BV50" s="711"/>
      <c r="BW50" s="711"/>
      <c r="BX50" s="711"/>
      <c r="BY50" s="711"/>
      <c r="BZ50" s="711"/>
      <c r="CA50" s="711"/>
      <c r="CB50" s="711"/>
      <c r="CC50" s="711"/>
      <c r="CD50" s="711"/>
      <c r="CE50" s="711"/>
      <c r="CF50" s="711"/>
      <c r="CG50" s="712"/>
      <c r="CH50" s="713"/>
      <c r="CI50" s="714"/>
      <c r="CJ50" s="714"/>
      <c r="CK50" s="714"/>
      <c r="CL50" s="715"/>
      <c r="CM50" s="713"/>
      <c r="CN50" s="714"/>
      <c r="CO50" s="714"/>
      <c r="CP50" s="714"/>
      <c r="CQ50" s="715"/>
      <c r="CR50" s="713"/>
      <c r="CS50" s="714"/>
      <c r="CT50" s="714"/>
      <c r="CU50" s="714"/>
      <c r="CV50" s="715"/>
      <c r="CW50" s="713"/>
      <c r="CX50" s="714"/>
      <c r="CY50" s="714"/>
      <c r="CZ50" s="714"/>
      <c r="DA50" s="715"/>
      <c r="DB50" s="713"/>
      <c r="DC50" s="714"/>
      <c r="DD50" s="714"/>
      <c r="DE50" s="714"/>
      <c r="DF50" s="715"/>
      <c r="DG50" s="713"/>
      <c r="DH50" s="714"/>
      <c r="DI50" s="714"/>
      <c r="DJ50" s="714"/>
      <c r="DK50" s="715"/>
      <c r="DL50" s="713"/>
      <c r="DM50" s="714"/>
      <c r="DN50" s="714"/>
      <c r="DO50" s="714"/>
      <c r="DP50" s="715"/>
      <c r="DQ50" s="713"/>
      <c r="DR50" s="714"/>
      <c r="DS50" s="714"/>
      <c r="DT50" s="714"/>
      <c r="DU50" s="715"/>
      <c r="DV50" s="710"/>
      <c r="DW50" s="711"/>
      <c r="DX50" s="711"/>
      <c r="DY50" s="711"/>
      <c r="DZ50" s="716"/>
      <c r="EA50" s="49"/>
    </row>
    <row r="51" spans="1:131" ht="26.25" customHeight="1" x14ac:dyDescent="0.15">
      <c r="A51" s="53">
        <v>24</v>
      </c>
      <c r="B51" s="710"/>
      <c r="C51" s="711"/>
      <c r="D51" s="711"/>
      <c r="E51" s="711"/>
      <c r="F51" s="711"/>
      <c r="G51" s="711"/>
      <c r="H51" s="711"/>
      <c r="I51" s="711"/>
      <c r="J51" s="711"/>
      <c r="K51" s="711"/>
      <c r="L51" s="711"/>
      <c r="M51" s="711"/>
      <c r="N51" s="711"/>
      <c r="O51" s="711"/>
      <c r="P51" s="712"/>
      <c r="Q51" s="974"/>
      <c r="R51" s="975"/>
      <c r="S51" s="975"/>
      <c r="T51" s="975"/>
      <c r="U51" s="975"/>
      <c r="V51" s="975"/>
      <c r="W51" s="975"/>
      <c r="X51" s="975"/>
      <c r="Y51" s="975"/>
      <c r="Z51" s="975"/>
      <c r="AA51" s="975"/>
      <c r="AB51" s="975"/>
      <c r="AC51" s="975"/>
      <c r="AD51" s="975"/>
      <c r="AE51" s="976"/>
      <c r="AF51" s="977"/>
      <c r="AG51" s="714"/>
      <c r="AH51" s="714"/>
      <c r="AI51" s="714"/>
      <c r="AJ51" s="978"/>
      <c r="AK51" s="979"/>
      <c r="AL51" s="975"/>
      <c r="AM51" s="975"/>
      <c r="AN51" s="975"/>
      <c r="AO51" s="975"/>
      <c r="AP51" s="975"/>
      <c r="AQ51" s="975"/>
      <c r="AR51" s="975"/>
      <c r="AS51" s="975"/>
      <c r="AT51" s="975"/>
      <c r="AU51" s="975"/>
      <c r="AV51" s="975"/>
      <c r="AW51" s="975"/>
      <c r="AX51" s="975"/>
      <c r="AY51" s="975"/>
      <c r="AZ51" s="980"/>
      <c r="BA51" s="980"/>
      <c r="BB51" s="980"/>
      <c r="BC51" s="980"/>
      <c r="BD51" s="980"/>
      <c r="BE51" s="956"/>
      <c r="BF51" s="956"/>
      <c r="BG51" s="956"/>
      <c r="BH51" s="956"/>
      <c r="BI51" s="957"/>
      <c r="BJ51" s="57"/>
      <c r="BK51" s="57"/>
      <c r="BL51" s="57"/>
      <c r="BM51" s="57"/>
      <c r="BN51" s="57"/>
      <c r="BO51" s="56"/>
      <c r="BP51" s="56"/>
      <c r="BQ51" s="53">
        <v>45</v>
      </c>
      <c r="BR51" s="73"/>
      <c r="BS51" s="710"/>
      <c r="BT51" s="711"/>
      <c r="BU51" s="711"/>
      <c r="BV51" s="711"/>
      <c r="BW51" s="711"/>
      <c r="BX51" s="711"/>
      <c r="BY51" s="711"/>
      <c r="BZ51" s="711"/>
      <c r="CA51" s="711"/>
      <c r="CB51" s="711"/>
      <c r="CC51" s="711"/>
      <c r="CD51" s="711"/>
      <c r="CE51" s="711"/>
      <c r="CF51" s="711"/>
      <c r="CG51" s="712"/>
      <c r="CH51" s="713"/>
      <c r="CI51" s="714"/>
      <c r="CJ51" s="714"/>
      <c r="CK51" s="714"/>
      <c r="CL51" s="715"/>
      <c r="CM51" s="713"/>
      <c r="CN51" s="714"/>
      <c r="CO51" s="714"/>
      <c r="CP51" s="714"/>
      <c r="CQ51" s="715"/>
      <c r="CR51" s="713"/>
      <c r="CS51" s="714"/>
      <c r="CT51" s="714"/>
      <c r="CU51" s="714"/>
      <c r="CV51" s="715"/>
      <c r="CW51" s="713"/>
      <c r="CX51" s="714"/>
      <c r="CY51" s="714"/>
      <c r="CZ51" s="714"/>
      <c r="DA51" s="715"/>
      <c r="DB51" s="713"/>
      <c r="DC51" s="714"/>
      <c r="DD51" s="714"/>
      <c r="DE51" s="714"/>
      <c r="DF51" s="715"/>
      <c r="DG51" s="713"/>
      <c r="DH51" s="714"/>
      <c r="DI51" s="714"/>
      <c r="DJ51" s="714"/>
      <c r="DK51" s="715"/>
      <c r="DL51" s="713"/>
      <c r="DM51" s="714"/>
      <c r="DN51" s="714"/>
      <c r="DO51" s="714"/>
      <c r="DP51" s="715"/>
      <c r="DQ51" s="713"/>
      <c r="DR51" s="714"/>
      <c r="DS51" s="714"/>
      <c r="DT51" s="714"/>
      <c r="DU51" s="715"/>
      <c r="DV51" s="710"/>
      <c r="DW51" s="711"/>
      <c r="DX51" s="711"/>
      <c r="DY51" s="711"/>
      <c r="DZ51" s="716"/>
      <c r="EA51" s="49"/>
    </row>
    <row r="52" spans="1:131" ht="26.25" customHeight="1" x14ac:dyDescent="0.15">
      <c r="A52" s="53">
        <v>25</v>
      </c>
      <c r="B52" s="710"/>
      <c r="C52" s="711"/>
      <c r="D52" s="711"/>
      <c r="E52" s="711"/>
      <c r="F52" s="711"/>
      <c r="G52" s="711"/>
      <c r="H52" s="711"/>
      <c r="I52" s="711"/>
      <c r="J52" s="711"/>
      <c r="K52" s="711"/>
      <c r="L52" s="711"/>
      <c r="M52" s="711"/>
      <c r="N52" s="711"/>
      <c r="O52" s="711"/>
      <c r="P52" s="712"/>
      <c r="Q52" s="974"/>
      <c r="R52" s="975"/>
      <c r="S52" s="975"/>
      <c r="T52" s="975"/>
      <c r="U52" s="975"/>
      <c r="V52" s="975"/>
      <c r="W52" s="975"/>
      <c r="X52" s="975"/>
      <c r="Y52" s="975"/>
      <c r="Z52" s="975"/>
      <c r="AA52" s="975"/>
      <c r="AB52" s="975"/>
      <c r="AC52" s="975"/>
      <c r="AD52" s="975"/>
      <c r="AE52" s="976"/>
      <c r="AF52" s="977"/>
      <c r="AG52" s="714"/>
      <c r="AH52" s="714"/>
      <c r="AI52" s="714"/>
      <c r="AJ52" s="978"/>
      <c r="AK52" s="979"/>
      <c r="AL52" s="975"/>
      <c r="AM52" s="975"/>
      <c r="AN52" s="975"/>
      <c r="AO52" s="975"/>
      <c r="AP52" s="975"/>
      <c r="AQ52" s="975"/>
      <c r="AR52" s="975"/>
      <c r="AS52" s="975"/>
      <c r="AT52" s="975"/>
      <c r="AU52" s="975"/>
      <c r="AV52" s="975"/>
      <c r="AW52" s="975"/>
      <c r="AX52" s="975"/>
      <c r="AY52" s="975"/>
      <c r="AZ52" s="980"/>
      <c r="BA52" s="980"/>
      <c r="BB52" s="980"/>
      <c r="BC52" s="980"/>
      <c r="BD52" s="980"/>
      <c r="BE52" s="956"/>
      <c r="BF52" s="956"/>
      <c r="BG52" s="956"/>
      <c r="BH52" s="956"/>
      <c r="BI52" s="957"/>
      <c r="BJ52" s="57"/>
      <c r="BK52" s="57"/>
      <c r="BL52" s="57"/>
      <c r="BM52" s="57"/>
      <c r="BN52" s="57"/>
      <c r="BO52" s="56"/>
      <c r="BP52" s="56"/>
      <c r="BQ52" s="53">
        <v>46</v>
      </c>
      <c r="BR52" s="73"/>
      <c r="BS52" s="710"/>
      <c r="BT52" s="711"/>
      <c r="BU52" s="711"/>
      <c r="BV52" s="711"/>
      <c r="BW52" s="711"/>
      <c r="BX52" s="711"/>
      <c r="BY52" s="711"/>
      <c r="BZ52" s="711"/>
      <c r="CA52" s="711"/>
      <c r="CB52" s="711"/>
      <c r="CC52" s="711"/>
      <c r="CD52" s="711"/>
      <c r="CE52" s="711"/>
      <c r="CF52" s="711"/>
      <c r="CG52" s="712"/>
      <c r="CH52" s="713"/>
      <c r="CI52" s="714"/>
      <c r="CJ52" s="714"/>
      <c r="CK52" s="714"/>
      <c r="CL52" s="715"/>
      <c r="CM52" s="713"/>
      <c r="CN52" s="714"/>
      <c r="CO52" s="714"/>
      <c r="CP52" s="714"/>
      <c r="CQ52" s="715"/>
      <c r="CR52" s="713"/>
      <c r="CS52" s="714"/>
      <c r="CT52" s="714"/>
      <c r="CU52" s="714"/>
      <c r="CV52" s="715"/>
      <c r="CW52" s="713"/>
      <c r="CX52" s="714"/>
      <c r="CY52" s="714"/>
      <c r="CZ52" s="714"/>
      <c r="DA52" s="715"/>
      <c r="DB52" s="713"/>
      <c r="DC52" s="714"/>
      <c r="DD52" s="714"/>
      <c r="DE52" s="714"/>
      <c r="DF52" s="715"/>
      <c r="DG52" s="713"/>
      <c r="DH52" s="714"/>
      <c r="DI52" s="714"/>
      <c r="DJ52" s="714"/>
      <c r="DK52" s="715"/>
      <c r="DL52" s="713"/>
      <c r="DM52" s="714"/>
      <c r="DN52" s="714"/>
      <c r="DO52" s="714"/>
      <c r="DP52" s="715"/>
      <c r="DQ52" s="713"/>
      <c r="DR52" s="714"/>
      <c r="DS52" s="714"/>
      <c r="DT52" s="714"/>
      <c r="DU52" s="715"/>
      <c r="DV52" s="710"/>
      <c r="DW52" s="711"/>
      <c r="DX52" s="711"/>
      <c r="DY52" s="711"/>
      <c r="DZ52" s="716"/>
      <c r="EA52" s="49"/>
    </row>
    <row r="53" spans="1:131" ht="26.25" customHeight="1" x14ac:dyDescent="0.15">
      <c r="A53" s="53">
        <v>26</v>
      </c>
      <c r="B53" s="710"/>
      <c r="C53" s="711"/>
      <c r="D53" s="711"/>
      <c r="E53" s="711"/>
      <c r="F53" s="711"/>
      <c r="G53" s="711"/>
      <c r="H53" s="711"/>
      <c r="I53" s="711"/>
      <c r="J53" s="711"/>
      <c r="K53" s="711"/>
      <c r="L53" s="711"/>
      <c r="M53" s="711"/>
      <c r="N53" s="711"/>
      <c r="O53" s="711"/>
      <c r="P53" s="712"/>
      <c r="Q53" s="974"/>
      <c r="R53" s="975"/>
      <c r="S53" s="975"/>
      <c r="T53" s="975"/>
      <c r="U53" s="975"/>
      <c r="V53" s="975"/>
      <c r="W53" s="975"/>
      <c r="X53" s="975"/>
      <c r="Y53" s="975"/>
      <c r="Z53" s="975"/>
      <c r="AA53" s="975"/>
      <c r="AB53" s="975"/>
      <c r="AC53" s="975"/>
      <c r="AD53" s="975"/>
      <c r="AE53" s="976"/>
      <c r="AF53" s="977"/>
      <c r="AG53" s="714"/>
      <c r="AH53" s="714"/>
      <c r="AI53" s="714"/>
      <c r="AJ53" s="978"/>
      <c r="AK53" s="979"/>
      <c r="AL53" s="975"/>
      <c r="AM53" s="975"/>
      <c r="AN53" s="975"/>
      <c r="AO53" s="975"/>
      <c r="AP53" s="975"/>
      <c r="AQ53" s="975"/>
      <c r="AR53" s="975"/>
      <c r="AS53" s="975"/>
      <c r="AT53" s="975"/>
      <c r="AU53" s="975"/>
      <c r="AV53" s="975"/>
      <c r="AW53" s="975"/>
      <c r="AX53" s="975"/>
      <c r="AY53" s="975"/>
      <c r="AZ53" s="980"/>
      <c r="BA53" s="980"/>
      <c r="BB53" s="980"/>
      <c r="BC53" s="980"/>
      <c r="BD53" s="980"/>
      <c r="BE53" s="956"/>
      <c r="BF53" s="956"/>
      <c r="BG53" s="956"/>
      <c r="BH53" s="956"/>
      <c r="BI53" s="957"/>
      <c r="BJ53" s="57"/>
      <c r="BK53" s="57"/>
      <c r="BL53" s="57"/>
      <c r="BM53" s="57"/>
      <c r="BN53" s="57"/>
      <c r="BO53" s="56"/>
      <c r="BP53" s="56"/>
      <c r="BQ53" s="53">
        <v>47</v>
      </c>
      <c r="BR53" s="73"/>
      <c r="BS53" s="710"/>
      <c r="BT53" s="711"/>
      <c r="BU53" s="711"/>
      <c r="BV53" s="711"/>
      <c r="BW53" s="711"/>
      <c r="BX53" s="711"/>
      <c r="BY53" s="711"/>
      <c r="BZ53" s="711"/>
      <c r="CA53" s="711"/>
      <c r="CB53" s="711"/>
      <c r="CC53" s="711"/>
      <c r="CD53" s="711"/>
      <c r="CE53" s="711"/>
      <c r="CF53" s="711"/>
      <c r="CG53" s="712"/>
      <c r="CH53" s="713"/>
      <c r="CI53" s="714"/>
      <c r="CJ53" s="714"/>
      <c r="CK53" s="714"/>
      <c r="CL53" s="715"/>
      <c r="CM53" s="713"/>
      <c r="CN53" s="714"/>
      <c r="CO53" s="714"/>
      <c r="CP53" s="714"/>
      <c r="CQ53" s="715"/>
      <c r="CR53" s="713"/>
      <c r="CS53" s="714"/>
      <c r="CT53" s="714"/>
      <c r="CU53" s="714"/>
      <c r="CV53" s="715"/>
      <c r="CW53" s="713"/>
      <c r="CX53" s="714"/>
      <c r="CY53" s="714"/>
      <c r="CZ53" s="714"/>
      <c r="DA53" s="715"/>
      <c r="DB53" s="713"/>
      <c r="DC53" s="714"/>
      <c r="DD53" s="714"/>
      <c r="DE53" s="714"/>
      <c r="DF53" s="715"/>
      <c r="DG53" s="713"/>
      <c r="DH53" s="714"/>
      <c r="DI53" s="714"/>
      <c r="DJ53" s="714"/>
      <c r="DK53" s="715"/>
      <c r="DL53" s="713"/>
      <c r="DM53" s="714"/>
      <c r="DN53" s="714"/>
      <c r="DO53" s="714"/>
      <c r="DP53" s="715"/>
      <c r="DQ53" s="713"/>
      <c r="DR53" s="714"/>
      <c r="DS53" s="714"/>
      <c r="DT53" s="714"/>
      <c r="DU53" s="715"/>
      <c r="DV53" s="710"/>
      <c r="DW53" s="711"/>
      <c r="DX53" s="711"/>
      <c r="DY53" s="711"/>
      <c r="DZ53" s="716"/>
      <c r="EA53" s="49"/>
    </row>
    <row r="54" spans="1:131" ht="26.25" customHeight="1" x14ac:dyDescent="0.15">
      <c r="A54" s="53">
        <v>27</v>
      </c>
      <c r="B54" s="710"/>
      <c r="C54" s="711"/>
      <c r="D54" s="711"/>
      <c r="E54" s="711"/>
      <c r="F54" s="711"/>
      <c r="G54" s="711"/>
      <c r="H54" s="711"/>
      <c r="I54" s="711"/>
      <c r="J54" s="711"/>
      <c r="K54" s="711"/>
      <c r="L54" s="711"/>
      <c r="M54" s="711"/>
      <c r="N54" s="711"/>
      <c r="O54" s="711"/>
      <c r="P54" s="712"/>
      <c r="Q54" s="974"/>
      <c r="R54" s="975"/>
      <c r="S54" s="975"/>
      <c r="T54" s="975"/>
      <c r="U54" s="975"/>
      <c r="V54" s="975"/>
      <c r="W54" s="975"/>
      <c r="X54" s="975"/>
      <c r="Y54" s="975"/>
      <c r="Z54" s="975"/>
      <c r="AA54" s="975"/>
      <c r="AB54" s="975"/>
      <c r="AC54" s="975"/>
      <c r="AD54" s="975"/>
      <c r="AE54" s="976"/>
      <c r="AF54" s="977"/>
      <c r="AG54" s="714"/>
      <c r="AH54" s="714"/>
      <c r="AI54" s="714"/>
      <c r="AJ54" s="978"/>
      <c r="AK54" s="979"/>
      <c r="AL54" s="975"/>
      <c r="AM54" s="975"/>
      <c r="AN54" s="975"/>
      <c r="AO54" s="975"/>
      <c r="AP54" s="975"/>
      <c r="AQ54" s="975"/>
      <c r="AR54" s="975"/>
      <c r="AS54" s="975"/>
      <c r="AT54" s="975"/>
      <c r="AU54" s="975"/>
      <c r="AV54" s="975"/>
      <c r="AW54" s="975"/>
      <c r="AX54" s="975"/>
      <c r="AY54" s="975"/>
      <c r="AZ54" s="980"/>
      <c r="BA54" s="980"/>
      <c r="BB54" s="980"/>
      <c r="BC54" s="980"/>
      <c r="BD54" s="980"/>
      <c r="BE54" s="956"/>
      <c r="BF54" s="956"/>
      <c r="BG54" s="956"/>
      <c r="BH54" s="956"/>
      <c r="BI54" s="957"/>
      <c r="BJ54" s="57"/>
      <c r="BK54" s="57"/>
      <c r="BL54" s="57"/>
      <c r="BM54" s="57"/>
      <c r="BN54" s="57"/>
      <c r="BO54" s="56"/>
      <c r="BP54" s="56"/>
      <c r="BQ54" s="53">
        <v>48</v>
      </c>
      <c r="BR54" s="73"/>
      <c r="BS54" s="710"/>
      <c r="BT54" s="711"/>
      <c r="BU54" s="711"/>
      <c r="BV54" s="711"/>
      <c r="BW54" s="711"/>
      <c r="BX54" s="711"/>
      <c r="BY54" s="711"/>
      <c r="BZ54" s="711"/>
      <c r="CA54" s="711"/>
      <c r="CB54" s="711"/>
      <c r="CC54" s="711"/>
      <c r="CD54" s="711"/>
      <c r="CE54" s="711"/>
      <c r="CF54" s="711"/>
      <c r="CG54" s="712"/>
      <c r="CH54" s="713"/>
      <c r="CI54" s="714"/>
      <c r="CJ54" s="714"/>
      <c r="CK54" s="714"/>
      <c r="CL54" s="715"/>
      <c r="CM54" s="713"/>
      <c r="CN54" s="714"/>
      <c r="CO54" s="714"/>
      <c r="CP54" s="714"/>
      <c r="CQ54" s="715"/>
      <c r="CR54" s="713"/>
      <c r="CS54" s="714"/>
      <c r="CT54" s="714"/>
      <c r="CU54" s="714"/>
      <c r="CV54" s="715"/>
      <c r="CW54" s="713"/>
      <c r="CX54" s="714"/>
      <c r="CY54" s="714"/>
      <c r="CZ54" s="714"/>
      <c r="DA54" s="715"/>
      <c r="DB54" s="713"/>
      <c r="DC54" s="714"/>
      <c r="DD54" s="714"/>
      <c r="DE54" s="714"/>
      <c r="DF54" s="715"/>
      <c r="DG54" s="713"/>
      <c r="DH54" s="714"/>
      <c r="DI54" s="714"/>
      <c r="DJ54" s="714"/>
      <c r="DK54" s="715"/>
      <c r="DL54" s="713"/>
      <c r="DM54" s="714"/>
      <c r="DN54" s="714"/>
      <c r="DO54" s="714"/>
      <c r="DP54" s="715"/>
      <c r="DQ54" s="713"/>
      <c r="DR54" s="714"/>
      <c r="DS54" s="714"/>
      <c r="DT54" s="714"/>
      <c r="DU54" s="715"/>
      <c r="DV54" s="710"/>
      <c r="DW54" s="711"/>
      <c r="DX54" s="711"/>
      <c r="DY54" s="711"/>
      <c r="DZ54" s="716"/>
      <c r="EA54" s="49"/>
    </row>
    <row r="55" spans="1:131" ht="26.25" customHeight="1" x14ac:dyDescent="0.15">
      <c r="A55" s="53">
        <v>28</v>
      </c>
      <c r="B55" s="710"/>
      <c r="C55" s="711"/>
      <c r="D55" s="711"/>
      <c r="E55" s="711"/>
      <c r="F55" s="711"/>
      <c r="G55" s="711"/>
      <c r="H55" s="711"/>
      <c r="I55" s="711"/>
      <c r="J55" s="711"/>
      <c r="K55" s="711"/>
      <c r="L55" s="711"/>
      <c r="M55" s="711"/>
      <c r="N55" s="711"/>
      <c r="O55" s="711"/>
      <c r="P55" s="712"/>
      <c r="Q55" s="974"/>
      <c r="R55" s="975"/>
      <c r="S55" s="975"/>
      <c r="T55" s="975"/>
      <c r="U55" s="975"/>
      <c r="V55" s="975"/>
      <c r="W55" s="975"/>
      <c r="X55" s="975"/>
      <c r="Y55" s="975"/>
      <c r="Z55" s="975"/>
      <c r="AA55" s="975"/>
      <c r="AB55" s="975"/>
      <c r="AC55" s="975"/>
      <c r="AD55" s="975"/>
      <c r="AE55" s="976"/>
      <c r="AF55" s="977"/>
      <c r="AG55" s="714"/>
      <c r="AH55" s="714"/>
      <c r="AI55" s="714"/>
      <c r="AJ55" s="978"/>
      <c r="AK55" s="979"/>
      <c r="AL55" s="975"/>
      <c r="AM55" s="975"/>
      <c r="AN55" s="975"/>
      <c r="AO55" s="975"/>
      <c r="AP55" s="975"/>
      <c r="AQ55" s="975"/>
      <c r="AR55" s="975"/>
      <c r="AS55" s="975"/>
      <c r="AT55" s="975"/>
      <c r="AU55" s="975"/>
      <c r="AV55" s="975"/>
      <c r="AW55" s="975"/>
      <c r="AX55" s="975"/>
      <c r="AY55" s="975"/>
      <c r="AZ55" s="980"/>
      <c r="BA55" s="980"/>
      <c r="BB55" s="980"/>
      <c r="BC55" s="980"/>
      <c r="BD55" s="980"/>
      <c r="BE55" s="956"/>
      <c r="BF55" s="956"/>
      <c r="BG55" s="956"/>
      <c r="BH55" s="956"/>
      <c r="BI55" s="957"/>
      <c r="BJ55" s="57"/>
      <c r="BK55" s="57"/>
      <c r="BL55" s="57"/>
      <c r="BM55" s="57"/>
      <c r="BN55" s="57"/>
      <c r="BO55" s="56"/>
      <c r="BP55" s="56"/>
      <c r="BQ55" s="53">
        <v>49</v>
      </c>
      <c r="BR55" s="73"/>
      <c r="BS55" s="710"/>
      <c r="BT55" s="711"/>
      <c r="BU55" s="711"/>
      <c r="BV55" s="711"/>
      <c r="BW55" s="711"/>
      <c r="BX55" s="711"/>
      <c r="BY55" s="711"/>
      <c r="BZ55" s="711"/>
      <c r="CA55" s="711"/>
      <c r="CB55" s="711"/>
      <c r="CC55" s="711"/>
      <c r="CD55" s="711"/>
      <c r="CE55" s="711"/>
      <c r="CF55" s="711"/>
      <c r="CG55" s="712"/>
      <c r="CH55" s="713"/>
      <c r="CI55" s="714"/>
      <c r="CJ55" s="714"/>
      <c r="CK55" s="714"/>
      <c r="CL55" s="715"/>
      <c r="CM55" s="713"/>
      <c r="CN55" s="714"/>
      <c r="CO55" s="714"/>
      <c r="CP55" s="714"/>
      <c r="CQ55" s="715"/>
      <c r="CR55" s="713"/>
      <c r="CS55" s="714"/>
      <c r="CT55" s="714"/>
      <c r="CU55" s="714"/>
      <c r="CV55" s="715"/>
      <c r="CW55" s="713"/>
      <c r="CX55" s="714"/>
      <c r="CY55" s="714"/>
      <c r="CZ55" s="714"/>
      <c r="DA55" s="715"/>
      <c r="DB55" s="713"/>
      <c r="DC55" s="714"/>
      <c r="DD55" s="714"/>
      <c r="DE55" s="714"/>
      <c r="DF55" s="715"/>
      <c r="DG55" s="713"/>
      <c r="DH55" s="714"/>
      <c r="DI55" s="714"/>
      <c r="DJ55" s="714"/>
      <c r="DK55" s="715"/>
      <c r="DL55" s="713"/>
      <c r="DM55" s="714"/>
      <c r="DN55" s="714"/>
      <c r="DO55" s="714"/>
      <c r="DP55" s="715"/>
      <c r="DQ55" s="713"/>
      <c r="DR55" s="714"/>
      <c r="DS55" s="714"/>
      <c r="DT55" s="714"/>
      <c r="DU55" s="715"/>
      <c r="DV55" s="710"/>
      <c r="DW55" s="711"/>
      <c r="DX55" s="711"/>
      <c r="DY55" s="711"/>
      <c r="DZ55" s="716"/>
      <c r="EA55" s="49"/>
    </row>
    <row r="56" spans="1:131" ht="26.25" customHeight="1" x14ac:dyDescent="0.15">
      <c r="A56" s="53">
        <v>29</v>
      </c>
      <c r="B56" s="710"/>
      <c r="C56" s="711"/>
      <c r="D56" s="711"/>
      <c r="E56" s="711"/>
      <c r="F56" s="711"/>
      <c r="G56" s="711"/>
      <c r="H56" s="711"/>
      <c r="I56" s="711"/>
      <c r="J56" s="711"/>
      <c r="K56" s="711"/>
      <c r="L56" s="711"/>
      <c r="M56" s="711"/>
      <c r="N56" s="711"/>
      <c r="O56" s="711"/>
      <c r="P56" s="712"/>
      <c r="Q56" s="974"/>
      <c r="R56" s="975"/>
      <c r="S56" s="975"/>
      <c r="T56" s="975"/>
      <c r="U56" s="975"/>
      <c r="V56" s="975"/>
      <c r="W56" s="975"/>
      <c r="X56" s="975"/>
      <c r="Y56" s="975"/>
      <c r="Z56" s="975"/>
      <c r="AA56" s="975"/>
      <c r="AB56" s="975"/>
      <c r="AC56" s="975"/>
      <c r="AD56" s="975"/>
      <c r="AE56" s="976"/>
      <c r="AF56" s="977"/>
      <c r="AG56" s="714"/>
      <c r="AH56" s="714"/>
      <c r="AI56" s="714"/>
      <c r="AJ56" s="978"/>
      <c r="AK56" s="979"/>
      <c r="AL56" s="975"/>
      <c r="AM56" s="975"/>
      <c r="AN56" s="975"/>
      <c r="AO56" s="975"/>
      <c r="AP56" s="975"/>
      <c r="AQ56" s="975"/>
      <c r="AR56" s="975"/>
      <c r="AS56" s="975"/>
      <c r="AT56" s="975"/>
      <c r="AU56" s="975"/>
      <c r="AV56" s="975"/>
      <c r="AW56" s="975"/>
      <c r="AX56" s="975"/>
      <c r="AY56" s="975"/>
      <c r="AZ56" s="980"/>
      <c r="BA56" s="980"/>
      <c r="BB56" s="980"/>
      <c r="BC56" s="980"/>
      <c r="BD56" s="980"/>
      <c r="BE56" s="956"/>
      <c r="BF56" s="956"/>
      <c r="BG56" s="956"/>
      <c r="BH56" s="956"/>
      <c r="BI56" s="957"/>
      <c r="BJ56" s="57"/>
      <c r="BK56" s="57"/>
      <c r="BL56" s="57"/>
      <c r="BM56" s="57"/>
      <c r="BN56" s="57"/>
      <c r="BO56" s="56"/>
      <c r="BP56" s="56"/>
      <c r="BQ56" s="53">
        <v>50</v>
      </c>
      <c r="BR56" s="73"/>
      <c r="BS56" s="710"/>
      <c r="BT56" s="711"/>
      <c r="BU56" s="711"/>
      <c r="BV56" s="711"/>
      <c r="BW56" s="711"/>
      <c r="BX56" s="711"/>
      <c r="BY56" s="711"/>
      <c r="BZ56" s="711"/>
      <c r="CA56" s="711"/>
      <c r="CB56" s="711"/>
      <c r="CC56" s="711"/>
      <c r="CD56" s="711"/>
      <c r="CE56" s="711"/>
      <c r="CF56" s="711"/>
      <c r="CG56" s="712"/>
      <c r="CH56" s="713"/>
      <c r="CI56" s="714"/>
      <c r="CJ56" s="714"/>
      <c r="CK56" s="714"/>
      <c r="CL56" s="715"/>
      <c r="CM56" s="713"/>
      <c r="CN56" s="714"/>
      <c r="CO56" s="714"/>
      <c r="CP56" s="714"/>
      <c r="CQ56" s="715"/>
      <c r="CR56" s="713"/>
      <c r="CS56" s="714"/>
      <c r="CT56" s="714"/>
      <c r="CU56" s="714"/>
      <c r="CV56" s="715"/>
      <c r="CW56" s="713"/>
      <c r="CX56" s="714"/>
      <c r="CY56" s="714"/>
      <c r="CZ56" s="714"/>
      <c r="DA56" s="715"/>
      <c r="DB56" s="713"/>
      <c r="DC56" s="714"/>
      <c r="DD56" s="714"/>
      <c r="DE56" s="714"/>
      <c r="DF56" s="715"/>
      <c r="DG56" s="713"/>
      <c r="DH56" s="714"/>
      <c r="DI56" s="714"/>
      <c r="DJ56" s="714"/>
      <c r="DK56" s="715"/>
      <c r="DL56" s="713"/>
      <c r="DM56" s="714"/>
      <c r="DN56" s="714"/>
      <c r="DO56" s="714"/>
      <c r="DP56" s="715"/>
      <c r="DQ56" s="713"/>
      <c r="DR56" s="714"/>
      <c r="DS56" s="714"/>
      <c r="DT56" s="714"/>
      <c r="DU56" s="715"/>
      <c r="DV56" s="710"/>
      <c r="DW56" s="711"/>
      <c r="DX56" s="711"/>
      <c r="DY56" s="711"/>
      <c r="DZ56" s="716"/>
      <c r="EA56" s="49"/>
    </row>
    <row r="57" spans="1:131" ht="26.25" customHeight="1" x14ac:dyDescent="0.15">
      <c r="A57" s="53">
        <v>30</v>
      </c>
      <c r="B57" s="710"/>
      <c r="C57" s="711"/>
      <c r="D57" s="711"/>
      <c r="E57" s="711"/>
      <c r="F57" s="711"/>
      <c r="G57" s="711"/>
      <c r="H57" s="711"/>
      <c r="I57" s="711"/>
      <c r="J57" s="711"/>
      <c r="K57" s="711"/>
      <c r="L57" s="711"/>
      <c r="M57" s="711"/>
      <c r="N57" s="711"/>
      <c r="O57" s="711"/>
      <c r="P57" s="712"/>
      <c r="Q57" s="974"/>
      <c r="R57" s="975"/>
      <c r="S57" s="975"/>
      <c r="T57" s="975"/>
      <c r="U57" s="975"/>
      <c r="V57" s="975"/>
      <c r="W57" s="975"/>
      <c r="X57" s="975"/>
      <c r="Y57" s="975"/>
      <c r="Z57" s="975"/>
      <c r="AA57" s="975"/>
      <c r="AB57" s="975"/>
      <c r="AC57" s="975"/>
      <c r="AD57" s="975"/>
      <c r="AE57" s="976"/>
      <c r="AF57" s="977"/>
      <c r="AG57" s="714"/>
      <c r="AH57" s="714"/>
      <c r="AI57" s="714"/>
      <c r="AJ57" s="978"/>
      <c r="AK57" s="979"/>
      <c r="AL57" s="975"/>
      <c r="AM57" s="975"/>
      <c r="AN57" s="975"/>
      <c r="AO57" s="975"/>
      <c r="AP57" s="975"/>
      <c r="AQ57" s="975"/>
      <c r="AR57" s="975"/>
      <c r="AS57" s="975"/>
      <c r="AT57" s="975"/>
      <c r="AU57" s="975"/>
      <c r="AV57" s="975"/>
      <c r="AW57" s="975"/>
      <c r="AX57" s="975"/>
      <c r="AY57" s="975"/>
      <c r="AZ57" s="980"/>
      <c r="BA57" s="980"/>
      <c r="BB57" s="980"/>
      <c r="BC57" s="980"/>
      <c r="BD57" s="980"/>
      <c r="BE57" s="956"/>
      <c r="BF57" s="956"/>
      <c r="BG57" s="956"/>
      <c r="BH57" s="956"/>
      <c r="BI57" s="957"/>
      <c r="BJ57" s="57"/>
      <c r="BK57" s="57"/>
      <c r="BL57" s="57"/>
      <c r="BM57" s="57"/>
      <c r="BN57" s="57"/>
      <c r="BO57" s="56"/>
      <c r="BP57" s="56"/>
      <c r="BQ57" s="53">
        <v>51</v>
      </c>
      <c r="BR57" s="73"/>
      <c r="BS57" s="710"/>
      <c r="BT57" s="711"/>
      <c r="BU57" s="711"/>
      <c r="BV57" s="711"/>
      <c r="BW57" s="711"/>
      <c r="BX57" s="711"/>
      <c r="BY57" s="711"/>
      <c r="BZ57" s="711"/>
      <c r="CA57" s="711"/>
      <c r="CB57" s="711"/>
      <c r="CC57" s="711"/>
      <c r="CD57" s="711"/>
      <c r="CE57" s="711"/>
      <c r="CF57" s="711"/>
      <c r="CG57" s="712"/>
      <c r="CH57" s="713"/>
      <c r="CI57" s="714"/>
      <c r="CJ57" s="714"/>
      <c r="CK57" s="714"/>
      <c r="CL57" s="715"/>
      <c r="CM57" s="713"/>
      <c r="CN57" s="714"/>
      <c r="CO57" s="714"/>
      <c r="CP57" s="714"/>
      <c r="CQ57" s="715"/>
      <c r="CR57" s="713"/>
      <c r="CS57" s="714"/>
      <c r="CT57" s="714"/>
      <c r="CU57" s="714"/>
      <c r="CV57" s="715"/>
      <c r="CW57" s="713"/>
      <c r="CX57" s="714"/>
      <c r="CY57" s="714"/>
      <c r="CZ57" s="714"/>
      <c r="DA57" s="715"/>
      <c r="DB57" s="713"/>
      <c r="DC57" s="714"/>
      <c r="DD57" s="714"/>
      <c r="DE57" s="714"/>
      <c r="DF57" s="715"/>
      <c r="DG57" s="713"/>
      <c r="DH57" s="714"/>
      <c r="DI57" s="714"/>
      <c r="DJ57" s="714"/>
      <c r="DK57" s="715"/>
      <c r="DL57" s="713"/>
      <c r="DM57" s="714"/>
      <c r="DN57" s="714"/>
      <c r="DO57" s="714"/>
      <c r="DP57" s="715"/>
      <c r="DQ57" s="713"/>
      <c r="DR57" s="714"/>
      <c r="DS57" s="714"/>
      <c r="DT57" s="714"/>
      <c r="DU57" s="715"/>
      <c r="DV57" s="710"/>
      <c r="DW57" s="711"/>
      <c r="DX57" s="711"/>
      <c r="DY57" s="711"/>
      <c r="DZ57" s="716"/>
      <c r="EA57" s="49"/>
    </row>
    <row r="58" spans="1:131" ht="26.25" customHeight="1" x14ac:dyDescent="0.15">
      <c r="A58" s="53">
        <v>31</v>
      </c>
      <c r="B58" s="710"/>
      <c r="C58" s="711"/>
      <c r="D58" s="711"/>
      <c r="E58" s="711"/>
      <c r="F58" s="711"/>
      <c r="G58" s="711"/>
      <c r="H58" s="711"/>
      <c r="I58" s="711"/>
      <c r="J58" s="711"/>
      <c r="K58" s="711"/>
      <c r="L58" s="711"/>
      <c r="M58" s="711"/>
      <c r="N58" s="711"/>
      <c r="O58" s="711"/>
      <c r="P58" s="712"/>
      <c r="Q58" s="974"/>
      <c r="R58" s="975"/>
      <c r="S58" s="975"/>
      <c r="T58" s="975"/>
      <c r="U58" s="975"/>
      <c r="V58" s="975"/>
      <c r="W58" s="975"/>
      <c r="X58" s="975"/>
      <c r="Y58" s="975"/>
      <c r="Z58" s="975"/>
      <c r="AA58" s="975"/>
      <c r="AB58" s="975"/>
      <c r="AC58" s="975"/>
      <c r="AD58" s="975"/>
      <c r="AE58" s="976"/>
      <c r="AF58" s="977"/>
      <c r="AG58" s="714"/>
      <c r="AH58" s="714"/>
      <c r="AI58" s="714"/>
      <c r="AJ58" s="978"/>
      <c r="AK58" s="979"/>
      <c r="AL58" s="975"/>
      <c r="AM58" s="975"/>
      <c r="AN58" s="975"/>
      <c r="AO58" s="975"/>
      <c r="AP58" s="975"/>
      <c r="AQ58" s="975"/>
      <c r="AR58" s="975"/>
      <c r="AS58" s="975"/>
      <c r="AT58" s="975"/>
      <c r="AU58" s="975"/>
      <c r="AV58" s="975"/>
      <c r="AW58" s="975"/>
      <c r="AX58" s="975"/>
      <c r="AY58" s="975"/>
      <c r="AZ58" s="980"/>
      <c r="BA58" s="980"/>
      <c r="BB58" s="980"/>
      <c r="BC58" s="980"/>
      <c r="BD58" s="980"/>
      <c r="BE58" s="956"/>
      <c r="BF58" s="956"/>
      <c r="BG58" s="956"/>
      <c r="BH58" s="956"/>
      <c r="BI58" s="957"/>
      <c r="BJ58" s="57"/>
      <c r="BK58" s="57"/>
      <c r="BL58" s="57"/>
      <c r="BM58" s="57"/>
      <c r="BN58" s="57"/>
      <c r="BO58" s="56"/>
      <c r="BP58" s="56"/>
      <c r="BQ58" s="53">
        <v>52</v>
      </c>
      <c r="BR58" s="73"/>
      <c r="BS58" s="710"/>
      <c r="BT58" s="711"/>
      <c r="BU58" s="711"/>
      <c r="BV58" s="711"/>
      <c r="BW58" s="711"/>
      <c r="BX58" s="711"/>
      <c r="BY58" s="711"/>
      <c r="BZ58" s="711"/>
      <c r="CA58" s="711"/>
      <c r="CB58" s="711"/>
      <c r="CC58" s="711"/>
      <c r="CD58" s="711"/>
      <c r="CE58" s="711"/>
      <c r="CF58" s="711"/>
      <c r="CG58" s="712"/>
      <c r="CH58" s="713"/>
      <c r="CI58" s="714"/>
      <c r="CJ58" s="714"/>
      <c r="CK58" s="714"/>
      <c r="CL58" s="715"/>
      <c r="CM58" s="713"/>
      <c r="CN58" s="714"/>
      <c r="CO58" s="714"/>
      <c r="CP58" s="714"/>
      <c r="CQ58" s="715"/>
      <c r="CR58" s="713"/>
      <c r="CS58" s="714"/>
      <c r="CT58" s="714"/>
      <c r="CU58" s="714"/>
      <c r="CV58" s="715"/>
      <c r="CW58" s="713"/>
      <c r="CX58" s="714"/>
      <c r="CY58" s="714"/>
      <c r="CZ58" s="714"/>
      <c r="DA58" s="715"/>
      <c r="DB58" s="713"/>
      <c r="DC58" s="714"/>
      <c r="DD58" s="714"/>
      <c r="DE58" s="714"/>
      <c r="DF58" s="715"/>
      <c r="DG58" s="713"/>
      <c r="DH58" s="714"/>
      <c r="DI58" s="714"/>
      <c r="DJ58" s="714"/>
      <c r="DK58" s="715"/>
      <c r="DL58" s="713"/>
      <c r="DM58" s="714"/>
      <c r="DN58" s="714"/>
      <c r="DO58" s="714"/>
      <c r="DP58" s="715"/>
      <c r="DQ58" s="713"/>
      <c r="DR58" s="714"/>
      <c r="DS58" s="714"/>
      <c r="DT58" s="714"/>
      <c r="DU58" s="715"/>
      <c r="DV58" s="710"/>
      <c r="DW58" s="711"/>
      <c r="DX58" s="711"/>
      <c r="DY58" s="711"/>
      <c r="DZ58" s="716"/>
      <c r="EA58" s="49"/>
    </row>
    <row r="59" spans="1:131" ht="26.25" customHeight="1" x14ac:dyDescent="0.15">
      <c r="A59" s="53">
        <v>32</v>
      </c>
      <c r="B59" s="710"/>
      <c r="C59" s="711"/>
      <c r="D59" s="711"/>
      <c r="E59" s="711"/>
      <c r="F59" s="711"/>
      <c r="G59" s="711"/>
      <c r="H59" s="711"/>
      <c r="I59" s="711"/>
      <c r="J59" s="711"/>
      <c r="K59" s="711"/>
      <c r="L59" s="711"/>
      <c r="M59" s="711"/>
      <c r="N59" s="711"/>
      <c r="O59" s="711"/>
      <c r="P59" s="712"/>
      <c r="Q59" s="974"/>
      <c r="R59" s="975"/>
      <c r="S59" s="975"/>
      <c r="T59" s="975"/>
      <c r="U59" s="975"/>
      <c r="V59" s="975"/>
      <c r="W59" s="975"/>
      <c r="X59" s="975"/>
      <c r="Y59" s="975"/>
      <c r="Z59" s="975"/>
      <c r="AA59" s="975"/>
      <c r="AB59" s="975"/>
      <c r="AC59" s="975"/>
      <c r="AD59" s="975"/>
      <c r="AE59" s="976"/>
      <c r="AF59" s="977"/>
      <c r="AG59" s="714"/>
      <c r="AH59" s="714"/>
      <c r="AI59" s="714"/>
      <c r="AJ59" s="978"/>
      <c r="AK59" s="979"/>
      <c r="AL59" s="975"/>
      <c r="AM59" s="975"/>
      <c r="AN59" s="975"/>
      <c r="AO59" s="975"/>
      <c r="AP59" s="975"/>
      <c r="AQ59" s="975"/>
      <c r="AR59" s="975"/>
      <c r="AS59" s="975"/>
      <c r="AT59" s="975"/>
      <c r="AU59" s="975"/>
      <c r="AV59" s="975"/>
      <c r="AW59" s="975"/>
      <c r="AX59" s="975"/>
      <c r="AY59" s="975"/>
      <c r="AZ59" s="980"/>
      <c r="BA59" s="980"/>
      <c r="BB59" s="980"/>
      <c r="BC59" s="980"/>
      <c r="BD59" s="980"/>
      <c r="BE59" s="956"/>
      <c r="BF59" s="956"/>
      <c r="BG59" s="956"/>
      <c r="BH59" s="956"/>
      <c r="BI59" s="957"/>
      <c r="BJ59" s="57"/>
      <c r="BK59" s="57"/>
      <c r="BL59" s="57"/>
      <c r="BM59" s="57"/>
      <c r="BN59" s="57"/>
      <c r="BO59" s="56"/>
      <c r="BP59" s="56"/>
      <c r="BQ59" s="53">
        <v>53</v>
      </c>
      <c r="BR59" s="73"/>
      <c r="BS59" s="710"/>
      <c r="BT59" s="711"/>
      <c r="BU59" s="711"/>
      <c r="BV59" s="711"/>
      <c r="BW59" s="711"/>
      <c r="BX59" s="711"/>
      <c r="BY59" s="711"/>
      <c r="BZ59" s="711"/>
      <c r="CA59" s="711"/>
      <c r="CB59" s="711"/>
      <c r="CC59" s="711"/>
      <c r="CD59" s="711"/>
      <c r="CE59" s="711"/>
      <c r="CF59" s="711"/>
      <c r="CG59" s="712"/>
      <c r="CH59" s="713"/>
      <c r="CI59" s="714"/>
      <c r="CJ59" s="714"/>
      <c r="CK59" s="714"/>
      <c r="CL59" s="715"/>
      <c r="CM59" s="713"/>
      <c r="CN59" s="714"/>
      <c r="CO59" s="714"/>
      <c r="CP59" s="714"/>
      <c r="CQ59" s="715"/>
      <c r="CR59" s="713"/>
      <c r="CS59" s="714"/>
      <c r="CT59" s="714"/>
      <c r="CU59" s="714"/>
      <c r="CV59" s="715"/>
      <c r="CW59" s="713"/>
      <c r="CX59" s="714"/>
      <c r="CY59" s="714"/>
      <c r="CZ59" s="714"/>
      <c r="DA59" s="715"/>
      <c r="DB59" s="713"/>
      <c r="DC59" s="714"/>
      <c r="DD59" s="714"/>
      <c r="DE59" s="714"/>
      <c r="DF59" s="715"/>
      <c r="DG59" s="713"/>
      <c r="DH59" s="714"/>
      <c r="DI59" s="714"/>
      <c r="DJ59" s="714"/>
      <c r="DK59" s="715"/>
      <c r="DL59" s="713"/>
      <c r="DM59" s="714"/>
      <c r="DN59" s="714"/>
      <c r="DO59" s="714"/>
      <c r="DP59" s="715"/>
      <c r="DQ59" s="713"/>
      <c r="DR59" s="714"/>
      <c r="DS59" s="714"/>
      <c r="DT59" s="714"/>
      <c r="DU59" s="715"/>
      <c r="DV59" s="710"/>
      <c r="DW59" s="711"/>
      <c r="DX59" s="711"/>
      <c r="DY59" s="711"/>
      <c r="DZ59" s="716"/>
      <c r="EA59" s="49"/>
    </row>
    <row r="60" spans="1:131" ht="26.25" customHeight="1" x14ac:dyDescent="0.15">
      <c r="A60" s="53">
        <v>33</v>
      </c>
      <c r="B60" s="710"/>
      <c r="C60" s="711"/>
      <c r="D60" s="711"/>
      <c r="E60" s="711"/>
      <c r="F60" s="711"/>
      <c r="G60" s="711"/>
      <c r="H60" s="711"/>
      <c r="I60" s="711"/>
      <c r="J60" s="711"/>
      <c r="K60" s="711"/>
      <c r="L60" s="711"/>
      <c r="M60" s="711"/>
      <c r="N60" s="711"/>
      <c r="O60" s="711"/>
      <c r="P60" s="712"/>
      <c r="Q60" s="974"/>
      <c r="R60" s="975"/>
      <c r="S60" s="975"/>
      <c r="T60" s="975"/>
      <c r="U60" s="975"/>
      <c r="V60" s="975"/>
      <c r="W60" s="975"/>
      <c r="X60" s="975"/>
      <c r="Y60" s="975"/>
      <c r="Z60" s="975"/>
      <c r="AA60" s="975"/>
      <c r="AB60" s="975"/>
      <c r="AC60" s="975"/>
      <c r="AD60" s="975"/>
      <c r="AE60" s="976"/>
      <c r="AF60" s="977"/>
      <c r="AG60" s="714"/>
      <c r="AH60" s="714"/>
      <c r="AI60" s="714"/>
      <c r="AJ60" s="978"/>
      <c r="AK60" s="979"/>
      <c r="AL60" s="975"/>
      <c r="AM60" s="975"/>
      <c r="AN60" s="975"/>
      <c r="AO60" s="975"/>
      <c r="AP60" s="975"/>
      <c r="AQ60" s="975"/>
      <c r="AR60" s="975"/>
      <c r="AS60" s="975"/>
      <c r="AT60" s="975"/>
      <c r="AU60" s="975"/>
      <c r="AV60" s="975"/>
      <c r="AW60" s="975"/>
      <c r="AX60" s="975"/>
      <c r="AY60" s="975"/>
      <c r="AZ60" s="980"/>
      <c r="BA60" s="980"/>
      <c r="BB60" s="980"/>
      <c r="BC60" s="980"/>
      <c r="BD60" s="980"/>
      <c r="BE60" s="956"/>
      <c r="BF60" s="956"/>
      <c r="BG60" s="956"/>
      <c r="BH60" s="956"/>
      <c r="BI60" s="957"/>
      <c r="BJ60" s="57"/>
      <c r="BK60" s="57"/>
      <c r="BL60" s="57"/>
      <c r="BM60" s="57"/>
      <c r="BN60" s="57"/>
      <c r="BO60" s="56"/>
      <c r="BP60" s="56"/>
      <c r="BQ60" s="53">
        <v>54</v>
      </c>
      <c r="BR60" s="73"/>
      <c r="BS60" s="710"/>
      <c r="BT60" s="711"/>
      <c r="BU60" s="711"/>
      <c r="BV60" s="711"/>
      <c r="BW60" s="711"/>
      <c r="BX60" s="711"/>
      <c r="BY60" s="711"/>
      <c r="BZ60" s="711"/>
      <c r="CA60" s="711"/>
      <c r="CB60" s="711"/>
      <c r="CC60" s="711"/>
      <c r="CD60" s="711"/>
      <c r="CE60" s="711"/>
      <c r="CF60" s="711"/>
      <c r="CG60" s="712"/>
      <c r="CH60" s="713"/>
      <c r="CI60" s="714"/>
      <c r="CJ60" s="714"/>
      <c r="CK60" s="714"/>
      <c r="CL60" s="715"/>
      <c r="CM60" s="713"/>
      <c r="CN60" s="714"/>
      <c r="CO60" s="714"/>
      <c r="CP60" s="714"/>
      <c r="CQ60" s="715"/>
      <c r="CR60" s="713"/>
      <c r="CS60" s="714"/>
      <c r="CT60" s="714"/>
      <c r="CU60" s="714"/>
      <c r="CV60" s="715"/>
      <c r="CW60" s="713"/>
      <c r="CX60" s="714"/>
      <c r="CY60" s="714"/>
      <c r="CZ60" s="714"/>
      <c r="DA60" s="715"/>
      <c r="DB60" s="713"/>
      <c r="DC60" s="714"/>
      <c r="DD60" s="714"/>
      <c r="DE60" s="714"/>
      <c r="DF60" s="715"/>
      <c r="DG60" s="713"/>
      <c r="DH60" s="714"/>
      <c r="DI60" s="714"/>
      <c r="DJ60" s="714"/>
      <c r="DK60" s="715"/>
      <c r="DL60" s="713"/>
      <c r="DM60" s="714"/>
      <c r="DN60" s="714"/>
      <c r="DO60" s="714"/>
      <c r="DP60" s="715"/>
      <c r="DQ60" s="713"/>
      <c r="DR60" s="714"/>
      <c r="DS60" s="714"/>
      <c r="DT60" s="714"/>
      <c r="DU60" s="715"/>
      <c r="DV60" s="710"/>
      <c r="DW60" s="711"/>
      <c r="DX60" s="711"/>
      <c r="DY60" s="711"/>
      <c r="DZ60" s="716"/>
      <c r="EA60" s="49"/>
    </row>
    <row r="61" spans="1:131" ht="26.25" customHeight="1" x14ac:dyDescent="0.15">
      <c r="A61" s="53">
        <v>34</v>
      </c>
      <c r="B61" s="710"/>
      <c r="C61" s="711"/>
      <c r="D61" s="711"/>
      <c r="E61" s="711"/>
      <c r="F61" s="711"/>
      <c r="G61" s="711"/>
      <c r="H61" s="711"/>
      <c r="I61" s="711"/>
      <c r="J61" s="711"/>
      <c r="K61" s="711"/>
      <c r="L61" s="711"/>
      <c r="M61" s="711"/>
      <c r="N61" s="711"/>
      <c r="O61" s="711"/>
      <c r="P61" s="712"/>
      <c r="Q61" s="974"/>
      <c r="R61" s="975"/>
      <c r="S61" s="975"/>
      <c r="T61" s="975"/>
      <c r="U61" s="975"/>
      <c r="V61" s="975"/>
      <c r="W61" s="975"/>
      <c r="X61" s="975"/>
      <c r="Y61" s="975"/>
      <c r="Z61" s="975"/>
      <c r="AA61" s="975"/>
      <c r="AB61" s="975"/>
      <c r="AC61" s="975"/>
      <c r="AD61" s="975"/>
      <c r="AE61" s="976"/>
      <c r="AF61" s="977"/>
      <c r="AG61" s="714"/>
      <c r="AH61" s="714"/>
      <c r="AI61" s="714"/>
      <c r="AJ61" s="978"/>
      <c r="AK61" s="979"/>
      <c r="AL61" s="975"/>
      <c r="AM61" s="975"/>
      <c r="AN61" s="975"/>
      <c r="AO61" s="975"/>
      <c r="AP61" s="975"/>
      <c r="AQ61" s="975"/>
      <c r="AR61" s="975"/>
      <c r="AS61" s="975"/>
      <c r="AT61" s="975"/>
      <c r="AU61" s="975"/>
      <c r="AV61" s="975"/>
      <c r="AW61" s="975"/>
      <c r="AX61" s="975"/>
      <c r="AY61" s="975"/>
      <c r="AZ61" s="980"/>
      <c r="BA61" s="980"/>
      <c r="BB61" s="980"/>
      <c r="BC61" s="980"/>
      <c r="BD61" s="980"/>
      <c r="BE61" s="956"/>
      <c r="BF61" s="956"/>
      <c r="BG61" s="956"/>
      <c r="BH61" s="956"/>
      <c r="BI61" s="957"/>
      <c r="BJ61" s="57"/>
      <c r="BK61" s="57"/>
      <c r="BL61" s="57"/>
      <c r="BM61" s="57"/>
      <c r="BN61" s="57"/>
      <c r="BO61" s="56"/>
      <c r="BP61" s="56"/>
      <c r="BQ61" s="53">
        <v>55</v>
      </c>
      <c r="BR61" s="73"/>
      <c r="BS61" s="710"/>
      <c r="BT61" s="711"/>
      <c r="BU61" s="711"/>
      <c r="BV61" s="711"/>
      <c r="BW61" s="711"/>
      <c r="BX61" s="711"/>
      <c r="BY61" s="711"/>
      <c r="BZ61" s="711"/>
      <c r="CA61" s="711"/>
      <c r="CB61" s="711"/>
      <c r="CC61" s="711"/>
      <c r="CD61" s="711"/>
      <c r="CE61" s="711"/>
      <c r="CF61" s="711"/>
      <c r="CG61" s="712"/>
      <c r="CH61" s="713"/>
      <c r="CI61" s="714"/>
      <c r="CJ61" s="714"/>
      <c r="CK61" s="714"/>
      <c r="CL61" s="715"/>
      <c r="CM61" s="713"/>
      <c r="CN61" s="714"/>
      <c r="CO61" s="714"/>
      <c r="CP61" s="714"/>
      <c r="CQ61" s="715"/>
      <c r="CR61" s="713"/>
      <c r="CS61" s="714"/>
      <c r="CT61" s="714"/>
      <c r="CU61" s="714"/>
      <c r="CV61" s="715"/>
      <c r="CW61" s="713"/>
      <c r="CX61" s="714"/>
      <c r="CY61" s="714"/>
      <c r="CZ61" s="714"/>
      <c r="DA61" s="715"/>
      <c r="DB61" s="713"/>
      <c r="DC61" s="714"/>
      <c r="DD61" s="714"/>
      <c r="DE61" s="714"/>
      <c r="DF61" s="715"/>
      <c r="DG61" s="713"/>
      <c r="DH61" s="714"/>
      <c r="DI61" s="714"/>
      <c r="DJ61" s="714"/>
      <c r="DK61" s="715"/>
      <c r="DL61" s="713"/>
      <c r="DM61" s="714"/>
      <c r="DN61" s="714"/>
      <c r="DO61" s="714"/>
      <c r="DP61" s="715"/>
      <c r="DQ61" s="713"/>
      <c r="DR61" s="714"/>
      <c r="DS61" s="714"/>
      <c r="DT61" s="714"/>
      <c r="DU61" s="715"/>
      <c r="DV61" s="710"/>
      <c r="DW61" s="711"/>
      <c r="DX61" s="711"/>
      <c r="DY61" s="711"/>
      <c r="DZ61" s="716"/>
      <c r="EA61" s="49"/>
    </row>
    <row r="62" spans="1:131" ht="26.25" customHeight="1" x14ac:dyDescent="0.15">
      <c r="A62" s="53">
        <v>35</v>
      </c>
      <c r="B62" s="710"/>
      <c r="C62" s="711"/>
      <c r="D62" s="711"/>
      <c r="E62" s="711"/>
      <c r="F62" s="711"/>
      <c r="G62" s="711"/>
      <c r="H62" s="711"/>
      <c r="I62" s="711"/>
      <c r="J62" s="711"/>
      <c r="K62" s="711"/>
      <c r="L62" s="711"/>
      <c r="M62" s="711"/>
      <c r="N62" s="711"/>
      <c r="O62" s="711"/>
      <c r="P62" s="712"/>
      <c r="Q62" s="974"/>
      <c r="R62" s="975"/>
      <c r="S62" s="975"/>
      <c r="T62" s="975"/>
      <c r="U62" s="975"/>
      <c r="V62" s="975"/>
      <c r="W62" s="975"/>
      <c r="X62" s="975"/>
      <c r="Y62" s="975"/>
      <c r="Z62" s="975"/>
      <c r="AA62" s="975"/>
      <c r="AB62" s="975"/>
      <c r="AC62" s="975"/>
      <c r="AD62" s="975"/>
      <c r="AE62" s="976"/>
      <c r="AF62" s="977"/>
      <c r="AG62" s="714"/>
      <c r="AH62" s="714"/>
      <c r="AI62" s="714"/>
      <c r="AJ62" s="978"/>
      <c r="AK62" s="979"/>
      <c r="AL62" s="975"/>
      <c r="AM62" s="975"/>
      <c r="AN62" s="975"/>
      <c r="AO62" s="975"/>
      <c r="AP62" s="975"/>
      <c r="AQ62" s="975"/>
      <c r="AR62" s="975"/>
      <c r="AS62" s="975"/>
      <c r="AT62" s="975"/>
      <c r="AU62" s="975"/>
      <c r="AV62" s="975"/>
      <c r="AW62" s="975"/>
      <c r="AX62" s="975"/>
      <c r="AY62" s="975"/>
      <c r="AZ62" s="980"/>
      <c r="BA62" s="980"/>
      <c r="BB62" s="980"/>
      <c r="BC62" s="980"/>
      <c r="BD62" s="980"/>
      <c r="BE62" s="956"/>
      <c r="BF62" s="956"/>
      <c r="BG62" s="956"/>
      <c r="BH62" s="956"/>
      <c r="BI62" s="957"/>
      <c r="BJ62" s="981" t="s">
        <v>424</v>
      </c>
      <c r="BK62" s="982"/>
      <c r="BL62" s="982"/>
      <c r="BM62" s="982"/>
      <c r="BN62" s="983"/>
      <c r="BO62" s="56"/>
      <c r="BP62" s="56"/>
      <c r="BQ62" s="53">
        <v>56</v>
      </c>
      <c r="BR62" s="73"/>
      <c r="BS62" s="710"/>
      <c r="BT62" s="711"/>
      <c r="BU62" s="711"/>
      <c r="BV62" s="711"/>
      <c r="BW62" s="711"/>
      <c r="BX62" s="711"/>
      <c r="BY62" s="711"/>
      <c r="BZ62" s="711"/>
      <c r="CA62" s="711"/>
      <c r="CB62" s="711"/>
      <c r="CC62" s="711"/>
      <c r="CD62" s="711"/>
      <c r="CE62" s="711"/>
      <c r="CF62" s="711"/>
      <c r="CG62" s="712"/>
      <c r="CH62" s="713"/>
      <c r="CI62" s="714"/>
      <c r="CJ62" s="714"/>
      <c r="CK62" s="714"/>
      <c r="CL62" s="715"/>
      <c r="CM62" s="713"/>
      <c r="CN62" s="714"/>
      <c r="CO62" s="714"/>
      <c r="CP62" s="714"/>
      <c r="CQ62" s="715"/>
      <c r="CR62" s="713"/>
      <c r="CS62" s="714"/>
      <c r="CT62" s="714"/>
      <c r="CU62" s="714"/>
      <c r="CV62" s="715"/>
      <c r="CW62" s="713"/>
      <c r="CX62" s="714"/>
      <c r="CY62" s="714"/>
      <c r="CZ62" s="714"/>
      <c r="DA62" s="715"/>
      <c r="DB62" s="713"/>
      <c r="DC62" s="714"/>
      <c r="DD62" s="714"/>
      <c r="DE62" s="714"/>
      <c r="DF62" s="715"/>
      <c r="DG62" s="713"/>
      <c r="DH62" s="714"/>
      <c r="DI62" s="714"/>
      <c r="DJ62" s="714"/>
      <c r="DK62" s="715"/>
      <c r="DL62" s="713"/>
      <c r="DM62" s="714"/>
      <c r="DN62" s="714"/>
      <c r="DO62" s="714"/>
      <c r="DP62" s="715"/>
      <c r="DQ62" s="713"/>
      <c r="DR62" s="714"/>
      <c r="DS62" s="714"/>
      <c r="DT62" s="714"/>
      <c r="DU62" s="715"/>
      <c r="DV62" s="710"/>
      <c r="DW62" s="711"/>
      <c r="DX62" s="711"/>
      <c r="DY62" s="711"/>
      <c r="DZ62" s="716"/>
      <c r="EA62" s="49"/>
    </row>
    <row r="63" spans="1:131" ht="26.25" customHeight="1" x14ac:dyDescent="0.15">
      <c r="A63" s="54" t="s">
        <v>256</v>
      </c>
      <c r="B63" s="932" t="s">
        <v>354</v>
      </c>
      <c r="C63" s="933"/>
      <c r="D63" s="933"/>
      <c r="E63" s="933"/>
      <c r="F63" s="933"/>
      <c r="G63" s="933"/>
      <c r="H63" s="933"/>
      <c r="I63" s="933"/>
      <c r="J63" s="933"/>
      <c r="K63" s="933"/>
      <c r="L63" s="933"/>
      <c r="M63" s="933"/>
      <c r="N63" s="933"/>
      <c r="O63" s="933"/>
      <c r="P63" s="934"/>
      <c r="Q63" s="942"/>
      <c r="R63" s="943"/>
      <c r="S63" s="943"/>
      <c r="T63" s="943"/>
      <c r="U63" s="943"/>
      <c r="V63" s="943"/>
      <c r="W63" s="943"/>
      <c r="X63" s="943"/>
      <c r="Y63" s="943"/>
      <c r="Z63" s="943"/>
      <c r="AA63" s="943"/>
      <c r="AB63" s="943"/>
      <c r="AC63" s="943"/>
      <c r="AD63" s="943"/>
      <c r="AE63" s="967"/>
      <c r="AF63" s="968">
        <v>595</v>
      </c>
      <c r="AG63" s="944"/>
      <c r="AH63" s="944"/>
      <c r="AI63" s="944"/>
      <c r="AJ63" s="969"/>
      <c r="AK63" s="970"/>
      <c r="AL63" s="943"/>
      <c r="AM63" s="943"/>
      <c r="AN63" s="943"/>
      <c r="AO63" s="943"/>
      <c r="AP63" s="944">
        <f>SUM(AP28:AT62)</f>
        <v>4865</v>
      </c>
      <c r="AQ63" s="944"/>
      <c r="AR63" s="944"/>
      <c r="AS63" s="944"/>
      <c r="AT63" s="944"/>
      <c r="AU63" s="944">
        <f>SUM(AU28:AY62)</f>
        <v>2317</v>
      </c>
      <c r="AV63" s="944"/>
      <c r="AW63" s="944"/>
      <c r="AX63" s="944"/>
      <c r="AY63" s="944"/>
      <c r="AZ63" s="971"/>
      <c r="BA63" s="971"/>
      <c r="BB63" s="971"/>
      <c r="BC63" s="971"/>
      <c r="BD63" s="971"/>
      <c r="BE63" s="945"/>
      <c r="BF63" s="945"/>
      <c r="BG63" s="945"/>
      <c r="BH63" s="945"/>
      <c r="BI63" s="946"/>
      <c r="BJ63" s="972" t="s">
        <v>206</v>
      </c>
      <c r="BK63" s="939"/>
      <c r="BL63" s="939"/>
      <c r="BM63" s="939"/>
      <c r="BN63" s="973"/>
      <c r="BO63" s="56"/>
      <c r="BP63" s="56"/>
      <c r="BQ63" s="53">
        <v>57</v>
      </c>
      <c r="BR63" s="73"/>
      <c r="BS63" s="710"/>
      <c r="BT63" s="711"/>
      <c r="BU63" s="711"/>
      <c r="BV63" s="711"/>
      <c r="BW63" s="711"/>
      <c r="BX63" s="711"/>
      <c r="BY63" s="711"/>
      <c r="BZ63" s="711"/>
      <c r="CA63" s="711"/>
      <c r="CB63" s="711"/>
      <c r="CC63" s="711"/>
      <c r="CD63" s="711"/>
      <c r="CE63" s="711"/>
      <c r="CF63" s="711"/>
      <c r="CG63" s="712"/>
      <c r="CH63" s="713"/>
      <c r="CI63" s="714"/>
      <c r="CJ63" s="714"/>
      <c r="CK63" s="714"/>
      <c r="CL63" s="715"/>
      <c r="CM63" s="713"/>
      <c r="CN63" s="714"/>
      <c r="CO63" s="714"/>
      <c r="CP63" s="714"/>
      <c r="CQ63" s="715"/>
      <c r="CR63" s="713"/>
      <c r="CS63" s="714"/>
      <c r="CT63" s="714"/>
      <c r="CU63" s="714"/>
      <c r="CV63" s="715"/>
      <c r="CW63" s="713"/>
      <c r="CX63" s="714"/>
      <c r="CY63" s="714"/>
      <c r="CZ63" s="714"/>
      <c r="DA63" s="715"/>
      <c r="DB63" s="713"/>
      <c r="DC63" s="714"/>
      <c r="DD63" s="714"/>
      <c r="DE63" s="714"/>
      <c r="DF63" s="715"/>
      <c r="DG63" s="713"/>
      <c r="DH63" s="714"/>
      <c r="DI63" s="714"/>
      <c r="DJ63" s="714"/>
      <c r="DK63" s="715"/>
      <c r="DL63" s="713"/>
      <c r="DM63" s="714"/>
      <c r="DN63" s="714"/>
      <c r="DO63" s="714"/>
      <c r="DP63" s="715"/>
      <c r="DQ63" s="713"/>
      <c r="DR63" s="714"/>
      <c r="DS63" s="714"/>
      <c r="DT63" s="714"/>
      <c r="DU63" s="715"/>
      <c r="DV63" s="710"/>
      <c r="DW63" s="711"/>
      <c r="DX63" s="711"/>
      <c r="DY63" s="711"/>
      <c r="DZ63" s="716"/>
      <c r="EA63" s="49"/>
    </row>
    <row r="64" spans="1:131" ht="26.2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3">
        <v>58</v>
      </c>
      <c r="BR64" s="73"/>
      <c r="BS64" s="710"/>
      <c r="BT64" s="711"/>
      <c r="BU64" s="711"/>
      <c r="BV64" s="711"/>
      <c r="BW64" s="711"/>
      <c r="BX64" s="711"/>
      <c r="BY64" s="711"/>
      <c r="BZ64" s="711"/>
      <c r="CA64" s="711"/>
      <c r="CB64" s="711"/>
      <c r="CC64" s="711"/>
      <c r="CD64" s="711"/>
      <c r="CE64" s="711"/>
      <c r="CF64" s="711"/>
      <c r="CG64" s="712"/>
      <c r="CH64" s="713"/>
      <c r="CI64" s="714"/>
      <c r="CJ64" s="714"/>
      <c r="CK64" s="714"/>
      <c r="CL64" s="715"/>
      <c r="CM64" s="713"/>
      <c r="CN64" s="714"/>
      <c r="CO64" s="714"/>
      <c r="CP64" s="714"/>
      <c r="CQ64" s="715"/>
      <c r="CR64" s="713"/>
      <c r="CS64" s="714"/>
      <c r="CT64" s="714"/>
      <c r="CU64" s="714"/>
      <c r="CV64" s="715"/>
      <c r="CW64" s="713"/>
      <c r="CX64" s="714"/>
      <c r="CY64" s="714"/>
      <c r="CZ64" s="714"/>
      <c r="DA64" s="715"/>
      <c r="DB64" s="713"/>
      <c r="DC64" s="714"/>
      <c r="DD64" s="714"/>
      <c r="DE64" s="714"/>
      <c r="DF64" s="715"/>
      <c r="DG64" s="713"/>
      <c r="DH64" s="714"/>
      <c r="DI64" s="714"/>
      <c r="DJ64" s="714"/>
      <c r="DK64" s="715"/>
      <c r="DL64" s="713"/>
      <c r="DM64" s="714"/>
      <c r="DN64" s="714"/>
      <c r="DO64" s="714"/>
      <c r="DP64" s="715"/>
      <c r="DQ64" s="713"/>
      <c r="DR64" s="714"/>
      <c r="DS64" s="714"/>
      <c r="DT64" s="714"/>
      <c r="DU64" s="715"/>
      <c r="DV64" s="710"/>
      <c r="DW64" s="711"/>
      <c r="DX64" s="711"/>
      <c r="DY64" s="711"/>
      <c r="DZ64" s="716"/>
      <c r="EA64" s="49"/>
    </row>
    <row r="65" spans="1:131" ht="26.25" customHeight="1" x14ac:dyDescent="0.15">
      <c r="A65" s="57" t="s">
        <v>412</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6"/>
      <c r="BF65" s="56"/>
      <c r="BG65" s="56"/>
      <c r="BH65" s="56"/>
      <c r="BI65" s="56"/>
      <c r="BJ65" s="56"/>
      <c r="BK65" s="56"/>
      <c r="BL65" s="56"/>
      <c r="BM65" s="56"/>
      <c r="BN65" s="56"/>
      <c r="BO65" s="56"/>
      <c r="BP65" s="56"/>
      <c r="BQ65" s="53">
        <v>59</v>
      </c>
      <c r="BR65" s="73"/>
      <c r="BS65" s="710"/>
      <c r="BT65" s="711"/>
      <c r="BU65" s="711"/>
      <c r="BV65" s="711"/>
      <c r="BW65" s="711"/>
      <c r="BX65" s="711"/>
      <c r="BY65" s="711"/>
      <c r="BZ65" s="711"/>
      <c r="CA65" s="711"/>
      <c r="CB65" s="711"/>
      <c r="CC65" s="711"/>
      <c r="CD65" s="711"/>
      <c r="CE65" s="711"/>
      <c r="CF65" s="711"/>
      <c r="CG65" s="712"/>
      <c r="CH65" s="713"/>
      <c r="CI65" s="714"/>
      <c r="CJ65" s="714"/>
      <c r="CK65" s="714"/>
      <c r="CL65" s="715"/>
      <c r="CM65" s="713"/>
      <c r="CN65" s="714"/>
      <c r="CO65" s="714"/>
      <c r="CP65" s="714"/>
      <c r="CQ65" s="715"/>
      <c r="CR65" s="713"/>
      <c r="CS65" s="714"/>
      <c r="CT65" s="714"/>
      <c r="CU65" s="714"/>
      <c r="CV65" s="715"/>
      <c r="CW65" s="713"/>
      <c r="CX65" s="714"/>
      <c r="CY65" s="714"/>
      <c r="CZ65" s="714"/>
      <c r="DA65" s="715"/>
      <c r="DB65" s="713"/>
      <c r="DC65" s="714"/>
      <c r="DD65" s="714"/>
      <c r="DE65" s="714"/>
      <c r="DF65" s="715"/>
      <c r="DG65" s="713"/>
      <c r="DH65" s="714"/>
      <c r="DI65" s="714"/>
      <c r="DJ65" s="714"/>
      <c r="DK65" s="715"/>
      <c r="DL65" s="713"/>
      <c r="DM65" s="714"/>
      <c r="DN65" s="714"/>
      <c r="DO65" s="714"/>
      <c r="DP65" s="715"/>
      <c r="DQ65" s="713"/>
      <c r="DR65" s="714"/>
      <c r="DS65" s="714"/>
      <c r="DT65" s="714"/>
      <c r="DU65" s="715"/>
      <c r="DV65" s="710"/>
      <c r="DW65" s="711"/>
      <c r="DX65" s="711"/>
      <c r="DY65" s="711"/>
      <c r="DZ65" s="716"/>
      <c r="EA65" s="49"/>
    </row>
    <row r="66" spans="1:131" ht="26.25" customHeight="1" x14ac:dyDescent="0.15">
      <c r="A66" s="693" t="s">
        <v>404</v>
      </c>
      <c r="B66" s="694"/>
      <c r="C66" s="694"/>
      <c r="D66" s="694"/>
      <c r="E66" s="694"/>
      <c r="F66" s="694"/>
      <c r="G66" s="694"/>
      <c r="H66" s="694"/>
      <c r="I66" s="694"/>
      <c r="J66" s="694"/>
      <c r="K66" s="694"/>
      <c r="L66" s="694"/>
      <c r="M66" s="694"/>
      <c r="N66" s="694"/>
      <c r="O66" s="694"/>
      <c r="P66" s="695"/>
      <c r="Q66" s="685" t="s">
        <v>416</v>
      </c>
      <c r="R66" s="686"/>
      <c r="S66" s="686"/>
      <c r="T66" s="686"/>
      <c r="U66" s="687"/>
      <c r="V66" s="685" t="s">
        <v>417</v>
      </c>
      <c r="W66" s="686"/>
      <c r="X66" s="686"/>
      <c r="Y66" s="686"/>
      <c r="Z66" s="687"/>
      <c r="AA66" s="685" t="s">
        <v>418</v>
      </c>
      <c r="AB66" s="686"/>
      <c r="AC66" s="686"/>
      <c r="AD66" s="686"/>
      <c r="AE66" s="687"/>
      <c r="AF66" s="705" t="s">
        <v>253</v>
      </c>
      <c r="AG66" s="700"/>
      <c r="AH66" s="700"/>
      <c r="AI66" s="700"/>
      <c r="AJ66" s="706"/>
      <c r="AK66" s="685" t="s">
        <v>362</v>
      </c>
      <c r="AL66" s="694"/>
      <c r="AM66" s="694"/>
      <c r="AN66" s="694"/>
      <c r="AO66" s="695"/>
      <c r="AP66" s="685" t="s">
        <v>350</v>
      </c>
      <c r="AQ66" s="686"/>
      <c r="AR66" s="686"/>
      <c r="AS66" s="686"/>
      <c r="AT66" s="687"/>
      <c r="AU66" s="685" t="s">
        <v>425</v>
      </c>
      <c r="AV66" s="686"/>
      <c r="AW66" s="686"/>
      <c r="AX66" s="686"/>
      <c r="AY66" s="687"/>
      <c r="AZ66" s="685" t="s">
        <v>401</v>
      </c>
      <c r="BA66" s="686"/>
      <c r="BB66" s="686"/>
      <c r="BC66" s="686"/>
      <c r="BD66" s="691"/>
      <c r="BE66" s="56"/>
      <c r="BF66" s="56"/>
      <c r="BG66" s="56"/>
      <c r="BH66" s="56"/>
      <c r="BI66" s="56"/>
      <c r="BJ66" s="56"/>
      <c r="BK66" s="56"/>
      <c r="BL66" s="56"/>
      <c r="BM66" s="56"/>
      <c r="BN66" s="56"/>
      <c r="BO66" s="56"/>
      <c r="BP66" s="56"/>
      <c r="BQ66" s="53">
        <v>60</v>
      </c>
      <c r="BR66" s="74"/>
      <c r="BS66" s="925"/>
      <c r="BT66" s="926"/>
      <c r="BU66" s="926"/>
      <c r="BV66" s="926"/>
      <c r="BW66" s="926"/>
      <c r="BX66" s="926"/>
      <c r="BY66" s="926"/>
      <c r="BZ66" s="926"/>
      <c r="CA66" s="926"/>
      <c r="CB66" s="926"/>
      <c r="CC66" s="926"/>
      <c r="CD66" s="926"/>
      <c r="CE66" s="926"/>
      <c r="CF66" s="926"/>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31"/>
      <c r="EA66" s="49"/>
    </row>
    <row r="67" spans="1:13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7"/>
      <c r="AG67" s="703"/>
      <c r="AH67" s="703"/>
      <c r="AI67" s="703"/>
      <c r="AJ67" s="708"/>
      <c r="AK67" s="709"/>
      <c r="AL67" s="697"/>
      <c r="AM67" s="697"/>
      <c r="AN67" s="697"/>
      <c r="AO67" s="698"/>
      <c r="AP67" s="688"/>
      <c r="AQ67" s="689"/>
      <c r="AR67" s="689"/>
      <c r="AS67" s="689"/>
      <c r="AT67" s="690"/>
      <c r="AU67" s="688"/>
      <c r="AV67" s="689"/>
      <c r="AW67" s="689"/>
      <c r="AX67" s="689"/>
      <c r="AY67" s="690"/>
      <c r="AZ67" s="688"/>
      <c r="BA67" s="689"/>
      <c r="BB67" s="689"/>
      <c r="BC67" s="689"/>
      <c r="BD67" s="692"/>
      <c r="BE67" s="56"/>
      <c r="BF67" s="56"/>
      <c r="BG67" s="56"/>
      <c r="BH67" s="56"/>
      <c r="BI67" s="56"/>
      <c r="BJ67" s="56"/>
      <c r="BK67" s="56"/>
      <c r="BL67" s="56"/>
      <c r="BM67" s="56"/>
      <c r="BN67" s="56"/>
      <c r="BO67" s="56"/>
      <c r="BP67" s="56"/>
      <c r="BQ67" s="53">
        <v>61</v>
      </c>
      <c r="BR67" s="74"/>
      <c r="BS67" s="925"/>
      <c r="BT67" s="926"/>
      <c r="BU67" s="926"/>
      <c r="BV67" s="926"/>
      <c r="BW67" s="926"/>
      <c r="BX67" s="926"/>
      <c r="BY67" s="926"/>
      <c r="BZ67" s="926"/>
      <c r="CA67" s="926"/>
      <c r="CB67" s="926"/>
      <c r="CC67" s="926"/>
      <c r="CD67" s="926"/>
      <c r="CE67" s="926"/>
      <c r="CF67" s="926"/>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31"/>
      <c r="EA67" s="49"/>
    </row>
    <row r="68" spans="1:131" ht="26.25" customHeight="1" x14ac:dyDescent="0.15">
      <c r="A68" s="52">
        <v>1</v>
      </c>
      <c r="B68" s="960" t="s">
        <v>496</v>
      </c>
      <c r="C68" s="961"/>
      <c r="D68" s="961"/>
      <c r="E68" s="961"/>
      <c r="F68" s="961"/>
      <c r="G68" s="961"/>
      <c r="H68" s="961"/>
      <c r="I68" s="961"/>
      <c r="J68" s="961"/>
      <c r="K68" s="961"/>
      <c r="L68" s="961"/>
      <c r="M68" s="961"/>
      <c r="N68" s="961"/>
      <c r="O68" s="961"/>
      <c r="P68" s="962"/>
      <c r="Q68" s="963">
        <v>311</v>
      </c>
      <c r="R68" s="964"/>
      <c r="S68" s="964"/>
      <c r="T68" s="964"/>
      <c r="U68" s="964"/>
      <c r="V68" s="964">
        <v>283</v>
      </c>
      <c r="W68" s="964"/>
      <c r="X68" s="964"/>
      <c r="Y68" s="964"/>
      <c r="Z68" s="964"/>
      <c r="AA68" s="964">
        <v>28</v>
      </c>
      <c r="AB68" s="964"/>
      <c r="AC68" s="964"/>
      <c r="AD68" s="964"/>
      <c r="AE68" s="964"/>
      <c r="AF68" s="964">
        <v>28</v>
      </c>
      <c r="AG68" s="964"/>
      <c r="AH68" s="964"/>
      <c r="AI68" s="964"/>
      <c r="AJ68" s="964"/>
      <c r="AK68" s="964" t="s">
        <v>206</v>
      </c>
      <c r="AL68" s="964"/>
      <c r="AM68" s="964"/>
      <c r="AN68" s="964"/>
      <c r="AO68" s="964"/>
      <c r="AP68" s="964">
        <v>315</v>
      </c>
      <c r="AQ68" s="964"/>
      <c r="AR68" s="964"/>
      <c r="AS68" s="964"/>
      <c r="AT68" s="964"/>
      <c r="AU68" s="964" t="s">
        <v>206</v>
      </c>
      <c r="AV68" s="964"/>
      <c r="AW68" s="964"/>
      <c r="AX68" s="964"/>
      <c r="AY68" s="964"/>
      <c r="AZ68" s="965"/>
      <c r="BA68" s="965"/>
      <c r="BB68" s="965"/>
      <c r="BC68" s="965"/>
      <c r="BD68" s="966"/>
      <c r="BE68" s="56"/>
      <c r="BF68" s="56"/>
      <c r="BG68" s="56"/>
      <c r="BH68" s="56"/>
      <c r="BI68" s="56"/>
      <c r="BJ68" s="56"/>
      <c r="BK68" s="56"/>
      <c r="BL68" s="56"/>
      <c r="BM68" s="56"/>
      <c r="BN68" s="56"/>
      <c r="BO68" s="56"/>
      <c r="BP68" s="56"/>
      <c r="BQ68" s="53">
        <v>62</v>
      </c>
      <c r="BR68" s="74"/>
      <c r="BS68" s="925"/>
      <c r="BT68" s="926"/>
      <c r="BU68" s="926"/>
      <c r="BV68" s="926"/>
      <c r="BW68" s="926"/>
      <c r="BX68" s="926"/>
      <c r="BY68" s="926"/>
      <c r="BZ68" s="926"/>
      <c r="CA68" s="926"/>
      <c r="CB68" s="926"/>
      <c r="CC68" s="926"/>
      <c r="CD68" s="926"/>
      <c r="CE68" s="926"/>
      <c r="CF68" s="926"/>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31"/>
      <c r="EA68" s="49"/>
    </row>
    <row r="69" spans="1:131" ht="26.25" customHeight="1" x14ac:dyDescent="0.15">
      <c r="A69" s="53">
        <v>2</v>
      </c>
      <c r="B69" s="710" t="s">
        <v>497</v>
      </c>
      <c r="C69" s="711"/>
      <c r="D69" s="711"/>
      <c r="E69" s="711"/>
      <c r="F69" s="711"/>
      <c r="G69" s="711"/>
      <c r="H69" s="711"/>
      <c r="I69" s="711"/>
      <c r="J69" s="711"/>
      <c r="K69" s="711"/>
      <c r="L69" s="711"/>
      <c r="M69" s="711"/>
      <c r="N69" s="711"/>
      <c r="O69" s="711"/>
      <c r="P69" s="712"/>
      <c r="Q69" s="954">
        <v>1379</v>
      </c>
      <c r="R69" s="955"/>
      <c r="S69" s="955"/>
      <c r="T69" s="955"/>
      <c r="U69" s="955"/>
      <c r="V69" s="955">
        <v>1379</v>
      </c>
      <c r="W69" s="955"/>
      <c r="X69" s="955"/>
      <c r="Y69" s="955"/>
      <c r="Z69" s="955"/>
      <c r="AA69" s="955" t="s">
        <v>206</v>
      </c>
      <c r="AB69" s="955"/>
      <c r="AC69" s="955"/>
      <c r="AD69" s="955"/>
      <c r="AE69" s="955"/>
      <c r="AF69" s="955" t="s">
        <v>206</v>
      </c>
      <c r="AG69" s="955"/>
      <c r="AH69" s="955"/>
      <c r="AI69" s="955"/>
      <c r="AJ69" s="955"/>
      <c r="AK69" s="955">
        <v>264</v>
      </c>
      <c r="AL69" s="955"/>
      <c r="AM69" s="955"/>
      <c r="AN69" s="955"/>
      <c r="AO69" s="955"/>
      <c r="AP69" s="955" t="s">
        <v>206</v>
      </c>
      <c r="AQ69" s="955"/>
      <c r="AR69" s="955"/>
      <c r="AS69" s="955"/>
      <c r="AT69" s="955"/>
      <c r="AU69" s="955" t="s">
        <v>206</v>
      </c>
      <c r="AV69" s="955"/>
      <c r="AW69" s="955"/>
      <c r="AX69" s="955"/>
      <c r="AY69" s="955"/>
      <c r="AZ69" s="956"/>
      <c r="BA69" s="956"/>
      <c r="BB69" s="956"/>
      <c r="BC69" s="956"/>
      <c r="BD69" s="957"/>
      <c r="BE69" s="56"/>
      <c r="BF69" s="56"/>
      <c r="BG69" s="56"/>
      <c r="BH69" s="56"/>
      <c r="BI69" s="56"/>
      <c r="BJ69" s="56"/>
      <c r="BK69" s="56"/>
      <c r="BL69" s="56"/>
      <c r="BM69" s="56"/>
      <c r="BN69" s="56"/>
      <c r="BO69" s="56"/>
      <c r="BP69" s="56"/>
      <c r="BQ69" s="53">
        <v>63</v>
      </c>
      <c r="BR69" s="74"/>
      <c r="BS69" s="925"/>
      <c r="BT69" s="926"/>
      <c r="BU69" s="926"/>
      <c r="BV69" s="926"/>
      <c r="BW69" s="926"/>
      <c r="BX69" s="926"/>
      <c r="BY69" s="926"/>
      <c r="BZ69" s="926"/>
      <c r="CA69" s="926"/>
      <c r="CB69" s="926"/>
      <c r="CC69" s="926"/>
      <c r="CD69" s="926"/>
      <c r="CE69" s="926"/>
      <c r="CF69" s="926"/>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31"/>
      <c r="EA69" s="49"/>
    </row>
    <row r="70" spans="1:131" ht="26.25" customHeight="1" x14ac:dyDescent="0.15">
      <c r="A70" s="53">
        <v>3</v>
      </c>
      <c r="B70" s="710" t="s">
        <v>498</v>
      </c>
      <c r="C70" s="711"/>
      <c r="D70" s="711"/>
      <c r="E70" s="711"/>
      <c r="F70" s="711"/>
      <c r="G70" s="711"/>
      <c r="H70" s="711"/>
      <c r="I70" s="711"/>
      <c r="J70" s="711"/>
      <c r="K70" s="711"/>
      <c r="L70" s="711"/>
      <c r="M70" s="711"/>
      <c r="N70" s="711"/>
      <c r="O70" s="711"/>
      <c r="P70" s="712"/>
      <c r="Q70" s="954">
        <v>4795</v>
      </c>
      <c r="R70" s="955"/>
      <c r="S70" s="955"/>
      <c r="T70" s="955"/>
      <c r="U70" s="955"/>
      <c r="V70" s="955">
        <v>4781</v>
      </c>
      <c r="W70" s="955"/>
      <c r="X70" s="955"/>
      <c r="Y70" s="955"/>
      <c r="Z70" s="955"/>
      <c r="AA70" s="955">
        <v>14</v>
      </c>
      <c r="AB70" s="955"/>
      <c r="AC70" s="955"/>
      <c r="AD70" s="955"/>
      <c r="AE70" s="955"/>
      <c r="AF70" s="955">
        <v>14</v>
      </c>
      <c r="AG70" s="955"/>
      <c r="AH70" s="955"/>
      <c r="AI70" s="955"/>
      <c r="AJ70" s="955"/>
      <c r="AK70" s="955">
        <v>32</v>
      </c>
      <c r="AL70" s="955"/>
      <c r="AM70" s="955"/>
      <c r="AN70" s="955"/>
      <c r="AO70" s="955"/>
      <c r="AP70" s="955" t="s">
        <v>206</v>
      </c>
      <c r="AQ70" s="955"/>
      <c r="AR70" s="955"/>
      <c r="AS70" s="955"/>
      <c r="AT70" s="955"/>
      <c r="AU70" s="955" t="s">
        <v>206</v>
      </c>
      <c r="AV70" s="955"/>
      <c r="AW70" s="955"/>
      <c r="AX70" s="955"/>
      <c r="AY70" s="955"/>
      <c r="AZ70" s="956"/>
      <c r="BA70" s="956"/>
      <c r="BB70" s="956"/>
      <c r="BC70" s="956"/>
      <c r="BD70" s="957"/>
      <c r="BE70" s="56"/>
      <c r="BF70" s="56"/>
      <c r="BG70" s="56"/>
      <c r="BH70" s="56"/>
      <c r="BI70" s="56"/>
      <c r="BJ70" s="56"/>
      <c r="BK70" s="56"/>
      <c r="BL70" s="56"/>
      <c r="BM70" s="56"/>
      <c r="BN70" s="56"/>
      <c r="BO70" s="56"/>
      <c r="BP70" s="56"/>
      <c r="BQ70" s="53">
        <v>64</v>
      </c>
      <c r="BR70" s="74"/>
      <c r="BS70" s="925"/>
      <c r="BT70" s="926"/>
      <c r="BU70" s="926"/>
      <c r="BV70" s="926"/>
      <c r="BW70" s="926"/>
      <c r="BX70" s="926"/>
      <c r="BY70" s="926"/>
      <c r="BZ70" s="926"/>
      <c r="CA70" s="926"/>
      <c r="CB70" s="926"/>
      <c r="CC70" s="926"/>
      <c r="CD70" s="926"/>
      <c r="CE70" s="926"/>
      <c r="CF70" s="926"/>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31"/>
      <c r="EA70" s="49"/>
    </row>
    <row r="71" spans="1:131" ht="26.25" customHeight="1" x14ac:dyDescent="0.15">
      <c r="A71" s="53">
        <v>4</v>
      </c>
      <c r="B71" s="710" t="s">
        <v>499</v>
      </c>
      <c r="C71" s="711"/>
      <c r="D71" s="711"/>
      <c r="E71" s="711"/>
      <c r="F71" s="711"/>
      <c r="G71" s="711"/>
      <c r="H71" s="711"/>
      <c r="I71" s="711"/>
      <c r="J71" s="711"/>
      <c r="K71" s="711"/>
      <c r="L71" s="711"/>
      <c r="M71" s="711"/>
      <c r="N71" s="711"/>
      <c r="O71" s="711"/>
      <c r="P71" s="712"/>
      <c r="Q71" s="954">
        <v>177</v>
      </c>
      <c r="R71" s="955"/>
      <c r="S71" s="955"/>
      <c r="T71" s="955"/>
      <c r="U71" s="955"/>
      <c r="V71" s="955">
        <v>155</v>
      </c>
      <c r="W71" s="955"/>
      <c r="X71" s="955"/>
      <c r="Y71" s="955"/>
      <c r="Z71" s="955"/>
      <c r="AA71" s="955">
        <v>22</v>
      </c>
      <c r="AB71" s="955"/>
      <c r="AC71" s="955"/>
      <c r="AD71" s="955"/>
      <c r="AE71" s="955"/>
      <c r="AF71" s="955">
        <v>22</v>
      </c>
      <c r="AG71" s="955"/>
      <c r="AH71" s="955"/>
      <c r="AI71" s="955"/>
      <c r="AJ71" s="955"/>
      <c r="AK71" s="955">
        <v>23</v>
      </c>
      <c r="AL71" s="955"/>
      <c r="AM71" s="955"/>
      <c r="AN71" s="955"/>
      <c r="AO71" s="955"/>
      <c r="AP71" s="955">
        <v>184</v>
      </c>
      <c r="AQ71" s="955"/>
      <c r="AR71" s="955"/>
      <c r="AS71" s="955"/>
      <c r="AT71" s="955"/>
      <c r="AU71" s="955" t="s">
        <v>206</v>
      </c>
      <c r="AV71" s="955"/>
      <c r="AW71" s="955"/>
      <c r="AX71" s="955"/>
      <c r="AY71" s="955"/>
      <c r="AZ71" s="956"/>
      <c r="BA71" s="956"/>
      <c r="BB71" s="956"/>
      <c r="BC71" s="956"/>
      <c r="BD71" s="957"/>
      <c r="BE71" s="56"/>
      <c r="BF71" s="56"/>
      <c r="BG71" s="56"/>
      <c r="BH71" s="56"/>
      <c r="BI71" s="56"/>
      <c r="BJ71" s="56"/>
      <c r="BK71" s="56"/>
      <c r="BL71" s="56"/>
      <c r="BM71" s="56"/>
      <c r="BN71" s="56"/>
      <c r="BO71" s="56"/>
      <c r="BP71" s="56"/>
      <c r="BQ71" s="53">
        <v>65</v>
      </c>
      <c r="BR71" s="74"/>
      <c r="BS71" s="925"/>
      <c r="BT71" s="926"/>
      <c r="BU71" s="926"/>
      <c r="BV71" s="926"/>
      <c r="BW71" s="926"/>
      <c r="BX71" s="926"/>
      <c r="BY71" s="926"/>
      <c r="BZ71" s="926"/>
      <c r="CA71" s="926"/>
      <c r="CB71" s="926"/>
      <c r="CC71" s="926"/>
      <c r="CD71" s="926"/>
      <c r="CE71" s="926"/>
      <c r="CF71" s="926"/>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31"/>
      <c r="EA71" s="49"/>
    </row>
    <row r="72" spans="1:131" ht="26.25" customHeight="1" x14ac:dyDescent="0.15">
      <c r="A72" s="53">
        <v>5</v>
      </c>
      <c r="B72" s="710" t="s">
        <v>409</v>
      </c>
      <c r="C72" s="711"/>
      <c r="D72" s="711"/>
      <c r="E72" s="711"/>
      <c r="F72" s="711"/>
      <c r="G72" s="711"/>
      <c r="H72" s="711"/>
      <c r="I72" s="711"/>
      <c r="J72" s="711"/>
      <c r="K72" s="711"/>
      <c r="L72" s="711"/>
      <c r="M72" s="711"/>
      <c r="N72" s="711"/>
      <c r="O72" s="711"/>
      <c r="P72" s="712"/>
      <c r="Q72" s="954">
        <v>243</v>
      </c>
      <c r="R72" s="955"/>
      <c r="S72" s="955"/>
      <c r="T72" s="955"/>
      <c r="U72" s="955"/>
      <c r="V72" s="955">
        <v>233</v>
      </c>
      <c r="W72" s="955"/>
      <c r="X72" s="955"/>
      <c r="Y72" s="955"/>
      <c r="Z72" s="955"/>
      <c r="AA72" s="955">
        <v>10</v>
      </c>
      <c r="AB72" s="955"/>
      <c r="AC72" s="955"/>
      <c r="AD72" s="955"/>
      <c r="AE72" s="955"/>
      <c r="AF72" s="955">
        <v>10</v>
      </c>
      <c r="AG72" s="955"/>
      <c r="AH72" s="955"/>
      <c r="AI72" s="955"/>
      <c r="AJ72" s="955"/>
      <c r="AK72" s="955">
        <v>10</v>
      </c>
      <c r="AL72" s="955"/>
      <c r="AM72" s="955"/>
      <c r="AN72" s="955"/>
      <c r="AO72" s="955"/>
      <c r="AP72" s="955">
        <v>71</v>
      </c>
      <c r="AQ72" s="955"/>
      <c r="AR72" s="955"/>
      <c r="AS72" s="955"/>
      <c r="AT72" s="955"/>
      <c r="AU72" s="955">
        <v>21</v>
      </c>
      <c r="AV72" s="955"/>
      <c r="AW72" s="955"/>
      <c r="AX72" s="955"/>
      <c r="AY72" s="955"/>
      <c r="AZ72" s="956"/>
      <c r="BA72" s="956"/>
      <c r="BB72" s="956"/>
      <c r="BC72" s="956"/>
      <c r="BD72" s="957"/>
      <c r="BE72" s="56"/>
      <c r="BF72" s="56"/>
      <c r="BG72" s="56"/>
      <c r="BH72" s="56"/>
      <c r="BI72" s="56"/>
      <c r="BJ72" s="56"/>
      <c r="BK72" s="56"/>
      <c r="BL72" s="56"/>
      <c r="BM72" s="56"/>
      <c r="BN72" s="56"/>
      <c r="BO72" s="56"/>
      <c r="BP72" s="56"/>
      <c r="BQ72" s="53">
        <v>66</v>
      </c>
      <c r="BR72" s="74"/>
      <c r="BS72" s="925"/>
      <c r="BT72" s="926"/>
      <c r="BU72" s="926"/>
      <c r="BV72" s="926"/>
      <c r="BW72" s="926"/>
      <c r="BX72" s="926"/>
      <c r="BY72" s="926"/>
      <c r="BZ72" s="926"/>
      <c r="CA72" s="926"/>
      <c r="CB72" s="926"/>
      <c r="CC72" s="926"/>
      <c r="CD72" s="926"/>
      <c r="CE72" s="926"/>
      <c r="CF72" s="926"/>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31"/>
      <c r="EA72" s="49"/>
    </row>
    <row r="73" spans="1:131" ht="26.25" customHeight="1" x14ac:dyDescent="0.15">
      <c r="A73" s="53">
        <v>6</v>
      </c>
      <c r="B73" s="710" t="s">
        <v>463</v>
      </c>
      <c r="C73" s="711"/>
      <c r="D73" s="711"/>
      <c r="E73" s="711"/>
      <c r="F73" s="711"/>
      <c r="G73" s="711"/>
      <c r="H73" s="711"/>
      <c r="I73" s="711"/>
      <c r="J73" s="711"/>
      <c r="K73" s="711"/>
      <c r="L73" s="711"/>
      <c r="M73" s="711"/>
      <c r="N73" s="711"/>
      <c r="O73" s="711"/>
      <c r="P73" s="712"/>
      <c r="Q73" s="954">
        <v>162</v>
      </c>
      <c r="R73" s="955"/>
      <c r="S73" s="955"/>
      <c r="T73" s="955"/>
      <c r="U73" s="955"/>
      <c r="V73" s="955">
        <v>157</v>
      </c>
      <c r="W73" s="955"/>
      <c r="X73" s="955"/>
      <c r="Y73" s="955"/>
      <c r="Z73" s="955"/>
      <c r="AA73" s="955">
        <v>5</v>
      </c>
      <c r="AB73" s="955"/>
      <c r="AC73" s="955"/>
      <c r="AD73" s="955"/>
      <c r="AE73" s="955"/>
      <c r="AF73" s="955">
        <v>5</v>
      </c>
      <c r="AG73" s="955"/>
      <c r="AH73" s="955"/>
      <c r="AI73" s="955"/>
      <c r="AJ73" s="955"/>
      <c r="AK73" s="955" t="s">
        <v>206</v>
      </c>
      <c r="AL73" s="955"/>
      <c r="AM73" s="955"/>
      <c r="AN73" s="955"/>
      <c r="AO73" s="955"/>
      <c r="AP73" s="955" t="s">
        <v>206</v>
      </c>
      <c r="AQ73" s="955"/>
      <c r="AR73" s="955"/>
      <c r="AS73" s="955"/>
      <c r="AT73" s="955"/>
      <c r="AU73" s="955" t="s">
        <v>206</v>
      </c>
      <c r="AV73" s="955"/>
      <c r="AW73" s="955"/>
      <c r="AX73" s="955"/>
      <c r="AY73" s="955"/>
      <c r="AZ73" s="956"/>
      <c r="BA73" s="956"/>
      <c r="BB73" s="956"/>
      <c r="BC73" s="956"/>
      <c r="BD73" s="957"/>
      <c r="BE73" s="56"/>
      <c r="BF73" s="56"/>
      <c r="BG73" s="56"/>
      <c r="BH73" s="56"/>
      <c r="BI73" s="56"/>
      <c r="BJ73" s="56"/>
      <c r="BK73" s="56"/>
      <c r="BL73" s="56"/>
      <c r="BM73" s="56"/>
      <c r="BN73" s="56"/>
      <c r="BO73" s="56"/>
      <c r="BP73" s="56"/>
      <c r="BQ73" s="53">
        <v>67</v>
      </c>
      <c r="BR73" s="74"/>
      <c r="BS73" s="925"/>
      <c r="BT73" s="926"/>
      <c r="BU73" s="926"/>
      <c r="BV73" s="926"/>
      <c r="BW73" s="926"/>
      <c r="BX73" s="926"/>
      <c r="BY73" s="926"/>
      <c r="BZ73" s="926"/>
      <c r="CA73" s="926"/>
      <c r="CB73" s="926"/>
      <c r="CC73" s="926"/>
      <c r="CD73" s="926"/>
      <c r="CE73" s="926"/>
      <c r="CF73" s="926"/>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31"/>
      <c r="EA73" s="49"/>
    </row>
    <row r="74" spans="1:131" ht="26.25" customHeight="1" x14ac:dyDescent="0.15">
      <c r="A74" s="53">
        <v>7</v>
      </c>
      <c r="B74" s="710" t="s">
        <v>340</v>
      </c>
      <c r="C74" s="711"/>
      <c r="D74" s="711"/>
      <c r="E74" s="711"/>
      <c r="F74" s="711"/>
      <c r="G74" s="711"/>
      <c r="H74" s="711"/>
      <c r="I74" s="711"/>
      <c r="J74" s="711"/>
      <c r="K74" s="711"/>
      <c r="L74" s="711"/>
      <c r="M74" s="711"/>
      <c r="N74" s="711"/>
      <c r="O74" s="711"/>
      <c r="P74" s="712"/>
      <c r="Q74" s="954">
        <v>132</v>
      </c>
      <c r="R74" s="955"/>
      <c r="S74" s="955"/>
      <c r="T74" s="955"/>
      <c r="U74" s="955"/>
      <c r="V74" s="955">
        <v>87</v>
      </c>
      <c r="W74" s="955"/>
      <c r="X74" s="955"/>
      <c r="Y74" s="955"/>
      <c r="Z74" s="955"/>
      <c r="AA74" s="955">
        <v>45</v>
      </c>
      <c r="AB74" s="955"/>
      <c r="AC74" s="955"/>
      <c r="AD74" s="955"/>
      <c r="AE74" s="955"/>
      <c r="AF74" s="955">
        <v>45</v>
      </c>
      <c r="AG74" s="955"/>
      <c r="AH74" s="955"/>
      <c r="AI74" s="955"/>
      <c r="AJ74" s="955"/>
      <c r="AK74" s="955" t="s">
        <v>206</v>
      </c>
      <c r="AL74" s="955"/>
      <c r="AM74" s="955"/>
      <c r="AN74" s="955"/>
      <c r="AO74" s="955"/>
      <c r="AP74" s="955" t="s">
        <v>206</v>
      </c>
      <c r="AQ74" s="955"/>
      <c r="AR74" s="955"/>
      <c r="AS74" s="955"/>
      <c r="AT74" s="955"/>
      <c r="AU74" s="955" t="s">
        <v>206</v>
      </c>
      <c r="AV74" s="955"/>
      <c r="AW74" s="955"/>
      <c r="AX74" s="955"/>
      <c r="AY74" s="955"/>
      <c r="AZ74" s="956"/>
      <c r="BA74" s="956"/>
      <c r="BB74" s="956"/>
      <c r="BC74" s="956"/>
      <c r="BD74" s="957"/>
      <c r="BE74" s="56"/>
      <c r="BF74" s="56"/>
      <c r="BG74" s="56"/>
      <c r="BH74" s="56"/>
      <c r="BI74" s="56"/>
      <c r="BJ74" s="56"/>
      <c r="BK74" s="56"/>
      <c r="BL74" s="56"/>
      <c r="BM74" s="56"/>
      <c r="BN74" s="56"/>
      <c r="BO74" s="56"/>
      <c r="BP74" s="56"/>
      <c r="BQ74" s="53">
        <v>68</v>
      </c>
      <c r="BR74" s="74"/>
      <c r="BS74" s="925"/>
      <c r="BT74" s="926"/>
      <c r="BU74" s="926"/>
      <c r="BV74" s="926"/>
      <c r="BW74" s="926"/>
      <c r="BX74" s="926"/>
      <c r="BY74" s="926"/>
      <c r="BZ74" s="926"/>
      <c r="CA74" s="926"/>
      <c r="CB74" s="926"/>
      <c r="CC74" s="926"/>
      <c r="CD74" s="926"/>
      <c r="CE74" s="926"/>
      <c r="CF74" s="926"/>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31"/>
      <c r="EA74" s="49"/>
    </row>
    <row r="75" spans="1:131" ht="26.25" customHeight="1" x14ac:dyDescent="0.15">
      <c r="A75" s="53">
        <v>8</v>
      </c>
      <c r="B75" s="710" t="s">
        <v>300</v>
      </c>
      <c r="C75" s="711"/>
      <c r="D75" s="711"/>
      <c r="E75" s="711"/>
      <c r="F75" s="711"/>
      <c r="G75" s="711"/>
      <c r="H75" s="711"/>
      <c r="I75" s="711"/>
      <c r="J75" s="711"/>
      <c r="K75" s="711"/>
      <c r="L75" s="711"/>
      <c r="M75" s="711"/>
      <c r="N75" s="711"/>
      <c r="O75" s="711"/>
      <c r="P75" s="712"/>
      <c r="Q75" s="713">
        <v>15803</v>
      </c>
      <c r="R75" s="714"/>
      <c r="S75" s="714"/>
      <c r="T75" s="714"/>
      <c r="U75" s="958"/>
      <c r="V75" s="959">
        <v>14948</v>
      </c>
      <c r="W75" s="714"/>
      <c r="X75" s="714"/>
      <c r="Y75" s="714"/>
      <c r="Z75" s="958"/>
      <c r="AA75" s="959">
        <v>855</v>
      </c>
      <c r="AB75" s="714"/>
      <c r="AC75" s="714"/>
      <c r="AD75" s="714"/>
      <c r="AE75" s="958"/>
      <c r="AF75" s="959">
        <v>855</v>
      </c>
      <c r="AG75" s="714"/>
      <c r="AH75" s="714"/>
      <c r="AI75" s="714"/>
      <c r="AJ75" s="958"/>
      <c r="AK75" s="959" t="s">
        <v>206</v>
      </c>
      <c r="AL75" s="714"/>
      <c r="AM75" s="714"/>
      <c r="AN75" s="714"/>
      <c r="AO75" s="958"/>
      <c r="AP75" s="959">
        <v>4992</v>
      </c>
      <c r="AQ75" s="714"/>
      <c r="AR75" s="714"/>
      <c r="AS75" s="714"/>
      <c r="AT75" s="958"/>
      <c r="AU75" s="959">
        <v>63</v>
      </c>
      <c r="AV75" s="714"/>
      <c r="AW75" s="714"/>
      <c r="AX75" s="714"/>
      <c r="AY75" s="958"/>
      <c r="AZ75" s="956"/>
      <c r="BA75" s="956"/>
      <c r="BB75" s="956"/>
      <c r="BC75" s="956"/>
      <c r="BD75" s="957"/>
      <c r="BE75" s="56"/>
      <c r="BF75" s="56"/>
      <c r="BG75" s="56"/>
      <c r="BH75" s="56"/>
      <c r="BI75" s="56"/>
      <c r="BJ75" s="56"/>
      <c r="BK75" s="56"/>
      <c r="BL75" s="56"/>
      <c r="BM75" s="56"/>
      <c r="BN75" s="56"/>
      <c r="BO75" s="56"/>
      <c r="BP75" s="56"/>
      <c r="BQ75" s="53">
        <v>69</v>
      </c>
      <c r="BR75" s="74"/>
      <c r="BS75" s="925"/>
      <c r="BT75" s="926"/>
      <c r="BU75" s="926"/>
      <c r="BV75" s="926"/>
      <c r="BW75" s="926"/>
      <c r="BX75" s="926"/>
      <c r="BY75" s="926"/>
      <c r="BZ75" s="926"/>
      <c r="CA75" s="926"/>
      <c r="CB75" s="926"/>
      <c r="CC75" s="926"/>
      <c r="CD75" s="926"/>
      <c r="CE75" s="926"/>
      <c r="CF75" s="926"/>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31"/>
      <c r="EA75" s="49"/>
    </row>
    <row r="76" spans="1:131" ht="26.25" customHeight="1" x14ac:dyDescent="0.15">
      <c r="A76" s="53">
        <v>9</v>
      </c>
      <c r="B76" s="710" t="s">
        <v>227</v>
      </c>
      <c r="C76" s="711"/>
      <c r="D76" s="711"/>
      <c r="E76" s="711"/>
      <c r="F76" s="711"/>
      <c r="G76" s="711"/>
      <c r="H76" s="711"/>
      <c r="I76" s="711"/>
      <c r="J76" s="711"/>
      <c r="K76" s="711"/>
      <c r="L76" s="711"/>
      <c r="M76" s="711"/>
      <c r="N76" s="711"/>
      <c r="O76" s="711"/>
      <c r="P76" s="712"/>
      <c r="Q76" s="713">
        <v>449</v>
      </c>
      <c r="R76" s="714"/>
      <c r="S76" s="714"/>
      <c r="T76" s="714"/>
      <c r="U76" s="958"/>
      <c r="V76" s="959">
        <v>420</v>
      </c>
      <c r="W76" s="714"/>
      <c r="X76" s="714"/>
      <c r="Y76" s="714"/>
      <c r="Z76" s="958"/>
      <c r="AA76" s="959">
        <v>29</v>
      </c>
      <c r="AB76" s="714"/>
      <c r="AC76" s="714"/>
      <c r="AD76" s="714"/>
      <c r="AE76" s="958"/>
      <c r="AF76" s="959">
        <v>29</v>
      </c>
      <c r="AG76" s="714"/>
      <c r="AH76" s="714"/>
      <c r="AI76" s="714"/>
      <c r="AJ76" s="958"/>
      <c r="AK76" s="959">
        <v>149</v>
      </c>
      <c r="AL76" s="714"/>
      <c r="AM76" s="714"/>
      <c r="AN76" s="714"/>
      <c r="AO76" s="958"/>
      <c r="AP76" s="955" t="s">
        <v>206</v>
      </c>
      <c r="AQ76" s="955"/>
      <c r="AR76" s="955"/>
      <c r="AS76" s="955"/>
      <c r="AT76" s="955"/>
      <c r="AU76" s="959" t="s">
        <v>206</v>
      </c>
      <c r="AV76" s="714"/>
      <c r="AW76" s="714"/>
      <c r="AX76" s="714"/>
      <c r="AY76" s="958"/>
      <c r="AZ76" s="956"/>
      <c r="BA76" s="956"/>
      <c r="BB76" s="956"/>
      <c r="BC76" s="956"/>
      <c r="BD76" s="957"/>
      <c r="BE76" s="56"/>
      <c r="BF76" s="56"/>
      <c r="BG76" s="56"/>
      <c r="BH76" s="56"/>
      <c r="BI76" s="56"/>
      <c r="BJ76" s="56"/>
      <c r="BK76" s="56"/>
      <c r="BL76" s="56"/>
      <c r="BM76" s="56"/>
      <c r="BN76" s="56"/>
      <c r="BO76" s="56"/>
      <c r="BP76" s="56"/>
      <c r="BQ76" s="53">
        <v>70</v>
      </c>
      <c r="BR76" s="74"/>
      <c r="BS76" s="925"/>
      <c r="BT76" s="926"/>
      <c r="BU76" s="926"/>
      <c r="BV76" s="926"/>
      <c r="BW76" s="926"/>
      <c r="BX76" s="926"/>
      <c r="BY76" s="926"/>
      <c r="BZ76" s="926"/>
      <c r="CA76" s="926"/>
      <c r="CB76" s="926"/>
      <c r="CC76" s="926"/>
      <c r="CD76" s="926"/>
      <c r="CE76" s="926"/>
      <c r="CF76" s="926"/>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31"/>
      <c r="EA76" s="49"/>
    </row>
    <row r="77" spans="1:131" ht="26.25" customHeight="1" x14ac:dyDescent="0.15">
      <c r="A77" s="53">
        <v>10</v>
      </c>
      <c r="B77" s="710" t="s">
        <v>500</v>
      </c>
      <c r="C77" s="711"/>
      <c r="D77" s="711"/>
      <c r="E77" s="711"/>
      <c r="F77" s="711"/>
      <c r="G77" s="711"/>
      <c r="H77" s="711"/>
      <c r="I77" s="711"/>
      <c r="J77" s="711"/>
      <c r="K77" s="711"/>
      <c r="L77" s="711"/>
      <c r="M77" s="711"/>
      <c r="N77" s="711"/>
      <c r="O77" s="711"/>
      <c r="P77" s="712"/>
      <c r="Q77" s="713">
        <v>301</v>
      </c>
      <c r="R77" s="714"/>
      <c r="S77" s="714"/>
      <c r="T77" s="714"/>
      <c r="U77" s="958"/>
      <c r="V77" s="959">
        <v>196</v>
      </c>
      <c r="W77" s="714"/>
      <c r="X77" s="714"/>
      <c r="Y77" s="714"/>
      <c r="Z77" s="958"/>
      <c r="AA77" s="959">
        <v>105</v>
      </c>
      <c r="AB77" s="714"/>
      <c r="AC77" s="714"/>
      <c r="AD77" s="714"/>
      <c r="AE77" s="958"/>
      <c r="AF77" s="959">
        <v>13</v>
      </c>
      <c r="AG77" s="714"/>
      <c r="AH77" s="714"/>
      <c r="AI77" s="714"/>
      <c r="AJ77" s="958"/>
      <c r="AK77" s="959" t="s">
        <v>206</v>
      </c>
      <c r="AL77" s="714"/>
      <c r="AM77" s="714"/>
      <c r="AN77" s="714"/>
      <c r="AO77" s="958"/>
      <c r="AP77" s="959">
        <v>5</v>
      </c>
      <c r="AQ77" s="714"/>
      <c r="AR77" s="714"/>
      <c r="AS77" s="714"/>
      <c r="AT77" s="958"/>
      <c r="AU77" s="959">
        <v>2</v>
      </c>
      <c r="AV77" s="714"/>
      <c r="AW77" s="714"/>
      <c r="AX77" s="714"/>
      <c r="AY77" s="958"/>
      <c r="AZ77" s="956"/>
      <c r="BA77" s="956"/>
      <c r="BB77" s="956"/>
      <c r="BC77" s="956"/>
      <c r="BD77" s="957"/>
      <c r="BE77" s="56"/>
      <c r="BF77" s="56"/>
      <c r="BG77" s="56"/>
      <c r="BH77" s="56"/>
      <c r="BI77" s="56"/>
      <c r="BJ77" s="56"/>
      <c r="BK77" s="56"/>
      <c r="BL77" s="56"/>
      <c r="BM77" s="56"/>
      <c r="BN77" s="56"/>
      <c r="BO77" s="56"/>
      <c r="BP77" s="56"/>
      <c r="BQ77" s="53">
        <v>71</v>
      </c>
      <c r="BR77" s="74"/>
      <c r="BS77" s="925"/>
      <c r="BT77" s="926"/>
      <c r="BU77" s="926"/>
      <c r="BV77" s="926"/>
      <c r="BW77" s="926"/>
      <c r="BX77" s="926"/>
      <c r="BY77" s="926"/>
      <c r="BZ77" s="926"/>
      <c r="CA77" s="926"/>
      <c r="CB77" s="926"/>
      <c r="CC77" s="926"/>
      <c r="CD77" s="926"/>
      <c r="CE77" s="926"/>
      <c r="CF77" s="926"/>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31"/>
      <c r="EA77" s="49"/>
    </row>
    <row r="78" spans="1:131" ht="26.25" customHeight="1" x14ac:dyDescent="0.15">
      <c r="A78" s="53">
        <v>11</v>
      </c>
      <c r="B78" s="710"/>
      <c r="C78" s="711"/>
      <c r="D78" s="711"/>
      <c r="E78" s="711"/>
      <c r="F78" s="711"/>
      <c r="G78" s="711"/>
      <c r="H78" s="711"/>
      <c r="I78" s="711"/>
      <c r="J78" s="711"/>
      <c r="K78" s="711"/>
      <c r="L78" s="711"/>
      <c r="M78" s="711"/>
      <c r="N78" s="711"/>
      <c r="O78" s="711"/>
      <c r="P78" s="712"/>
      <c r="Q78" s="954"/>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56"/>
      <c r="BF78" s="56"/>
      <c r="BG78" s="56"/>
      <c r="BH78" s="56"/>
      <c r="BI78" s="56"/>
      <c r="BJ78" s="49"/>
      <c r="BK78" s="49"/>
      <c r="BL78" s="49"/>
      <c r="BM78" s="49"/>
      <c r="BN78" s="49"/>
      <c r="BO78" s="56"/>
      <c r="BP78" s="56"/>
      <c r="BQ78" s="53">
        <v>72</v>
      </c>
      <c r="BR78" s="74"/>
      <c r="BS78" s="925"/>
      <c r="BT78" s="926"/>
      <c r="BU78" s="926"/>
      <c r="BV78" s="926"/>
      <c r="BW78" s="926"/>
      <c r="BX78" s="926"/>
      <c r="BY78" s="926"/>
      <c r="BZ78" s="926"/>
      <c r="CA78" s="926"/>
      <c r="CB78" s="926"/>
      <c r="CC78" s="926"/>
      <c r="CD78" s="926"/>
      <c r="CE78" s="926"/>
      <c r="CF78" s="926"/>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31"/>
      <c r="EA78" s="49"/>
    </row>
    <row r="79" spans="1:131" ht="26.25" customHeight="1" x14ac:dyDescent="0.15">
      <c r="A79" s="53">
        <v>12</v>
      </c>
      <c r="B79" s="710"/>
      <c r="C79" s="711"/>
      <c r="D79" s="711"/>
      <c r="E79" s="711"/>
      <c r="F79" s="711"/>
      <c r="G79" s="711"/>
      <c r="H79" s="711"/>
      <c r="I79" s="711"/>
      <c r="J79" s="711"/>
      <c r="K79" s="711"/>
      <c r="L79" s="711"/>
      <c r="M79" s="711"/>
      <c r="N79" s="711"/>
      <c r="O79" s="711"/>
      <c r="P79" s="712"/>
      <c r="Q79" s="954"/>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56"/>
      <c r="BF79" s="56"/>
      <c r="BG79" s="56"/>
      <c r="BH79" s="56"/>
      <c r="BI79" s="56"/>
      <c r="BJ79" s="49"/>
      <c r="BK79" s="49"/>
      <c r="BL79" s="49"/>
      <c r="BM79" s="49"/>
      <c r="BN79" s="49"/>
      <c r="BO79" s="56"/>
      <c r="BP79" s="56"/>
      <c r="BQ79" s="53">
        <v>73</v>
      </c>
      <c r="BR79" s="74"/>
      <c r="BS79" s="925"/>
      <c r="BT79" s="926"/>
      <c r="BU79" s="926"/>
      <c r="BV79" s="926"/>
      <c r="BW79" s="926"/>
      <c r="BX79" s="926"/>
      <c r="BY79" s="926"/>
      <c r="BZ79" s="926"/>
      <c r="CA79" s="926"/>
      <c r="CB79" s="926"/>
      <c r="CC79" s="926"/>
      <c r="CD79" s="926"/>
      <c r="CE79" s="926"/>
      <c r="CF79" s="926"/>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31"/>
      <c r="EA79" s="49"/>
    </row>
    <row r="80" spans="1:131" ht="26.25" customHeight="1" x14ac:dyDescent="0.15">
      <c r="A80" s="53">
        <v>13</v>
      </c>
      <c r="B80" s="710"/>
      <c r="C80" s="711"/>
      <c r="D80" s="711"/>
      <c r="E80" s="711"/>
      <c r="F80" s="711"/>
      <c r="G80" s="711"/>
      <c r="H80" s="711"/>
      <c r="I80" s="711"/>
      <c r="J80" s="711"/>
      <c r="K80" s="711"/>
      <c r="L80" s="711"/>
      <c r="M80" s="711"/>
      <c r="N80" s="711"/>
      <c r="O80" s="711"/>
      <c r="P80" s="712"/>
      <c r="Q80" s="954"/>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56"/>
      <c r="BF80" s="56"/>
      <c r="BG80" s="56"/>
      <c r="BH80" s="56"/>
      <c r="BI80" s="56"/>
      <c r="BJ80" s="56"/>
      <c r="BK80" s="56"/>
      <c r="BL80" s="56"/>
      <c r="BM80" s="56"/>
      <c r="BN80" s="56"/>
      <c r="BO80" s="56"/>
      <c r="BP80" s="56"/>
      <c r="BQ80" s="53">
        <v>74</v>
      </c>
      <c r="BR80" s="74"/>
      <c r="BS80" s="925"/>
      <c r="BT80" s="926"/>
      <c r="BU80" s="926"/>
      <c r="BV80" s="926"/>
      <c r="BW80" s="926"/>
      <c r="BX80" s="926"/>
      <c r="BY80" s="926"/>
      <c r="BZ80" s="926"/>
      <c r="CA80" s="926"/>
      <c r="CB80" s="926"/>
      <c r="CC80" s="926"/>
      <c r="CD80" s="926"/>
      <c r="CE80" s="926"/>
      <c r="CF80" s="926"/>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31"/>
      <c r="EA80" s="49"/>
    </row>
    <row r="81" spans="1:131" ht="26.25" customHeight="1" x14ac:dyDescent="0.15">
      <c r="A81" s="53">
        <v>14</v>
      </c>
      <c r="B81" s="710"/>
      <c r="C81" s="711"/>
      <c r="D81" s="711"/>
      <c r="E81" s="711"/>
      <c r="F81" s="711"/>
      <c r="G81" s="711"/>
      <c r="H81" s="711"/>
      <c r="I81" s="711"/>
      <c r="J81" s="711"/>
      <c r="K81" s="711"/>
      <c r="L81" s="711"/>
      <c r="M81" s="711"/>
      <c r="N81" s="711"/>
      <c r="O81" s="711"/>
      <c r="P81" s="712"/>
      <c r="Q81" s="954"/>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56"/>
      <c r="BF81" s="56"/>
      <c r="BG81" s="56"/>
      <c r="BH81" s="56"/>
      <c r="BI81" s="56"/>
      <c r="BJ81" s="56"/>
      <c r="BK81" s="56"/>
      <c r="BL81" s="56"/>
      <c r="BM81" s="56"/>
      <c r="BN81" s="56"/>
      <c r="BO81" s="56"/>
      <c r="BP81" s="56"/>
      <c r="BQ81" s="53">
        <v>75</v>
      </c>
      <c r="BR81" s="74"/>
      <c r="BS81" s="925"/>
      <c r="BT81" s="926"/>
      <c r="BU81" s="926"/>
      <c r="BV81" s="926"/>
      <c r="BW81" s="926"/>
      <c r="BX81" s="926"/>
      <c r="BY81" s="926"/>
      <c r="BZ81" s="926"/>
      <c r="CA81" s="926"/>
      <c r="CB81" s="926"/>
      <c r="CC81" s="926"/>
      <c r="CD81" s="926"/>
      <c r="CE81" s="926"/>
      <c r="CF81" s="926"/>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31"/>
      <c r="EA81" s="49"/>
    </row>
    <row r="82" spans="1:131" ht="26.25" customHeight="1" x14ac:dyDescent="0.15">
      <c r="A82" s="53">
        <v>15</v>
      </c>
      <c r="B82" s="710"/>
      <c r="C82" s="711"/>
      <c r="D82" s="711"/>
      <c r="E82" s="711"/>
      <c r="F82" s="711"/>
      <c r="G82" s="711"/>
      <c r="H82" s="711"/>
      <c r="I82" s="711"/>
      <c r="J82" s="711"/>
      <c r="K82" s="711"/>
      <c r="L82" s="711"/>
      <c r="M82" s="711"/>
      <c r="N82" s="711"/>
      <c r="O82" s="711"/>
      <c r="P82" s="712"/>
      <c r="Q82" s="954"/>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56"/>
      <c r="BF82" s="56"/>
      <c r="BG82" s="56"/>
      <c r="BH82" s="56"/>
      <c r="BI82" s="56"/>
      <c r="BJ82" s="56"/>
      <c r="BK82" s="56"/>
      <c r="BL82" s="56"/>
      <c r="BM82" s="56"/>
      <c r="BN82" s="56"/>
      <c r="BO82" s="56"/>
      <c r="BP82" s="56"/>
      <c r="BQ82" s="53">
        <v>76</v>
      </c>
      <c r="BR82" s="74"/>
      <c r="BS82" s="925"/>
      <c r="BT82" s="926"/>
      <c r="BU82" s="926"/>
      <c r="BV82" s="926"/>
      <c r="BW82" s="926"/>
      <c r="BX82" s="926"/>
      <c r="BY82" s="926"/>
      <c r="BZ82" s="926"/>
      <c r="CA82" s="926"/>
      <c r="CB82" s="926"/>
      <c r="CC82" s="926"/>
      <c r="CD82" s="926"/>
      <c r="CE82" s="926"/>
      <c r="CF82" s="926"/>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31"/>
      <c r="EA82" s="49"/>
    </row>
    <row r="83" spans="1:131" ht="26.25" customHeight="1" x14ac:dyDescent="0.15">
      <c r="A83" s="53">
        <v>16</v>
      </c>
      <c r="B83" s="710"/>
      <c r="C83" s="711"/>
      <c r="D83" s="711"/>
      <c r="E83" s="711"/>
      <c r="F83" s="711"/>
      <c r="G83" s="711"/>
      <c r="H83" s="711"/>
      <c r="I83" s="711"/>
      <c r="J83" s="711"/>
      <c r="K83" s="711"/>
      <c r="L83" s="711"/>
      <c r="M83" s="711"/>
      <c r="N83" s="711"/>
      <c r="O83" s="711"/>
      <c r="P83" s="712"/>
      <c r="Q83" s="954"/>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56"/>
      <c r="BF83" s="56"/>
      <c r="BG83" s="56"/>
      <c r="BH83" s="56"/>
      <c r="BI83" s="56"/>
      <c r="BJ83" s="56"/>
      <c r="BK83" s="56"/>
      <c r="BL83" s="56"/>
      <c r="BM83" s="56"/>
      <c r="BN83" s="56"/>
      <c r="BO83" s="56"/>
      <c r="BP83" s="56"/>
      <c r="BQ83" s="53">
        <v>77</v>
      </c>
      <c r="BR83" s="74"/>
      <c r="BS83" s="925"/>
      <c r="BT83" s="926"/>
      <c r="BU83" s="926"/>
      <c r="BV83" s="926"/>
      <c r="BW83" s="926"/>
      <c r="BX83" s="926"/>
      <c r="BY83" s="926"/>
      <c r="BZ83" s="926"/>
      <c r="CA83" s="926"/>
      <c r="CB83" s="926"/>
      <c r="CC83" s="926"/>
      <c r="CD83" s="926"/>
      <c r="CE83" s="926"/>
      <c r="CF83" s="926"/>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31"/>
      <c r="EA83" s="49"/>
    </row>
    <row r="84" spans="1:131" ht="26.25" customHeight="1" x14ac:dyDescent="0.15">
      <c r="A84" s="53">
        <v>17</v>
      </c>
      <c r="B84" s="710"/>
      <c r="C84" s="711"/>
      <c r="D84" s="711"/>
      <c r="E84" s="711"/>
      <c r="F84" s="711"/>
      <c r="G84" s="711"/>
      <c r="H84" s="711"/>
      <c r="I84" s="711"/>
      <c r="J84" s="711"/>
      <c r="K84" s="711"/>
      <c r="L84" s="711"/>
      <c r="M84" s="711"/>
      <c r="N84" s="711"/>
      <c r="O84" s="711"/>
      <c r="P84" s="712"/>
      <c r="Q84" s="954"/>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56"/>
      <c r="BF84" s="56"/>
      <c r="BG84" s="56"/>
      <c r="BH84" s="56"/>
      <c r="BI84" s="56"/>
      <c r="BJ84" s="56"/>
      <c r="BK84" s="56"/>
      <c r="BL84" s="56"/>
      <c r="BM84" s="56"/>
      <c r="BN84" s="56"/>
      <c r="BO84" s="56"/>
      <c r="BP84" s="56"/>
      <c r="BQ84" s="53">
        <v>78</v>
      </c>
      <c r="BR84" s="74"/>
      <c r="BS84" s="925"/>
      <c r="BT84" s="926"/>
      <c r="BU84" s="926"/>
      <c r="BV84" s="926"/>
      <c r="BW84" s="926"/>
      <c r="BX84" s="926"/>
      <c r="BY84" s="926"/>
      <c r="BZ84" s="926"/>
      <c r="CA84" s="926"/>
      <c r="CB84" s="926"/>
      <c r="CC84" s="926"/>
      <c r="CD84" s="926"/>
      <c r="CE84" s="926"/>
      <c r="CF84" s="926"/>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31"/>
      <c r="EA84" s="49"/>
    </row>
    <row r="85" spans="1:131" ht="26.25" customHeight="1" x14ac:dyDescent="0.15">
      <c r="A85" s="53">
        <v>18</v>
      </c>
      <c r="B85" s="710"/>
      <c r="C85" s="711"/>
      <c r="D85" s="711"/>
      <c r="E85" s="711"/>
      <c r="F85" s="711"/>
      <c r="G85" s="711"/>
      <c r="H85" s="711"/>
      <c r="I85" s="711"/>
      <c r="J85" s="711"/>
      <c r="K85" s="711"/>
      <c r="L85" s="711"/>
      <c r="M85" s="711"/>
      <c r="N85" s="711"/>
      <c r="O85" s="711"/>
      <c r="P85" s="712"/>
      <c r="Q85" s="954"/>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56"/>
      <c r="BF85" s="56"/>
      <c r="BG85" s="56"/>
      <c r="BH85" s="56"/>
      <c r="BI85" s="56"/>
      <c r="BJ85" s="56"/>
      <c r="BK85" s="56"/>
      <c r="BL85" s="56"/>
      <c r="BM85" s="56"/>
      <c r="BN85" s="56"/>
      <c r="BO85" s="56"/>
      <c r="BP85" s="56"/>
      <c r="BQ85" s="53">
        <v>79</v>
      </c>
      <c r="BR85" s="74"/>
      <c r="BS85" s="925"/>
      <c r="BT85" s="926"/>
      <c r="BU85" s="926"/>
      <c r="BV85" s="926"/>
      <c r="BW85" s="926"/>
      <c r="BX85" s="926"/>
      <c r="BY85" s="926"/>
      <c r="BZ85" s="926"/>
      <c r="CA85" s="926"/>
      <c r="CB85" s="926"/>
      <c r="CC85" s="926"/>
      <c r="CD85" s="926"/>
      <c r="CE85" s="926"/>
      <c r="CF85" s="926"/>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31"/>
      <c r="EA85" s="49"/>
    </row>
    <row r="86" spans="1:131" ht="26.25" customHeight="1" x14ac:dyDescent="0.15">
      <c r="A86" s="53">
        <v>19</v>
      </c>
      <c r="B86" s="710"/>
      <c r="C86" s="711"/>
      <c r="D86" s="711"/>
      <c r="E86" s="711"/>
      <c r="F86" s="711"/>
      <c r="G86" s="711"/>
      <c r="H86" s="711"/>
      <c r="I86" s="711"/>
      <c r="J86" s="711"/>
      <c r="K86" s="711"/>
      <c r="L86" s="711"/>
      <c r="M86" s="711"/>
      <c r="N86" s="711"/>
      <c r="O86" s="711"/>
      <c r="P86" s="712"/>
      <c r="Q86" s="954"/>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56"/>
      <c r="BF86" s="56"/>
      <c r="BG86" s="56"/>
      <c r="BH86" s="56"/>
      <c r="BI86" s="56"/>
      <c r="BJ86" s="56"/>
      <c r="BK86" s="56"/>
      <c r="BL86" s="56"/>
      <c r="BM86" s="56"/>
      <c r="BN86" s="56"/>
      <c r="BO86" s="56"/>
      <c r="BP86" s="56"/>
      <c r="BQ86" s="53">
        <v>80</v>
      </c>
      <c r="BR86" s="74"/>
      <c r="BS86" s="925"/>
      <c r="BT86" s="926"/>
      <c r="BU86" s="926"/>
      <c r="BV86" s="926"/>
      <c r="BW86" s="926"/>
      <c r="BX86" s="926"/>
      <c r="BY86" s="926"/>
      <c r="BZ86" s="926"/>
      <c r="CA86" s="926"/>
      <c r="CB86" s="926"/>
      <c r="CC86" s="926"/>
      <c r="CD86" s="926"/>
      <c r="CE86" s="926"/>
      <c r="CF86" s="926"/>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31"/>
      <c r="EA86" s="49"/>
    </row>
    <row r="87" spans="1:131" ht="26.25" customHeight="1" x14ac:dyDescent="0.15">
      <c r="A87" s="58">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56"/>
      <c r="BF87" s="56"/>
      <c r="BG87" s="56"/>
      <c r="BH87" s="56"/>
      <c r="BI87" s="56"/>
      <c r="BJ87" s="56"/>
      <c r="BK87" s="56"/>
      <c r="BL87" s="56"/>
      <c r="BM87" s="56"/>
      <c r="BN87" s="56"/>
      <c r="BO87" s="56"/>
      <c r="BP87" s="56"/>
      <c r="BQ87" s="53">
        <v>81</v>
      </c>
      <c r="BR87" s="74"/>
      <c r="BS87" s="925"/>
      <c r="BT87" s="926"/>
      <c r="BU87" s="926"/>
      <c r="BV87" s="926"/>
      <c r="BW87" s="926"/>
      <c r="BX87" s="926"/>
      <c r="BY87" s="926"/>
      <c r="BZ87" s="926"/>
      <c r="CA87" s="926"/>
      <c r="CB87" s="926"/>
      <c r="CC87" s="926"/>
      <c r="CD87" s="926"/>
      <c r="CE87" s="926"/>
      <c r="CF87" s="926"/>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31"/>
      <c r="EA87" s="49"/>
    </row>
    <row r="88" spans="1:131" ht="26.25" customHeight="1" x14ac:dyDescent="0.15">
      <c r="A88" s="54" t="s">
        <v>256</v>
      </c>
      <c r="B88" s="932" t="s">
        <v>192</v>
      </c>
      <c r="C88" s="933"/>
      <c r="D88" s="933"/>
      <c r="E88" s="933"/>
      <c r="F88" s="933"/>
      <c r="G88" s="933"/>
      <c r="H88" s="933"/>
      <c r="I88" s="933"/>
      <c r="J88" s="933"/>
      <c r="K88" s="933"/>
      <c r="L88" s="933"/>
      <c r="M88" s="933"/>
      <c r="N88" s="933"/>
      <c r="O88" s="933"/>
      <c r="P88" s="934"/>
      <c r="Q88" s="942"/>
      <c r="R88" s="943"/>
      <c r="S88" s="943"/>
      <c r="T88" s="943"/>
      <c r="U88" s="943"/>
      <c r="V88" s="943"/>
      <c r="W88" s="943"/>
      <c r="X88" s="943"/>
      <c r="Y88" s="943"/>
      <c r="Z88" s="943"/>
      <c r="AA88" s="943"/>
      <c r="AB88" s="943"/>
      <c r="AC88" s="943"/>
      <c r="AD88" s="943"/>
      <c r="AE88" s="943"/>
      <c r="AF88" s="944">
        <f>SUM(AF68:AJ87)</f>
        <v>1021</v>
      </c>
      <c r="AG88" s="944"/>
      <c r="AH88" s="944"/>
      <c r="AI88" s="944"/>
      <c r="AJ88" s="944"/>
      <c r="AK88" s="943"/>
      <c r="AL88" s="943"/>
      <c r="AM88" s="943"/>
      <c r="AN88" s="943"/>
      <c r="AO88" s="943"/>
      <c r="AP88" s="944">
        <f>SUM(AP68:AT87)</f>
        <v>5567</v>
      </c>
      <c r="AQ88" s="944"/>
      <c r="AR88" s="944"/>
      <c r="AS88" s="944"/>
      <c r="AT88" s="944"/>
      <c r="AU88" s="944">
        <f>SUM(AU68:AY87)</f>
        <v>86</v>
      </c>
      <c r="AV88" s="944"/>
      <c r="AW88" s="944"/>
      <c r="AX88" s="944"/>
      <c r="AY88" s="944"/>
      <c r="AZ88" s="945"/>
      <c r="BA88" s="945"/>
      <c r="BB88" s="945"/>
      <c r="BC88" s="945"/>
      <c r="BD88" s="946"/>
      <c r="BE88" s="56"/>
      <c r="BF88" s="56"/>
      <c r="BG88" s="56"/>
      <c r="BH88" s="56"/>
      <c r="BI88" s="56"/>
      <c r="BJ88" s="56"/>
      <c r="BK88" s="56"/>
      <c r="BL88" s="56"/>
      <c r="BM88" s="56"/>
      <c r="BN88" s="56"/>
      <c r="BO88" s="56"/>
      <c r="BP88" s="56"/>
      <c r="BQ88" s="53">
        <v>82</v>
      </c>
      <c r="BR88" s="74"/>
      <c r="BS88" s="925"/>
      <c r="BT88" s="926"/>
      <c r="BU88" s="926"/>
      <c r="BV88" s="926"/>
      <c r="BW88" s="926"/>
      <c r="BX88" s="926"/>
      <c r="BY88" s="926"/>
      <c r="BZ88" s="926"/>
      <c r="CA88" s="926"/>
      <c r="CB88" s="926"/>
      <c r="CC88" s="926"/>
      <c r="CD88" s="926"/>
      <c r="CE88" s="926"/>
      <c r="CF88" s="926"/>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31"/>
      <c r="EA88" s="49"/>
    </row>
    <row r="89" spans="1:131" ht="26.25" hidden="1" customHeight="1" x14ac:dyDescent="0.15">
      <c r="A89" s="59"/>
      <c r="B89" s="63"/>
      <c r="C89" s="63"/>
      <c r="D89" s="63"/>
      <c r="E89" s="63"/>
      <c r="F89" s="63"/>
      <c r="G89" s="63"/>
      <c r="H89" s="63"/>
      <c r="I89" s="63"/>
      <c r="J89" s="63"/>
      <c r="K89" s="63"/>
      <c r="L89" s="63"/>
      <c r="M89" s="63"/>
      <c r="N89" s="63"/>
      <c r="O89" s="63"/>
      <c r="P89" s="63"/>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9"/>
      <c r="BA89" s="69"/>
      <c r="BB89" s="69"/>
      <c r="BC89" s="69"/>
      <c r="BD89" s="69"/>
      <c r="BE89" s="56"/>
      <c r="BF89" s="56"/>
      <c r="BG89" s="56"/>
      <c r="BH89" s="56"/>
      <c r="BI89" s="56"/>
      <c r="BJ89" s="56"/>
      <c r="BK89" s="56"/>
      <c r="BL89" s="56"/>
      <c r="BM89" s="56"/>
      <c r="BN89" s="56"/>
      <c r="BO89" s="56"/>
      <c r="BP89" s="56"/>
      <c r="BQ89" s="53">
        <v>83</v>
      </c>
      <c r="BR89" s="74"/>
      <c r="BS89" s="925"/>
      <c r="BT89" s="926"/>
      <c r="BU89" s="926"/>
      <c r="BV89" s="926"/>
      <c r="BW89" s="926"/>
      <c r="BX89" s="926"/>
      <c r="BY89" s="926"/>
      <c r="BZ89" s="926"/>
      <c r="CA89" s="926"/>
      <c r="CB89" s="926"/>
      <c r="CC89" s="926"/>
      <c r="CD89" s="926"/>
      <c r="CE89" s="926"/>
      <c r="CF89" s="926"/>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31"/>
      <c r="EA89" s="49"/>
    </row>
    <row r="90" spans="1:131" ht="26.25" hidden="1" customHeight="1" x14ac:dyDescent="0.15">
      <c r="A90" s="59"/>
      <c r="B90" s="63"/>
      <c r="C90" s="63"/>
      <c r="D90" s="63"/>
      <c r="E90" s="63"/>
      <c r="F90" s="63"/>
      <c r="G90" s="63"/>
      <c r="H90" s="63"/>
      <c r="I90" s="63"/>
      <c r="J90" s="63"/>
      <c r="K90" s="63"/>
      <c r="L90" s="63"/>
      <c r="M90" s="63"/>
      <c r="N90" s="63"/>
      <c r="O90" s="63"/>
      <c r="P90" s="63"/>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9"/>
      <c r="BA90" s="69"/>
      <c r="BB90" s="69"/>
      <c r="BC90" s="69"/>
      <c r="BD90" s="69"/>
      <c r="BE90" s="56"/>
      <c r="BF90" s="56"/>
      <c r="BG90" s="56"/>
      <c r="BH90" s="56"/>
      <c r="BI90" s="56"/>
      <c r="BJ90" s="56"/>
      <c r="BK90" s="56"/>
      <c r="BL90" s="56"/>
      <c r="BM90" s="56"/>
      <c r="BN90" s="56"/>
      <c r="BO90" s="56"/>
      <c r="BP90" s="56"/>
      <c r="BQ90" s="53">
        <v>84</v>
      </c>
      <c r="BR90" s="74"/>
      <c r="BS90" s="925"/>
      <c r="BT90" s="926"/>
      <c r="BU90" s="926"/>
      <c r="BV90" s="926"/>
      <c r="BW90" s="926"/>
      <c r="BX90" s="926"/>
      <c r="BY90" s="926"/>
      <c r="BZ90" s="926"/>
      <c r="CA90" s="926"/>
      <c r="CB90" s="926"/>
      <c r="CC90" s="926"/>
      <c r="CD90" s="926"/>
      <c r="CE90" s="926"/>
      <c r="CF90" s="926"/>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31"/>
      <c r="EA90" s="49"/>
    </row>
    <row r="91" spans="1:131" ht="26.25" hidden="1" customHeight="1" x14ac:dyDescent="0.15">
      <c r="A91" s="59"/>
      <c r="B91" s="63"/>
      <c r="C91" s="63"/>
      <c r="D91" s="63"/>
      <c r="E91" s="63"/>
      <c r="F91" s="63"/>
      <c r="G91" s="63"/>
      <c r="H91" s="63"/>
      <c r="I91" s="63"/>
      <c r="J91" s="63"/>
      <c r="K91" s="63"/>
      <c r="L91" s="63"/>
      <c r="M91" s="63"/>
      <c r="N91" s="63"/>
      <c r="O91" s="63"/>
      <c r="P91" s="63"/>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9"/>
      <c r="BA91" s="69"/>
      <c r="BB91" s="69"/>
      <c r="BC91" s="69"/>
      <c r="BD91" s="69"/>
      <c r="BE91" s="56"/>
      <c r="BF91" s="56"/>
      <c r="BG91" s="56"/>
      <c r="BH91" s="56"/>
      <c r="BI91" s="56"/>
      <c r="BJ91" s="56"/>
      <c r="BK91" s="56"/>
      <c r="BL91" s="56"/>
      <c r="BM91" s="56"/>
      <c r="BN91" s="56"/>
      <c r="BO91" s="56"/>
      <c r="BP91" s="56"/>
      <c r="BQ91" s="53">
        <v>85</v>
      </c>
      <c r="BR91" s="74"/>
      <c r="BS91" s="925"/>
      <c r="BT91" s="926"/>
      <c r="BU91" s="926"/>
      <c r="BV91" s="926"/>
      <c r="BW91" s="926"/>
      <c r="BX91" s="926"/>
      <c r="BY91" s="926"/>
      <c r="BZ91" s="926"/>
      <c r="CA91" s="926"/>
      <c r="CB91" s="926"/>
      <c r="CC91" s="926"/>
      <c r="CD91" s="926"/>
      <c r="CE91" s="926"/>
      <c r="CF91" s="926"/>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31"/>
      <c r="EA91" s="49"/>
    </row>
    <row r="92" spans="1:131" ht="26.25" hidden="1" customHeight="1" x14ac:dyDescent="0.15">
      <c r="A92" s="59"/>
      <c r="B92" s="63"/>
      <c r="C92" s="63"/>
      <c r="D92" s="63"/>
      <c r="E92" s="63"/>
      <c r="F92" s="63"/>
      <c r="G92" s="63"/>
      <c r="H92" s="63"/>
      <c r="I92" s="63"/>
      <c r="J92" s="63"/>
      <c r="K92" s="63"/>
      <c r="L92" s="63"/>
      <c r="M92" s="63"/>
      <c r="N92" s="63"/>
      <c r="O92" s="63"/>
      <c r="P92" s="63"/>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9"/>
      <c r="BA92" s="69"/>
      <c r="BB92" s="69"/>
      <c r="BC92" s="69"/>
      <c r="BD92" s="69"/>
      <c r="BE92" s="56"/>
      <c r="BF92" s="56"/>
      <c r="BG92" s="56"/>
      <c r="BH92" s="56"/>
      <c r="BI92" s="56"/>
      <c r="BJ92" s="56"/>
      <c r="BK92" s="56"/>
      <c r="BL92" s="56"/>
      <c r="BM92" s="56"/>
      <c r="BN92" s="56"/>
      <c r="BO92" s="56"/>
      <c r="BP92" s="56"/>
      <c r="BQ92" s="53">
        <v>86</v>
      </c>
      <c r="BR92" s="74"/>
      <c r="BS92" s="925"/>
      <c r="BT92" s="926"/>
      <c r="BU92" s="926"/>
      <c r="BV92" s="926"/>
      <c r="BW92" s="926"/>
      <c r="BX92" s="926"/>
      <c r="BY92" s="926"/>
      <c r="BZ92" s="926"/>
      <c r="CA92" s="926"/>
      <c r="CB92" s="926"/>
      <c r="CC92" s="926"/>
      <c r="CD92" s="926"/>
      <c r="CE92" s="926"/>
      <c r="CF92" s="926"/>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31"/>
      <c r="EA92" s="49"/>
    </row>
    <row r="93" spans="1:131" ht="26.25" hidden="1" customHeight="1" x14ac:dyDescent="0.15">
      <c r="A93" s="59"/>
      <c r="B93" s="63"/>
      <c r="C93" s="63"/>
      <c r="D93" s="63"/>
      <c r="E93" s="63"/>
      <c r="F93" s="63"/>
      <c r="G93" s="63"/>
      <c r="H93" s="63"/>
      <c r="I93" s="63"/>
      <c r="J93" s="63"/>
      <c r="K93" s="63"/>
      <c r="L93" s="63"/>
      <c r="M93" s="63"/>
      <c r="N93" s="63"/>
      <c r="O93" s="63"/>
      <c r="P93" s="63"/>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9"/>
      <c r="BA93" s="69"/>
      <c r="BB93" s="69"/>
      <c r="BC93" s="69"/>
      <c r="BD93" s="69"/>
      <c r="BE93" s="56"/>
      <c r="BF93" s="56"/>
      <c r="BG93" s="56"/>
      <c r="BH93" s="56"/>
      <c r="BI93" s="56"/>
      <c r="BJ93" s="56"/>
      <c r="BK93" s="56"/>
      <c r="BL93" s="56"/>
      <c r="BM93" s="56"/>
      <c r="BN93" s="56"/>
      <c r="BO93" s="56"/>
      <c r="BP93" s="56"/>
      <c r="BQ93" s="53">
        <v>87</v>
      </c>
      <c r="BR93" s="74"/>
      <c r="BS93" s="925"/>
      <c r="BT93" s="926"/>
      <c r="BU93" s="926"/>
      <c r="BV93" s="926"/>
      <c r="BW93" s="926"/>
      <c r="BX93" s="926"/>
      <c r="BY93" s="926"/>
      <c r="BZ93" s="926"/>
      <c r="CA93" s="926"/>
      <c r="CB93" s="926"/>
      <c r="CC93" s="926"/>
      <c r="CD93" s="926"/>
      <c r="CE93" s="926"/>
      <c r="CF93" s="926"/>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31"/>
      <c r="EA93" s="49"/>
    </row>
    <row r="94" spans="1:131" ht="26.25" hidden="1" customHeight="1" x14ac:dyDescent="0.15">
      <c r="A94" s="59"/>
      <c r="B94" s="63"/>
      <c r="C94" s="63"/>
      <c r="D94" s="63"/>
      <c r="E94" s="63"/>
      <c r="F94" s="63"/>
      <c r="G94" s="63"/>
      <c r="H94" s="63"/>
      <c r="I94" s="63"/>
      <c r="J94" s="63"/>
      <c r="K94" s="63"/>
      <c r="L94" s="63"/>
      <c r="M94" s="63"/>
      <c r="N94" s="63"/>
      <c r="O94" s="63"/>
      <c r="P94" s="63"/>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9"/>
      <c r="BA94" s="69"/>
      <c r="BB94" s="69"/>
      <c r="BC94" s="69"/>
      <c r="BD94" s="69"/>
      <c r="BE94" s="56"/>
      <c r="BF94" s="56"/>
      <c r="BG94" s="56"/>
      <c r="BH94" s="56"/>
      <c r="BI94" s="56"/>
      <c r="BJ94" s="56"/>
      <c r="BK94" s="56"/>
      <c r="BL94" s="56"/>
      <c r="BM94" s="56"/>
      <c r="BN94" s="56"/>
      <c r="BO94" s="56"/>
      <c r="BP94" s="56"/>
      <c r="BQ94" s="53">
        <v>88</v>
      </c>
      <c r="BR94" s="74"/>
      <c r="BS94" s="925"/>
      <c r="BT94" s="926"/>
      <c r="BU94" s="926"/>
      <c r="BV94" s="926"/>
      <c r="BW94" s="926"/>
      <c r="BX94" s="926"/>
      <c r="BY94" s="926"/>
      <c r="BZ94" s="926"/>
      <c r="CA94" s="926"/>
      <c r="CB94" s="926"/>
      <c r="CC94" s="926"/>
      <c r="CD94" s="926"/>
      <c r="CE94" s="926"/>
      <c r="CF94" s="926"/>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31"/>
      <c r="EA94" s="49"/>
    </row>
    <row r="95" spans="1:131" ht="26.25" hidden="1" customHeight="1" x14ac:dyDescent="0.15">
      <c r="A95" s="59"/>
      <c r="B95" s="63"/>
      <c r="C95" s="63"/>
      <c r="D95" s="63"/>
      <c r="E95" s="63"/>
      <c r="F95" s="63"/>
      <c r="G95" s="63"/>
      <c r="H95" s="63"/>
      <c r="I95" s="63"/>
      <c r="J95" s="63"/>
      <c r="K95" s="63"/>
      <c r="L95" s="63"/>
      <c r="M95" s="63"/>
      <c r="N95" s="63"/>
      <c r="O95" s="63"/>
      <c r="P95" s="63"/>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9"/>
      <c r="BA95" s="69"/>
      <c r="BB95" s="69"/>
      <c r="BC95" s="69"/>
      <c r="BD95" s="69"/>
      <c r="BE95" s="56"/>
      <c r="BF95" s="56"/>
      <c r="BG95" s="56"/>
      <c r="BH95" s="56"/>
      <c r="BI95" s="56"/>
      <c r="BJ95" s="56"/>
      <c r="BK95" s="56"/>
      <c r="BL95" s="56"/>
      <c r="BM95" s="56"/>
      <c r="BN95" s="56"/>
      <c r="BO95" s="56"/>
      <c r="BP95" s="56"/>
      <c r="BQ95" s="53">
        <v>89</v>
      </c>
      <c r="BR95" s="74"/>
      <c r="BS95" s="925"/>
      <c r="BT95" s="926"/>
      <c r="BU95" s="926"/>
      <c r="BV95" s="926"/>
      <c r="BW95" s="926"/>
      <c r="BX95" s="926"/>
      <c r="BY95" s="926"/>
      <c r="BZ95" s="926"/>
      <c r="CA95" s="926"/>
      <c r="CB95" s="926"/>
      <c r="CC95" s="926"/>
      <c r="CD95" s="926"/>
      <c r="CE95" s="926"/>
      <c r="CF95" s="926"/>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31"/>
      <c r="EA95" s="49"/>
    </row>
    <row r="96" spans="1:131" ht="26.25" hidden="1" customHeight="1" x14ac:dyDescent="0.15">
      <c r="A96" s="59"/>
      <c r="B96" s="63"/>
      <c r="C96" s="63"/>
      <c r="D96" s="63"/>
      <c r="E96" s="63"/>
      <c r="F96" s="63"/>
      <c r="G96" s="63"/>
      <c r="H96" s="63"/>
      <c r="I96" s="63"/>
      <c r="J96" s="63"/>
      <c r="K96" s="63"/>
      <c r="L96" s="63"/>
      <c r="M96" s="63"/>
      <c r="N96" s="63"/>
      <c r="O96" s="63"/>
      <c r="P96" s="63"/>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9"/>
      <c r="BA96" s="69"/>
      <c r="BB96" s="69"/>
      <c r="BC96" s="69"/>
      <c r="BD96" s="69"/>
      <c r="BE96" s="56"/>
      <c r="BF96" s="56"/>
      <c r="BG96" s="56"/>
      <c r="BH96" s="56"/>
      <c r="BI96" s="56"/>
      <c r="BJ96" s="56"/>
      <c r="BK96" s="56"/>
      <c r="BL96" s="56"/>
      <c r="BM96" s="56"/>
      <c r="BN96" s="56"/>
      <c r="BO96" s="56"/>
      <c r="BP96" s="56"/>
      <c r="BQ96" s="53">
        <v>90</v>
      </c>
      <c r="BR96" s="74"/>
      <c r="BS96" s="925"/>
      <c r="BT96" s="926"/>
      <c r="BU96" s="926"/>
      <c r="BV96" s="926"/>
      <c r="BW96" s="926"/>
      <c r="BX96" s="926"/>
      <c r="BY96" s="926"/>
      <c r="BZ96" s="926"/>
      <c r="CA96" s="926"/>
      <c r="CB96" s="926"/>
      <c r="CC96" s="926"/>
      <c r="CD96" s="926"/>
      <c r="CE96" s="926"/>
      <c r="CF96" s="926"/>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31"/>
      <c r="EA96" s="49"/>
    </row>
    <row r="97" spans="1:131" ht="26.25" hidden="1" customHeight="1" x14ac:dyDescent="0.15">
      <c r="A97" s="59"/>
      <c r="B97" s="63"/>
      <c r="C97" s="63"/>
      <c r="D97" s="63"/>
      <c r="E97" s="63"/>
      <c r="F97" s="63"/>
      <c r="G97" s="63"/>
      <c r="H97" s="63"/>
      <c r="I97" s="63"/>
      <c r="J97" s="63"/>
      <c r="K97" s="63"/>
      <c r="L97" s="63"/>
      <c r="M97" s="63"/>
      <c r="N97" s="63"/>
      <c r="O97" s="63"/>
      <c r="P97" s="63"/>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9"/>
      <c r="BA97" s="69"/>
      <c r="BB97" s="69"/>
      <c r="BC97" s="69"/>
      <c r="BD97" s="69"/>
      <c r="BE97" s="56"/>
      <c r="BF97" s="56"/>
      <c r="BG97" s="56"/>
      <c r="BH97" s="56"/>
      <c r="BI97" s="56"/>
      <c r="BJ97" s="56"/>
      <c r="BK97" s="56"/>
      <c r="BL97" s="56"/>
      <c r="BM97" s="56"/>
      <c r="BN97" s="56"/>
      <c r="BO97" s="56"/>
      <c r="BP97" s="56"/>
      <c r="BQ97" s="53">
        <v>91</v>
      </c>
      <c r="BR97" s="74"/>
      <c r="BS97" s="925"/>
      <c r="BT97" s="926"/>
      <c r="BU97" s="926"/>
      <c r="BV97" s="926"/>
      <c r="BW97" s="926"/>
      <c r="BX97" s="926"/>
      <c r="BY97" s="926"/>
      <c r="BZ97" s="926"/>
      <c r="CA97" s="926"/>
      <c r="CB97" s="926"/>
      <c r="CC97" s="926"/>
      <c r="CD97" s="926"/>
      <c r="CE97" s="926"/>
      <c r="CF97" s="926"/>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31"/>
      <c r="EA97" s="49"/>
    </row>
    <row r="98" spans="1:131" ht="26.25" hidden="1" customHeight="1" x14ac:dyDescent="0.15">
      <c r="A98" s="59"/>
      <c r="B98" s="63"/>
      <c r="C98" s="63"/>
      <c r="D98" s="63"/>
      <c r="E98" s="63"/>
      <c r="F98" s="63"/>
      <c r="G98" s="63"/>
      <c r="H98" s="63"/>
      <c r="I98" s="63"/>
      <c r="J98" s="63"/>
      <c r="K98" s="63"/>
      <c r="L98" s="63"/>
      <c r="M98" s="63"/>
      <c r="N98" s="63"/>
      <c r="O98" s="63"/>
      <c r="P98" s="63"/>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9"/>
      <c r="BA98" s="69"/>
      <c r="BB98" s="69"/>
      <c r="BC98" s="69"/>
      <c r="BD98" s="69"/>
      <c r="BE98" s="56"/>
      <c r="BF98" s="56"/>
      <c r="BG98" s="56"/>
      <c r="BH98" s="56"/>
      <c r="BI98" s="56"/>
      <c r="BJ98" s="56"/>
      <c r="BK98" s="56"/>
      <c r="BL98" s="56"/>
      <c r="BM98" s="56"/>
      <c r="BN98" s="56"/>
      <c r="BO98" s="56"/>
      <c r="BP98" s="56"/>
      <c r="BQ98" s="53">
        <v>92</v>
      </c>
      <c r="BR98" s="74"/>
      <c r="BS98" s="925"/>
      <c r="BT98" s="926"/>
      <c r="BU98" s="926"/>
      <c r="BV98" s="926"/>
      <c r="BW98" s="926"/>
      <c r="BX98" s="926"/>
      <c r="BY98" s="926"/>
      <c r="BZ98" s="926"/>
      <c r="CA98" s="926"/>
      <c r="CB98" s="926"/>
      <c r="CC98" s="926"/>
      <c r="CD98" s="926"/>
      <c r="CE98" s="926"/>
      <c r="CF98" s="926"/>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31"/>
      <c r="EA98" s="49"/>
    </row>
    <row r="99" spans="1:131" ht="26.25" hidden="1" customHeight="1" x14ac:dyDescent="0.15">
      <c r="A99" s="59"/>
      <c r="B99" s="63"/>
      <c r="C99" s="63"/>
      <c r="D99" s="63"/>
      <c r="E99" s="63"/>
      <c r="F99" s="63"/>
      <c r="G99" s="63"/>
      <c r="H99" s="63"/>
      <c r="I99" s="63"/>
      <c r="J99" s="63"/>
      <c r="K99" s="63"/>
      <c r="L99" s="63"/>
      <c r="M99" s="63"/>
      <c r="N99" s="63"/>
      <c r="O99" s="63"/>
      <c r="P99" s="63"/>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9"/>
      <c r="BA99" s="69"/>
      <c r="BB99" s="69"/>
      <c r="BC99" s="69"/>
      <c r="BD99" s="69"/>
      <c r="BE99" s="56"/>
      <c r="BF99" s="56"/>
      <c r="BG99" s="56"/>
      <c r="BH99" s="56"/>
      <c r="BI99" s="56"/>
      <c r="BJ99" s="56"/>
      <c r="BK99" s="56"/>
      <c r="BL99" s="56"/>
      <c r="BM99" s="56"/>
      <c r="BN99" s="56"/>
      <c r="BO99" s="56"/>
      <c r="BP99" s="56"/>
      <c r="BQ99" s="53">
        <v>93</v>
      </c>
      <c r="BR99" s="74"/>
      <c r="BS99" s="925"/>
      <c r="BT99" s="926"/>
      <c r="BU99" s="926"/>
      <c r="BV99" s="926"/>
      <c r="BW99" s="926"/>
      <c r="BX99" s="926"/>
      <c r="BY99" s="926"/>
      <c r="BZ99" s="926"/>
      <c r="CA99" s="926"/>
      <c r="CB99" s="926"/>
      <c r="CC99" s="926"/>
      <c r="CD99" s="926"/>
      <c r="CE99" s="926"/>
      <c r="CF99" s="926"/>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31"/>
      <c r="EA99" s="49"/>
    </row>
    <row r="100" spans="1:131" ht="26.25" hidden="1" customHeight="1" x14ac:dyDescent="0.15">
      <c r="A100" s="59"/>
      <c r="B100" s="63"/>
      <c r="C100" s="63"/>
      <c r="D100" s="63"/>
      <c r="E100" s="63"/>
      <c r="F100" s="63"/>
      <c r="G100" s="63"/>
      <c r="H100" s="63"/>
      <c r="I100" s="63"/>
      <c r="J100" s="63"/>
      <c r="K100" s="63"/>
      <c r="L100" s="63"/>
      <c r="M100" s="63"/>
      <c r="N100" s="63"/>
      <c r="O100" s="63"/>
      <c r="P100" s="63"/>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9"/>
      <c r="BA100" s="69"/>
      <c r="BB100" s="69"/>
      <c r="BC100" s="69"/>
      <c r="BD100" s="69"/>
      <c r="BE100" s="56"/>
      <c r="BF100" s="56"/>
      <c r="BG100" s="56"/>
      <c r="BH100" s="56"/>
      <c r="BI100" s="56"/>
      <c r="BJ100" s="56"/>
      <c r="BK100" s="56"/>
      <c r="BL100" s="56"/>
      <c r="BM100" s="56"/>
      <c r="BN100" s="56"/>
      <c r="BO100" s="56"/>
      <c r="BP100" s="56"/>
      <c r="BQ100" s="53">
        <v>94</v>
      </c>
      <c r="BR100" s="74"/>
      <c r="BS100" s="925"/>
      <c r="BT100" s="926"/>
      <c r="BU100" s="926"/>
      <c r="BV100" s="926"/>
      <c r="BW100" s="926"/>
      <c r="BX100" s="926"/>
      <c r="BY100" s="926"/>
      <c r="BZ100" s="926"/>
      <c r="CA100" s="926"/>
      <c r="CB100" s="926"/>
      <c r="CC100" s="926"/>
      <c r="CD100" s="926"/>
      <c r="CE100" s="926"/>
      <c r="CF100" s="926"/>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31"/>
      <c r="EA100" s="49"/>
    </row>
    <row r="101" spans="1:131" ht="26.25" hidden="1" customHeight="1" x14ac:dyDescent="0.15">
      <c r="A101" s="59"/>
      <c r="B101" s="63"/>
      <c r="C101" s="63"/>
      <c r="D101" s="63"/>
      <c r="E101" s="63"/>
      <c r="F101" s="63"/>
      <c r="G101" s="63"/>
      <c r="H101" s="63"/>
      <c r="I101" s="63"/>
      <c r="J101" s="63"/>
      <c r="K101" s="63"/>
      <c r="L101" s="63"/>
      <c r="M101" s="63"/>
      <c r="N101" s="63"/>
      <c r="O101" s="63"/>
      <c r="P101" s="63"/>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9"/>
      <c r="BA101" s="69"/>
      <c r="BB101" s="69"/>
      <c r="BC101" s="69"/>
      <c r="BD101" s="69"/>
      <c r="BE101" s="56"/>
      <c r="BF101" s="56"/>
      <c r="BG101" s="56"/>
      <c r="BH101" s="56"/>
      <c r="BI101" s="56"/>
      <c r="BJ101" s="56"/>
      <c r="BK101" s="56"/>
      <c r="BL101" s="56"/>
      <c r="BM101" s="56"/>
      <c r="BN101" s="56"/>
      <c r="BO101" s="56"/>
      <c r="BP101" s="56"/>
      <c r="BQ101" s="53">
        <v>95</v>
      </c>
      <c r="BR101" s="74"/>
      <c r="BS101" s="925"/>
      <c r="BT101" s="926"/>
      <c r="BU101" s="926"/>
      <c r="BV101" s="926"/>
      <c r="BW101" s="926"/>
      <c r="BX101" s="926"/>
      <c r="BY101" s="926"/>
      <c r="BZ101" s="926"/>
      <c r="CA101" s="926"/>
      <c r="CB101" s="926"/>
      <c r="CC101" s="926"/>
      <c r="CD101" s="926"/>
      <c r="CE101" s="926"/>
      <c r="CF101" s="926"/>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31"/>
      <c r="EA101" s="49"/>
    </row>
    <row r="102" spans="1:131" ht="26.25" customHeight="1" x14ac:dyDescent="0.15">
      <c r="A102" s="59"/>
      <c r="B102" s="63"/>
      <c r="C102" s="63"/>
      <c r="D102" s="63"/>
      <c r="E102" s="63"/>
      <c r="F102" s="63"/>
      <c r="G102" s="63"/>
      <c r="H102" s="63"/>
      <c r="I102" s="63"/>
      <c r="J102" s="63"/>
      <c r="K102" s="63"/>
      <c r="L102" s="63"/>
      <c r="M102" s="63"/>
      <c r="N102" s="63"/>
      <c r="O102" s="63"/>
      <c r="P102" s="63"/>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9"/>
      <c r="BA102" s="69"/>
      <c r="BB102" s="69"/>
      <c r="BC102" s="69"/>
      <c r="BD102" s="69"/>
      <c r="BE102" s="56"/>
      <c r="BF102" s="56"/>
      <c r="BG102" s="56"/>
      <c r="BH102" s="56"/>
      <c r="BI102" s="56"/>
      <c r="BJ102" s="56"/>
      <c r="BK102" s="56"/>
      <c r="BL102" s="56"/>
      <c r="BM102" s="56"/>
      <c r="BN102" s="56"/>
      <c r="BO102" s="56"/>
      <c r="BP102" s="56"/>
      <c r="BQ102" s="54" t="s">
        <v>256</v>
      </c>
      <c r="BR102" s="932" t="s">
        <v>410</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c r="CS102" s="939"/>
      <c r="CT102" s="939"/>
      <c r="CU102" s="939"/>
      <c r="CV102" s="940"/>
      <c r="CW102" s="938"/>
      <c r="CX102" s="939"/>
      <c r="CY102" s="939"/>
      <c r="CZ102" s="939"/>
      <c r="DA102" s="940"/>
      <c r="DB102" s="938"/>
      <c r="DC102" s="939"/>
      <c r="DD102" s="939"/>
      <c r="DE102" s="939"/>
      <c r="DF102" s="940"/>
      <c r="DG102" s="938"/>
      <c r="DH102" s="939"/>
      <c r="DI102" s="939"/>
      <c r="DJ102" s="939"/>
      <c r="DK102" s="940"/>
      <c r="DL102" s="938"/>
      <c r="DM102" s="939"/>
      <c r="DN102" s="939"/>
      <c r="DO102" s="939"/>
      <c r="DP102" s="940"/>
      <c r="DQ102" s="938"/>
      <c r="DR102" s="939"/>
      <c r="DS102" s="939"/>
      <c r="DT102" s="939"/>
      <c r="DU102" s="940"/>
      <c r="DV102" s="932"/>
      <c r="DW102" s="933"/>
      <c r="DX102" s="933"/>
      <c r="DY102" s="933"/>
      <c r="DZ102" s="941"/>
      <c r="EA102" s="49"/>
    </row>
    <row r="103" spans="1:131" ht="26.25" customHeight="1" x14ac:dyDescent="0.15">
      <c r="A103" s="59"/>
      <c r="B103" s="63"/>
      <c r="C103" s="63"/>
      <c r="D103" s="63"/>
      <c r="E103" s="63"/>
      <c r="F103" s="63"/>
      <c r="G103" s="63"/>
      <c r="H103" s="63"/>
      <c r="I103" s="63"/>
      <c r="J103" s="63"/>
      <c r="K103" s="63"/>
      <c r="L103" s="63"/>
      <c r="M103" s="63"/>
      <c r="N103" s="63"/>
      <c r="O103" s="63"/>
      <c r="P103" s="63"/>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9"/>
      <c r="BA103" s="69"/>
      <c r="BB103" s="69"/>
      <c r="BC103" s="69"/>
      <c r="BD103" s="69"/>
      <c r="BE103" s="56"/>
      <c r="BF103" s="56"/>
      <c r="BG103" s="56"/>
      <c r="BH103" s="56"/>
      <c r="BI103" s="56"/>
      <c r="BJ103" s="56"/>
      <c r="BK103" s="56"/>
      <c r="BL103" s="56"/>
      <c r="BM103" s="56"/>
      <c r="BN103" s="56"/>
      <c r="BO103" s="56"/>
      <c r="BP103" s="56"/>
      <c r="BQ103" s="920" t="s">
        <v>426</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49"/>
    </row>
    <row r="104" spans="1:131" ht="26.25" customHeight="1" x14ac:dyDescent="0.15">
      <c r="A104" s="59"/>
      <c r="B104" s="63"/>
      <c r="C104" s="63"/>
      <c r="D104" s="63"/>
      <c r="E104" s="63"/>
      <c r="F104" s="63"/>
      <c r="G104" s="63"/>
      <c r="H104" s="63"/>
      <c r="I104" s="63"/>
      <c r="J104" s="63"/>
      <c r="K104" s="63"/>
      <c r="L104" s="63"/>
      <c r="M104" s="63"/>
      <c r="N104" s="63"/>
      <c r="O104" s="63"/>
      <c r="P104" s="63"/>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9"/>
      <c r="BA104" s="69"/>
      <c r="BB104" s="69"/>
      <c r="BC104" s="69"/>
      <c r="BD104" s="69"/>
      <c r="BE104" s="56"/>
      <c r="BF104" s="56"/>
      <c r="BG104" s="56"/>
      <c r="BH104" s="56"/>
      <c r="BI104" s="56"/>
      <c r="BJ104" s="56"/>
      <c r="BK104" s="56"/>
      <c r="BL104" s="56"/>
      <c r="BM104" s="56"/>
      <c r="BN104" s="56"/>
      <c r="BO104" s="56"/>
      <c r="BP104" s="56"/>
      <c r="BQ104" s="753" t="s">
        <v>427</v>
      </c>
      <c r="BR104" s="753"/>
      <c r="BS104" s="753"/>
      <c r="BT104" s="753"/>
      <c r="BU104" s="753"/>
      <c r="BV104" s="753"/>
      <c r="BW104" s="753"/>
      <c r="BX104" s="753"/>
      <c r="BY104" s="753"/>
      <c r="BZ104" s="753"/>
      <c r="CA104" s="753"/>
      <c r="CB104" s="753"/>
      <c r="CC104" s="753"/>
      <c r="CD104" s="753"/>
      <c r="CE104" s="753"/>
      <c r="CF104" s="753"/>
      <c r="CG104" s="753"/>
      <c r="CH104" s="753"/>
      <c r="CI104" s="753"/>
      <c r="CJ104" s="753"/>
      <c r="CK104" s="753"/>
      <c r="CL104" s="753"/>
      <c r="CM104" s="753"/>
      <c r="CN104" s="753"/>
      <c r="CO104" s="753"/>
      <c r="CP104" s="753"/>
      <c r="CQ104" s="753"/>
      <c r="CR104" s="753"/>
      <c r="CS104" s="753"/>
      <c r="CT104" s="753"/>
      <c r="CU104" s="753"/>
      <c r="CV104" s="753"/>
      <c r="CW104" s="753"/>
      <c r="CX104" s="753"/>
      <c r="CY104" s="753"/>
      <c r="CZ104" s="753"/>
      <c r="DA104" s="753"/>
      <c r="DB104" s="753"/>
      <c r="DC104" s="753"/>
      <c r="DD104" s="753"/>
      <c r="DE104" s="753"/>
      <c r="DF104" s="753"/>
      <c r="DG104" s="753"/>
      <c r="DH104" s="753"/>
      <c r="DI104" s="753"/>
      <c r="DJ104" s="753"/>
      <c r="DK104" s="753"/>
      <c r="DL104" s="753"/>
      <c r="DM104" s="753"/>
      <c r="DN104" s="753"/>
      <c r="DO104" s="753"/>
      <c r="DP104" s="753"/>
      <c r="DQ104" s="753"/>
      <c r="DR104" s="753"/>
      <c r="DS104" s="753"/>
      <c r="DT104" s="753"/>
      <c r="DU104" s="753"/>
      <c r="DV104" s="753"/>
      <c r="DW104" s="753"/>
      <c r="DX104" s="753"/>
      <c r="DY104" s="753"/>
      <c r="DZ104" s="753"/>
      <c r="EA104" s="49"/>
    </row>
    <row r="105" spans="1:131" ht="11.25" customHeight="1" x14ac:dyDescent="0.1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row>
    <row r="106" spans="1:131" ht="11.25" customHeight="1" x14ac:dyDescent="0.1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row>
    <row r="107" spans="1:131" s="49" customFormat="1" ht="26.25" customHeight="1" x14ac:dyDescent="0.15">
      <c r="A107" s="60" t="s">
        <v>428</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0" t="s">
        <v>284</v>
      </c>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row>
    <row r="108" spans="1:131" s="49" customFormat="1" ht="26.25" customHeight="1" x14ac:dyDescent="0.15">
      <c r="A108" s="921" t="s">
        <v>429</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64</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49" customFormat="1" ht="26.25" customHeight="1" x14ac:dyDescent="0.15">
      <c r="A109" s="764" t="s">
        <v>430</v>
      </c>
      <c r="B109" s="765"/>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6"/>
      <c r="AA109" s="767" t="s">
        <v>16</v>
      </c>
      <c r="AB109" s="765"/>
      <c r="AC109" s="765"/>
      <c r="AD109" s="765"/>
      <c r="AE109" s="766"/>
      <c r="AF109" s="767" t="s">
        <v>391</v>
      </c>
      <c r="AG109" s="765"/>
      <c r="AH109" s="765"/>
      <c r="AI109" s="765"/>
      <c r="AJ109" s="766"/>
      <c r="AK109" s="767" t="s">
        <v>365</v>
      </c>
      <c r="AL109" s="765"/>
      <c r="AM109" s="765"/>
      <c r="AN109" s="765"/>
      <c r="AO109" s="766"/>
      <c r="AP109" s="767" t="s">
        <v>431</v>
      </c>
      <c r="AQ109" s="765"/>
      <c r="AR109" s="765"/>
      <c r="AS109" s="765"/>
      <c r="AT109" s="768"/>
      <c r="AU109" s="764" t="s">
        <v>430</v>
      </c>
      <c r="AV109" s="765"/>
      <c r="AW109" s="765"/>
      <c r="AX109" s="765"/>
      <c r="AY109" s="765"/>
      <c r="AZ109" s="765"/>
      <c r="BA109" s="765"/>
      <c r="BB109" s="765"/>
      <c r="BC109" s="765"/>
      <c r="BD109" s="765"/>
      <c r="BE109" s="765"/>
      <c r="BF109" s="765"/>
      <c r="BG109" s="765"/>
      <c r="BH109" s="765"/>
      <c r="BI109" s="765"/>
      <c r="BJ109" s="765"/>
      <c r="BK109" s="765"/>
      <c r="BL109" s="765"/>
      <c r="BM109" s="765"/>
      <c r="BN109" s="765"/>
      <c r="BO109" s="765"/>
      <c r="BP109" s="766"/>
      <c r="BQ109" s="767" t="s">
        <v>16</v>
      </c>
      <c r="BR109" s="765"/>
      <c r="BS109" s="765"/>
      <c r="BT109" s="765"/>
      <c r="BU109" s="766"/>
      <c r="BV109" s="767" t="s">
        <v>391</v>
      </c>
      <c r="BW109" s="765"/>
      <c r="BX109" s="765"/>
      <c r="BY109" s="765"/>
      <c r="BZ109" s="766"/>
      <c r="CA109" s="767" t="s">
        <v>365</v>
      </c>
      <c r="CB109" s="765"/>
      <c r="CC109" s="765"/>
      <c r="CD109" s="765"/>
      <c r="CE109" s="766"/>
      <c r="CF109" s="924" t="s">
        <v>431</v>
      </c>
      <c r="CG109" s="924"/>
      <c r="CH109" s="924"/>
      <c r="CI109" s="924"/>
      <c r="CJ109" s="924"/>
      <c r="CK109" s="767" t="s">
        <v>108</v>
      </c>
      <c r="CL109" s="765"/>
      <c r="CM109" s="765"/>
      <c r="CN109" s="765"/>
      <c r="CO109" s="765"/>
      <c r="CP109" s="765"/>
      <c r="CQ109" s="765"/>
      <c r="CR109" s="765"/>
      <c r="CS109" s="765"/>
      <c r="CT109" s="765"/>
      <c r="CU109" s="765"/>
      <c r="CV109" s="765"/>
      <c r="CW109" s="765"/>
      <c r="CX109" s="765"/>
      <c r="CY109" s="765"/>
      <c r="CZ109" s="765"/>
      <c r="DA109" s="765"/>
      <c r="DB109" s="765"/>
      <c r="DC109" s="765"/>
      <c r="DD109" s="765"/>
      <c r="DE109" s="765"/>
      <c r="DF109" s="766"/>
      <c r="DG109" s="767" t="s">
        <v>16</v>
      </c>
      <c r="DH109" s="765"/>
      <c r="DI109" s="765"/>
      <c r="DJ109" s="765"/>
      <c r="DK109" s="766"/>
      <c r="DL109" s="767" t="s">
        <v>391</v>
      </c>
      <c r="DM109" s="765"/>
      <c r="DN109" s="765"/>
      <c r="DO109" s="765"/>
      <c r="DP109" s="766"/>
      <c r="DQ109" s="767" t="s">
        <v>365</v>
      </c>
      <c r="DR109" s="765"/>
      <c r="DS109" s="765"/>
      <c r="DT109" s="765"/>
      <c r="DU109" s="766"/>
      <c r="DV109" s="767" t="s">
        <v>431</v>
      </c>
      <c r="DW109" s="765"/>
      <c r="DX109" s="765"/>
      <c r="DY109" s="765"/>
      <c r="DZ109" s="768"/>
    </row>
    <row r="110" spans="1:131" s="49" customFormat="1" ht="26.25" customHeight="1" x14ac:dyDescent="0.15">
      <c r="A110" s="808" t="s">
        <v>323</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01">
        <v>1089163</v>
      </c>
      <c r="AB110" s="802"/>
      <c r="AC110" s="802"/>
      <c r="AD110" s="802"/>
      <c r="AE110" s="803"/>
      <c r="AF110" s="804">
        <v>900766</v>
      </c>
      <c r="AG110" s="802"/>
      <c r="AH110" s="802"/>
      <c r="AI110" s="802"/>
      <c r="AJ110" s="803"/>
      <c r="AK110" s="804">
        <v>926840</v>
      </c>
      <c r="AL110" s="802"/>
      <c r="AM110" s="802"/>
      <c r="AN110" s="802"/>
      <c r="AO110" s="803"/>
      <c r="AP110" s="897">
        <v>21.8</v>
      </c>
      <c r="AQ110" s="898"/>
      <c r="AR110" s="898"/>
      <c r="AS110" s="898"/>
      <c r="AT110" s="899"/>
      <c r="AU110" s="900" t="s">
        <v>131</v>
      </c>
      <c r="AV110" s="901"/>
      <c r="AW110" s="901"/>
      <c r="AX110" s="901"/>
      <c r="AY110" s="901"/>
      <c r="AZ110" s="861" t="s">
        <v>432</v>
      </c>
      <c r="BA110" s="809"/>
      <c r="BB110" s="809"/>
      <c r="BC110" s="809"/>
      <c r="BD110" s="809"/>
      <c r="BE110" s="809"/>
      <c r="BF110" s="809"/>
      <c r="BG110" s="809"/>
      <c r="BH110" s="809"/>
      <c r="BI110" s="809"/>
      <c r="BJ110" s="809"/>
      <c r="BK110" s="809"/>
      <c r="BL110" s="809"/>
      <c r="BM110" s="809"/>
      <c r="BN110" s="809"/>
      <c r="BO110" s="809"/>
      <c r="BP110" s="810"/>
      <c r="BQ110" s="862">
        <v>13118126</v>
      </c>
      <c r="BR110" s="863"/>
      <c r="BS110" s="863"/>
      <c r="BT110" s="863"/>
      <c r="BU110" s="863"/>
      <c r="BV110" s="863">
        <v>12779340</v>
      </c>
      <c r="BW110" s="863"/>
      <c r="BX110" s="863"/>
      <c r="BY110" s="863"/>
      <c r="BZ110" s="863"/>
      <c r="CA110" s="863">
        <v>12307439</v>
      </c>
      <c r="CB110" s="863"/>
      <c r="CC110" s="863"/>
      <c r="CD110" s="863"/>
      <c r="CE110" s="863"/>
      <c r="CF110" s="887">
        <v>289.89999999999998</v>
      </c>
      <c r="CG110" s="888"/>
      <c r="CH110" s="888"/>
      <c r="CI110" s="888"/>
      <c r="CJ110" s="888"/>
      <c r="CK110" s="906" t="s">
        <v>172</v>
      </c>
      <c r="CL110" s="747"/>
      <c r="CM110" s="861" t="s">
        <v>433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62" t="s">
        <v>206</v>
      </c>
      <c r="DH110" s="863"/>
      <c r="DI110" s="863"/>
      <c r="DJ110" s="863"/>
      <c r="DK110" s="863"/>
      <c r="DL110" s="863" t="s">
        <v>206</v>
      </c>
      <c r="DM110" s="863"/>
      <c r="DN110" s="863"/>
      <c r="DO110" s="863"/>
      <c r="DP110" s="863"/>
      <c r="DQ110" s="863" t="s">
        <v>206</v>
      </c>
      <c r="DR110" s="863"/>
      <c r="DS110" s="863"/>
      <c r="DT110" s="863"/>
      <c r="DU110" s="863"/>
      <c r="DV110" s="864" t="s">
        <v>206</v>
      </c>
      <c r="DW110" s="864"/>
      <c r="DX110" s="864"/>
      <c r="DY110" s="864"/>
      <c r="DZ110" s="865"/>
    </row>
    <row r="111" spans="1:131" s="49" customFormat="1" ht="26.25" customHeight="1" x14ac:dyDescent="0.15">
      <c r="A111" s="752" t="s">
        <v>415</v>
      </c>
      <c r="B111" s="753"/>
      <c r="C111" s="753"/>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919"/>
      <c r="AA111" s="757" t="s">
        <v>206</v>
      </c>
      <c r="AB111" s="758"/>
      <c r="AC111" s="758"/>
      <c r="AD111" s="758"/>
      <c r="AE111" s="759"/>
      <c r="AF111" s="760" t="s">
        <v>206</v>
      </c>
      <c r="AG111" s="758"/>
      <c r="AH111" s="758"/>
      <c r="AI111" s="758"/>
      <c r="AJ111" s="759"/>
      <c r="AK111" s="760" t="s">
        <v>206</v>
      </c>
      <c r="AL111" s="758"/>
      <c r="AM111" s="758"/>
      <c r="AN111" s="758"/>
      <c r="AO111" s="759"/>
      <c r="AP111" s="834" t="s">
        <v>206</v>
      </c>
      <c r="AQ111" s="835"/>
      <c r="AR111" s="835"/>
      <c r="AS111" s="835"/>
      <c r="AT111" s="836"/>
      <c r="AU111" s="902"/>
      <c r="AV111" s="903"/>
      <c r="AW111" s="903"/>
      <c r="AX111" s="903"/>
      <c r="AY111" s="903"/>
      <c r="AZ111" s="833" t="s">
        <v>435</v>
      </c>
      <c r="BA111" s="769"/>
      <c r="BB111" s="769"/>
      <c r="BC111" s="769"/>
      <c r="BD111" s="769"/>
      <c r="BE111" s="769"/>
      <c r="BF111" s="769"/>
      <c r="BG111" s="769"/>
      <c r="BH111" s="769"/>
      <c r="BI111" s="769"/>
      <c r="BJ111" s="769"/>
      <c r="BK111" s="769"/>
      <c r="BL111" s="769"/>
      <c r="BM111" s="769"/>
      <c r="BN111" s="769"/>
      <c r="BO111" s="769"/>
      <c r="BP111" s="770"/>
      <c r="BQ111" s="837">
        <v>116674</v>
      </c>
      <c r="BR111" s="838"/>
      <c r="BS111" s="838"/>
      <c r="BT111" s="838"/>
      <c r="BU111" s="838"/>
      <c r="BV111" s="838">
        <v>90158</v>
      </c>
      <c r="BW111" s="838"/>
      <c r="BX111" s="838"/>
      <c r="BY111" s="838"/>
      <c r="BZ111" s="838"/>
      <c r="CA111" s="838">
        <v>192824</v>
      </c>
      <c r="CB111" s="838"/>
      <c r="CC111" s="838"/>
      <c r="CD111" s="838"/>
      <c r="CE111" s="838"/>
      <c r="CF111" s="895">
        <v>4.5</v>
      </c>
      <c r="CG111" s="896"/>
      <c r="CH111" s="896"/>
      <c r="CI111" s="896"/>
      <c r="CJ111" s="896"/>
      <c r="CK111" s="907"/>
      <c r="CL111" s="749"/>
      <c r="CM111" s="833" t="s">
        <v>142</v>
      </c>
      <c r="CN111" s="769"/>
      <c r="CO111" s="769"/>
      <c r="CP111" s="769"/>
      <c r="CQ111" s="769"/>
      <c r="CR111" s="769"/>
      <c r="CS111" s="769"/>
      <c r="CT111" s="769"/>
      <c r="CU111" s="769"/>
      <c r="CV111" s="769"/>
      <c r="CW111" s="769"/>
      <c r="CX111" s="769"/>
      <c r="CY111" s="769"/>
      <c r="CZ111" s="769"/>
      <c r="DA111" s="769"/>
      <c r="DB111" s="769"/>
      <c r="DC111" s="769"/>
      <c r="DD111" s="769"/>
      <c r="DE111" s="769"/>
      <c r="DF111" s="770"/>
      <c r="DG111" s="837" t="s">
        <v>206</v>
      </c>
      <c r="DH111" s="838"/>
      <c r="DI111" s="838"/>
      <c r="DJ111" s="838"/>
      <c r="DK111" s="838"/>
      <c r="DL111" s="838" t="s">
        <v>206</v>
      </c>
      <c r="DM111" s="838"/>
      <c r="DN111" s="838"/>
      <c r="DO111" s="838"/>
      <c r="DP111" s="838"/>
      <c r="DQ111" s="838" t="s">
        <v>206</v>
      </c>
      <c r="DR111" s="838"/>
      <c r="DS111" s="838"/>
      <c r="DT111" s="838"/>
      <c r="DU111" s="838"/>
      <c r="DV111" s="839" t="s">
        <v>206</v>
      </c>
      <c r="DW111" s="839"/>
      <c r="DX111" s="839"/>
      <c r="DY111" s="839"/>
      <c r="DZ111" s="840"/>
    </row>
    <row r="112" spans="1:131" s="49" customFormat="1" ht="26.25" customHeight="1" x14ac:dyDescent="0.15">
      <c r="A112" s="736" t="s">
        <v>149</v>
      </c>
      <c r="B112" s="737"/>
      <c r="C112" s="769" t="s">
        <v>436</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57" t="s">
        <v>206</v>
      </c>
      <c r="AB112" s="758"/>
      <c r="AC112" s="758"/>
      <c r="AD112" s="758"/>
      <c r="AE112" s="759"/>
      <c r="AF112" s="760" t="s">
        <v>206</v>
      </c>
      <c r="AG112" s="758"/>
      <c r="AH112" s="758"/>
      <c r="AI112" s="758"/>
      <c r="AJ112" s="759"/>
      <c r="AK112" s="760" t="s">
        <v>206</v>
      </c>
      <c r="AL112" s="758"/>
      <c r="AM112" s="758"/>
      <c r="AN112" s="758"/>
      <c r="AO112" s="759"/>
      <c r="AP112" s="834" t="s">
        <v>206</v>
      </c>
      <c r="AQ112" s="835"/>
      <c r="AR112" s="835"/>
      <c r="AS112" s="835"/>
      <c r="AT112" s="836"/>
      <c r="AU112" s="902"/>
      <c r="AV112" s="903"/>
      <c r="AW112" s="903"/>
      <c r="AX112" s="903"/>
      <c r="AY112" s="903"/>
      <c r="AZ112" s="833" t="s">
        <v>272</v>
      </c>
      <c r="BA112" s="769"/>
      <c r="BB112" s="769"/>
      <c r="BC112" s="769"/>
      <c r="BD112" s="769"/>
      <c r="BE112" s="769"/>
      <c r="BF112" s="769"/>
      <c r="BG112" s="769"/>
      <c r="BH112" s="769"/>
      <c r="BI112" s="769"/>
      <c r="BJ112" s="769"/>
      <c r="BK112" s="769"/>
      <c r="BL112" s="769"/>
      <c r="BM112" s="769"/>
      <c r="BN112" s="769"/>
      <c r="BO112" s="769"/>
      <c r="BP112" s="770"/>
      <c r="BQ112" s="837">
        <v>2620728</v>
      </c>
      <c r="BR112" s="838"/>
      <c r="BS112" s="838"/>
      <c r="BT112" s="838"/>
      <c r="BU112" s="838"/>
      <c r="BV112" s="838">
        <v>2372457</v>
      </c>
      <c r="BW112" s="838"/>
      <c r="BX112" s="838"/>
      <c r="BY112" s="838"/>
      <c r="BZ112" s="838"/>
      <c r="CA112" s="838">
        <v>2266844</v>
      </c>
      <c r="CB112" s="838"/>
      <c r="CC112" s="838"/>
      <c r="CD112" s="838"/>
      <c r="CE112" s="838"/>
      <c r="CF112" s="895">
        <v>53.4</v>
      </c>
      <c r="CG112" s="896"/>
      <c r="CH112" s="896"/>
      <c r="CI112" s="896"/>
      <c r="CJ112" s="896"/>
      <c r="CK112" s="907"/>
      <c r="CL112" s="749"/>
      <c r="CM112" s="833" t="s">
        <v>369</v>
      </c>
      <c r="CN112" s="769"/>
      <c r="CO112" s="769"/>
      <c r="CP112" s="769"/>
      <c r="CQ112" s="769"/>
      <c r="CR112" s="769"/>
      <c r="CS112" s="769"/>
      <c r="CT112" s="769"/>
      <c r="CU112" s="769"/>
      <c r="CV112" s="769"/>
      <c r="CW112" s="769"/>
      <c r="CX112" s="769"/>
      <c r="CY112" s="769"/>
      <c r="CZ112" s="769"/>
      <c r="DA112" s="769"/>
      <c r="DB112" s="769"/>
      <c r="DC112" s="769"/>
      <c r="DD112" s="769"/>
      <c r="DE112" s="769"/>
      <c r="DF112" s="770"/>
      <c r="DG112" s="837" t="s">
        <v>206</v>
      </c>
      <c r="DH112" s="838"/>
      <c r="DI112" s="838"/>
      <c r="DJ112" s="838"/>
      <c r="DK112" s="838"/>
      <c r="DL112" s="838" t="s">
        <v>206</v>
      </c>
      <c r="DM112" s="838"/>
      <c r="DN112" s="838"/>
      <c r="DO112" s="838"/>
      <c r="DP112" s="838"/>
      <c r="DQ112" s="838" t="s">
        <v>206</v>
      </c>
      <c r="DR112" s="838"/>
      <c r="DS112" s="838"/>
      <c r="DT112" s="838"/>
      <c r="DU112" s="838"/>
      <c r="DV112" s="839" t="s">
        <v>206</v>
      </c>
      <c r="DW112" s="839"/>
      <c r="DX112" s="839"/>
      <c r="DY112" s="839"/>
      <c r="DZ112" s="840"/>
    </row>
    <row r="113" spans="1:130" s="49" customFormat="1" ht="26.25" customHeight="1" x14ac:dyDescent="0.15">
      <c r="A113" s="738"/>
      <c r="B113" s="739"/>
      <c r="C113" s="769" t="s">
        <v>439</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757">
        <v>211822</v>
      </c>
      <c r="AB113" s="758"/>
      <c r="AC113" s="758"/>
      <c r="AD113" s="758"/>
      <c r="AE113" s="759"/>
      <c r="AF113" s="760">
        <v>202872</v>
      </c>
      <c r="AG113" s="758"/>
      <c r="AH113" s="758"/>
      <c r="AI113" s="758"/>
      <c r="AJ113" s="759"/>
      <c r="AK113" s="760">
        <v>215699</v>
      </c>
      <c r="AL113" s="758"/>
      <c r="AM113" s="758"/>
      <c r="AN113" s="758"/>
      <c r="AO113" s="759"/>
      <c r="AP113" s="834">
        <v>5.0999999999999996</v>
      </c>
      <c r="AQ113" s="835"/>
      <c r="AR113" s="835"/>
      <c r="AS113" s="835"/>
      <c r="AT113" s="836"/>
      <c r="AU113" s="902"/>
      <c r="AV113" s="903"/>
      <c r="AW113" s="903"/>
      <c r="AX113" s="903"/>
      <c r="AY113" s="903"/>
      <c r="AZ113" s="833" t="s">
        <v>210</v>
      </c>
      <c r="BA113" s="769"/>
      <c r="BB113" s="769"/>
      <c r="BC113" s="769"/>
      <c r="BD113" s="769"/>
      <c r="BE113" s="769"/>
      <c r="BF113" s="769"/>
      <c r="BG113" s="769"/>
      <c r="BH113" s="769"/>
      <c r="BI113" s="769"/>
      <c r="BJ113" s="769"/>
      <c r="BK113" s="769"/>
      <c r="BL113" s="769"/>
      <c r="BM113" s="769"/>
      <c r="BN113" s="769"/>
      <c r="BO113" s="769"/>
      <c r="BP113" s="770"/>
      <c r="BQ113" s="837">
        <v>229594</v>
      </c>
      <c r="BR113" s="838"/>
      <c r="BS113" s="838"/>
      <c r="BT113" s="838"/>
      <c r="BU113" s="838"/>
      <c r="BV113" s="838">
        <v>159649</v>
      </c>
      <c r="BW113" s="838"/>
      <c r="BX113" s="838"/>
      <c r="BY113" s="838"/>
      <c r="BZ113" s="838"/>
      <c r="CA113" s="838">
        <v>144868</v>
      </c>
      <c r="CB113" s="838"/>
      <c r="CC113" s="838"/>
      <c r="CD113" s="838"/>
      <c r="CE113" s="838"/>
      <c r="CF113" s="895">
        <v>3.4</v>
      </c>
      <c r="CG113" s="896"/>
      <c r="CH113" s="896"/>
      <c r="CI113" s="896"/>
      <c r="CJ113" s="896"/>
      <c r="CK113" s="907"/>
      <c r="CL113" s="749"/>
      <c r="CM113" s="833" t="s">
        <v>378</v>
      </c>
      <c r="CN113" s="769"/>
      <c r="CO113" s="769"/>
      <c r="CP113" s="769"/>
      <c r="CQ113" s="769"/>
      <c r="CR113" s="769"/>
      <c r="CS113" s="769"/>
      <c r="CT113" s="769"/>
      <c r="CU113" s="769"/>
      <c r="CV113" s="769"/>
      <c r="CW113" s="769"/>
      <c r="CX113" s="769"/>
      <c r="CY113" s="769"/>
      <c r="CZ113" s="769"/>
      <c r="DA113" s="769"/>
      <c r="DB113" s="769"/>
      <c r="DC113" s="769"/>
      <c r="DD113" s="769"/>
      <c r="DE113" s="769"/>
      <c r="DF113" s="770"/>
      <c r="DG113" s="757" t="s">
        <v>206</v>
      </c>
      <c r="DH113" s="758"/>
      <c r="DI113" s="758"/>
      <c r="DJ113" s="758"/>
      <c r="DK113" s="759"/>
      <c r="DL113" s="760" t="s">
        <v>206</v>
      </c>
      <c r="DM113" s="758"/>
      <c r="DN113" s="758"/>
      <c r="DO113" s="758"/>
      <c r="DP113" s="759"/>
      <c r="DQ113" s="760" t="s">
        <v>206</v>
      </c>
      <c r="DR113" s="758"/>
      <c r="DS113" s="758"/>
      <c r="DT113" s="758"/>
      <c r="DU113" s="759"/>
      <c r="DV113" s="834" t="s">
        <v>206</v>
      </c>
      <c r="DW113" s="835"/>
      <c r="DX113" s="835"/>
      <c r="DY113" s="835"/>
      <c r="DZ113" s="836"/>
    </row>
    <row r="114" spans="1:130" s="49" customFormat="1" ht="26.25" customHeight="1" x14ac:dyDescent="0.15">
      <c r="A114" s="738"/>
      <c r="B114" s="739"/>
      <c r="C114" s="769" t="s">
        <v>441</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57">
        <v>62147</v>
      </c>
      <c r="AB114" s="758"/>
      <c r="AC114" s="758"/>
      <c r="AD114" s="758"/>
      <c r="AE114" s="759"/>
      <c r="AF114" s="760">
        <v>58549</v>
      </c>
      <c r="AG114" s="758"/>
      <c r="AH114" s="758"/>
      <c r="AI114" s="758"/>
      <c r="AJ114" s="759"/>
      <c r="AK114" s="760">
        <v>38441</v>
      </c>
      <c r="AL114" s="758"/>
      <c r="AM114" s="758"/>
      <c r="AN114" s="758"/>
      <c r="AO114" s="759"/>
      <c r="AP114" s="834">
        <v>0.9</v>
      </c>
      <c r="AQ114" s="835"/>
      <c r="AR114" s="835"/>
      <c r="AS114" s="835"/>
      <c r="AT114" s="836"/>
      <c r="AU114" s="902"/>
      <c r="AV114" s="903"/>
      <c r="AW114" s="903"/>
      <c r="AX114" s="903"/>
      <c r="AY114" s="903"/>
      <c r="AZ114" s="833" t="s">
        <v>442</v>
      </c>
      <c r="BA114" s="769"/>
      <c r="BB114" s="769"/>
      <c r="BC114" s="769"/>
      <c r="BD114" s="769"/>
      <c r="BE114" s="769"/>
      <c r="BF114" s="769"/>
      <c r="BG114" s="769"/>
      <c r="BH114" s="769"/>
      <c r="BI114" s="769"/>
      <c r="BJ114" s="769"/>
      <c r="BK114" s="769"/>
      <c r="BL114" s="769"/>
      <c r="BM114" s="769"/>
      <c r="BN114" s="769"/>
      <c r="BO114" s="769"/>
      <c r="BP114" s="770"/>
      <c r="BQ114" s="837">
        <v>798781</v>
      </c>
      <c r="BR114" s="838"/>
      <c r="BS114" s="838"/>
      <c r="BT114" s="838"/>
      <c r="BU114" s="838"/>
      <c r="BV114" s="838">
        <v>806437</v>
      </c>
      <c r="BW114" s="838"/>
      <c r="BX114" s="838"/>
      <c r="BY114" s="838"/>
      <c r="BZ114" s="838"/>
      <c r="CA114" s="838">
        <v>722675</v>
      </c>
      <c r="CB114" s="838"/>
      <c r="CC114" s="838"/>
      <c r="CD114" s="838"/>
      <c r="CE114" s="838"/>
      <c r="CF114" s="895">
        <v>17</v>
      </c>
      <c r="CG114" s="896"/>
      <c r="CH114" s="896"/>
      <c r="CI114" s="896"/>
      <c r="CJ114" s="896"/>
      <c r="CK114" s="907"/>
      <c r="CL114" s="749"/>
      <c r="CM114" s="833" t="s">
        <v>443</v>
      </c>
      <c r="CN114" s="769"/>
      <c r="CO114" s="769"/>
      <c r="CP114" s="769"/>
      <c r="CQ114" s="769"/>
      <c r="CR114" s="769"/>
      <c r="CS114" s="769"/>
      <c r="CT114" s="769"/>
      <c r="CU114" s="769"/>
      <c r="CV114" s="769"/>
      <c r="CW114" s="769"/>
      <c r="CX114" s="769"/>
      <c r="CY114" s="769"/>
      <c r="CZ114" s="769"/>
      <c r="DA114" s="769"/>
      <c r="DB114" s="769"/>
      <c r="DC114" s="769"/>
      <c r="DD114" s="769"/>
      <c r="DE114" s="769"/>
      <c r="DF114" s="770"/>
      <c r="DG114" s="757" t="s">
        <v>206</v>
      </c>
      <c r="DH114" s="758"/>
      <c r="DI114" s="758"/>
      <c r="DJ114" s="758"/>
      <c r="DK114" s="759"/>
      <c r="DL114" s="760" t="s">
        <v>206</v>
      </c>
      <c r="DM114" s="758"/>
      <c r="DN114" s="758"/>
      <c r="DO114" s="758"/>
      <c r="DP114" s="759"/>
      <c r="DQ114" s="760" t="s">
        <v>206</v>
      </c>
      <c r="DR114" s="758"/>
      <c r="DS114" s="758"/>
      <c r="DT114" s="758"/>
      <c r="DU114" s="759"/>
      <c r="DV114" s="834" t="s">
        <v>206</v>
      </c>
      <c r="DW114" s="835"/>
      <c r="DX114" s="835"/>
      <c r="DY114" s="835"/>
      <c r="DZ114" s="836"/>
    </row>
    <row r="115" spans="1:130" s="49" customFormat="1" ht="26.25" customHeight="1" x14ac:dyDescent="0.15">
      <c r="A115" s="738"/>
      <c r="B115" s="739"/>
      <c r="C115" s="769" t="s">
        <v>356</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757" t="s">
        <v>206</v>
      </c>
      <c r="AB115" s="758"/>
      <c r="AC115" s="758"/>
      <c r="AD115" s="758"/>
      <c r="AE115" s="759"/>
      <c r="AF115" s="760" t="s">
        <v>206</v>
      </c>
      <c r="AG115" s="758"/>
      <c r="AH115" s="758"/>
      <c r="AI115" s="758"/>
      <c r="AJ115" s="759"/>
      <c r="AK115" s="760" t="s">
        <v>206</v>
      </c>
      <c r="AL115" s="758"/>
      <c r="AM115" s="758"/>
      <c r="AN115" s="758"/>
      <c r="AO115" s="759"/>
      <c r="AP115" s="834" t="s">
        <v>206</v>
      </c>
      <c r="AQ115" s="835"/>
      <c r="AR115" s="835"/>
      <c r="AS115" s="835"/>
      <c r="AT115" s="836"/>
      <c r="AU115" s="902"/>
      <c r="AV115" s="903"/>
      <c r="AW115" s="903"/>
      <c r="AX115" s="903"/>
      <c r="AY115" s="903"/>
      <c r="AZ115" s="833" t="s">
        <v>339</v>
      </c>
      <c r="BA115" s="769"/>
      <c r="BB115" s="769"/>
      <c r="BC115" s="769"/>
      <c r="BD115" s="769"/>
      <c r="BE115" s="769"/>
      <c r="BF115" s="769"/>
      <c r="BG115" s="769"/>
      <c r="BH115" s="769"/>
      <c r="BI115" s="769"/>
      <c r="BJ115" s="769"/>
      <c r="BK115" s="769"/>
      <c r="BL115" s="769"/>
      <c r="BM115" s="769"/>
      <c r="BN115" s="769"/>
      <c r="BO115" s="769"/>
      <c r="BP115" s="770"/>
      <c r="BQ115" s="837" t="s">
        <v>206</v>
      </c>
      <c r="BR115" s="838"/>
      <c r="BS115" s="838"/>
      <c r="BT115" s="838"/>
      <c r="BU115" s="838"/>
      <c r="BV115" s="838" t="s">
        <v>206</v>
      </c>
      <c r="BW115" s="838"/>
      <c r="BX115" s="838"/>
      <c r="BY115" s="838"/>
      <c r="BZ115" s="838"/>
      <c r="CA115" s="838" t="s">
        <v>206</v>
      </c>
      <c r="CB115" s="838"/>
      <c r="CC115" s="838"/>
      <c r="CD115" s="838"/>
      <c r="CE115" s="838"/>
      <c r="CF115" s="895" t="s">
        <v>206</v>
      </c>
      <c r="CG115" s="896"/>
      <c r="CH115" s="896"/>
      <c r="CI115" s="896"/>
      <c r="CJ115" s="896"/>
      <c r="CK115" s="907"/>
      <c r="CL115" s="749"/>
      <c r="CM115" s="833" t="s">
        <v>35</v>
      </c>
      <c r="CN115" s="769"/>
      <c r="CO115" s="769"/>
      <c r="CP115" s="769"/>
      <c r="CQ115" s="769"/>
      <c r="CR115" s="769"/>
      <c r="CS115" s="769"/>
      <c r="CT115" s="769"/>
      <c r="CU115" s="769"/>
      <c r="CV115" s="769"/>
      <c r="CW115" s="769"/>
      <c r="CX115" s="769"/>
      <c r="CY115" s="769"/>
      <c r="CZ115" s="769"/>
      <c r="DA115" s="769"/>
      <c r="DB115" s="769"/>
      <c r="DC115" s="769"/>
      <c r="DD115" s="769"/>
      <c r="DE115" s="769"/>
      <c r="DF115" s="770"/>
      <c r="DG115" s="757" t="s">
        <v>206</v>
      </c>
      <c r="DH115" s="758"/>
      <c r="DI115" s="758"/>
      <c r="DJ115" s="758"/>
      <c r="DK115" s="759"/>
      <c r="DL115" s="760" t="s">
        <v>206</v>
      </c>
      <c r="DM115" s="758"/>
      <c r="DN115" s="758"/>
      <c r="DO115" s="758"/>
      <c r="DP115" s="759"/>
      <c r="DQ115" s="760" t="s">
        <v>206</v>
      </c>
      <c r="DR115" s="758"/>
      <c r="DS115" s="758"/>
      <c r="DT115" s="758"/>
      <c r="DU115" s="759"/>
      <c r="DV115" s="834" t="s">
        <v>206</v>
      </c>
      <c r="DW115" s="835"/>
      <c r="DX115" s="835"/>
      <c r="DY115" s="835"/>
      <c r="DZ115" s="836"/>
    </row>
    <row r="116" spans="1:130" s="49" customFormat="1" ht="26.25" customHeight="1" x14ac:dyDescent="0.15">
      <c r="A116" s="740"/>
      <c r="B116" s="741"/>
      <c r="C116" s="842" t="s">
        <v>3</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757">
        <v>2675</v>
      </c>
      <c r="AB116" s="758"/>
      <c r="AC116" s="758"/>
      <c r="AD116" s="758"/>
      <c r="AE116" s="759"/>
      <c r="AF116" s="760" t="s">
        <v>206</v>
      </c>
      <c r="AG116" s="758"/>
      <c r="AH116" s="758"/>
      <c r="AI116" s="758"/>
      <c r="AJ116" s="759"/>
      <c r="AK116" s="760" t="s">
        <v>206</v>
      </c>
      <c r="AL116" s="758"/>
      <c r="AM116" s="758"/>
      <c r="AN116" s="758"/>
      <c r="AO116" s="759"/>
      <c r="AP116" s="834" t="s">
        <v>206</v>
      </c>
      <c r="AQ116" s="835"/>
      <c r="AR116" s="835"/>
      <c r="AS116" s="835"/>
      <c r="AT116" s="836"/>
      <c r="AU116" s="902"/>
      <c r="AV116" s="903"/>
      <c r="AW116" s="903"/>
      <c r="AX116" s="903"/>
      <c r="AY116" s="903"/>
      <c r="AZ116" s="909" t="s">
        <v>228</v>
      </c>
      <c r="BA116" s="910"/>
      <c r="BB116" s="910"/>
      <c r="BC116" s="910"/>
      <c r="BD116" s="910"/>
      <c r="BE116" s="910"/>
      <c r="BF116" s="910"/>
      <c r="BG116" s="910"/>
      <c r="BH116" s="910"/>
      <c r="BI116" s="910"/>
      <c r="BJ116" s="910"/>
      <c r="BK116" s="910"/>
      <c r="BL116" s="910"/>
      <c r="BM116" s="910"/>
      <c r="BN116" s="910"/>
      <c r="BO116" s="910"/>
      <c r="BP116" s="911"/>
      <c r="BQ116" s="837" t="s">
        <v>206</v>
      </c>
      <c r="BR116" s="838"/>
      <c r="BS116" s="838"/>
      <c r="BT116" s="838"/>
      <c r="BU116" s="838"/>
      <c r="BV116" s="838" t="s">
        <v>206</v>
      </c>
      <c r="BW116" s="838"/>
      <c r="BX116" s="838"/>
      <c r="BY116" s="838"/>
      <c r="BZ116" s="838"/>
      <c r="CA116" s="838" t="s">
        <v>206</v>
      </c>
      <c r="CB116" s="838"/>
      <c r="CC116" s="838"/>
      <c r="CD116" s="838"/>
      <c r="CE116" s="838"/>
      <c r="CF116" s="895" t="s">
        <v>206</v>
      </c>
      <c r="CG116" s="896"/>
      <c r="CH116" s="896"/>
      <c r="CI116" s="896"/>
      <c r="CJ116" s="896"/>
      <c r="CK116" s="907"/>
      <c r="CL116" s="749"/>
      <c r="CM116" s="833" t="s">
        <v>445</v>
      </c>
      <c r="CN116" s="769"/>
      <c r="CO116" s="769"/>
      <c r="CP116" s="769"/>
      <c r="CQ116" s="769"/>
      <c r="CR116" s="769"/>
      <c r="CS116" s="769"/>
      <c r="CT116" s="769"/>
      <c r="CU116" s="769"/>
      <c r="CV116" s="769"/>
      <c r="CW116" s="769"/>
      <c r="CX116" s="769"/>
      <c r="CY116" s="769"/>
      <c r="CZ116" s="769"/>
      <c r="DA116" s="769"/>
      <c r="DB116" s="769"/>
      <c r="DC116" s="769"/>
      <c r="DD116" s="769"/>
      <c r="DE116" s="769"/>
      <c r="DF116" s="770"/>
      <c r="DG116" s="757" t="s">
        <v>206</v>
      </c>
      <c r="DH116" s="758"/>
      <c r="DI116" s="758"/>
      <c r="DJ116" s="758"/>
      <c r="DK116" s="759"/>
      <c r="DL116" s="760" t="s">
        <v>206</v>
      </c>
      <c r="DM116" s="758"/>
      <c r="DN116" s="758"/>
      <c r="DO116" s="758"/>
      <c r="DP116" s="759"/>
      <c r="DQ116" s="760" t="s">
        <v>206</v>
      </c>
      <c r="DR116" s="758"/>
      <c r="DS116" s="758"/>
      <c r="DT116" s="758"/>
      <c r="DU116" s="759"/>
      <c r="DV116" s="834" t="s">
        <v>206</v>
      </c>
      <c r="DW116" s="835"/>
      <c r="DX116" s="835"/>
      <c r="DY116" s="835"/>
      <c r="DZ116" s="836"/>
    </row>
    <row r="117" spans="1:130" s="49" customFormat="1" ht="26.25" customHeight="1" x14ac:dyDescent="0.15">
      <c r="A117" s="764" t="s">
        <v>276</v>
      </c>
      <c r="B117" s="765"/>
      <c r="C117" s="765"/>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874" t="s">
        <v>320</v>
      </c>
      <c r="Z117" s="766"/>
      <c r="AA117" s="912">
        <v>1365807</v>
      </c>
      <c r="AB117" s="913"/>
      <c r="AC117" s="913"/>
      <c r="AD117" s="913"/>
      <c r="AE117" s="914"/>
      <c r="AF117" s="915">
        <v>1162187</v>
      </c>
      <c r="AG117" s="913"/>
      <c r="AH117" s="913"/>
      <c r="AI117" s="913"/>
      <c r="AJ117" s="914"/>
      <c r="AK117" s="915">
        <v>1180980</v>
      </c>
      <c r="AL117" s="913"/>
      <c r="AM117" s="913"/>
      <c r="AN117" s="913"/>
      <c r="AO117" s="914"/>
      <c r="AP117" s="916"/>
      <c r="AQ117" s="917"/>
      <c r="AR117" s="917"/>
      <c r="AS117" s="917"/>
      <c r="AT117" s="918"/>
      <c r="AU117" s="902"/>
      <c r="AV117" s="903"/>
      <c r="AW117" s="903"/>
      <c r="AX117" s="903"/>
      <c r="AY117" s="903"/>
      <c r="AZ117" s="892" t="s">
        <v>446</v>
      </c>
      <c r="BA117" s="893"/>
      <c r="BB117" s="893"/>
      <c r="BC117" s="893"/>
      <c r="BD117" s="893"/>
      <c r="BE117" s="893"/>
      <c r="BF117" s="893"/>
      <c r="BG117" s="893"/>
      <c r="BH117" s="893"/>
      <c r="BI117" s="893"/>
      <c r="BJ117" s="893"/>
      <c r="BK117" s="893"/>
      <c r="BL117" s="893"/>
      <c r="BM117" s="893"/>
      <c r="BN117" s="893"/>
      <c r="BO117" s="893"/>
      <c r="BP117" s="894"/>
      <c r="BQ117" s="837" t="s">
        <v>206</v>
      </c>
      <c r="BR117" s="838"/>
      <c r="BS117" s="838"/>
      <c r="BT117" s="838"/>
      <c r="BU117" s="838"/>
      <c r="BV117" s="838" t="s">
        <v>206</v>
      </c>
      <c r="BW117" s="838"/>
      <c r="BX117" s="838"/>
      <c r="BY117" s="838"/>
      <c r="BZ117" s="838"/>
      <c r="CA117" s="838" t="s">
        <v>206</v>
      </c>
      <c r="CB117" s="838"/>
      <c r="CC117" s="838"/>
      <c r="CD117" s="838"/>
      <c r="CE117" s="838"/>
      <c r="CF117" s="895" t="s">
        <v>206</v>
      </c>
      <c r="CG117" s="896"/>
      <c r="CH117" s="896"/>
      <c r="CI117" s="896"/>
      <c r="CJ117" s="896"/>
      <c r="CK117" s="907"/>
      <c r="CL117" s="749"/>
      <c r="CM117" s="833" t="s">
        <v>333</v>
      </c>
      <c r="CN117" s="769"/>
      <c r="CO117" s="769"/>
      <c r="CP117" s="769"/>
      <c r="CQ117" s="769"/>
      <c r="CR117" s="769"/>
      <c r="CS117" s="769"/>
      <c r="CT117" s="769"/>
      <c r="CU117" s="769"/>
      <c r="CV117" s="769"/>
      <c r="CW117" s="769"/>
      <c r="CX117" s="769"/>
      <c r="CY117" s="769"/>
      <c r="CZ117" s="769"/>
      <c r="DA117" s="769"/>
      <c r="DB117" s="769"/>
      <c r="DC117" s="769"/>
      <c r="DD117" s="769"/>
      <c r="DE117" s="769"/>
      <c r="DF117" s="770"/>
      <c r="DG117" s="757" t="s">
        <v>206</v>
      </c>
      <c r="DH117" s="758"/>
      <c r="DI117" s="758"/>
      <c r="DJ117" s="758"/>
      <c r="DK117" s="759"/>
      <c r="DL117" s="760" t="s">
        <v>206</v>
      </c>
      <c r="DM117" s="758"/>
      <c r="DN117" s="758"/>
      <c r="DO117" s="758"/>
      <c r="DP117" s="759"/>
      <c r="DQ117" s="760" t="s">
        <v>206</v>
      </c>
      <c r="DR117" s="758"/>
      <c r="DS117" s="758"/>
      <c r="DT117" s="758"/>
      <c r="DU117" s="759"/>
      <c r="DV117" s="834" t="s">
        <v>206</v>
      </c>
      <c r="DW117" s="835"/>
      <c r="DX117" s="835"/>
      <c r="DY117" s="835"/>
      <c r="DZ117" s="836"/>
    </row>
    <row r="118" spans="1:130" s="49" customFormat="1" ht="26.25" customHeight="1" x14ac:dyDescent="0.15">
      <c r="A118" s="764" t="s">
        <v>108</v>
      </c>
      <c r="B118" s="765"/>
      <c r="C118" s="765"/>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6"/>
      <c r="AA118" s="767" t="s">
        <v>16</v>
      </c>
      <c r="AB118" s="765"/>
      <c r="AC118" s="765"/>
      <c r="AD118" s="765"/>
      <c r="AE118" s="766"/>
      <c r="AF118" s="767" t="s">
        <v>391</v>
      </c>
      <c r="AG118" s="765"/>
      <c r="AH118" s="765"/>
      <c r="AI118" s="765"/>
      <c r="AJ118" s="766"/>
      <c r="AK118" s="767" t="s">
        <v>365</v>
      </c>
      <c r="AL118" s="765"/>
      <c r="AM118" s="765"/>
      <c r="AN118" s="765"/>
      <c r="AO118" s="766"/>
      <c r="AP118" s="767" t="s">
        <v>431</v>
      </c>
      <c r="AQ118" s="765"/>
      <c r="AR118" s="765"/>
      <c r="AS118" s="765"/>
      <c r="AT118" s="768"/>
      <c r="AU118" s="902"/>
      <c r="AV118" s="903"/>
      <c r="AW118" s="903"/>
      <c r="AX118" s="903"/>
      <c r="AY118" s="903"/>
      <c r="AZ118" s="841" t="s">
        <v>447</v>
      </c>
      <c r="BA118" s="842"/>
      <c r="BB118" s="842"/>
      <c r="BC118" s="842"/>
      <c r="BD118" s="842"/>
      <c r="BE118" s="842"/>
      <c r="BF118" s="842"/>
      <c r="BG118" s="842"/>
      <c r="BH118" s="842"/>
      <c r="BI118" s="842"/>
      <c r="BJ118" s="842"/>
      <c r="BK118" s="842"/>
      <c r="BL118" s="842"/>
      <c r="BM118" s="842"/>
      <c r="BN118" s="842"/>
      <c r="BO118" s="842"/>
      <c r="BP118" s="843"/>
      <c r="BQ118" s="870" t="s">
        <v>206</v>
      </c>
      <c r="BR118" s="871"/>
      <c r="BS118" s="871"/>
      <c r="BT118" s="871"/>
      <c r="BU118" s="871"/>
      <c r="BV118" s="871" t="s">
        <v>206</v>
      </c>
      <c r="BW118" s="871"/>
      <c r="BX118" s="871"/>
      <c r="BY118" s="871"/>
      <c r="BZ118" s="871"/>
      <c r="CA118" s="871" t="s">
        <v>206</v>
      </c>
      <c r="CB118" s="871"/>
      <c r="CC118" s="871"/>
      <c r="CD118" s="871"/>
      <c r="CE118" s="871"/>
      <c r="CF118" s="895" t="s">
        <v>206</v>
      </c>
      <c r="CG118" s="896"/>
      <c r="CH118" s="896"/>
      <c r="CI118" s="896"/>
      <c r="CJ118" s="896"/>
      <c r="CK118" s="907"/>
      <c r="CL118" s="749"/>
      <c r="CM118" s="833" t="s">
        <v>448</v>
      </c>
      <c r="CN118" s="769"/>
      <c r="CO118" s="769"/>
      <c r="CP118" s="769"/>
      <c r="CQ118" s="769"/>
      <c r="CR118" s="769"/>
      <c r="CS118" s="769"/>
      <c r="CT118" s="769"/>
      <c r="CU118" s="769"/>
      <c r="CV118" s="769"/>
      <c r="CW118" s="769"/>
      <c r="CX118" s="769"/>
      <c r="CY118" s="769"/>
      <c r="CZ118" s="769"/>
      <c r="DA118" s="769"/>
      <c r="DB118" s="769"/>
      <c r="DC118" s="769"/>
      <c r="DD118" s="769"/>
      <c r="DE118" s="769"/>
      <c r="DF118" s="770"/>
      <c r="DG118" s="757" t="s">
        <v>206</v>
      </c>
      <c r="DH118" s="758"/>
      <c r="DI118" s="758"/>
      <c r="DJ118" s="758"/>
      <c r="DK118" s="759"/>
      <c r="DL118" s="760" t="s">
        <v>206</v>
      </c>
      <c r="DM118" s="758"/>
      <c r="DN118" s="758"/>
      <c r="DO118" s="758"/>
      <c r="DP118" s="759"/>
      <c r="DQ118" s="760" t="s">
        <v>206</v>
      </c>
      <c r="DR118" s="758"/>
      <c r="DS118" s="758"/>
      <c r="DT118" s="758"/>
      <c r="DU118" s="759"/>
      <c r="DV118" s="834" t="s">
        <v>206</v>
      </c>
      <c r="DW118" s="835"/>
      <c r="DX118" s="835"/>
      <c r="DY118" s="835"/>
      <c r="DZ118" s="836"/>
    </row>
    <row r="119" spans="1:130" s="49" customFormat="1" ht="26.25" customHeight="1" x14ac:dyDescent="0.15">
      <c r="A119" s="746" t="s">
        <v>172</v>
      </c>
      <c r="B119" s="747"/>
      <c r="C119" s="861" t="s">
        <v>433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01" t="s">
        <v>206</v>
      </c>
      <c r="AB119" s="802"/>
      <c r="AC119" s="802"/>
      <c r="AD119" s="802"/>
      <c r="AE119" s="803"/>
      <c r="AF119" s="804" t="s">
        <v>206</v>
      </c>
      <c r="AG119" s="802"/>
      <c r="AH119" s="802"/>
      <c r="AI119" s="802"/>
      <c r="AJ119" s="803"/>
      <c r="AK119" s="804" t="s">
        <v>206</v>
      </c>
      <c r="AL119" s="802"/>
      <c r="AM119" s="802"/>
      <c r="AN119" s="802"/>
      <c r="AO119" s="803"/>
      <c r="AP119" s="897" t="s">
        <v>206</v>
      </c>
      <c r="AQ119" s="898"/>
      <c r="AR119" s="898"/>
      <c r="AS119" s="898"/>
      <c r="AT119" s="899"/>
      <c r="AU119" s="904"/>
      <c r="AV119" s="905"/>
      <c r="AW119" s="905"/>
      <c r="AX119" s="905"/>
      <c r="AY119" s="905"/>
      <c r="AZ119" s="70" t="s">
        <v>276</v>
      </c>
      <c r="BA119" s="70"/>
      <c r="BB119" s="70"/>
      <c r="BC119" s="70"/>
      <c r="BD119" s="70"/>
      <c r="BE119" s="70"/>
      <c r="BF119" s="70"/>
      <c r="BG119" s="70"/>
      <c r="BH119" s="70"/>
      <c r="BI119" s="70"/>
      <c r="BJ119" s="70"/>
      <c r="BK119" s="70"/>
      <c r="BL119" s="70"/>
      <c r="BM119" s="70"/>
      <c r="BN119" s="70"/>
      <c r="BO119" s="874" t="s">
        <v>175</v>
      </c>
      <c r="BP119" s="875"/>
      <c r="BQ119" s="870">
        <v>16883903</v>
      </c>
      <c r="BR119" s="871"/>
      <c r="BS119" s="871"/>
      <c r="BT119" s="871"/>
      <c r="BU119" s="871"/>
      <c r="BV119" s="871">
        <v>16208041</v>
      </c>
      <c r="BW119" s="871"/>
      <c r="BX119" s="871"/>
      <c r="BY119" s="871"/>
      <c r="BZ119" s="871"/>
      <c r="CA119" s="871">
        <v>15634650</v>
      </c>
      <c r="CB119" s="871"/>
      <c r="CC119" s="871"/>
      <c r="CD119" s="871"/>
      <c r="CE119" s="871"/>
      <c r="CF119" s="723"/>
      <c r="CG119" s="724"/>
      <c r="CH119" s="724"/>
      <c r="CI119" s="724"/>
      <c r="CJ119" s="878"/>
      <c r="CK119" s="908"/>
      <c r="CL119" s="751"/>
      <c r="CM119" s="841" t="s">
        <v>449</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1">
        <v>116674</v>
      </c>
      <c r="DH119" s="782"/>
      <c r="DI119" s="782"/>
      <c r="DJ119" s="782"/>
      <c r="DK119" s="783"/>
      <c r="DL119" s="784">
        <v>90158</v>
      </c>
      <c r="DM119" s="782"/>
      <c r="DN119" s="782"/>
      <c r="DO119" s="782"/>
      <c r="DP119" s="783"/>
      <c r="DQ119" s="784">
        <v>192824</v>
      </c>
      <c r="DR119" s="782"/>
      <c r="DS119" s="782"/>
      <c r="DT119" s="782"/>
      <c r="DU119" s="783"/>
      <c r="DV119" s="858">
        <v>4.5</v>
      </c>
      <c r="DW119" s="859"/>
      <c r="DX119" s="859"/>
      <c r="DY119" s="859"/>
      <c r="DZ119" s="860"/>
    </row>
    <row r="120" spans="1:130" s="49" customFormat="1" ht="26.25" customHeight="1" x14ac:dyDescent="0.15">
      <c r="A120" s="748"/>
      <c r="B120" s="749"/>
      <c r="C120" s="833" t="s">
        <v>142</v>
      </c>
      <c r="D120" s="769"/>
      <c r="E120" s="769"/>
      <c r="F120" s="769"/>
      <c r="G120" s="769"/>
      <c r="H120" s="769"/>
      <c r="I120" s="769"/>
      <c r="J120" s="769"/>
      <c r="K120" s="769"/>
      <c r="L120" s="769"/>
      <c r="M120" s="769"/>
      <c r="N120" s="769"/>
      <c r="O120" s="769"/>
      <c r="P120" s="769"/>
      <c r="Q120" s="769"/>
      <c r="R120" s="769"/>
      <c r="S120" s="769"/>
      <c r="T120" s="769"/>
      <c r="U120" s="769"/>
      <c r="V120" s="769"/>
      <c r="W120" s="769"/>
      <c r="X120" s="769"/>
      <c r="Y120" s="769"/>
      <c r="Z120" s="770"/>
      <c r="AA120" s="757" t="s">
        <v>206</v>
      </c>
      <c r="AB120" s="758"/>
      <c r="AC120" s="758"/>
      <c r="AD120" s="758"/>
      <c r="AE120" s="759"/>
      <c r="AF120" s="760" t="s">
        <v>206</v>
      </c>
      <c r="AG120" s="758"/>
      <c r="AH120" s="758"/>
      <c r="AI120" s="758"/>
      <c r="AJ120" s="759"/>
      <c r="AK120" s="760" t="s">
        <v>206</v>
      </c>
      <c r="AL120" s="758"/>
      <c r="AM120" s="758"/>
      <c r="AN120" s="758"/>
      <c r="AO120" s="759"/>
      <c r="AP120" s="834" t="s">
        <v>206</v>
      </c>
      <c r="AQ120" s="835"/>
      <c r="AR120" s="835"/>
      <c r="AS120" s="835"/>
      <c r="AT120" s="836"/>
      <c r="AU120" s="879" t="s">
        <v>437</v>
      </c>
      <c r="AV120" s="880"/>
      <c r="AW120" s="880"/>
      <c r="AX120" s="880"/>
      <c r="AY120" s="881"/>
      <c r="AZ120" s="861" t="s">
        <v>220</v>
      </c>
      <c r="BA120" s="809"/>
      <c r="BB120" s="809"/>
      <c r="BC120" s="809"/>
      <c r="BD120" s="809"/>
      <c r="BE120" s="809"/>
      <c r="BF120" s="809"/>
      <c r="BG120" s="809"/>
      <c r="BH120" s="809"/>
      <c r="BI120" s="809"/>
      <c r="BJ120" s="809"/>
      <c r="BK120" s="809"/>
      <c r="BL120" s="809"/>
      <c r="BM120" s="809"/>
      <c r="BN120" s="809"/>
      <c r="BO120" s="809"/>
      <c r="BP120" s="810"/>
      <c r="BQ120" s="862">
        <v>651967</v>
      </c>
      <c r="BR120" s="863"/>
      <c r="BS120" s="863"/>
      <c r="BT120" s="863"/>
      <c r="BU120" s="863"/>
      <c r="BV120" s="863">
        <v>789224</v>
      </c>
      <c r="BW120" s="863"/>
      <c r="BX120" s="863"/>
      <c r="BY120" s="863"/>
      <c r="BZ120" s="863"/>
      <c r="CA120" s="863">
        <v>1231631</v>
      </c>
      <c r="CB120" s="863"/>
      <c r="CC120" s="863"/>
      <c r="CD120" s="863"/>
      <c r="CE120" s="863"/>
      <c r="CF120" s="887">
        <v>29</v>
      </c>
      <c r="CG120" s="888"/>
      <c r="CH120" s="888"/>
      <c r="CI120" s="888"/>
      <c r="CJ120" s="888"/>
      <c r="CK120" s="866" t="s">
        <v>273</v>
      </c>
      <c r="CL120" s="825"/>
      <c r="CM120" s="825"/>
      <c r="CN120" s="825"/>
      <c r="CO120" s="826"/>
      <c r="CP120" s="889" t="s">
        <v>46</v>
      </c>
      <c r="CQ120" s="890"/>
      <c r="CR120" s="890"/>
      <c r="CS120" s="890"/>
      <c r="CT120" s="890"/>
      <c r="CU120" s="890"/>
      <c r="CV120" s="890"/>
      <c r="CW120" s="890"/>
      <c r="CX120" s="890"/>
      <c r="CY120" s="890"/>
      <c r="CZ120" s="890"/>
      <c r="DA120" s="890"/>
      <c r="DB120" s="890"/>
      <c r="DC120" s="890"/>
      <c r="DD120" s="890"/>
      <c r="DE120" s="890"/>
      <c r="DF120" s="891"/>
      <c r="DG120" s="862">
        <v>2270728</v>
      </c>
      <c r="DH120" s="863"/>
      <c r="DI120" s="863"/>
      <c r="DJ120" s="863"/>
      <c r="DK120" s="863"/>
      <c r="DL120" s="863">
        <v>2072457</v>
      </c>
      <c r="DM120" s="863"/>
      <c r="DN120" s="863"/>
      <c r="DO120" s="863"/>
      <c r="DP120" s="863"/>
      <c r="DQ120" s="863">
        <v>2016844</v>
      </c>
      <c r="DR120" s="863"/>
      <c r="DS120" s="863"/>
      <c r="DT120" s="863"/>
      <c r="DU120" s="863"/>
      <c r="DV120" s="864">
        <v>47.5</v>
      </c>
      <c r="DW120" s="864"/>
      <c r="DX120" s="864"/>
      <c r="DY120" s="864"/>
      <c r="DZ120" s="865"/>
    </row>
    <row r="121" spans="1:130" s="49" customFormat="1" ht="26.25" customHeight="1" x14ac:dyDescent="0.15">
      <c r="A121" s="748"/>
      <c r="B121" s="749"/>
      <c r="C121" s="892" t="s">
        <v>144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57" t="s">
        <v>206</v>
      </c>
      <c r="AB121" s="758"/>
      <c r="AC121" s="758"/>
      <c r="AD121" s="758"/>
      <c r="AE121" s="759"/>
      <c r="AF121" s="760" t="s">
        <v>206</v>
      </c>
      <c r="AG121" s="758"/>
      <c r="AH121" s="758"/>
      <c r="AI121" s="758"/>
      <c r="AJ121" s="759"/>
      <c r="AK121" s="760" t="s">
        <v>206</v>
      </c>
      <c r="AL121" s="758"/>
      <c r="AM121" s="758"/>
      <c r="AN121" s="758"/>
      <c r="AO121" s="759"/>
      <c r="AP121" s="834" t="s">
        <v>206</v>
      </c>
      <c r="AQ121" s="835"/>
      <c r="AR121" s="835"/>
      <c r="AS121" s="835"/>
      <c r="AT121" s="836"/>
      <c r="AU121" s="882"/>
      <c r="AV121" s="883"/>
      <c r="AW121" s="883"/>
      <c r="AX121" s="883"/>
      <c r="AY121" s="884"/>
      <c r="AZ121" s="833" t="s">
        <v>450</v>
      </c>
      <c r="BA121" s="769"/>
      <c r="BB121" s="769"/>
      <c r="BC121" s="769"/>
      <c r="BD121" s="769"/>
      <c r="BE121" s="769"/>
      <c r="BF121" s="769"/>
      <c r="BG121" s="769"/>
      <c r="BH121" s="769"/>
      <c r="BI121" s="769"/>
      <c r="BJ121" s="769"/>
      <c r="BK121" s="769"/>
      <c r="BL121" s="769"/>
      <c r="BM121" s="769"/>
      <c r="BN121" s="769"/>
      <c r="BO121" s="769"/>
      <c r="BP121" s="770"/>
      <c r="BQ121" s="837">
        <v>3063</v>
      </c>
      <c r="BR121" s="838"/>
      <c r="BS121" s="838"/>
      <c r="BT121" s="838"/>
      <c r="BU121" s="838"/>
      <c r="BV121" s="838">
        <v>1389</v>
      </c>
      <c r="BW121" s="838"/>
      <c r="BX121" s="838"/>
      <c r="BY121" s="838"/>
      <c r="BZ121" s="838"/>
      <c r="CA121" s="838" t="s">
        <v>206</v>
      </c>
      <c r="CB121" s="838"/>
      <c r="CC121" s="838"/>
      <c r="CD121" s="838"/>
      <c r="CE121" s="838"/>
      <c r="CF121" s="895" t="s">
        <v>206</v>
      </c>
      <c r="CG121" s="896"/>
      <c r="CH121" s="896"/>
      <c r="CI121" s="896"/>
      <c r="CJ121" s="896"/>
      <c r="CK121" s="867"/>
      <c r="CL121" s="828"/>
      <c r="CM121" s="828"/>
      <c r="CN121" s="828"/>
      <c r="CO121" s="829"/>
      <c r="CP121" s="855" t="s">
        <v>422</v>
      </c>
      <c r="CQ121" s="856"/>
      <c r="CR121" s="856"/>
      <c r="CS121" s="856"/>
      <c r="CT121" s="856"/>
      <c r="CU121" s="856"/>
      <c r="CV121" s="856"/>
      <c r="CW121" s="856"/>
      <c r="CX121" s="856"/>
      <c r="CY121" s="856"/>
      <c r="CZ121" s="856"/>
      <c r="DA121" s="856"/>
      <c r="DB121" s="856"/>
      <c r="DC121" s="856"/>
      <c r="DD121" s="856"/>
      <c r="DE121" s="856"/>
      <c r="DF121" s="857"/>
      <c r="DG121" s="837">
        <v>350000</v>
      </c>
      <c r="DH121" s="838"/>
      <c r="DI121" s="838"/>
      <c r="DJ121" s="838"/>
      <c r="DK121" s="838"/>
      <c r="DL121" s="838">
        <v>300000</v>
      </c>
      <c r="DM121" s="838"/>
      <c r="DN121" s="838"/>
      <c r="DO121" s="838"/>
      <c r="DP121" s="838"/>
      <c r="DQ121" s="838">
        <v>250000</v>
      </c>
      <c r="DR121" s="838"/>
      <c r="DS121" s="838"/>
      <c r="DT121" s="838"/>
      <c r="DU121" s="838"/>
      <c r="DV121" s="839">
        <v>5.9</v>
      </c>
      <c r="DW121" s="839"/>
      <c r="DX121" s="839"/>
      <c r="DY121" s="839"/>
      <c r="DZ121" s="840"/>
    </row>
    <row r="122" spans="1:130" s="49" customFormat="1" ht="26.25" customHeight="1" x14ac:dyDescent="0.15">
      <c r="A122" s="748"/>
      <c r="B122" s="749"/>
      <c r="C122" s="833" t="s">
        <v>443</v>
      </c>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70"/>
      <c r="AA122" s="757" t="s">
        <v>206</v>
      </c>
      <c r="AB122" s="758"/>
      <c r="AC122" s="758"/>
      <c r="AD122" s="758"/>
      <c r="AE122" s="759"/>
      <c r="AF122" s="760" t="s">
        <v>206</v>
      </c>
      <c r="AG122" s="758"/>
      <c r="AH122" s="758"/>
      <c r="AI122" s="758"/>
      <c r="AJ122" s="759"/>
      <c r="AK122" s="760" t="s">
        <v>206</v>
      </c>
      <c r="AL122" s="758"/>
      <c r="AM122" s="758"/>
      <c r="AN122" s="758"/>
      <c r="AO122" s="759"/>
      <c r="AP122" s="834" t="s">
        <v>206</v>
      </c>
      <c r="AQ122" s="835"/>
      <c r="AR122" s="835"/>
      <c r="AS122" s="835"/>
      <c r="AT122" s="836"/>
      <c r="AU122" s="882"/>
      <c r="AV122" s="883"/>
      <c r="AW122" s="883"/>
      <c r="AX122" s="883"/>
      <c r="AY122" s="884"/>
      <c r="AZ122" s="841" t="s">
        <v>452</v>
      </c>
      <c r="BA122" s="842"/>
      <c r="BB122" s="842"/>
      <c r="BC122" s="842"/>
      <c r="BD122" s="842"/>
      <c r="BE122" s="842"/>
      <c r="BF122" s="842"/>
      <c r="BG122" s="842"/>
      <c r="BH122" s="842"/>
      <c r="BI122" s="842"/>
      <c r="BJ122" s="842"/>
      <c r="BK122" s="842"/>
      <c r="BL122" s="842"/>
      <c r="BM122" s="842"/>
      <c r="BN122" s="842"/>
      <c r="BO122" s="842"/>
      <c r="BP122" s="843"/>
      <c r="BQ122" s="870">
        <v>7955051</v>
      </c>
      <c r="BR122" s="871"/>
      <c r="BS122" s="871"/>
      <c r="BT122" s="871"/>
      <c r="BU122" s="871"/>
      <c r="BV122" s="871">
        <v>7669285</v>
      </c>
      <c r="BW122" s="871"/>
      <c r="BX122" s="871"/>
      <c r="BY122" s="871"/>
      <c r="BZ122" s="871"/>
      <c r="CA122" s="871">
        <v>7401093</v>
      </c>
      <c r="CB122" s="871"/>
      <c r="CC122" s="871"/>
      <c r="CD122" s="871"/>
      <c r="CE122" s="871"/>
      <c r="CF122" s="872">
        <v>174.4</v>
      </c>
      <c r="CG122" s="873"/>
      <c r="CH122" s="873"/>
      <c r="CI122" s="873"/>
      <c r="CJ122" s="873"/>
      <c r="CK122" s="867"/>
      <c r="CL122" s="828"/>
      <c r="CM122" s="828"/>
      <c r="CN122" s="828"/>
      <c r="CO122" s="829"/>
      <c r="CP122" s="855"/>
      <c r="CQ122" s="856"/>
      <c r="CR122" s="856"/>
      <c r="CS122" s="856"/>
      <c r="CT122" s="856"/>
      <c r="CU122" s="856"/>
      <c r="CV122" s="856"/>
      <c r="CW122" s="856"/>
      <c r="CX122" s="856"/>
      <c r="CY122" s="856"/>
      <c r="CZ122" s="856"/>
      <c r="DA122" s="856"/>
      <c r="DB122" s="856"/>
      <c r="DC122" s="856"/>
      <c r="DD122" s="856"/>
      <c r="DE122" s="856"/>
      <c r="DF122" s="857"/>
      <c r="DG122" s="837"/>
      <c r="DH122" s="838"/>
      <c r="DI122" s="838"/>
      <c r="DJ122" s="838"/>
      <c r="DK122" s="838"/>
      <c r="DL122" s="838"/>
      <c r="DM122" s="838"/>
      <c r="DN122" s="838"/>
      <c r="DO122" s="838"/>
      <c r="DP122" s="838"/>
      <c r="DQ122" s="838"/>
      <c r="DR122" s="838"/>
      <c r="DS122" s="838"/>
      <c r="DT122" s="838"/>
      <c r="DU122" s="838"/>
      <c r="DV122" s="839"/>
      <c r="DW122" s="839"/>
      <c r="DX122" s="839"/>
      <c r="DY122" s="839"/>
      <c r="DZ122" s="840"/>
    </row>
    <row r="123" spans="1:130" s="49" customFormat="1" ht="26.25" customHeight="1" x14ac:dyDescent="0.15">
      <c r="A123" s="748"/>
      <c r="B123" s="749"/>
      <c r="C123" s="833" t="s">
        <v>445</v>
      </c>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70"/>
      <c r="AA123" s="757" t="s">
        <v>206</v>
      </c>
      <c r="AB123" s="758"/>
      <c r="AC123" s="758"/>
      <c r="AD123" s="758"/>
      <c r="AE123" s="759"/>
      <c r="AF123" s="760" t="s">
        <v>206</v>
      </c>
      <c r="AG123" s="758"/>
      <c r="AH123" s="758"/>
      <c r="AI123" s="758"/>
      <c r="AJ123" s="759"/>
      <c r="AK123" s="760" t="s">
        <v>206</v>
      </c>
      <c r="AL123" s="758"/>
      <c r="AM123" s="758"/>
      <c r="AN123" s="758"/>
      <c r="AO123" s="759"/>
      <c r="AP123" s="834" t="s">
        <v>206</v>
      </c>
      <c r="AQ123" s="835"/>
      <c r="AR123" s="835"/>
      <c r="AS123" s="835"/>
      <c r="AT123" s="836"/>
      <c r="AU123" s="885"/>
      <c r="AV123" s="886"/>
      <c r="AW123" s="886"/>
      <c r="AX123" s="886"/>
      <c r="AY123" s="886"/>
      <c r="AZ123" s="70" t="s">
        <v>276</v>
      </c>
      <c r="BA123" s="70"/>
      <c r="BB123" s="70"/>
      <c r="BC123" s="70"/>
      <c r="BD123" s="70"/>
      <c r="BE123" s="70"/>
      <c r="BF123" s="70"/>
      <c r="BG123" s="70"/>
      <c r="BH123" s="70"/>
      <c r="BI123" s="70"/>
      <c r="BJ123" s="70"/>
      <c r="BK123" s="70"/>
      <c r="BL123" s="70"/>
      <c r="BM123" s="70"/>
      <c r="BN123" s="70"/>
      <c r="BO123" s="874" t="s">
        <v>453</v>
      </c>
      <c r="BP123" s="875"/>
      <c r="BQ123" s="876">
        <v>8610081</v>
      </c>
      <c r="BR123" s="877"/>
      <c r="BS123" s="877"/>
      <c r="BT123" s="877"/>
      <c r="BU123" s="877"/>
      <c r="BV123" s="877">
        <v>8459898</v>
      </c>
      <c r="BW123" s="877"/>
      <c r="BX123" s="877"/>
      <c r="BY123" s="877"/>
      <c r="BZ123" s="877"/>
      <c r="CA123" s="877">
        <v>8632724</v>
      </c>
      <c r="CB123" s="877"/>
      <c r="CC123" s="877"/>
      <c r="CD123" s="877"/>
      <c r="CE123" s="877"/>
      <c r="CF123" s="723"/>
      <c r="CG123" s="724"/>
      <c r="CH123" s="724"/>
      <c r="CI123" s="724"/>
      <c r="CJ123" s="878"/>
      <c r="CK123" s="867"/>
      <c r="CL123" s="828"/>
      <c r="CM123" s="828"/>
      <c r="CN123" s="828"/>
      <c r="CO123" s="829"/>
      <c r="CP123" s="855"/>
      <c r="CQ123" s="856"/>
      <c r="CR123" s="856"/>
      <c r="CS123" s="856"/>
      <c r="CT123" s="856"/>
      <c r="CU123" s="856"/>
      <c r="CV123" s="856"/>
      <c r="CW123" s="856"/>
      <c r="CX123" s="856"/>
      <c r="CY123" s="856"/>
      <c r="CZ123" s="856"/>
      <c r="DA123" s="856"/>
      <c r="DB123" s="856"/>
      <c r="DC123" s="856"/>
      <c r="DD123" s="856"/>
      <c r="DE123" s="856"/>
      <c r="DF123" s="857"/>
      <c r="DG123" s="757"/>
      <c r="DH123" s="758"/>
      <c r="DI123" s="758"/>
      <c r="DJ123" s="758"/>
      <c r="DK123" s="759"/>
      <c r="DL123" s="760"/>
      <c r="DM123" s="758"/>
      <c r="DN123" s="758"/>
      <c r="DO123" s="758"/>
      <c r="DP123" s="759"/>
      <c r="DQ123" s="760"/>
      <c r="DR123" s="758"/>
      <c r="DS123" s="758"/>
      <c r="DT123" s="758"/>
      <c r="DU123" s="759"/>
      <c r="DV123" s="834"/>
      <c r="DW123" s="835"/>
      <c r="DX123" s="835"/>
      <c r="DY123" s="835"/>
      <c r="DZ123" s="836"/>
    </row>
    <row r="124" spans="1:130" s="49" customFormat="1" ht="26.25" customHeight="1" x14ac:dyDescent="0.15">
      <c r="A124" s="748"/>
      <c r="B124" s="749"/>
      <c r="C124" s="833" t="s">
        <v>333</v>
      </c>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70"/>
      <c r="AA124" s="757" t="s">
        <v>206</v>
      </c>
      <c r="AB124" s="758"/>
      <c r="AC124" s="758"/>
      <c r="AD124" s="758"/>
      <c r="AE124" s="759"/>
      <c r="AF124" s="760" t="s">
        <v>206</v>
      </c>
      <c r="AG124" s="758"/>
      <c r="AH124" s="758"/>
      <c r="AI124" s="758"/>
      <c r="AJ124" s="759"/>
      <c r="AK124" s="760" t="s">
        <v>206</v>
      </c>
      <c r="AL124" s="758"/>
      <c r="AM124" s="758"/>
      <c r="AN124" s="758"/>
      <c r="AO124" s="759"/>
      <c r="AP124" s="834" t="s">
        <v>206</v>
      </c>
      <c r="AQ124" s="835"/>
      <c r="AR124" s="835"/>
      <c r="AS124" s="835"/>
      <c r="AT124" s="836"/>
      <c r="AU124" s="849" t="s">
        <v>454</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225.3</v>
      </c>
      <c r="BR124" s="853"/>
      <c r="BS124" s="853"/>
      <c r="BT124" s="853"/>
      <c r="BU124" s="853"/>
      <c r="BV124" s="853">
        <v>199</v>
      </c>
      <c r="BW124" s="853"/>
      <c r="BX124" s="853"/>
      <c r="BY124" s="853"/>
      <c r="BZ124" s="853"/>
      <c r="CA124" s="853">
        <v>164.9</v>
      </c>
      <c r="CB124" s="853"/>
      <c r="CC124" s="853"/>
      <c r="CD124" s="853"/>
      <c r="CE124" s="853"/>
      <c r="CF124" s="731"/>
      <c r="CG124" s="732"/>
      <c r="CH124" s="732"/>
      <c r="CI124" s="732"/>
      <c r="CJ124" s="854"/>
      <c r="CK124" s="868"/>
      <c r="CL124" s="868"/>
      <c r="CM124" s="868"/>
      <c r="CN124" s="868"/>
      <c r="CO124" s="869"/>
      <c r="CP124" s="855" t="s">
        <v>455</v>
      </c>
      <c r="CQ124" s="856"/>
      <c r="CR124" s="856"/>
      <c r="CS124" s="856"/>
      <c r="CT124" s="856"/>
      <c r="CU124" s="856"/>
      <c r="CV124" s="856"/>
      <c r="CW124" s="856"/>
      <c r="CX124" s="856"/>
      <c r="CY124" s="856"/>
      <c r="CZ124" s="856"/>
      <c r="DA124" s="856"/>
      <c r="DB124" s="856"/>
      <c r="DC124" s="856"/>
      <c r="DD124" s="856"/>
      <c r="DE124" s="856"/>
      <c r="DF124" s="857"/>
      <c r="DG124" s="781" t="s">
        <v>206</v>
      </c>
      <c r="DH124" s="782"/>
      <c r="DI124" s="782"/>
      <c r="DJ124" s="782"/>
      <c r="DK124" s="783"/>
      <c r="DL124" s="784" t="s">
        <v>206</v>
      </c>
      <c r="DM124" s="782"/>
      <c r="DN124" s="782"/>
      <c r="DO124" s="782"/>
      <c r="DP124" s="783"/>
      <c r="DQ124" s="784" t="s">
        <v>206</v>
      </c>
      <c r="DR124" s="782"/>
      <c r="DS124" s="782"/>
      <c r="DT124" s="782"/>
      <c r="DU124" s="783"/>
      <c r="DV124" s="858" t="s">
        <v>206</v>
      </c>
      <c r="DW124" s="859"/>
      <c r="DX124" s="859"/>
      <c r="DY124" s="859"/>
      <c r="DZ124" s="860"/>
    </row>
    <row r="125" spans="1:130" s="49" customFormat="1" ht="26.25" customHeight="1" x14ac:dyDescent="0.15">
      <c r="A125" s="748"/>
      <c r="B125" s="749"/>
      <c r="C125" s="833" t="s">
        <v>448</v>
      </c>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70"/>
      <c r="AA125" s="757" t="s">
        <v>206</v>
      </c>
      <c r="AB125" s="758"/>
      <c r="AC125" s="758"/>
      <c r="AD125" s="758"/>
      <c r="AE125" s="759"/>
      <c r="AF125" s="760" t="s">
        <v>206</v>
      </c>
      <c r="AG125" s="758"/>
      <c r="AH125" s="758"/>
      <c r="AI125" s="758"/>
      <c r="AJ125" s="759"/>
      <c r="AK125" s="760" t="s">
        <v>206</v>
      </c>
      <c r="AL125" s="758"/>
      <c r="AM125" s="758"/>
      <c r="AN125" s="758"/>
      <c r="AO125" s="759"/>
      <c r="AP125" s="834" t="s">
        <v>206</v>
      </c>
      <c r="AQ125" s="835"/>
      <c r="AR125" s="835"/>
      <c r="AS125" s="835"/>
      <c r="AT125" s="836"/>
      <c r="AU125" s="61"/>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57"/>
      <c r="BR125" s="57"/>
      <c r="BS125" s="57"/>
      <c r="BT125" s="57"/>
      <c r="BU125" s="57"/>
      <c r="BV125" s="57"/>
      <c r="BW125" s="57"/>
      <c r="BX125" s="57"/>
      <c r="BY125" s="57"/>
      <c r="BZ125" s="57"/>
      <c r="CA125" s="57"/>
      <c r="CB125" s="57"/>
      <c r="CC125" s="57"/>
      <c r="CD125" s="57"/>
      <c r="CE125" s="57"/>
      <c r="CF125" s="57"/>
      <c r="CG125" s="57"/>
      <c r="CH125" s="57"/>
      <c r="CI125" s="57"/>
      <c r="CJ125" s="76"/>
      <c r="CK125" s="824" t="s">
        <v>456</v>
      </c>
      <c r="CL125" s="825"/>
      <c r="CM125" s="825"/>
      <c r="CN125" s="825"/>
      <c r="CO125" s="826"/>
      <c r="CP125" s="861" t="s">
        <v>146</v>
      </c>
      <c r="CQ125" s="809"/>
      <c r="CR125" s="809"/>
      <c r="CS125" s="809"/>
      <c r="CT125" s="809"/>
      <c r="CU125" s="809"/>
      <c r="CV125" s="809"/>
      <c r="CW125" s="809"/>
      <c r="CX125" s="809"/>
      <c r="CY125" s="809"/>
      <c r="CZ125" s="809"/>
      <c r="DA125" s="809"/>
      <c r="DB125" s="809"/>
      <c r="DC125" s="809"/>
      <c r="DD125" s="809"/>
      <c r="DE125" s="809"/>
      <c r="DF125" s="810"/>
      <c r="DG125" s="862" t="s">
        <v>206</v>
      </c>
      <c r="DH125" s="863"/>
      <c r="DI125" s="863"/>
      <c r="DJ125" s="863"/>
      <c r="DK125" s="863"/>
      <c r="DL125" s="863" t="s">
        <v>206</v>
      </c>
      <c r="DM125" s="863"/>
      <c r="DN125" s="863"/>
      <c r="DO125" s="863"/>
      <c r="DP125" s="863"/>
      <c r="DQ125" s="863" t="s">
        <v>206</v>
      </c>
      <c r="DR125" s="863"/>
      <c r="DS125" s="863"/>
      <c r="DT125" s="863"/>
      <c r="DU125" s="863"/>
      <c r="DV125" s="864" t="s">
        <v>206</v>
      </c>
      <c r="DW125" s="864"/>
      <c r="DX125" s="864"/>
      <c r="DY125" s="864"/>
      <c r="DZ125" s="865"/>
    </row>
    <row r="126" spans="1:130" s="49" customFormat="1" ht="26.25" customHeight="1" x14ac:dyDescent="0.15">
      <c r="A126" s="748"/>
      <c r="B126" s="749"/>
      <c r="C126" s="833" t="s">
        <v>449</v>
      </c>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70"/>
      <c r="AA126" s="757" t="s">
        <v>206</v>
      </c>
      <c r="AB126" s="758"/>
      <c r="AC126" s="758"/>
      <c r="AD126" s="758"/>
      <c r="AE126" s="759"/>
      <c r="AF126" s="760" t="s">
        <v>206</v>
      </c>
      <c r="AG126" s="758"/>
      <c r="AH126" s="758"/>
      <c r="AI126" s="758"/>
      <c r="AJ126" s="759"/>
      <c r="AK126" s="760" t="s">
        <v>206</v>
      </c>
      <c r="AL126" s="758"/>
      <c r="AM126" s="758"/>
      <c r="AN126" s="758"/>
      <c r="AO126" s="759"/>
      <c r="AP126" s="834" t="s">
        <v>206</v>
      </c>
      <c r="AQ126" s="835"/>
      <c r="AR126" s="835"/>
      <c r="AS126" s="835"/>
      <c r="AT126" s="836"/>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75"/>
      <c r="CE126" s="75"/>
      <c r="CF126" s="75"/>
      <c r="CG126" s="57"/>
      <c r="CH126" s="57"/>
      <c r="CI126" s="57"/>
      <c r="CJ126" s="76"/>
      <c r="CK126" s="827"/>
      <c r="CL126" s="828"/>
      <c r="CM126" s="828"/>
      <c r="CN126" s="828"/>
      <c r="CO126" s="829"/>
      <c r="CP126" s="833" t="s">
        <v>387</v>
      </c>
      <c r="CQ126" s="769"/>
      <c r="CR126" s="769"/>
      <c r="CS126" s="769"/>
      <c r="CT126" s="769"/>
      <c r="CU126" s="769"/>
      <c r="CV126" s="769"/>
      <c r="CW126" s="769"/>
      <c r="CX126" s="769"/>
      <c r="CY126" s="769"/>
      <c r="CZ126" s="769"/>
      <c r="DA126" s="769"/>
      <c r="DB126" s="769"/>
      <c r="DC126" s="769"/>
      <c r="DD126" s="769"/>
      <c r="DE126" s="769"/>
      <c r="DF126" s="770"/>
      <c r="DG126" s="837" t="s">
        <v>206</v>
      </c>
      <c r="DH126" s="838"/>
      <c r="DI126" s="838"/>
      <c r="DJ126" s="838"/>
      <c r="DK126" s="838"/>
      <c r="DL126" s="838" t="s">
        <v>206</v>
      </c>
      <c r="DM126" s="838"/>
      <c r="DN126" s="838"/>
      <c r="DO126" s="838"/>
      <c r="DP126" s="838"/>
      <c r="DQ126" s="838" t="s">
        <v>206</v>
      </c>
      <c r="DR126" s="838"/>
      <c r="DS126" s="838"/>
      <c r="DT126" s="838"/>
      <c r="DU126" s="838"/>
      <c r="DV126" s="839" t="s">
        <v>206</v>
      </c>
      <c r="DW126" s="839"/>
      <c r="DX126" s="839"/>
      <c r="DY126" s="839"/>
      <c r="DZ126" s="840"/>
    </row>
    <row r="127" spans="1:130" s="49" customFormat="1" ht="26.25" customHeight="1" x14ac:dyDescent="0.15">
      <c r="A127" s="750"/>
      <c r="B127" s="751"/>
      <c r="C127" s="841" t="s">
        <v>87</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757" t="s">
        <v>206</v>
      </c>
      <c r="AB127" s="758"/>
      <c r="AC127" s="758"/>
      <c r="AD127" s="758"/>
      <c r="AE127" s="759"/>
      <c r="AF127" s="760" t="s">
        <v>206</v>
      </c>
      <c r="AG127" s="758"/>
      <c r="AH127" s="758"/>
      <c r="AI127" s="758"/>
      <c r="AJ127" s="759"/>
      <c r="AK127" s="760" t="s">
        <v>206</v>
      </c>
      <c r="AL127" s="758"/>
      <c r="AM127" s="758"/>
      <c r="AN127" s="758"/>
      <c r="AO127" s="759"/>
      <c r="AP127" s="834" t="s">
        <v>206</v>
      </c>
      <c r="AQ127" s="835"/>
      <c r="AR127" s="835"/>
      <c r="AS127" s="835"/>
      <c r="AT127" s="836"/>
      <c r="AU127" s="57"/>
      <c r="AV127" s="57"/>
      <c r="AW127" s="57"/>
      <c r="AX127" s="844" t="s">
        <v>459</v>
      </c>
      <c r="AY127" s="845"/>
      <c r="AZ127" s="845"/>
      <c r="BA127" s="845"/>
      <c r="BB127" s="845"/>
      <c r="BC127" s="845"/>
      <c r="BD127" s="845"/>
      <c r="BE127" s="846"/>
      <c r="BF127" s="847" t="s">
        <v>460</v>
      </c>
      <c r="BG127" s="845"/>
      <c r="BH127" s="845"/>
      <c r="BI127" s="845"/>
      <c r="BJ127" s="845"/>
      <c r="BK127" s="845"/>
      <c r="BL127" s="846"/>
      <c r="BM127" s="847" t="s">
        <v>388</v>
      </c>
      <c r="BN127" s="845"/>
      <c r="BO127" s="845"/>
      <c r="BP127" s="845"/>
      <c r="BQ127" s="845"/>
      <c r="BR127" s="845"/>
      <c r="BS127" s="846"/>
      <c r="BT127" s="847" t="s">
        <v>383</v>
      </c>
      <c r="BU127" s="845"/>
      <c r="BV127" s="845"/>
      <c r="BW127" s="845"/>
      <c r="BX127" s="845"/>
      <c r="BY127" s="845"/>
      <c r="BZ127" s="848"/>
      <c r="CA127" s="57"/>
      <c r="CB127" s="57"/>
      <c r="CC127" s="57"/>
      <c r="CD127" s="75"/>
      <c r="CE127" s="75"/>
      <c r="CF127" s="75"/>
      <c r="CG127" s="57"/>
      <c r="CH127" s="57"/>
      <c r="CI127" s="57"/>
      <c r="CJ127" s="76"/>
      <c r="CK127" s="827"/>
      <c r="CL127" s="828"/>
      <c r="CM127" s="828"/>
      <c r="CN127" s="828"/>
      <c r="CO127" s="829"/>
      <c r="CP127" s="833" t="s">
        <v>406</v>
      </c>
      <c r="CQ127" s="769"/>
      <c r="CR127" s="769"/>
      <c r="CS127" s="769"/>
      <c r="CT127" s="769"/>
      <c r="CU127" s="769"/>
      <c r="CV127" s="769"/>
      <c r="CW127" s="769"/>
      <c r="CX127" s="769"/>
      <c r="CY127" s="769"/>
      <c r="CZ127" s="769"/>
      <c r="DA127" s="769"/>
      <c r="DB127" s="769"/>
      <c r="DC127" s="769"/>
      <c r="DD127" s="769"/>
      <c r="DE127" s="769"/>
      <c r="DF127" s="770"/>
      <c r="DG127" s="837" t="s">
        <v>206</v>
      </c>
      <c r="DH127" s="838"/>
      <c r="DI127" s="838"/>
      <c r="DJ127" s="838"/>
      <c r="DK127" s="838"/>
      <c r="DL127" s="838" t="s">
        <v>206</v>
      </c>
      <c r="DM127" s="838"/>
      <c r="DN127" s="838"/>
      <c r="DO127" s="838"/>
      <c r="DP127" s="838"/>
      <c r="DQ127" s="838" t="s">
        <v>206</v>
      </c>
      <c r="DR127" s="838"/>
      <c r="DS127" s="838"/>
      <c r="DT127" s="838"/>
      <c r="DU127" s="838"/>
      <c r="DV127" s="839" t="s">
        <v>206</v>
      </c>
      <c r="DW127" s="839"/>
      <c r="DX127" s="839"/>
      <c r="DY127" s="839"/>
      <c r="DZ127" s="840"/>
    </row>
    <row r="128" spans="1:130" s="49" customFormat="1" ht="26.25" customHeight="1" x14ac:dyDescent="0.15">
      <c r="A128" s="797" t="s">
        <v>461</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6</v>
      </c>
      <c r="X128" s="799"/>
      <c r="Y128" s="799"/>
      <c r="Z128" s="800"/>
      <c r="AA128" s="801">
        <v>2573</v>
      </c>
      <c r="AB128" s="802"/>
      <c r="AC128" s="802"/>
      <c r="AD128" s="802"/>
      <c r="AE128" s="803"/>
      <c r="AF128" s="804">
        <v>1737</v>
      </c>
      <c r="AG128" s="802"/>
      <c r="AH128" s="802"/>
      <c r="AI128" s="802"/>
      <c r="AJ128" s="803"/>
      <c r="AK128" s="804">
        <v>1417</v>
      </c>
      <c r="AL128" s="802"/>
      <c r="AM128" s="802"/>
      <c r="AN128" s="802"/>
      <c r="AO128" s="803"/>
      <c r="AP128" s="805"/>
      <c r="AQ128" s="806"/>
      <c r="AR128" s="806"/>
      <c r="AS128" s="806"/>
      <c r="AT128" s="807"/>
      <c r="AU128" s="57"/>
      <c r="AV128" s="57"/>
      <c r="AW128" s="57"/>
      <c r="AX128" s="808" t="s">
        <v>307</v>
      </c>
      <c r="AY128" s="809"/>
      <c r="AZ128" s="809"/>
      <c r="BA128" s="809"/>
      <c r="BB128" s="809"/>
      <c r="BC128" s="809"/>
      <c r="BD128" s="809"/>
      <c r="BE128" s="810"/>
      <c r="BF128" s="811" t="s">
        <v>206</v>
      </c>
      <c r="BG128" s="812"/>
      <c r="BH128" s="812"/>
      <c r="BI128" s="812"/>
      <c r="BJ128" s="812"/>
      <c r="BK128" s="812"/>
      <c r="BL128" s="813"/>
      <c r="BM128" s="811">
        <v>15</v>
      </c>
      <c r="BN128" s="812"/>
      <c r="BO128" s="812"/>
      <c r="BP128" s="812"/>
      <c r="BQ128" s="812"/>
      <c r="BR128" s="812"/>
      <c r="BS128" s="813"/>
      <c r="BT128" s="811">
        <v>20</v>
      </c>
      <c r="BU128" s="812"/>
      <c r="BV128" s="812"/>
      <c r="BW128" s="812"/>
      <c r="BX128" s="812"/>
      <c r="BY128" s="812"/>
      <c r="BZ128" s="814"/>
      <c r="CA128" s="75"/>
      <c r="CB128" s="75"/>
      <c r="CC128" s="75"/>
      <c r="CD128" s="75"/>
      <c r="CE128" s="75"/>
      <c r="CF128" s="75"/>
      <c r="CG128" s="57"/>
      <c r="CH128" s="57"/>
      <c r="CI128" s="57"/>
      <c r="CJ128" s="76"/>
      <c r="CK128" s="830"/>
      <c r="CL128" s="831"/>
      <c r="CM128" s="831"/>
      <c r="CN128" s="831"/>
      <c r="CO128" s="832"/>
      <c r="CP128" s="815" t="s">
        <v>376</v>
      </c>
      <c r="CQ128" s="789"/>
      <c r="CR128" s="789"/>
      <c r="CS128" s="789"/>
      <c r="CT128" s="789"/>
      <c r="CU128" s="789"/>
      <c r="CV128" s="789"/>
      <c r="CW128" s="789"/>
      <c r="CX128" s="789"/>
      <c r="CY128" s="789"/>
      <c r="CZ128" s="789"/>
      <c r="DA128" s="789"/>
      <c r="DB128" s="789"/>
      <c r="DC128" s="789"/>
      <c r="DD128" s="789"/>
      <c r="DE128" s="789"/>
      <c r="DF128" s="790"/>
      <c r="DG128" s="816" t="s">
        <v>206</v>
      </c>
      <c r="DH128" s="817"/>
      <c r="DI128" s="817"/>
      <c r="DJ128" s="817"/>
      <c r="DK128" s="817"/>
      <c r="DL128" s="817" t="s">
        <v>206</v>
      </c>
      <c r="DM128" s="817"/>
      <c r="DN128" s="817"/>
      <c r="DO128" s="817"/>
      <c r="DP128" s="817"/>
      <c r="DQ128" s="817" t="s">
        <v>206</v>
      </c>
      <c r="DR128" s="817"/>
      <c r="DS128" s="817"/>
      <c r="DT128" s="817"/>
      <c r="DU128" s="817"/>
      <c r="DV128" s="818" t="s">
        <v>206</v>
      </c>
      <c r="DW128" s="818"/>
      <c r="DX128" s="818"/>
      <c r="DY128" s="818"/>
      <c r="DZ128" s="819"/>
    </row>
    <row r="129" spans="1:131" s="49" customFormat="1" ht="26.25" customHeight="1" x14ac:dyDescent="0.15">
      <c r="A129" s="752" t="s">
        <v>179</v>
      </c>
      <c r="B129" s="753"/>
      <c r="C129" s="753"/>
      <c r="D129" s="753"/>
      <c r="E129" s="753"/>
      <c r="F129" s="753"/>
      <c r="G129" s="753"/>
      <c r="H129" s="753"/>
      <c r="I129" s="753"/>
      <c r="J129" s="753"/>
      <c r="K129" s="753"/>
      <c r="L129" s="753"/>
      <c r="M129" s="753"/>
      <c r="N129" s="753"/>
      <c r="O129" s="753"/>
      <c r="P129" s="753"/>
      <c r="Q129" s="753"/>
      <c r="R129" s="753"/>
      <c r="S129" s="753"/>
      <c r="T129" s="753"/>
      <c r="U129" s="753"/>
      <c r="V129" s="753"/>
      <c r="W129" s="754" t="s">
        <v>241</v>
      </c>
      <c r="X129" s="755"/>
      <c r="Y129" s="755"/>
      <c r="Z129" s="756"/>
      <c r="AA129" s="757">
        <v>4289103</v>
      </c>
      <c r="AB129" s="758"/>
      <c r="AC129" s="758"/>
      <c r="AD129" s="758"/>
      <c r="AE129" s="759"/>
      <c r="AF129" s="760">
        <v>4514294</v>
      </c>
      <c r="AG129" s="758"/>
      <c r="AH129" s="758"/>
      <c r="AI129" s="758"/>
      <c r="AJ129" s="759"/>
      <c r="AK129" s="760">
        <v>4873061</v>
      </c>
      <c r="AL129" s="758"/>
      <c r="AM129" s="758"/>
      <c r="AN129" s="758"/>
      <c r="AO129" s="759"/>
      <c r="AP129" s="761"/>
      <c r="AQ129" s="762"/>
      <c r="AR129" s="762"/>
      <c r="AS129" s="762"/>
      <c r="AT129" s="763"/>
      <c r="AU129" s="68"/>
      <c r="AV129" s="68"/>
      <c r="AW129" s="68"/>
      <c r="AX129" s="771" t="s">
        <v>129</v>
      </c>
      <c r="AY129" s="769"/>
      <c r="AZ129" s="769"/>
      <c r="BA129" s="769"/>
      <c r="BB129" s="769"/>
      <c r="BC129" s="769"/>
      <c r="BD129" s="769"/>
      <c r="BE129" s="770"/>
      <c r="BF129" s="820" t="s">
        <v>206</v>
      </c>
      <c r="BG129" s="821"/>
      <c r="BH129" s="821"/>
      <c r="BI129" s="821"/>
      <c r="BJ129" s="821"/>
      <c r="BK129" s="821"/>
      <c r="BL129" s="822"/>
      <c r="BM129" s="820">
        <v>20</v>
      </c>
      <c r="BN129" s="821"/>
      <c r="BO129" s="821"/>
      <c r="BP129" s="821"/>
      <c r="BQ129" s="821"/>
      <c r="BR129" s="821"/>
      <c r="BS129" s="822"/>
      <c r="BT129" s="820">
        <v>30</v>
      </c>
      <c r="BU129" s="821"/>
      <c r="BV129" s="821"/>
      <c r="BW129" s="821"/>
      <c r="BX129" s="821"/>
      <c r="BY129" s="821"/>
      <c r="BZ129" s="823"/>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68"/>
      <c r="DQ129" s="68"/>
      <c r="DR129" s="68"/>
      <c r="DS129" s="68"/>
      <c r="DT129" s="68"/>
      <c r="DU129" s="68"/>
      <c r="DV129" s="68"/>
      <c r="DW129" s="68"/>
      <c r="DX129" s="68"/>
      <c r="DY129" s="68"/>
      <c r="DZ129" s="68"/>
    </row>
    <row r="130" spans="1:131" s="49" customFormat="1" ht="26.25" customHeight="1" x14ac:dyDescent="0.15">
      <c r="A130" s="752" t="s">
        <v>462</v>
      </c>
      <c r="B130" s="753"/>
      <c r="C130" s="753"/>
      <c r="D130" s="753"/>
      <c r="E130" s="753"/>
      <c r="F130" s="753"/>
      <c r="G130" s="753"/>
      <c r="H130" s="753"/>
      <c r="I130" s="753"/>
      <c r="J130" s="753"/>
      <c r="K130" s="753"/>
      <c r="L130" s="753"/>
      <c r="M130" s="753"/>
      <c r="N130" s="753"/>
      <c r="O130" s="753"/>
      <c r="P130" s="753"/>
      <c r="Q130" s="753"/>
      <c r="R130" s="753"/>
      <c r="S130" s="753"/>
      <c r="T130" s="753"/>
      <c r="U130" s="753"/>
      <c r="V130" s="753"/>
      <c r="W130" s="754" t="s">
        <v>464</v>
      </c>
      <c r="X130" s="755"/>
      <c r="Y130" s="755"/>
      <c r="Z130" s="756"/>
      <c r="AA130" s="757">
        <v>618251</v>
      </c>
      <c r="AB130" s="758"/>
      <c r="AC130" s="758"/>
      <c r="AD130" s="758"/>
      <c r="AE130" s="759"/>
      <c r="AF130" s="760">
        <v>620912</v>
      </c>
      <c r="AG130" s="758"/>
      <c r="AH130" s="758"/>
      <c r="AI130" s="758"/>
      <c r="AJ130" s="759"/>
      <c r="AK130" s="760">
        <v>628313</v>
      </c>
      <c r="AL130" s="758"/>
      <c r="AM130" s="758"/>
      <c r="AN130" s="758"/>
      <c r="AO130" s="759"/>
      <c r="AP130" s="761"/>
      <c r="AQ130" s="762"/>
      <c r="AR130" s="762"/>
      <c r="AS130" s="762"/>
      <c r="AT130" s="763"/>
      <c r="AU130" s="68"/>
      <c r="AV130" s="68"/>
      <c r="AW130" s="68"/>
      <c r="AX130" s="771" t="s">
        <v>393</v>
      </c>
      <c r="AY130" s="769"/>
      <c r="AZ130" s="769"/>
      <c r="BA130" s="769"/>
      <c r="BB130" s="769"/>
      <c r="BC130" s="769"/>
      <c r="BD130" s="769"/>
      <c r="BE130" s="770"/>
      <c r="BF130" s="772">
        <v>15.7</v>
      </c>
      <c r="BG130" s="773"/>
      <c r="BH130" s="773"/>
      <c r="BI130" s="773"/>
      <c r="BJ130" s="773"/>
      <c r="BK130" s="773"/>
      <c r="BL130" s="774"/>
      <c r="BM130" s="772">
        <v>25</v>
      </c>
      <c r="BN130" s="773"/>
      <c r="BO130" s="773"/>
      <c r="BP130" s="773"/>
      <c r="BQ130" s="773"/>
      <c r="BR130" s="773"/>
      <c r="BS130" s="774"/>
      <c r="BT130" s="772">
        <v>35</v>
      </c>
      <c r="BU130" s="773"/>
      <c r="BV130" s="773"/>
      <c r="BW130" s="773"/>
      <c r="BX130" s="773"/>
      <c r="BY130" s="773"/>
      <c r="BZ130" s="775"/>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68"/>
      <c r="DQ130" s="68"/>
      <c r="DR130" s="68"/>
      <c r="DS130" s="68"/>
      <c r="DT130" s="68"/>
      <c r="DU130" s="68"/>
      <c r="DV130" s="68"/>
      <c r="DW130" s="68"/>
      <c r="DX130" s="68"/>
      <c r="DY130" s="68"/>
      <c r="DZ130" s="68"/>
    </row>
    <row r="131" spans="1:131" s="49" customFormat="1" ht="26.25" customHeight="1" x14ac:dyDescent="0.15">
      <c r="A131" s="776"/>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8" t="s">
        <v>182</v>
      </c>
      <c r="X131" s="779"/>
      <c r="Y131" s="779"/>
      <c r="Z131" s="780"/>
      <c r="AA131" s="781">
        <v>3670852</v>
      </c>
      <c r="AB131" s="782"/>
      <c r="AC131" s="782"/>
      <c r="AD131" s="782"/>
      <c r="AE131" s="783"/>
      <c r="AF131" s="784">
        <v>3893382</v>
      </c>
      <c r="AG131" s="782"/>
      <c r="AH131" s="782"/>
      <c r="AI131" s="782"/>
      <c r="AJ131" s="783"/>
      <c r="AK131" s="784">
        <v>4244748</v>
      </c>
      <c r="AL131" s="782"/>
      <c r="AM131" s="782"/>
      <c r="AN131" s="782"/>
      <c r="AO131" s="783"/>
      <c r="AP131" s="785"/>
      <c r="AQ131" s="786"/>
      <c r="AR131" s="786"/>
      <c r="AS131" s="786"/>
      <c r="AT131" s="787"/>
      <c r="AU131" s="68"/>
      <c r="AV131" s="68"/>
      <c r="AW131" s="68"/>
      <c r="AX131" s="788" t="s">
        <v>434</v>
      </c>
      <c r="AY131" s="789"/>
      <c r="AZ131" s="789"/>
      <c r="BA131" s="789"/>
      <c r="BB131" s="789"/>
      <c r="BC131" s="789"/>
      <c r="BD131" s="789"/>
      <c r="BE131" s="790"/>
      <c r="BF131" s="791">
        <v>164.9</v>
      </c>
      <c r="BG131" s="792"/>
      <c r="BH131" s="792"/>
      <c r="BI131" s="792"/>
      <c r="BJ131" s="792"/>
      <c r="BK131" s="792"/>
      <c r="BL131" s="793"/>
      <c r="BM131" s="791">
        <v>350</v>
      </c>
      <c r="BN131" s="792"/>
      <c r="BO131" s="792"/>
      <c r="BP131" s="792"/>
      <c r="BQ131" s="792"/>
      <c r="BR131" s="792"/>
      <c r="BS131" s="793"/>
      <c r="BT131" s="794"/>
      <c r="BU131" s="795"/>
      <c r="BV131" s="795"/>
      <c r="BW131" s="795"/>
      <c r="BX131" s="795"/>
      <c r="BY131" s="795"/>
      <c r="BZ131" s="796"/>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68"/>
      <c r="DQ131" s="68"/>
      <c r="DR131" s="68"/>
      <c r="DS131" s="68"/>
      <c r="DT131" s="68"/>
      <c r="DU131" s="68"/>
      <c r="DV131" s="68"/>
      <c r="DW131" s="68"/>
      <c r="DX131" s="68"/>
      <c r="DY131" s="68"/>
      <c r="DZ131" s="68"/>
    </row>
    <row r="132" spans="1:131" s="49" customFormat="1" ht="26.25" customHeight="1" x14ac:dyDescent="0.15">
      <c r="A132" s="742" t="s">
        <v>33</v>
      </c>
      <c r="B132" s="743"/>
      <c r="C132" s="743"/>
      <c r="D132" s="743"/>
      <c r="E132" s="743"/>
      <c r="F132" s="743"/>
      <c r="G132" s="743"/>
      <c r="H132" s="743"/>
      <c r="I132" s="743"/>
      <c r="J132" s="743"/>
      <c r="K132" s="743"/>
      <c r="L132" s="743"/>
      <c r="M132" s="743"/>
      <c r="N132" s="743"/>
      <c r="O132" s="743"/>
      <c r="P132" s="743"/>
      <c r="Q132" s="743"/>
      <c r="R132" s="743"/>
      <c r="S132" s="743"/>
      <c r="T132" s="743"/>
      <c r="U132" s="743"/>
      <c r="V132" s="717" t="s">
        <v>465</v>
      </c>
      <c r="W132" s="717"/>
      <c r="X132" s="717"/>
      <c r="Y132" s="717"/>
      <c r="Z132" s="718"/>
      <c r="AA132" s="719">
        <v>20.29455287</v>
      </c>
      <c r="AB132" s="720"/>
      <c r="AC132" s="720"/>
      <c r="AD132" s="720"/>
      <c r="AE132" s="721"/>
      <c r="AF132" s="722">
        <v>13.85782335</v>
      </c>
      <c r="AG132" s="720"/>
      <c r="AH132" s="720"/>
      <c r="AI132" s="720"/>
      <c r="AJ132" s="721"/>
      <c r="AK132" s="722">
        <v>12.98663666</v>
      </c>
      <c r="AL132" s="720"/>
      <c r="AM132" s="720"/>
      <c r="AN132" s="720"/>
      <c r="AO132" s="721"/>
      <c r="AP132" s="723"/>
      <c r="AQ132" s="724"/>
      <c r="AR132" s="724"/>
      <c r="AS132" s="724"/>
      <c r="AT132" s="725"/>
      <c r="AU132" s="67"/>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68"/>
      <c r="DQ132" s="68"/>
      <c r="DR132" s="68"/>
      <c r="DS132" s="68"/>
      <c r="DT132" s="68"/>
      <c r="DU132" s="68"/>
      <c r="DV132" s="68"/>
      <c r="DW132" s="68"/>
      <c r="DX132" s="68"/>
      <c r="DY132" s="68"/>
      <c r="DZ132" s="68"/>
    </row>
    <row r="133" spans="1:131" s="49" customFormat="1" ht="26.25" customHeight="1" x14ac:dyDescent="0.15">
      <c r="A133" s="744"/>
      <c r="B133" s="745"/>
      <c r="C133" s="745"/>
      <c r="D133" s="745"/>
      <c r="E133" s="745"/>
      <c r="F133" s="745"/>
      <c r="G133" s="745"/>
      <c r="H133" s="745"/>
      <c r="I133" s="745"/>
      <c r="J133" s="745"/>
      <c r="K133" s="745"/>
      <c r="L133" s="745"/>
      <c r="M133" s="745"/>
      <c r="N133" s="745"/>
      <c r="O133" s="745"/>
      <c r="P133" s="745"/>
      <c r="Q133" s="745"/>
      <c r="R133" s="745"/>
      <c r="S133" s="745"/>
      <c r="T133" s="745"/>
      <c r="U133" s="745"/>
      <c r="V133" s="726" t="s">
        <v>94</v>
      </c>
      <c r="W133" s="726"/>
      <c r="X133" s="726"/>
      <c r="Y133" s="726"/>
      <c r="Z133" s="727"/>
      <c r="AA133" s="728">
        <v>20.8</v>
      </c>
      <c r="AB133" s="729"/>
      <c r="AC133" s="729"/>
      <c r="AD133" s="729"/>
      <c r="AE133" s="730"/>
      <c r="AF133" s="728">
        <v>18.399999999999999</v>
      </c>
      <c r="AG133" s="729"/>
      <c r="AH133" s="729"/>
      <c r="AI133" s="729"/>
      <c r="AJ133" s="730"/>
      <c r="AK133" s="728">
        <v>15.7</v>
      </c>
      <c r="AL133" s="729"/>
      <c r="AM133" s="729"/>
      <c r="AN133" s="729"/>
      <c r="AO133" s="730"/>
      <c r="AP133" s="731"/>
      <c r="AQ133" s="732"/>
      <c r="AR133" s="732"/>
      <c r="AS133" s="732"/>
      <c r="AT133" s="733"/>
      <c r="AU133" s="68"/>
      <c r="AV133" s="68"/>
      <c r="AW133" s="68"/>
      <c r="AX133" s="68"/>
      <c r="AY133" s="68"/>
      <c r="AZ133" s="68"/>
      <c r="BA133" s="68"/>
      <c r="BB133" s="68"/>
      <c r="BC133" s="68"/>
      <c r="BD133" s="68"/>
      <c r="BE133" s="68"/>
      <c r="BF133" s="68"/>
      <c r="BG133" s="68"/>
      <c r="BH133" s="68"/>
      <c r="BI133" s="68"/>
      <c r="BJ133" s="68"/>
      <c r="BK133" s="68"/>
      <c r="BL133" s="68"/>
      <c r="BM133" s="68"/>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68"/>
      <c r="DQ133" s="68"/>
      <c r="DR133" s="68"/>
      <c r="DS133" s="68"/>
      <c r="DT133" s="68"/>
      <c r="DU133" s="68"/>
      <c r="DV133" s="68"/>
      <c r="DW133" s="68"/>
      <c r="DX133" s="68"/>
      <c r="DY133" s="68"/>
      <c r="DZ133" s="68"/>
    </row>
    <row r="134" spans="1:131" ht="11.25" customHeight="1"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8"/>
      <c r="AV134" s="68"/>
      <c r="AW134" s="68"/>
      <c r="AX134" s="68"/>
      <c r="AY134" s="68"/>
      <c r="AZ134" s="68"/>
      <c r="BA134" s="68"/>
      <c r="BB134" s="68"/>
      <c r="BC134" s="68"/>
      <c r="BD134" s="68"/>
      <c r="BE134" s="68"/>
      <c r="BF134" s="68"/>
      <c r="BG134" s="68"/>
      <c r="BH134" s="68"/>
      <c r="BI134" s="68"/>
      <c r="BJ134" s="68"/>
      <c r="BK134" s="68"/>
      <c r="BL134" s="68"/>
      <c r="BM134" s="68"/>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68"/>
      <c r="DQ134" s="68"/>
      <c r="DR134" s="68"/>
      <c r="DS134" s="68"/>
      <c r="DT134" s="68"/>
      <c r="DU134" s="68"/>
      <c r="DV134" s="68"/>
      <c r="DW134" s="68"/>
      <c r="DX134" s="68"/>
      <c r="DY134" s="68"/>
      <c r="DZ134" s="68"/>
      <c r="EA134" s="49"/>
    </row>
    <row r="135" spans="1:131" ht="14.25" hidden="1" x14ac:dyDescent="0.15">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row>
  </sheetData>
  <sheetProtection algorithmName="SHA-512" hashValue="+B8Z0+Pqyi0DlRmmBCxrAB0CiXbBEPAjIZopF6T17UNeeg45Mj+pLA2OgSefehkN12TcVrUwL5ABqSmKv65f4w==" saltValue="jhCtrJnKgS+v58fV/iNxj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78" customWidth="1"/>
    <col min="121" max="121" width="0" style="79" hidden="1" customWidth="1"/>
    <col min="122" max="122" width="9" style="79" hidden="1" customWidth="1"/>
    <col min="123" max="16384" width="9" style="79" hidden="1"/>
  </cols>
  <sheetData>
    <row r="1" spans="1:120"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9"/>
    </row>
    <row r="17" spans="119:120" x14ac:dyDescent="0.15">
      <c r="DP17" s="79"/>
    </row>
    <row r="18" spans="119:120" x14ac:dyDescent="0.15"/>
    <row r="19" spans="119:120" x14ac:dyDescent="0.15"/>
    <row r="20" spans="119:120" x14ac:dyDescent="0.15">
      <c r="DO20" s="79"/>
      <c r="DP20" s="79"/>
    </row>
    <row r="21" spans="119:120" x14ac:dyDescent="0.15">
      <c r="DP21" s="79"/>
    </row>
    <row r="22" spans="119:120" x14ac:dyDescent="0.15"/>
    <row r="23" spans="119:120" x14ac:dyDescent="0.15">
      <c r="DO23" s="79"/>
      <c r="DP23" s="79"/>
    </row>
    <row r="24" spans="119:120" x14ac:dyDescent="0.15">
      <c r="DP24" s="79"/>
    </row>
    <row r="25" spans="119:120" x14ac:dyDescent="0.15">
      <c r="DP25" s="79"/>
    </row>
    <row r="26" spans="119:120" x14ac:dyDescent="0.15">
      <c r="DO26" s="79"/>
      <c r="DP26" s="79"/>
    </row>
    <row r="27" spans="119:120" x14ac:dyDescent="0.15"/>
    <row r="28" spans="119:120" x14ac:dyDescent="0.15">
      <c r="DO28" s="79"/>
      <c r="DP28" s="79"/>
    </row>
    <row r="29" spans="119:120" x14ac:dyDescent="0.15">
      <c r="DP29" s="79"/>
    </row>
    <row r="30" spans="119:120" x14ac:dyDescent="0.15"/>
    <row r="31" spans="119:120" x14ac:dyDescent="0.15">
      <c r="DO31" s="79"/>
      <c r="DP31" s="79"/>
    </row>
    <row r="32" spans="119:120" x14ac:dyDescent="0.15"/>
    <row r="33" spans="98:120" x14ac:dyDescent="0.15">
      <c r="DO33" s="79"/>
      <c r="DP33" s="79"/>
    </row>
    <row r="34" spans="98:120" x14ac:dyDescent="0.15">
      <c r="DM34" s="79"/>
    </row>
    <row r="35" spans="98:120" x14ac:dyDescent="0.15">
      <c r="CT35" s="79"/>
      <c r="CU35" s="79"/>
      <c r="CV35" s="79"/>
      <c r="CY35" s="79"/>
      <c r="CZ35" s="79"/>
      <c r="DA35" s="79"/>
      <c r="DD35" s="79"/>
      <c r="DE35" s="79"/>
      <c r="DF35" s="79"/>
      <c r="DI35" s="79"/>
      <c r="DJ35" s="79"/>
      <c r="DK35" s="79"/>
      <c r="DM35" s="79"/>
      <c r="DN35" s="79"/>
      <c r="DO35" s="79"/>
      <c r="DP35" s="79"/>
    </row>
    <row r="36" spans="98:120" x14ac:dyDescent="0.15"/>
    <row r="37" spans="98:120" x14ac:dyDescent="0.15">
      <c r="CW37" s="79"/>
      <c r="DB37" s="79"/>
      <c r="DG37" s="79"/>
      <c r="DL37" s="79"/>
      <c r="DP37" s="79"/>
    </row>
    <row r="38" spans="98:120" x14ac:dyDescent="0.15">
      <c r="CT38" s="79"/>
      <c r="CU38" s="79"/>
      <c r="CV38" s="79"/>
      <c r="CW38" s="79"/>
      <c r="CY38" s="79"/>
      <c r="CZ38" s="79"/>
      <c r="DA38" s="79"/>
      <c r="DB38" s="79"/>
      <c r="DD38" s="79"/>
      <c r="DE38" s="79"/>
      <c r="DF38" s="79"/>
      <c r="DG38" s="79"/>
      <c r="DI38" s="79"/>
      <c r="DJ38" s="79"/>
      <c r="DK38" s="79"/>
      <c r="DL38" s="79"/>
      <c r="DN38" s="79"/>
      <c r="DO38" s="79"/>
      <c r="DP38" s="7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9"/>
      <c r="DO49" s="79"/>
      <c r="DP49" s="7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9"/>
      <c r="CS63" s="79"/>
      <c r="CX63" s="79"/>
      <c r="DC63" s="79"/>
      <c r="DH63" s="79"/>
    </row>
    <row r="64" spans="22:120" x14ac:dyDescent="0.15">
      <c r="V64" s="79"/>
    </row>
    <row r="65" spans="15:120" x14ac:dyDescent="0.15">
      <c r="X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U65" s="79"/>
      <c r="CZ65" s="79"/>
      <c r="DE65" s="79"/>
      <c r="DJ65" s="79"/>
    </row>
    <row r="66" spans="15:120" x14ac:dyDescent="0.15">
      <c r="Q66" s="79"/>
      <c r="S66" s="79"/>
      <c r="U66" s="79"/>
      <c r="DM66" s="79"/>
    </row>
    <row r="67" spans="15:120" x14ac:dyDescent="0.15">
      <c r="O67" s="79"/>
      <c r="P67" s="79"/>
      <c r="R67" s="79"/>
      <c r="T67" s="79"/>
      <c r="Y67" s="79"/>
      <c r="CT67" s="79"/>
      <c r="CV67" s="79"/>
      <c r="CW67" s="79"/>
      <c r="CY67" s="79"/>
      <c r="DA67" s="79"/>
      <c r="DB67" s="79"/>
      <c r="DD67" s="79"/>
      <c r="DF67" s="79"/>
      <c r="DG67" s="79"/>
      <c r="DI67" s="79"/>
      <c r="DK67" s="79"/>
      <c r="DL67" s="79"/>
      <c r="DN67" s="79"/>
      <c r="DO67" s="79"/>
      <c r="DP67" s="79"/>
    </row>
    <row r="68" spans="15:120" x14ac:dyDescent="0.15"/>
    <row r="69" spans="15:120" x14ac:dyDescent="0.15"/>
    <row r="70" spans="15:120" x14ac:dyDescent="0.15"/>
    <row r="71" spans="15:120" x14ac:dyDescent="0.15"/>
    <row r="72" spans="15:120" x14ac:dyDescent="0.15">
      <c r="DP72" s="79"/>
    </row>
    <row r="73" spans="15:120" x14ac:dyDescent="0.15">
      <c r="DP73" s="7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9"/>
      <c r="CX96" s="79"/>
      <c r="DC96" s="79"/>
      <c r="DH96" s="79"/>
    </row>
    <row r="97" spans="24:120" x14ac:dyDescent="0.15">
      <c r="CS97" s="79"/>
      <c r="CX97" s="79"/>
      <c r="DC97" s="79"/>
      <c r="DH97" s="79"/>
      <c r="DP97" s="78" t="s">
        <v>112</v>
      </c>
    </row>
    <row r="98" spans="24:120" hidden="1" x14ac:dyDescent="0.15">
      <c r="CS98" s="79"/>
      <c r="CX98" s="79"/>
      <c r="DC98" s="79"/>
      <c r="DH98" s="79"/>
    </row>
    <row r="99" spans="24:120" hidden="1" x14ac:dyDescent="0.15">
      <c r="CS99" s="79"/>
      <c r="CX99" s="79"/>
      <c r="DC99" s="79"/>
      <c r="DH99" s="79"/>
    </row>
    <row r="101" spans="24:120" ht="12" hidden="1" customHeight="1" x14ac:dyDescent="0.15">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U101" s="79"/>
      <c r="CZ101" s="79"/>
      <c r="DE101" s="79"/>
      <c r="DJ101" s="79"/>
    </row>
    <row r="102" spans="24:120" ht="1.5" hidden="1" customHeight="1" x14ac:dyDescent="0.15">
      <c r="CU102" s="79"/>
      <c r="CZ102" s="79"/>
      <c r="DE102" s="79"/>
      <c r="DJ102" s="79"/>
      <c r="DM102" s="79"/>
    </row>
    <row r="103" spans="24:120" hidden="1" x14ac:dyDescent="0.15">
      <c r="CT103" s="79"/>
      <c r="CV103" s="79"/>
      <c r="CW103" s="79"/>
      <c r="CY103" s="79"/>
      <c r="DA103" s="79"/>
      <c r="DB103" s="79"/>
      <c r="DD103" s="79"/>
      <c r="DF103" s="79"/>
      <c r="DG103" s="79"/>
      <c r="DI103" s="79"/>
      <c r="DK103" s="79"/>
      <c r="DL103" s="79"/>
      <c r="DM103" s="79"/>
      <c r="DN103" s="79"/>
      <c r="DO103" s="79"/>
      <c r="DP103" s="79"/>
    </row>
    <row r="104" spans="24:120" hidden="1" x14ac:dyDescent="0.15">
      <c r="CV104" s="79"/>
      <c r="CW104" s="79"/>
      <c r="DA104" s="79"/>
      <c r="DB104" s="79"/>
      <c r="DF104" s="79"/>
      <c r="DG104" s="79"/>
      <c r="DK104" s="79"/>
      <c r="DL104" s="79"/>
      <c r="DN104" s="79"/>
      <c r="DO104" s="79"/>
      <c r="DP104" s="79"/>
    </row>
    <row r="105" spans="24:120" ht="12.75" hidden="1" customHeight="1" x14ac:dyDescent="0.15"/>
  </sheetData>
  <sheetProtection algorithmName="SHA-512" hashValue="3yHSyO+o0dOmfhq9eBEjMbo9SDI7LLOE45YWeDIXUaaM32KLrRmhdlpW/w3yJwxfOh44ggaqs5sAG2dXGLt3Tw==" saltValue="mR37bs9EffVN2uJ3XawsEQ==" spinCount="100000" sheet="1" objects="1" scenarios="1"/>
  <phoneticPr fontId="5"/>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78" customWidth="1"/>
    <col min="117" max="117" width="9" style="79" hidden="1" customWidth="1"/>
    <col min="118" max="16384" width="9" style="79" hidden="1"/>
  </cols>
  <sheetData>
    <row r="1" spans="2:116"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row>
    <row r="2" spans="2:116" ht="13.5" customHeight="1" x14ac:dyDescent="0.15"/>
    <row r="3" spans="2:116" ht="13.5" customHeight="1" x14ac:dyDescent="0.15"/>
    <row r="4" spans="2:116" ht="13.5" customHeight="1" x14ac:dyDescent="0.15">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row>
    <row r="5" spans="2:116" ht="13.5" customHeight="1" x14ac:dyDescent="0.15">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row>
    <row r="19" spans="9:116" ht="13.5" customHeight="1" x14ac:dyDescent="0.15"/>
    <row r="20" spans="9:116" ht="13.5" customHeight="1" x14ac:dyDescent="0.15"/>
    <row r="21" spans="9:116" ht="13.5" customHeight="1" x14ac:dyDescent="0.15">
      <c r="DL21" s="79"/>
    </row>
    <row r="22" spans="9:116" ht="13.5" customHeight="1" x14ac:dyDescent="0.15">
      <c r="DI22" s="79"/>
      <c r="DJ22" s="79"/>
      <c r="DK22" s="79"/>
      <c r="DL22" s="79"/>
    </row>
    <row r="23" spans="9:116" ht="13.5" customHeight="1" x14ac:dyDescent="0.15">
      <c r="CY23" s="79"/>
      <c r="CZ23" s="79"/>
      <c r="DA23" s="79"/>
      <c r="DB23" s="79"/>
      <c r="DC23" s="79"/>
      <c r="DD23" s="79"/>
      <c r="DE23" s="79"/>
      <c r="DF23" s="79"/>
      <c r="DG23" s="79"/>
      <c r="DH23" s="79"/>
      <c r="DI23" s="79"/>
      <c r="DJ23" s="79"/>
      <c r="DK23" s="79"/>
      <c r="DL23" s="79"/>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9"/>
      <c r="DA35" s="79"/>
      <c r="DB35" s="79"/>
      <c r="DC35" s="79"/>
      <c r="DD35" s="79"/>
      <c r="DE35" s="79"/>
      <c r="DF35" s="79"/>
      <c r="DG35" s="79"/>
      <c r="DH35" s="79"/>
      <c r="DI35" s="79"/>
      <c r="DJ35" s="79"/>
      <c r="DK35" s="79"/>
      <c r="DL35" s="79"/>
    </row>
    <row r="36" spans="15:116" ht="13.5" customHeight="1" x14ac:dyDescent="0.15"/>
    <row r="37" spans="15:116" ht="13.5" customHeight="1" x14ac:dyDescent="0.15">
      <c r="DL37" s="79"/>
    </row>
    <row r="38" spans="15:116" ht="13.5" customHeight="1" x14ac:dyDescent="0.15">
      <c r="DI38" s="79"/>
      <c r="DJ38" s="79"/>
      <c r="DK38" s="79"/>
      <c r="DL38" s="79"/>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row>
    <row r="44" spans="15:116" ht="13.5" customHeight="1" x14ac:dyDescent="0.15">
      <c r="DL44" s="79"/>
    </row>
    <row r="45" spans="15:116" ht="13.5" customHeight="1" x14ac:dyDescent="0.15"/>
    <row r="46" spans="15:116" ht="13.5" customHeight="1" x14ac:dyDescent="0.15">
      <c r="DA46" s="79"/>
      <c r="DB46" s="79"/>
      <c r="DC46" s="79"/>
      <c r="DD46" s="79"/>
      <c r="DE46" s="79"/>
      <c r="DF46" s="79"/>
      <c r="DG46" s="79"/>
      <c r="DH46" s="79"/>
      <c r="DI46" s="79"/>
      <c r="DJ46" s="79"/>
      <c r="DK46" s="79"/>
      <c r="DL46" s="79"/>
    </row>
    <row r="47" spans="15:116" ht="13.5" customHeight="1" x14ac:dyDescent="0.15"/>
    <row r="48" spans="15:116" ht="13.5" customHeight="1" x14ac:dyDescent="0.15"/>
    <row r="49" spans="104:116" ht="13.5" customHeight="1" x14ac:dyDescent="0.15"/>
    <row r="50" spans="104:116" ht="13.5" customHeight="1" x14ac:dyDescent="0.15">
      <c r="CZ50" s="79"/>
      <c r="DA50" s="79"/>
      <c r="DB50" s="79"/>
      <c r="DC50" s="79"/>
      <c r="DD50" s="79"/>
      <c r="DE50" s="79"/>
      <c r="DF50" s="79"/>
      <c r="DG50" s="79"/>
      <c r="DH50" s="79"/>
      <c r="DI50" s="79"/>
      <c r="DJ50" s="79"/>
      <c r="DK50" s="79"/>
      <c r="DL50" s="79"/>
    </row>
    <row r="51" spans="104:116" ht="13.5" customHeight="1" x14ac:dyDescent="0.15"/>
    <row r="52" spans="104:116" ht="13.5" customHeight="1" x14ac:dyDescent="0.15"/>
    <row r="53" spans="104:116" ht="13.5" customHeight="1" x14ac:dyDescent="0.15">
      <c r="DL53" s="79"/>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9"/>
      <c r="DD67" s="79"/>
      <c r="DE67" s="79"/>
      <c r="DF67" s="79"/>
      <c r="DG67" s="79"/>
      <c r="DH67" s="79"/>
      <c r="DI67" s="79"/>
      <c r="DJ67" s="79"/>
      <c r="DK67" s="79"/>
      <c r="DL67" s="79"/>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WpK+LMljeeOYZujmwqFhC/hgbTlGgvtXIjvZrn4KE5cOTlGvQtVH+BWG93ALGAK3kviSyLPaFIdCaoYsW7leg==" saltValue="8yprVYZDuS0XLDXJ3hDtbg=="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47" customWidth="1"/>
    <col min="37" max="44" width="17" style="47" customWidth="1"/>
    <col min="45" max="45" width="6.125" style="80" customWidth="1"/>
    <col min="46" max="46" width="3" style="81" customWidth="1"/>
    <col min="47" max="47" width="19.125" style="47" hidden="1" customWidth="1"/>
    <col min="48" max="52" width="12.625" style="47" hidden="1" customWidth="1"/>
    <col min="53" max="53" width="8.625" style="47" hidden="1" customWidth="1"/>
    <col min="54" max="16384" width="8.625" style="47" hidden="1"/>
  </cols>
  <sheetData>
    <row r="1" spans="1:46" x14ac:dyDescent="0.15">
      <c r="AS1" s="91"/>
      <c r="AT1" s="91"/>
    </row>
    <row r="2" spans="1:46" x14ac:dyDescent="0.15">
      <c r="AS2" s="91"/>
      <c r="AT2" s="91"/>
    </row>
    <row r="3" spans="1:46" x14ac:dyDescent="0.15">
      <c r="AS3" s="91"/>
      <c r="AT3" s="91"/>
    </row>
    <row r="4" spans="1:46" x14ac:dyDescent="0.15">
      <c r="AS4" s="91"/>
      <c r="AT4" s="91"/>
    </row>
    <row r="5" spans="1:46" ht="17.25" x14ac:dyDescent="0.15">
      <c r="A5" s="83" t="s">
        <v>466</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161"/>
    </row>
    <row r="6" spans="1:46" x14ac:dyDescent="0.15">
      <c r="A6" s="8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82" t="s">
        <v>326</v>
      </c>
      <c r="AL6" s="82"/>
      <c r="AM6" s="82"/>
      <c r="AN6" s="82"/>
      <c r="AO6" s="91"/>
      <c r="AP6" s="91"/>
      <c r="AQ6" s="91"/>
      <c r="AR6" s="91"/>
    </row>
    <row r="7" spans="1:46" ht="13.5" customHeight="1" x14ac:dyDescent="0.15">
      <c r="A7" s="8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3"/>
      <c r="AL7" s="100"/>
      <c r="AM7" s="100"/>
      <c r="AN7" s="110"/>
      <c r="AO7" s="1029" t="s">
        <v>99</v>
      </c>
      <c r="AP7" s="127"/>
      <c r="AQ7" s="138" t="s">
        <v>467</v>
      </c>
      <c r="AR7" s="152"/>
    </row>
    <row r="8" spans="1:46" x14ac:dyDescent="0.15">
      <c r="A8" s="8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4"/>
      <c r="AL8" s="101"/>
      <c r="AM8" s="101"/>
      <c r="AN8" s="111"/>
      <c r="AO8" s="1030"/>
      <c r="AP8" s="128" t="s">
        <v>468</v>
      </c>
      <c r="AQ8" s="139" t="s">
        <v>470</v>
      </c>
      <c r="AR8" s="153" t="s">
        <v>20</v>
      </c>
    </row>
    <row r="9" spans="1:46" x14ac:dyDescent="0.15">
      <c r="A9" s="8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1040" t="s">
        <v>471</v>
      </c>
      <c r="AL9" s="1041"/>
      <c r="AM9" s="1041"/>
      <c r="AN9" s="1042"/>
      <c r="AO9" s="117">
        <v>1511358</v>
      </c>
      <c r="AP9" s="117">
        <v>87478</v>
      </c>
      <c r="AQ9" s="140">
        <v>91900</v>
      </c>
      <c r="AR9" s="154">
        <v>-4.8</v>
      </c>
    </row>
    <row r="10" spans="1:46" ht="13.5" customHeight="1" x14ac:dyDescent="0.15">
      <c r="A10" s="8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1040" t="s">
        <v>212</v>
      </c>
      <c r="AL10" s="1041"/>
      <c r="AM10" s="1041"/>
      <c r="AN10" s="1042"/>
      <c r="AO10" s="118">
        <v>209189</v>
      </c>
      <c r="AP10" s="118">
        <v>12108</v>
      </c>
      <c r="AQ10" s="141">
        <v>11848</v>
      </c>
      <c r="AR10" s="155">
        <v>2.2000000000000002</v>
      </c>
    </row>
    <row r="11" spans="1:46" ht="13.5" customHeight="1" x14ac:dyDescent="0.15">
      <c r="A11" s="8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1040" t="s">
        <v>372</v>
      </c>
      <c r="AL11" s="1041"/>
      <c r="AM11" s="1041"/>
      <c r="AN11" s="1042"/>
      <c r="AO11" s="118" t="s">
        <v>206</v>
      </c>
      <c r="AP11" s="118" t="s">
        <v>206</v>
      </c>
      <c r="AQ11" s="141">
        <v>323</v>
      </c>
      <c r="AR11" s="155" t="s">
        <v>206</v>
      </c>
    </row>
    <row r="12" spans="1:46" ht="13.5" customHeight="1" x14ac:dyDescent="0.15">
      <c r="A12" s="8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1040" t="s">
        <v>226</v>
      </c>
      <c r="AL12" s="1041"/>
      <c r="AM12" s="1041"/>
      <c r="AN12" s="1042"/>
      <c r="AO12" s="118" t="s">
        <v>206</v>
      </c>
      <c r="AP12" s="118" t="s">
        <v>206</v>
      </c>
      <c r="AQ12" s="141">
        <v>21</v>
      </c>
      <c r="AR12" s="155" t="s">
        <v>206</v>
      </c>
    </row>
    <row r="13" spans="1:46" ht="13.5" customHeight="1" x14ac:dyDescent="0.15">
      <c r="A13" s="8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1040" t="s">
        <v>472</v>
      </c>
      <c r="AL13" s="1041"/>
      <c r="AM13" s="1041"/>
      <c r="AN13" s="1042"/>
      <c r="AO13" s="118">
        <v>25183</v>
      </c>
      <c r="AP13" s="118">
        <v>1458</v>
      </c>
      <c r="AQ13" s="141">
        <v>3646</v>
      </c>
      <c r="AR13" s="155">
        <v>-60</v>
      </c>
    </row>
    <row r="14" spans="1:46" ht="13.5" customHeight="1" x14ac:dyDescent="0.15">
      <c r="A14" s="8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1040" t="s">
        <v>473</v>
      </c>
      <c r="AL14" s="1041"/>
      <c r="AM14" s="1041"/>
      <c r="AN14" s="1042"/>
      <c r="AO14" s="118">
        <v>5877</v>
      </c>
      <c r="AP14" s="118">
        <v>340</v>
      </c>
      <c r="AQ14" s="141">
        <v>1700</v>
      </c>
      <c r="AR14" s="155">
        <v>-80</v>
      </c>
    </row>
    <row r="15" spans="1:46" ht="13.5" customHeight="1" x14ac:dyDescent="0.15">
      <c r="A15" s="8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1043" t="s">
        <v>312</v>
      </c>
      <c r="AL15" s="1044"/>
      <c r="AM15" s="1044"/>
      <c r="AN15" s="1045"/>
      <c r="AO15" s="118">
        <v>-128822</v>
      </c>
      <c r="AP15" s="118">
        <v>-7456</v>
      </c>
      <c r="AQ15" s="141">
        <v>-7027</v>
      </c>
      <c r="AR15" s="155">
        <v>6.1</v>
      </c>
    </row>
    <row r="16" spans="1:46" x14ac:dyDescent="0.15">
      <c r="A16" s="8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1043" t="s">
        <v>276</v>
      </c>
      <c r="AL16" s="1044"/>
      <c r="AM16" s="1044"/>
      <c r="AN16" s="1045"/>
      <c r="AO16" s="118">
        <v>1622785</v>
      </c>
      <c r="AP16" s="118">
        <v>93927</v>
      </c>
      <c r="AQ16" s="141">
        <v>102411</v>
      </c>
      <c r="AR16" s="155">
        <v>-8.3000000000000007</v>
      </c>
    </row>
    <row r="17" spans="1:46" x14ac:dyDescent="0.15">
      <c r="A17" s="8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row>
    <row r="18" spans="1:46" x14ac:dyDescent="0.15">
      <c r="A18" s="8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132"/>
      <c r="AR18" s="132"/>
    </row>
    <row r="19" spans="1:46" x14ac:dyDescent="0.15">
      <c r="A19" s="8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t="s">
        <v>184</v>
      </c>
      <c r="AL19" s="91"/>
      <c r="AM19" s="91"/>
      <c r="AN19" s="91"/>
      <c r="AO19" s="91"/>
      <c r="AP19" s="91"/>
      <c r="AQ19" s="91"/>
      <c r="AR19" s="91"/>
    </row>
    <row r="20" spans="1:46" x14ac:dyDescent="0.15">
      <c r="A20" s="8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5"/>
      <c r="AL20" s="102"/>
      <c r="AM20" s="102"/>
      <c r="AN20" s="112"/>
      <c r="AO20" s="119" t="s">
        <v>474</v>
      </c>
      <c r="AP20" s="129" t="s">
        <v>330</v>
      </c>
      <c r="AQ20" s="142" t="s">
        <v>43</v>
      </c>
      <c r="AR20" s="156"/>
    </row>
    <row r="21" spans="1:46" s="82" customFormat="1" x14ac:dyDescent="0.15">
      <c r="A21" s="84"/>
      <c r="AK21" s="1046" t="s">
        <v>475</v>
      </c>
      <c r="AL21" s="1047"/>
      <c r="AM21" s="1047"/>
      <c r="AN21" s="1048"/>
      <c r="AO21" s="120">
        <v>9.15</v>
      </c>
      <c r="AP21" s="130">
        <v>9.23</v>
      </c>
      <c r="AQ21" s="143">
        <v>-0.08</v>
      </c>
      <c r="AS21" s="162"/>
      <c r="AT21" s="84"/>
    </row>
    <row r="22" spans="1:46" s="82" customFormat="1" x14ac:dyDescent="0.15">
      <c r="A22" s="84"/>
      <c r="AK22" s="1046" t="s">
        <v>476</v>
      </c>
      <c r="AL22" s="1047"/>
      <c r="AM22" s="1047"/>
      <c r="AN22" s="1048"/>
      <c r="AO22" s="121">
        <v>89.4</v>
      </c>
      <c r="AP22" s="131">
        <v>96.8</v>
      </c>
      <c r="AQ22" s="144">
        <v>-7.4</v>
      </c>
      <c r="AR22" s="132"/>
      <c r="AS22" s="162"/>
      <c r="AT22" s="84"/>
    </row>
    <row r="23" spans="1:46" s="82" customFormat="1" x14ac:dyDescent="0.15">
      <c r="A23" s="84"/>
      <c r="AP23" s="132"/>
      <c r="AQ23" s="132"/>
      <c r="AR23" s="132"/>
      <c r="AS23" s="162"/>
      <c r="AT23" s="84"/>
    </row>
    <row r="24" spans="1:46" s="82" customFormat="1" x14ac:dyDescent="0.15">
      <c r="A24" s="84"/>
      <c r="AP24" s="132"/>
      <c r="AQ24" s="132"/>
      <c r="AR24" s="132"/>
      <c r="AS24" s="162"/>
      <c r="AT24" s="84"/>
    </row>
    <row r="25" spans="1:46" s="82" customFormat="1" x14ac:dyDescent="0.15">
      <c r="A25" s="85"/>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4"/>
    </row>
    <row r="26" spans="1:46" s="82" customFormat="1" x14ac:dyDescent="0.15">
      <c r="A26" s="1039" t="s">
        <v>477</v>
      </c>
      <c r="B26" s="1039"/>
      <c r="C26" s="1039"/>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39"/>
      <c r="AO26" s="1039"/>
      <c r="AP26" s="1039"/>
      <c r="AQ26" s="1039"/>
      <c r="AR26" s="1039"/>
      <c r="AS26" s="1039"/>
    </row>
    <row r="27" spans="1:46" x14ac:dyDescent="0.15">
      <c r="A27" s="86"/>
      <c r="AO27" s="91"/>
      <c r="AP27" s="91"/>
      <c r="AQ27" s="91"/>
      <c r="AR27" s="91"/>
      <c r="AS27" s="91"/>
      <c r="AT27" s="91"/>
    </row>
    <row r="28" spans="1:46" ht="17.25" x14ac:dyDescent="0.15">
      <c r="A28" s="83" t="s">
        <v>268</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64"/>
    </row>
    <row r="29" spans="1:46" x14ac:dyDescent="0.15">
      <c r="A29" s="8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82" t="s">
        <v>68</v>
      </c>
      <c r="AL29" s="82"/>
      <c r="AM29" s="82"/>
      <c r="AN29" s="82"/>
      <c r="AO29" s="91"/>
      <c r="AP29" s="91"/>
      <c r="AQ29" s="91"/>
      <c r="AR29" s="91"/>
      <c r="AS29" s="165"/>
    </row>
    <row r="30" spans="1:46" ht="13.5" customHeight="1" x14ac:dyDescent="0.15">
      <c r="A30" s="8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3"/>
      <c r="AL30" s="100"/>
      <c r="AM30" s="100"/>
      <c r="AN30" s="110"/>
      <c r="AO30" s="1029" t="s">
        <v>99</v>
      </c>
      <c r="AP30" s="127"/>
      <c r="AQ30" s="138" t="s">
        <v>467</v>
      </c>
      <c r="AR30" s="152"/>
    </row>
    <row r="31" spans="1:46" x14ac:dyDescent="0.15">
      <c r="A31" s="8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4"/>
      <c r="AL31" s="101"/>
      <c r="AM31" s="101"/>
      <c r="AN31" s="111"/>
      <c r="AO31" s="1030"/>
      <c r="AP31" s="128" t="s">
        <v>468</v>
      </c>
      <c r="AQ31" s="139" t="s">
        <v>470</v>
      </c>
      <c r="AR31" s="153" t="s">
        <v>20</v>
      </c>
    </row>
    <row r="32" spans="1:46" ht="27" customHeight="1" x14ac:dyDescent="0.15">
      <c r="A32" s="8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1033" t="s">
        <v>478</v>
      </c>
      <c r="AL32" s="1034"/>
      <c r="AM32" s="1034"/>
      <c r="AN32" s="1035"/>
      <c r="AO32" s="118">
        <v>926840</v>
      </c>
      <c r="AP32" s="118">
        <v>53646</v>
      </c>
      <c r="AQ32" s="145">
        <v>50517</v>
      </c>
      <c r="AR32" s="155">
        <v>6.2</v>
      </c>
    </row>
    <row r="33" spans="1:46" ht="13.5" customHeight="1" x14ac:dyDescent="0.15">
      <c r="A33" s="8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1033" t="s">
        <v>479</v>
      </c>
      <c r="AL33" s="1034"/>
      <c r="AM33" s="1034"/>
      <c r="AN33" s="1035"/>
      <c r="AO33" s="118" t="s">
        <v>206</v>
      </c>
      <c r="AP33" s="118" t="s">
        <v>206</v>
      </c>
      <c r="AQ33" s="145" t="s">
        <v>206</v>
      </c>
      <c r="AR33" s="155" t="s">
        <v>206</v>
      </c>
    </row>
    <row r="34" spans="1:46" ht="27" customHeight="1" x14ac:dyDescent="0.15">
      <c r="A34" s="8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1033" t="s">
        <v>72</v>
      </c>
      <c r="AL34" s="1034"/>
      <c r="AM34" s="1034"/>
      <c r="AN34" s="1035"/>
      <c r="AO34" s="118" t="s">
        <v>206</v>
      </c>
      <c r="AP34" s="118" t="s">
        <v>206</v>
      </c>
      <c r="AQ34" s="145">
        <v>23</v>
      </c>
      <c r="AR34" s="155" t="s">
        <v>206</v>
      </c>
    </row>
    <row r="35" spans="1:46" ht="27" customHeight="1" x14ac:dyDescent="0.15">
      <c r="A35" s="8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1033" t="s">
        <v>480</v>
      </c>
      <c r="AL35" s="1034"/>
      <c r="AM35" s="1034"/>
      <c r="AN35" s="1035"/>
      <c r="AO35" s="118">
        <v>215699</v>
      </c>
      <c r="AP35" s="118">
        <v>12485</v>
      </c>
      <c r="AQ35" s="145">
        <v>15430</v>
      </c>
      <c r="AR35" s="155">
        <v>-19.100000000000001</v>
      </c>
    </row>
    <row r="36" spans="1:46" ht="27" customHeight="1" x14ac:dyDescent="0.15">
      <c r="A36" s="8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1033" t="s">
        <v>37</v>
      </c>
      <c r="AL36" s="1034"/>
      <c r="AM36" s="1034"/>
      <c r="AN36" s="1035"/>
      <c r="AO36" s="118">
        <v>38441</v>
      </c>
      <c r="AP36" s="118">
        <v>2225</v>
      </c>
      <c r="AQ36" s="145">
        <v>2664</v>
      </c>
      <c r="AR36" s="155">
        <v>-16.5</v>
      </c>
    </row>
    <row r="37" spans="1:46" ht="13.5" customHeight="1" x14ac:dyDescent="0.15">
      <c r="A37" s="8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1033" t="s">
        <v>343</v>
      </c>
      <c r="AL37" s="1034"/>
      <c r="AM37" s="1034"/>
      <c r="AN37" s="1035"/>
      <c r="AO37" s="118" t="s">
        <v>206</v>
      </c>
      <c r="AP37" s="118" t="s">
        <v>206</v>
      </c>
      <c r="AQ37" s="145">
        <v>451</v>
      </c>
      <c r="AR37" s="155" t="s">
        <v>206</v>
      </c>
    </row>
    <row r="38" spans="1:46" ht="27" customHeight="1" x14ac:dyDescent="0.15">
      <c r="A38" s="8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1036" t="s">
        <v>481</v>
      </c>
      <c r="AL38" s="1037"/>
      <c r="AM38" s="1037"/>
      <c r="AN38" s="1038"/>
      <c r="AO38" s="122" t="s">
        <v>206</v>
      </c>
      <c r="AP38" s="122" t="s">
        <v>206</v>
      </c>
      <c r="AQ38" s="146">
        <v>4</v>
      </c>
      <c r="AR38" s="144" t="s">
        <v>206</v>
      </c>
      <c r="AS38" s="165"/>
    </row>
    <row r="39" spans="1:46" x14ac:dyDescent="0.15">
      <c r="A39" s="8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1036" t="s">
        <v>97</v>
      </c>
      <c r="AL39" s="1037"/>
      <c r="AM39" s="1037"/>
      <c r="AN39" s="1038"/>
      <c r="AO39" s="118">
        <v>-1417</v>
      </c>
      <c r="AP39" s="118">
        <v>-82</v>
      </c>
      <c r="AQ39" s="145">
        <v>-3528</v>
      </c>
      <c r="AR39" s="155">
        <v>-97.7</v>
      </c>
      <c r="AS39" s="165"/>
    </row>
    <row r="40" spans="1:46" ht="27" customHeight="1" x14ac:dyDescent="0.15">
      <c r="A40" s="8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1033" t="s">
        <v>168</v>
      </c>
      <c r="AL40" s="1034"/>
      <c r="AM40" s="1034"/>
      <c r="AN40" s="1035"/>
      <c r="AO40" s="118">
        <v>-628313</v>
      </c>
      <c r="AP40" s="118">
        <v>-36367</v>
      </c>
      <c r="AQ40" s="145">
        <v>-45748</v>
      </c>
      <c r="AR40" s="155">
        <v>-20.5</v>
      </c>
      <c r="AS40" s="165"/>
    </row>
    <row r="41" spans="1:46" x14ac:dyDescent="0.15">
      <c r="A41" s="8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1023" t="s">
        <v>361</v>
      </c>
      <c r="AL41" s="1024"/>
      <c r="AM41" s="1024"/>
      <c r="AN41" s="1025"/>
      <c r="AO41" s="118">
        <v>551250</v>
      </c>
      <c r="AP41" s="118">
        <v>31907</v>
      </c>
      <c r="AQ41" s="145">
        <v>19813</v>
      </c>
      <c r="AR41" s="155">
        <v>61</v>
      </c>
      <c r="AS41" s="165"/>
    </row>
    <row r="42" spans="1:46" x14ac:dyDescent="0.15">
      <c r="A42" s="8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6" t="s">
        <v>375</v>
      </c>
      <c r="AL42" s="91"/>
      <c r="AM42" s="91"/>
      <c r="AN42" s="91"/>
      <c r="AO42" s="91"/>
      <c r="AP42" s="91"/>
      <c r="AQ42" s="132"/>
      <c r="AR42" s="132"/>
      <c r="AS42" s="165"/>
    </row>
    <row r="43" spans="1:46" x14ac:dyDescent="0.15">
      <c r="A43" s="8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134"/>
      <c r="AQ43" s="132"/>
      <c r="AR43" s="91"/>
      <c r="AS43" s="165"/>
    </row>
    <row r="44" spans="1:46" x14ac:dyDescent="0.15">
      <c r="A44" s="8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132"/>
      <c r="AR44" s="91"/>
    </row>
    <row r="45" spans="1:46"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147"/>
      <c r="AR45" s="87"/>
      <c r="AS45" s="87"/>
      <c r="AT45" s="91"/>
    </row>
    <row r="46" spans="1:46" x14ac:dyDescent="0.1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91"/>
    </row>
    <row r="47" spans="1:46" ht="17.25" customHeight="1" x14ac:dyDescent="0.15">
      <c r="A47" s="89" t="s">
        <v>482</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row>
    <row r="48" spans="1:46" x14ac:dyDescent="0.15">
      <c r="A48" s="8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88" t="s">
        <v>483</v>
      </c>
      <c r="AL48" s="88"/>
      <c r="AM48" s="88"/>
      <c r="AN48" s="88"/>
      <c r="AO48" s="88"/>
      <c r="AP48" s="88"/>
      <c r="AQ48" s="133"/>
      <c r="AR48" s="88"/>
    </row>
    <row r="49" spans="1:44" ht="13.5" customHeight="1" x14ac:dyDescent="0.15">
      <c r="A49" s="8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7"/>
      <c r="AL49" s="103"/>
      <c r="AM49" s="1031" t="s">
        <v>99</v>
      </c>
      <c r="AN49" s="1026" t="s">
        <v>400</v>
      </c>
      <c r="AO49" s="1027"/>
      <c r="AP49" s="1027"/>
      <c r="AQ49" s="1027"/>
      <c r="AR49" s="1028"/>
    </row>
    <row r="50" spans="1:44" x14ac:dyDescent="0.15">
      <c r="A50" s="8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8"/>
      <c r="AL50" s="104"/>
      <c r="AM50" s="1032"/>
      <c r="AN50" s="114" t="s">
        <v>457</v>
      </c>
      <c r="AO50" s="124" t="s">
        <v>458</v>
      </c>
      <c r="AP50" s="135" t="s">
        <v>484</v>
      </c>
      <c r="AQ50" s="148" t="s">
        <v>358</v>
      </c>
      <c r="AR50" s="158" t="s">
        <v>485</v>
      </c>
    </row>
    <row r="51" spans="1:44" x14ac:dyDescent="0.15">
      <c r="A51" s="8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7" t="s">
        <v>238</v>
      </c>
      <c r="AL51" s="103"/>
      <c r="AM51" s="108">
        <v>789371</v>
      </c>
      <c r="AN51" s="115">
        <v>43939</v>
      </c>
      <c r="AO51" s="125">
        <v>125.1</v>
      </c>
      <c r="AP51" s="136">
        <v>67343</v>
      </c>
      <c r="AQ51" s="149">
        <v>0.1</v>
      </c>
      <c r="AR51" s="159">
        <v>125</v>
      </c>
    </row>
    <row r="52" spans="1:44" x14ac:dyDescent="0.15">
      <c r="A52" s="8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9"/>
      <c r="AL52" s="105" t="s">
        <v>278</v>
      </c>
      <c r="AM52" s="109">
        <v>666218</v>
      </c>
      <c r="AN52" s="116">
        <v>37084</v>
      </c>
      <c r="AO52" s="126">
        <v>201.3</v>
      </c>
      <c r="AP52" s="137">
        <v>32865</v>
      </c>
      <c r="AQ52" s="150">
        <v>-6.3</v>
      </c>
      <c r="AR52" s="160">
        <v>207.6</v>
      </c>
    </row>
    <row r="53" spans="1:44" x14ac:dyDescent="0.15">
      <c r="A53" s="8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7" t="s">
        <v>469</v>
      </c>
      <c r="AL53" s="103"/>
      <c r="AM53" s="108">
        <v>1227585</v>
      </c>
      <c r="AN53" s="115">
        <v>69059</v>
      </c>
      <c r="AO53" s="125">
        <v>57.2</v>
      </c>
      <c r="AP53" s="136">
        <v>73475</v>
      </c>
      <c r="AQ53" s="149">
        <v>9.1</v>
      </c>
      <c r="AR53" s="159">
        <v>48.1</v>
      </c>
    </row>
    <row r="54" spans="1:44" x14ac:dyDescent="0.15">
      <c r="A54" s="8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9"/>
      <c r="AL54" s="105" t="s">
        <v>278</v>
      </c>
      <c r="AM54" s="109">
        <v>977155</v>
      </c>
      <c r="AN54" s="116">
        <v>54970</v>
      </c>
      <c r="AO54" s="126">
        <v>48.2</v>
      </c>
      <c r="AP54" s="137">
        <v>43072</v>
      </c>
      <c r="AQ54" s="150">
        <v>31.1</v>
      </c>
      <c r="AR54" s="160">
        <v>17.100000000000001</v>
      </c>
    </row>
    <row r="55" spans="1:44" x14ac:dyDescent="0.15">
      <c r="A55" s="8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7" t="s">
        <v>486</v>
      </c>
      <c r="AL55" s="103"/>
      <c r="AM55" s="108">
        <v>1407314</v>
      </c>
      <c r="AN55" s="115">
        <v>79820</v>
      </c>
      <c r="AO55" s="125">
        <v>15.6</v>
      </c>
      <c r="AP55" s="136">
        <v>87464</v>
      </c>
      <c r="AQ55" s="149">
        <v>19</v>
      </c>
      <c r="AR55" s="159">
        <v>-3.4</v>
      </c>
    </row>
    <row r="56" spans="1:44" x14ac:dyDescent="0.15">
      <c r="A56" s="8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9"/>
      <c r="AL56" s="105" t="s">
        <v>278</v>
      </c>
      <c r="AM56" s="109">
        <v>839677</v>
      </c>
      <c r="AN56" s="116">
        <v>47625</v>
      </c>
      <c r="AO56" s="126">
        <v>-13.4</v>
      </c>
      <c r="AP56" s="137">
        <v>47479</v>
      </c>
      <c r="AQ56" s="150">
        <v>10.199999999999999</v>
      </c>
      <c r="AR56" s="160">
        <v>-23.6</v>
      </c>
    </row>
    <row r="57" spans="1:44" x14ac:dyDescent="0.15">
      <c r="A57" s="8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7" t="s">
        <v>438</v>
      </c>
      <c r="AL57" s="103"/>
      <c r="AM57" s="108">
        <v>547748</v>
      </c>
      <c r="AN57" s="115">
        <v>31431</v>
      </c>
      <c r="AO57" s="125">
        <v>-60.6</v>
      </c>
      <c r="AP57" s="136">
        <v>96248</v>
      </c>
      <c r="AQ57" s="149">
        <v>10</v>
      </c>
      <c r="AR57" s="159">
        <v>-70.599999999999994</v>
      </c>
    </row>
    <row r="58" spans="1:44" x14ac:dyDescent="0.15">
      <c r="A58" s="8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9"/>
      <c r="AL58" s="105" t="s">
        <v>278</v>
      </c>
      <c r="AM58" s="109">
        <v>162207</v>
      </c>
      <c r="AN58" s="116">
        <v>9308</v>
      </c>
      <c r="AO58" s="126">
        <v>-80.5</v>
      </c>
      <c r="AP58" s="137">
        <v>55768</v>
      </c>
      <c r="AQ58" s="150">
        <v>17.5</v>
      </c>
      <c r="AR58" s="160">
        <v>-98</v>
      </c>
    </row>
    <row r="59" spans="1:44" x14ac:dyDescent="0.15">
      <c r="A59" s="8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7" t="s">
        <v>315</v>
      </c>
      <c r="AL59" s="103"/>
      <c r="AM59" s="108">
        <v>327087</v>
      </c>
      <c r="AN59" s="115">
        <v>18932</v>
      </c>
      <c r="AO59" s="125">
        <v>-39.799999999999997</v>
      </c>
      <c r="AP59" s="136">
        <v>76413</v>
      </c>
      <c r="AQ59" s="149">
        <v>-20.6</v>
      </c>
      <c r="AR59" s="159">
        <v>-19.2</v>
      </c>
    </row>
    <row r="60" spans="1:44" x14ac:dyDescent="0.15">
      <c r="A60" s="8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9"/>
      <c r="AL60" s="105" t="s">
        <v>278</v>
      </c>
      <c r="AM60" s="109">
        <v>209424</v>
      </c>
      <c r="AN60" s="116">
        <v>12122</v>
      </c>
      <c r="AO60" s="126">
        <v>30.2</v>
      </c>
      <c r="AP60" s="137">
        <v>39658</v>
      </c>
      <c r="AQ60" s="150">
        <v>-28.9</v>
      </c>
      <c r="AR60" s="160">
        <v>59.1</v>
      </c>
    </row>
    <row r="61" spans="1:44" x14ac:dyDescent="0.15">
      <c r="A61" s="8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7" t="s">
        <v>487</v>
      </c>
      <c r="AL61" s="106"/>
      <c r="AM61" s="108">
        <v>859821</v>
      </c>
      <c r="AN61" s="115">
        <v>48636</v>
      </c>
      <c r="AO61" s="125">
        <v>19.5</v>
      </c>
      <c r="AP61" s="136">
        <v>80189</v>
      </c>
      <c r="AQ61" s="151">
        <v>3.5</v>
      </c>
      <c r="AR61" s="159">
        <v>16</v>
      </c>
    </row>
    <row r="62" spans="1:44" x14ac:dyDescent="0.15">
      <c r="A62" s="8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9"/>
      <c r="AL62" s="105" t="s">
        <v>278</v>
      </c>
      <c r="AM62" s="109">
        <v>570936</v>
      </c>
      <c r="AN62" s="116">
        <v>32222</v>
      </c>
      <c r="AO62" s="126">
        <v>37.200000000000003</v>
      </c>
      <c r="AP62" s="137">
        <v>43768</v>
      </c>
      <c r="AQ62" s="150">
        <v>4.7</v>
      </c>
      <c r="AR62" s="160">
        <v>32.5</v>
      </c>
    </row>
    <row r="63" spans="1:44" x14ac:dyDescent="0.15">
      <c r="A63" s="8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row>
    <row r="64" spans="1:44" x14ac:dyDescent="0.15">
      <c r="A64" s="8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row>
    <row r="65" spans="1:46" x14ac:dyDescent="0.15">
      <c r="A65" s="8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row>
    <row r="66" spans="1:46" x14ac:dyDescent="0.15">
      <c r="A66" s="9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166"/>
    </row>
    <row r="67" spans="1:46" ht="13.5" hidden="1" customHeight="1" x14ac:dyDescent="0.15">
      <c r="AK67" s="91"/>
      <c r="AL67" s="91"/>
      <c r="AM67" s="91"/>
      <c r="AN67" s="91"/>
      <c r="AO67" s="91"/>
      <c r="AP67" s="91"/>
      <c r="AQ67" s="91"/>
      <c r="AR67" s="91"/>
      <c r="AS67" s="91"/>
      <c r="AT67" s="91"/>
    </row>
    <row r="68" spans="1:46" ht="13.5" hidden="1" customHeight="1" x14ac:dyDescent="0.15">
      <c r="AK68" s="91"/>
      <c r="AL68" s="91"/>
      <c r="AM68" s="91"/>
      <c r="AN68" s="91"/>
      <c r="AO68" s="91"/>
      <c r="AP68" s="91"/>
      <c r="AQ68" s="91"/>
      <c r="AR68" s="91"/>
    </row>
    <row r="69" spans="1:46" ht="13.5" hidden="1" customHeight="1" x14ac:dyDescent="0.15">
      <c r="AK69" s="91"/>
      <c r="AL69" s="91"/>
      <c r="AM69" s="91"/>
      <c r="AN69" s="91"/>
      <c r="AO69" s="91"/>
      <c r="AP69" s="91"/>
      <c r="AQ69" s="91"/>
      <c r="AR69" s="91"/>
    </row>
    <row r="70" spans="1:46" hidden="1" x14ac:dyDescent="0.15">
      <c r="AK70" s="91"/>
      <c r="AL70" s="91"/>
      <c r="AM70" s="91"/>
      <c r="AN70" s="91"/>
      <c r="AO70" s="91"/>
      <c r="AP70" s="91"/>
      <c r="AQ70" s="91"/>
      <c r="AR70" s="91"/>
    </row>
    <row r="71" spans="1:46" hidden="1" x14ac:dyDescent="0.15">
      <c r="AK71" s="91"/>
      <c r="AL71" s="91"/>
      <c r="AM71" s="91"/>
      <c r="AN71" s="91"/>
      <c r="AO71" s="91"/>
      <c r="AP71" s="91"/>
      <c r="AQ71" s="91"/>
      <c r="AR71" s="91"/>
    </row>
    <row r="72" spans="1:46" hidden="1" x14ac:dyDescent="0.15">
      <c r="AK72" s="91"/>
      <c r="AL72" s="91"/>
      <c r="AM72" s="91"/>
      <c r="AN72" s="91"/>
      <c r="AO72" s="91"/>
      <c r="AP72" s="91"/>
      <c r="AQ72" s="91"/>
      <c r="AR72" s="91"/>
    </row>
    <row r="73" spans="1:46" hidden="1" x14ac:dyDescent="0.15">
      <c r="AK73" s="91"/>
      <c r="AL73" s="91"/>
      <c r="AM73" s="91"/>
      <c r="AN73" s="91"/>
      <c r="AO73" s="91"/>
      <c r="AP73" s="91"/>
      <c r="AQ73" s="91"/>
      <c r="AR73" s="91"/>
    </row>
  </sheetData>
  <sheetProtection algorithmName="SHA-512" hashValue="S/dzb4pptrzs1vwBg71gfoG+pkdYVbH9KUB/uvpBZNi3tOHrpOBFWvhpFvP6zYCXOhtiWwcdStVvZHLE9aFvvQ==" saltValue="glAAHfWzRhf5y2CWr9x5E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78" customWidth="1"/>
    <col min="126" max="126" width="9" style="79" hidden="1" customWidth="1"/>
    <col min="127" max="16384" width="9" style="79" hidden="1"/>
  </cols>
  <sheetData>
    <row r="1" spans="2:125"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2:125" x14ac:dyDescent="0.15">
      <c r="B2" s="79"/>
      <c r="DG2" s="79"/>
    </row>
    <row r="3" spans="2:125" x14ac:dyDescent="0.15">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H3" s="79"/>
      <c r="DI3" s="79"/>
      <c r="DJ3" s="79"/>
      <c r="DK3" s="79"/>
      <c r="DL3" s="79"/>
      <c r="DM3" s="79"/>
      <c r="DN3" s="79"/>
      <c r="DO3" s="79"/>
      <c r="DP3" s="79"/>
      <c r="DQ3" s="79"/>
      <c r="DR3" s="79"/>
      <c r="DS3" s="79"/>
      <c r="DT3" s="79"/>
      <c r="DU3" s="79"/>
    </row>
    <row r="4" spans="2:125" x14ac:dyDescent="0.15"/>
    <row r="5" spans="2:125" x14ac:dyDescent="0.15"/>
    <row r="6" spans="2:125" x14ac:dyDescent="0.15"/>
    <row r="7" spans="2:125" x14ac:dyDescent="0.15"/>
    <row r="8" spans="2:125" x14ac:dyDescent="0.15"/>
    <row r="9" spans="2:125" x14ac:dyDescent="0.15">
      <c r="DU9" s="7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9"/>
    </row>
    <row r="18" spans="125:125" x14ac:dyDescent="0.15"/>
    <row r="19" spans="125:125" x14ac:dyDescent="0.15"/>
    <row r="20" spans="125:125" x14ac:dyDescent="0.15">
      <c r="DU20" s="79"/>
    </row>
    <row r="21" spans="125:125" x14ac:dyDescent="0.15">
      <c r="DU21" s="7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9"/>
    </row>
    <row r="29" spans="125:125" x14ac:dyDescent="0.15"/>
    <row r="30" spans="125:125" x14ac:dyDescent="0.15"/>
    <row r="31" spans="125:125" x14ac:dyDescent="0.15"/>
    <row r="32" spans="125:125" x14ac:dyDescent="0.15"/>
    <row r="33" spans="2:125" x14ac:dyDescent="0.15">
      <c r="B33" s="79"/>
      <c r="G33" s="79"/>
      <c r="I33" s="79"/>
    </row>
    <row r="34" spans="2:125" x14ac:dyDescent="0.15">
      <c r="C34" s="79"/>
      <c r="P34" s="79"/>
      <c r="DE34" s="79"/>
      <c r="DH34" s="79"/>
    </row>
    <row r="35" spans="2:125" x14ac:dyDescent="0.15">
      <c r="D35" s="79"/>
      <c r="E35" s="79"/>
      <c r="DG35" s="79"/>
      <c r="DJ35" s="79"/>
      <c r="DP35" s="79"/>
      <c r="DQ35" s="79"/>
      <c r="DR35" s="79"/>
      <c r="DS35" s="79"/>
      <c r="DT35" s="79"/>
      <c r="DU35" s="79"/>
    </row>
    <row r="36" spans="2:125" x14ac:dyDescent="0.15">
      <c r="F36" s="79"/>
      <c r="H36" s="79"/>
      <c r="J36" s="79"/>
      <c r="K36" s="79"/>
      <c r="L36" s="79"/>
      <c r="M36" s="79"/>
      <c r="N36" s="79"/>
      <c r="O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F36" s="79"/>
      <c r="DI36" s="79"/>
      <c r="DK36" s="79"/>
      <c r="DL36" s="79"/>
      <c r="DM36" s="79"/>
      <c r="DN36" s="79"/>
      <c r="DO36" s="79"/>
      <c r="DP36" s="79"/>
      <c r="DQ36" s="79"/>
      <c r="DR36" s="79"/>
      <c r="DS36" s="79"/>
      <c r="DT36" s="79"/>
      <c r="DU36" s="79"/>
    </row>
    <row r="37" spans="2:125" x14ac:dyDescent="0.15">
      <c r="DU37" s="79"/>
    </row>
    <row r="38" spans="2:125" x14ac:dyDescent="0.15">
      <c r="DT38" s="79"/>
      <c r="DU38" s="79"/>
    </row>
    <row r="39" spans="2:125" x14ac:dyDescent="0.15"/>
    <row r="40" spans="2:125" x14ac:dyDescent="0.15">
      <c r="DH40" s="79"/>
    </row>
    <row r="41" spans="2:125" x14ac:dyDescent="0.15">
      <c r="DE41" s="79"/>
    </row>
    <row r="42" spans="2:125" x14ac:dyDescent="0.15">
      <c r="DG42" s="79"/>
      <c r="DJ42" s="79"/>
    </row>
    <row r="43" spans="2:125" x14ac:dyDescent="0.15">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F43" s="79"/>
      <c r="DI43" s="79"/>
      <c r="DK43" s="79"/>
      <c r="DL43" s="79"/>
      <c r="DM43" s="79"/>
      <c r="DN43" s="79"/>
      <c r="DO43" s="79"/>
      <c r="DP43" s="79"/>
      <c r="DQ43" s="79"/>
      <c r="DR43" s="79"/>
      <c r="DS43" s="79"/>
      <c r="DT43" s="79"/>
      <c r="DU43" s="79"/>
    </row>
    <row r="44" spans="2:125" x14ac:dyDescent="0.15">
      <c r="DU44" s="79"/>
    </row>
    <row r="45" spans="2:125" x14ac:dyDescent="0.15"/>
    <row r="46" spans="2:125" x14ac:dyDescent="0.15"/>
    <row r="47" spans="2:125" x14ac:dyDescent="0.15"/>
    <row r="48" spans="2:125" x14ac:dyDescent="0.15">
      <c r="DT48" s="79"/>
      <c r="DU48" s="79"/>
    </row>
    <row r="49" spans="120:125" x14ac:dyDescent="0.15">
      <c r="DU49" s="79"/>
    </row>
    <row r="50" spans="120:125" x14ac:dyDescent="0.15">
      <c r="DU50" s="79"/>
    </row>
    <row r="51" spans="120:125" x14ac:dyDescent="0.15">
      <c r="DP51" s="79"/>
      <c r="DQ51" s="79"/>
      <c r="DR51" s="79"/>
      <c r="DS51" s="79"/>
      <c r="DT51" s="79"/>
      <c r="DU51" s="79"/>
    </row>
    <row r="52" spans="120:125" x14ac:dyDescent="0.15"/>
    <row r="53" spans="120:125" x14ac:dyDescent="0.15"/>
    <row r="54" spans="120:125" x14ac:dyDescent="0.15">
      <c r="DU54" s="79"/>
    </row>
    <row r="55" spans="120:125" x14ac:dyDescent="0.15"/>
    <row r="56" spans="120:125" x14ac:dyDescent="0.15"/>
    <row r="57" spans="120:125" x14ac:dyDescent="0.15"/>
    <row r="58" spans="120:125" x14ac:dyDescent="0.15">
      <c r="DU58" s="79"/>
    </row>
    <row r="59" spans="120:125" x14ac:dyDescent="0.15"/>
    <row r="60" spans="120:125" x14ac:dyDescent="0.15"/>
    <row r="61" spans="120:125" x14ac:dyDescent="0.15"/>
    <row r="62" spans="120:125" x14ac:dyDescent="0.15"/>
    <row r="63" spans="120:125" x14ac:dyDescent="0.15">
      <c r="DU63" s="79"/>
    </row>
    <row r="64" spans="120:125" x14ac:dyDescent="0.15">
      <c r="DT64" s="79"/>
      <c r="DU64" s="79"/>
    </row>
    <row r="65" spans="123:125" x14ac:dyDescent="0.15"/>
    <row r="66" spans="123:125" x14ac:dyDescent="0.15"/>
    <row r="67" spans="123:125" x14ac:dyDescent="0.15"/>
    <row r="68" spans="123:125" x14ac:dyDescent="0.15"/>
    <row r="69" spans="123:125" x14ac:dyDescent="0.15">
      <c r="DS69" s="79"/>
      <c r="DT69" s="79"/>
      <c r="DU69" s="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9"/>
    </row>
    <row r="83" spans="116:125" x14ac:dyDescent="0.15">
      <c r="DM83" s="79"/>
      <c r="DN83" s="79"/>
      <c r="DO83" s="79"/>
      <c r="DP83" s="79"/>
      <c r="DQ83" s="79"/>
      <c r="DR83" s="79"/>
      <c r="DS83" s="79"/>
      <c r="DT83" s="79"/>
      <c r="DU83" s="79"/>
    </row>
    <row r="84" spans="116:125" x14ac:dyDescent="0.15"/>
    <row r="85" spans="116:125" x14ac:dyDescent="0.15"/>
    <row r="86" spans="116:125" x14ac:dyDescent="0.15"/>
    <row r="87" spans="116:125" x14ac:dyDescent="0.15"/>
    <row r="88" spans="116:125" x14ac:dyDescent="0.15">
      <c r="DU88" s="7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9"/>
      <c r="DT94" s="79"/>
      <c r="DU94" s="79"/>
    </row>
    <row r="95" spans="116:125" ht="13.5" customHeight="1" x14ac:dyDescent="0.15">
      <c r="DU95" s="7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9"/>
    </row>
    <row r="102" spans="124:125" ht="13.5" customHeight="1" x14ac:dyDescent="0.15"/>
    <row r="103" spans="124:125" ht="13.5" customHeight="1" x14ac:dyDescent="0.15"/>
    <row r="104" spans="124:125" ht="13.5" customHeight="1" x14ac:dyDescent="0.15">
      <c r="DT104" s="79"/>
      <c r="DU104" s="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9" t="s">
        <v>112</v>
      </c>
    </row>
    <row r="121" spans="125:125" ht="13.5" hidden="1" customHeight="1" x14ac:dyDescent="0.15">
      <c r="DU121" s="79"/>
    </row>
  </sheetData>
  <sheetProtection algorithmName="SHA-512" hashValue="cictz+iR3ufioRB3+lUHYTzL3nXlwxM8DNBMwSGRMJoNBfxLeY4TW+fgPA0h66L0QbYS9LB85Ga1kUYN9HiBhQ==" saltValue="+O/IeaeR0oPsG4COMxm4B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78" customWidth="1"/>
    <col min="126" max="142" width="0" style="79" hidden="1" customWidth="1"/>
    <col min="143" max="143" width="9" style="79" hidden="1" customWidth="1"/>
    <col min="144" max="16384" width="9" style="79" hidden="1"/>
  </cols>
  <sheetData>
    <row r="1" spans="1:125" ht="13.5" customHeight="1"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1:125" x14ac:dyDescent="0.15">
      <c r="B2" s="79"/>
      <c r="T2" s="79"/>
    </row>
    <row r="3" spans="1:125" x14ac:dyDescent="0.15">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9"/>
      <c r="G33" s="79"/>
      <c r="I33" s="79"/>
    </row>
    <row r="34" spans="2:125" x14ac:dyDescent="0.15">
      <c r="C34" s="79"/>
      <c r="P34" s="79"/>
      <c r="R34" s="79"/>
      <c r="U34" s="79"/>
    </row>
    <row r="35" spans="2:125" x14ac:dyDescent="0.15">
      <c r="D35" s="79"/>
      <c r="E35" s="79"/>
      <c r="T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row>
    <row r="36" spans="2:125" x14ac:dyDescent="0.15">
      <c r="F36" s="79"/>
      <c r="H36" s="79"/>
      <c r="J36" s="79"/>
      <c r="K36" s="79"/>
      <c r="L36" s="79"/>
      <c r="M36" s="79"/>
      <c r="N36" s="79"/>
      <c r="O36" s="79"/>
      <c r="Q36" s="79"/>
      <c r="S36" s="79"/>
      <c r="V36" s="79"/>
    </row>
    <row r="37" spans="2:125" x14ac:dyDescent="0.15"/>
    <row r="38" spans="2:125" x14ac:dyDescent="0.15"/>
    <row r="39" spans="2:125" x14ac:dyDescent="0.15"/>
    <row r="40" spans="2:125" x14ac:dyDescent="0.15">
      <c r="U40" s="79"/>
    </row>
    <row r="41" spans="2:125" x14ac:dyDescent="0.15">
      <c r="R41" s="79"/>
    </row>
    <row r="42" spans="2:125" x14ac:dyDescent="0.15">
      <c r="T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row>
    <row r="43" spans="2:125" x14ac:dyDescent="0.15">
      <c r="Q43" s="79"/>
      <c r="S43" s="79"/>
      <c r="V43" s="7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112</v>
      </c>
    </row>
  </sheetData>
  <sheetProtection algorithmName="SHA-512" hashValue="5Aa6KrHtG1PA/O55W8br6BnHqDQez0vJAjcrm1rXXehn/rjOzBQ7YBvyHy9M3lx4hBtH7GLHqrNq10WQBDqndw==" saltValue="f6Mp+ppNW4fGqY6jUhCcZ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47" customWidth="1"/>
    <col min="2" max="16" width="14.625" style="47" customWidth="1"/>
    <col min="17" max="17" width="0" style="47" hidden="1" customWidth="1"/>
    <col min="18"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6"/>
      <c r="C45" s="86"/>
      <c r="D45" s="86"/>
      <c r="E45" s="86"/>
      <c r="F45" s="86"/>
      <c r="G45" s="86"/>
      <c r="H45" s="86"/>
      <c r="I45" s="86"/>
      <c r="J45" s="181" t="s">
        <v>5</v>
      </c>
    </row>
    <row r="46" spans="2:10" ht="29.25" customHeight="1" x14ac:dyDescent="0.2">
      <c r="B46" s="167" t="s">
        <v>9</v>
      </c>
      <c r="C46" s="171"/>
      <c r="D46" s="171"/>
      <c r="E46" s="172" t="s">
        <v>19</v>
      </c>
      <c r="F46" s="173" t="s">
        <v>405</v>
      </c>
      <c r="G46" s="177" t="s">
        <v>348</v>
      </c>
      <c r="H46" s="177" t="s">
        <v>4</v>
      </c>
      <c r="I46" s="177" t="s">
        <v>489</v>
      </c>
      <c r="J46" s="182" t="s">
        <v>440</v>
      </c>
    </row>
    <row r="47" spans="2:10" ht="57.75" customHeight="1" x14ac:dyDescent="0.15">
      <c r="B47" s="168"/>
      <c r="C47" s="1049" t="s">
        <v>1</v>
      </c>
      <c r="D47" s="1049"/>
      <c r="E47" s="1050"/>
      <c r="F47" s="174">
        <v>2.8</v>
      </c>
      <c r="G47" s="178">
        <v>2.82</v>
      </c>
      <c r="H47" s="178">
        <v>0.96</v>
      </c>
      <c r="I47" s="178">
        <v>2.39</v>
      </c>
      <c r="J47" s="183">
        <v>11.45</v>
      </c>
    </row>
    <row r="48" spans="2:10" ht="57.75" customHeight="1" x14ac:dyDescent="0.15">
      <c r="B48" s="169"/>
      <c r="C48" s="1051" t="s">
        <v>12</v>
      </c>
      <c r="D48" s="1051"/>
      <c r="E48" s="1052"/>
      <c r="F48" s="175">
        <v>0.53</v>
      </c>
      <c r="G48" s="179">
        <v>0.44</v>
      </c>
      <c r="H48" s="179">
        <v>0.5</v>
      </c>
      <c r="I48" s="179">
        <v>5</v>
      </c>
      <c r="J48" s="184">
        <v>7.33</v>
      </c>
    </row>
    <row r="49" spans="2:10" ht="57.75" customHeight="1" x14ac:dyDescent="0.15">
      <c r="B49" s="170"/>
      <c r="C49" s="1053" t="s">
        <v>18</v>
      </c>
      <c r="D49" s="1053"/>
      <c r="E49" s="1054"/>
      <c r="F49" s="176" t="s">
        <v>159</v>
      </c>
      <c r="G49" s="180" t="s">
        <v>89</v>
      </c>
      <c r="H49" s="180" t="s">
        <v>73</v>
      </c>
      <c r="I49" s="180">
        <v>6</v>
      </c>
      <c r="J49" s="185">
        <v>11.95</v>
      </c>
    </row>
    <row r="50" spans="2:10" x14ac:dyDescent="0.15"/>
  </sheetData>
  <sheetProtection algorithmName="SHA-512" hashValue="xwBalZUkjtl/t4fqpepmSglcLUlfcQ9UhAmD6IKpzex4nPRfz5/voZupvzGVyvJo2hTd/oVipO1szHeZaD2hgA==" saltValue="+sN+I4aqYzeL14kO3coKHw=="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2023-10-13T06:51:39Z</cp:lastPrinted>
  <dcterms:created xsi:type="dcterms:W3CDTF">2023-02-20T06:22:10Z</dcterms:created>
  <dcterms:modified xsi:type="dcterms:W3CDTF">2024-02-06T06:30:09Z</dcterms:modified>
</cp:coreProperties>
</file>