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16782474-120C-40F0-A0C0-42CF9E4BFC6F}" xr6:coauthVersionLast="47" xr6:coauthVersionMax="47" xr10:uidLastSave="{00000000-0000-0000-0000-000000000000}"/>
  <bookViews>
    <workbookView xWindow="390" yWindow="210" windowWidth="26025" windowHeight="15390" tabRatio="924" xr2:uid="{00000000-000D-0000-FFFF-FFFF00000000}"/>
  </bookViews>
  <sheets>
    <sheet name="基本情報" sheetId="18" r:id="rId1"/>
    <sheet name="作業用データ（非表示）" sheetId="26" state="hidden" r:id="rId2"/>
    <sheet name="様式第１号（交付申請書）" sheetId="8" r:id="rId3"/>
    <sheet name="別紙8-1（新規）" sheetId="44" r:id="rId4"/>
    <sheet name="別紙8-2（新規）" sheetId="43" r:id="rId5"/>
    <sheet name="別紙8-2（新規）附表（購入予定物品一覧）" sheetId="42" r:id="rId6"/>
    <sheet name="別紙8-2（新規）附表（個人防護具積算）" sheetId="41" r:id="rId7"/>
    <sheet name="予算書抄本（新規）" sheetId="16" r:id="rId8"/>
    <sheet name="補助条件確認書（新規）" sheetId="48" r:id="rId9"/>
    <sheet name="整備理由書（新規）" sheetId="19" r:id="rId10"/>
    <sheet name="様式第２号（変更申請書）" sheetId="10" r:id="rId11"/>
    <sheet name="別紙8-1（変更）" sheetId="33" r:id="rId12"/>
    <sheet name="別紙8-2（変更）" sheetId="34" r:id="rId13"/>
    <sheet name="別紙8-2（変更）附表（購入予定物品一覧）" sheetId="38" r:id="rId14"/>
    <sheet name="別紙8-2（変更）附表（個人防護具積算）" sheetId="40" r:id="rId15"/>
    <sheet name="予算書抄本（変更）" sheetId="22" r:id="rId16"/>
    <sheet name="補助条件確認書（変更）" sheetId="49" r:id="rId17"/>
    <sheet name="整備理由書（変更）" sheetId="23" r:id="rId18"/>
    <sheet name="様式第３号（中止廃止申請）" sheetId="27" r:id="rId19"/>
    <sheet name="様式第４号（概算払請求書）" sheetId="28" r:id="rId20"/>
    <sheet name="様式第５号（実績報告書）" sheetId="13" r:id="rId21"/>
    <sheet name="別紙8-3" sheetId="6" r:id="rId22"/>
    <sheet name="別紙8-4" sheetId="45" r:id="rId23"/>
    <sheet name="別紙8-4附表（購入物品一覧）" sheetId="46" r:id="rId24"/>
    <sheet name="別紙8-4附表（個人防護具積算）" sheetId="47" r:id="rId25"/>
    <sheet name="決算書抄本" sheetId="25" r:id="rId26"/>
    <sheet name="補助条件確認書（実績）" sheetId="50" r:id="rId27"/>
    <sheet name="様式第６号（請求書）" sheetId="29" r:id="rId28"/>
    <sheet name="様式第７号（消費税仕入控除）" sheetId="30" r:id="rId29"/>
  </sheets>
  <definedNames>
    <definedName name="_xlnm.Print_Area" localSheetId="0">基本情報!$A$1:$J$22</definedName>
    <definedName name="_xlnm.Print_Area" localSheetId="25">決算書抄本!$A$1:$M$36</definedName>
    <definedName name="_xlnm.Print_Area" localSheetId="9">'整備理由書（新規）'!$A$1:$U$37</definedName>
    <definedName name="_xlnm.Print_Area" localSheetId="17">'整備理由書（変更）'!$A$1:$U$37</definedName>
    <definedName name="_xlnm.Print_Area" localSheetId="3">'別紙8-1（新規）'!$A$1:$K$20</definedName>
    <definedName name="_xlnm.Print_Area" localSheetId="11">'別紙8-1（変更）'!$A$1:$K$20</definedName>
    <definedName name="_xlnm.Print_Area" localSheetId="4">'別紙8-2（新規）'!$A$1:$N$21</definedName>
    <definedName name="_xlnm.Print_Area" localSheetId="6">'別紙8-2（新規）附表（個人防護具積算）'!$A$1:$H$21</definedName>
    <definedName name="_xlnm.Print_Area" localSheetId="5">'別紙8-2（新規）附表（購入予定物品一覧）'!$A$1:$I$133</definedName>
    <definedName name="_xlnm.Print_Area" localSheetId="12">'別紙8-2（変更）'!$A$1:$N$21</definedName>
    <definedName name="_xlnm.Print_Area" localSheetId="14">'別紙8-2（変更）附表（個人防護具積算）'!$A$1:$H$21</definedName>
    <definedName name="_xlnm.Print_Area" localSheetId="13">'別紙8-2（変更）附表（購入予定物品一覧）'!$A$1:$I$133</definedName>
    <definedName name="_xlnm.Print_Area" localSheetId="21">'別紙8-3'!$A$1:$L$20</definedName>
    <definedName name="_xlnm.Print_Area" localSheetId="22">'別紙8-4'!$A$1:$N$21</definedName>
    <definedName name="_xlnm.Print_Area" localSheetId="24">'別紙8-4附表（個人防護具積算）'!$A$1:$H$21</definedName>
    <definedName name="_xlnm.Print_Area" localSheetId="23">'別紙8-4附表（購入物品一覧）'!$A$1:$I$133</definedName>
    <definedName name="_xlnm.Print_Area" localSheetId="26">'補助条件確認書（実績）'!$A$1:$U$31</definedName>
    <definedName name="_xlnm.Print_Area" localSheetId="8">'補助条件確認書（新規）'!$A$1:$U$31</definedName>
    <definedName name="_xlnm.Print_Area" localSheetId="16">'補助条件確認書（変更）'!$A$1:$U$31</definedName>
    <definedName name="_xlnm.Print_Area" localSheetId="7">'予算書抄本（新規）'!$A$1:$M$36</definedName>
    <definedName name="_xlnm.Print_Area" localSheetId="15">'予算書抄本（変更）'!$A$1:$M$36</definedName>
    <definedName name="_xlnm.Print_Area" localSheetId="2">'様式第１号（交付申請書）'!$A$1:$W$34</definedName>
    <definedName name="_xlnm.Print_Area" localSheetId="10">'様式第２号（変更申請書）'!$A$1:$W$40</definedName>
    <definedName name="_xlnm.Print_Area" localSheetId="18">'様式第３号（中止廃止申請）'!$A$1:$W$39</definedName>
    <definedName name="_xlnm.Print_Area" localSheetId="19">'様式第４号（概算払請求書）'!$A$1:$W$38</definedName>
    <definedName name="_xlnm.Print_Area" localSheetId="20">'様式第５号（実績報告書）'!$A$1:$W$32</definedName>
    <definedName name="_xlnm.Print_Area" localSheetId="27">'様式第６号（請求書）'!$A$1:$W$38</definedName>
    <definedName name="_xlnm.Print_Area" localSheetId="28">'様式第７号（消費税仕入控除）'!$A$1:$W$39</definedName>
    <definedName name="_xlnm.Print_Titles" localSheetId="5">'別紙8-2（新規）附表（購入予定物品一覧）'!$22:$23</definedName>
    <definedName name="_xlnm.Print_Titles" localSheetId="13">'別紙8-2（変更）附表（購入予定物品一覧）'!$22:$23</definedName>
    <definedName name="_xlnm.Print_Titles" localSheetId="23">'別紙8-4附表（購入物品一覧）'!$22:$23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30" l="1"/>
  <c r="M28" i="29"/>
  <c r="G31" i="25"/>
  <c r="M12" i="13"/>
  <c r="M27" i="28"/>
  <c r="M11" i="27"/>
  <c r="G31" i="22"/>
  <c r="M12" i="10"/>
  <c r="G31" i="16"/>
  <c r="M12" i="8"/>
  <c r="M10" i="8"/>
  <c r="G28" i="16"/>
  <c r="M10" i="10"/>
  <c r="G28" i="22"/>
  <c r="M25" i="28"/>
  <c r="M10" i="13"/>
  <c r="G28" i="25"/>
  <c r="M26" i="29"/>
  <c r="M9" i="30"/>
  <c r="M133" i="46"/>
  <c r="N133" i="46" s="1"/>
  <c r="M132" i="46"/>
  <c r="N132" i="46" s="1"/>
  <c r="M131" i="46"/>
  <c r="N131" i="46" s="1"/>
  <c r="M130" i="46"/>
  <c r="N130" i="46" s="1"/>
  <c r="M129" i="46"/>
  <c r="N129" i="46" s="1"/>
  <c r="M128" i="46"/>
  <c r="N128" i="46" s="1"/>
  <c r="M127" i="46"/>
  <c r="N127" i="46" s="1"/>
  <c r="M126" i="46"/>
  <c r="N126" i="46" s="1"/>
  <c r="M125" i="46"/>
  <c r="N125" i="46" s="1"/>
  <c r="M124" i="46"/>
  <c r="N124" i="46" s="1"/>
  <c r="M123" i="46"/>
  <c r="N123" i="46" s="1"/>
  <c r="M122" i="46"/>
  <c r="N122" i="46" s="1"/>
  <c r="M121" i="46"/>
  <c r="N121" i="46" s="1"/>
  <c r="M120" i="46"/>
  <c r="N120" i="46" s="1"/>
  <c r="M119" i="46"/>
  <c r="N119" i="46" s="1"/>
  <c r="M118" i="46"/>
  <c r="N118" i="46" s="1"/>
  <c r="M117" i="46"/>
  <c r="N117" i="46" s="1"/>
  <c r="M116" i="46"/>
  <c r="N116" i="46" s="1"/>
  <c r="M115" i="46"/>
  <c r="N115" i="46" s="1"/>
  <c r="M114" i="46"/>
  <c r="N114" i="46" s="1"/>
  <c r="M113" i="46"/>
  <c r="N113" i="46" s="1"/>
  <c r="M112" i="46"/>
  <c r="N112" i="46" s="1"/>
  <c r="M111" i="46"/>
  <c r="N111" i="46" s="1"/>
  <c r="M110" i="46"/>
  <c r="N110" i="46" s="1"/>
  <c r="M109" i="46"/>
  <c r="N109" i="46" s="1"/>
  <c r="M108" i="46"/>
  <c r="N108" i="46" s="1"/>
  <c r="M107" i="46"/>
  <c r="N107" i="46" s="1"/>
  <c r="M106" i="46"/>
  <c r="N106" i="46" s="1"/>
  <c r="M105" i="46"/>
  <c r="N105" i="46" s="1"/>
  <c r="M104" i="46"/>
  <c r="N104" i="46" s="1"/>
  <c r="M103" i="46"/>
  <c r="N103" i="46" s="1"/>
  <c r="M102" i="46"/>
  <c r="N102" i="46" s="1"/>
  <c r="M101" i="46"/>
  <c r="N101" i="46" s="1"/>
  <c r="M100" i="46"/>
  <c r="N100" i="46" s="1"/>
  <c r="M99" i="46"/>
  <c r="N99" i="46" s="1"/>
  <c r="M98" i="46"/>
  <c r="N98" i="46" s="1"/>
  <c r="M97" i="46"/>
  <c r="N97" i="46" s="1"/>
  <c r="M96" i="46"/>
  <c r="N96" i="46" s="1"/>
  <c r="M95" i="46"/>
  <c r="N95" i="46" s="1"/>
  <c r="M94" i="46"/>
  <c r="N94" i="46" s="1"/>
  <c r="M93" i="46"/>
  <c r="N93" i="46" s="1"/>
  <c r="M92" i="46"/>
  <c r="N92" i="46" s="1"/>
  <c r="M91" i="46"/>
  <c r="N91" i="46" s="1"/>
  <c r="M90" i="46"/>
  <c r="N90" i="46" s="1"/>
  <c r="M89" i="46"/>
  <c r="N89" i="46" s="1"/>
  <c r="M88" i="46"/>
  <c r="N88" i="46" s="1"/>
  <c r="M87" i="46"/>
  <c r="N87" i="46" s="1"/>
  <c r="M86" i="46"/>
  <c r="N86" i="46" s="1"/>
  <c r="M85" i="46"/>
  <c r="N85" i="46" s="1"/>
  <c r="M84" i="46"/>
  <c r="N84" i="46" s="1"/>
  <c r="M83" i="46"/>
  <c r="N83" i="46" s="1"/>
  <c r="M82" i="46"/>
  <c r="N82" i="46" s="1"/>
  <c r="M81" i="46"/>
  <c r="N81" i="46" s="1"/>
  <c r="M80" i="46"/>
  <c r="N80" i="46" s="1"/>
  <c r="M79" i="46"/>
  <c r="N79" i="46" s="1"/>
  <c r="M78" i="46"/>
  <c r="N78" i="46" s="1"/>
  <c r="M77" i="46"/>
  <c r="N77" i="46" s="1"/>
  <c r="M76" i="46"/>
  <c r="N76" i="46" s="1"/>
  <c r="M75" i="46"/>
  <c r="N75" i="46" s="1"/>
  <c r="M74" i="46"/>
  <c r="N74" i="46" s="1"/>
  <c r="M73" i="46"/>
  <c r="N73" i="46" s="1"/>
  <c r="M72" i="46"/>
  <c r="N72" i="46" s="1"/>
  <c r="M71" i="46"/>
  <c r="N71" i="46" s="1"/>
  <c r="M70" i="46"/>
  <c r="N70" i="46" s="1"/>
  <c r="M69" i="46"/>
  <c r="N69" i="46" s="1"/>
  <c r="M68" i="46"/>
  <c r="N68" i="46" s="1"/>
  <c r="M67" i="46"/>
  <c r="N67" i="46" s="1"/>
  <c r="M66" i="46"/>
  <c r="N66" i="46" s="1"/>
  <c r="M65" i="46"/>
  <c r="N65" i="46" s="1"/>
  <c r="M64" i="46"/>
  <c r="N64" i="46" s="1"/>
  <c r="M63" i="46"/>
  <c r="N63" i="46" s="1"/>
  <c r="M62" i="46"/>
  <c r="N62" i="46" s="1"/>
  <c r="M61" i="46"/>
  <c r="N61" i="46" s="1"/>
  <c r="M60" i="46"/>
  <c r="N60" i="46" s="1"/>
  <c r="M59" i="46"/>
  <c r="N59" i="46" s="1"/>
  <c r="M58" i="46"/>
  <c r="N58" i="46" s="1"/>
  <c r="M57" i="46"/>
  <c r="N57" i="46" s="1"/>
  <c r="M56" i="46"/>
  <c r="N56" i="46" s="1"/>
  <c r="M55" i="46"/>
  <c r="N55" i="46" s="1"/>
  <c r="M54" i="46"/>
  <c r="N54" i="46" s="1"/>
  <c r="M53" i="46"/>
  <c r="N53" i="46" s="1"/>
  <c r="M52" i="46"/>
  <c r="N52" i="46" s="1"/>
  <c r="M51" i="46"/>
  <c r="N51" i="46" s="1"/>
  <c r="M50" i="46"/>
  <c r="N50" i="46" s="1"/>
  <c r="M49" i="46"/>
  <c r="N49" i="46" s="1"/>
  <c r="M48" i="46"/>
  <c r="N48" i="46" s="1"/>
  <c r="M47" i="46"/>
  <c r="N47" i="46" s="1"/>
  <c r="M46" i="46"/>
  <c r="N46" i="46" s="1"/>
  <c r="M45" i="46"/>
  <c r="N45" i="46" s="1"/>
  <c r="M44" i="46"/>
  <c r="N44" i="46" s="1"/>
  <c r="M43" i="46"/>
  <c r="N43" i="46" s="1"/>
  <c r="M42" i="46"/>
  <c r="N42" i="46" s="1"/>
  <c r="M41" i="46"/>
  <c r="N41" i="46" s="1"/>
  <c r="M40" i="46"/>
  <c r="N40" i="46" s="1"/>
  <c r="M39" i="46"/>
  <c r="N39" i="46" s="1"/>
  <c r="M38" i="46"/>
  <c r="N38" i="46" s="1"/>
  <c r="M37" i="46"/>
  <c r="N37" i="46" s="1"/>
  <c r="M36" i="46"/>
  <c r="N36" i="46" s="1"/>
  <c r="M35" i="46"/>
  <c r="N35" i="46" s="1"/>
  <c r="M34" i="46"/>
  <c r="N34" i="46" s="1"/>
  <c r="M33" i="46"/>
  <c r="N33" i="46" s="1"/>
  <c r="M32" i="46"/>
  <c r="N32" i="46" s="1"/>
  <c r="M31" i="46"/>
  <c r="N31" i="46" s="1"/>
  <c r="M30" i="46"/>
  <c r="N30" i="46" s="1"/>
  <c r="J14" i="46" s="1"/>
  <c r="O17" i="6" s="1"/>
  <c r="M29" i="46"/>
  <c r="N29" i="46" s="1"/>
  <c r="M28" i="46"/>
  <c r="N28" i="46" s="1"/>
  <c r="M27" i="46"/>
  <c r="N27" i="46" s="1"/>
  <c r="M26" i="46"/>
  <c r="N26" i="46" s="1"/>
  <c r="M25" i="46"/>
  <c r="N25" i="46" s="1"/>
  <c r="M24" i="46"/>
  <c r="N24" i="46" s="1"/>
  <c r="J13" i="46"/>
  <c r="O16" i="6" s="1"/>
  <c r="J12" i="46"/>
  <c r="O15" i="6" s="1"/>
  <c r="J11" i="46"/>
  <c r="O14" i="6" s="1"/>
  <c r="J10" i="46"/>
  <c r="O13" i="6" s="1"/>
  <c r="J9" i="46"/>
  <c r="O12" i="6" s="1"/>
  <c r="J8" i="46"/>
  <c r="O11" i="6" s="1"/>
  <c r="J7" i="46"/>
  <c r="O10" i="6" s="1"/>
  <c r="J6" i="46"/>
  <c r="O8" i="6" s="1"/>
  <c r="G132" i="46"/>
  <c r="G131" i="46"/>
  <c r="G130" i="46"/>
  <c r="G129" i="46"/>
  <c r="G128" i="46"/>
  <c r="G127" i="46"/>
  <c r="G126" i="46"/>
  <c r="G125" i="46"/>
  <c r="G124" i="46"/>
  <c r="G123" i="46"/>
  <c r="G122" i="46"/>
  <c r="G121" i="46"/>
  <c r="G120" i="46"/>
  <c r="G119" i="46"/>
  <c r="G118" i="46"/>
  <c r="G117" i="46"/>
  <c r="G116" i="46"/>
  <c r="G115" i="46"/>
  <c r="G114" i="46"/>
  <c r="G113" i="46"/>
  <c r="G112" i="46"/>
  <c r="G111" i="46"/>
  <c r="G110" i="46"/>
  <c r="G109" i="46"/>
  <c r="G108" i="46"/>
  <c r="G107" i="46"/>
  <c r="G106" i="46"/>
  <c r="G105" i="46"/>
  <c r="G104" i="46"/>
  <c r="G103" i="46"/>
  <c r="G102" i="46"/>
  <c r="G101" i="46"/>
  <c r="G100" i="46"/>
  <c r="G99" i="46"/>
  <c r="G98" i="46"/>
  <c r="G97" i="46"/>
  <c r="G96" i="46"/>
  <c r="G95" i="46"/>
  <c r="G94" i="46"/>
  <c r="G93" i="46"/>
  <c r="G92" i="46"/>
  <c r="G91" i="46"/>
  <c r="G90" i="46"/>
  <c r="G89" i="46"/>
  <c r="G88" i="46"/>
  <c r="G87" i="46"/>
  <c r="G86" i="46"/>
  <c r="G85" i="46"/>
  <c r="G84" i="46"/>
  <c r="G83" i="46"/>
  <c r="G82" i="46"/>
  <c r="G81" i="46"/>
  <c r="G80" i="46"/>
  <c r="G79" i="46"/>
  <c r="G78" i="46"/>
  <c r="G77" i="46"/>
  <c r="G76" i="46"/>
  <c r="G75" i="46"/>
  <c r="G74" i="46"/>
  <c r="G73" i="46"/>
  <c r="G72" i="46"/>
  <c r="G71" i="46"/>
  <c r="G70" i="46"/>
  <c r="G69" i="46"/>
  <c r="G68" i="46"/>
  <c r="G67" i="46"/>
  <c r="G66" i="46"/>
  <c r="G65" i="46"/>
  <c r="G64" i="46"/>
  <c r="G63" i="46"/>
  <c r="G62" i="46"/>
  <c r="G61" i="46"/>
  <c r="G60" i="46"/>
  <c r="G59" i="46"/>
  <c r="G58" i="46"/>
  <c r="G57" i="46"/>
  <c r="G56" i="46"/>
  <c r="G55" i="46"/>
  <c r="G54" i="46"/>
  <c r="G53" i="46"/>
  <c r="M133" i="38"/>
  <c r="N133" i="38" s="1"/>
  <c r="M132" i="38"/>
  <c r="N132" i="38" s="1"/>
  <c r="M131" i="38"/>
  <c r="N131" i="38" s="1"/>
  <c r="M130" i="38"/>
  <c r="N130" i="38" s="1"/>
  <c r="M129" i="38"/>
  <c r="N129" i="38" s="1"/>
  <c r="M128" i="38"/>
  <c r="N128" i="38" s="1"/>
  <c r="M127" i="38"/>
  <c r="N127" i="38" s="1"/>
  <c r="M126" i="38"/>
  <c r="N126" i="38" s="1"/>
  <c r="M125" i="38"/>
  <c r="N125" i="38" s="1"/>
  <c r="M124" i="38"/>
  <c r="N124" i="38" s="1"/>
  <c r="M123" i="38"/>
  <c r="N123" i="38" s="1"/>
  <c r="M122" i="38"/>
  <c r="N122" i="38" s="1"/>
  <c r="M121" i="38"/>
  <c r="N121" i="38" s="1"/>
  <c r="M120" i="38"/>
  <c r="N120" i="38" s="1"/>
  <c r="M119" i="38"/>
  <c r="N119" i="38" s="1"/>
  <c r="M118" i="38"/>
  <c r="N118" i="38" s="1"/>
  <c r="M117" i="38"/>
  <c r="N117" i="38" s="1"/>
  <c r="M116" i="38"/>
  <c r="N116" i="38" s="1"/>
  <c r="M115" i="38"/>
  <c r="N115" i="38" s="1"/>
  <c r="M114" i="38"/>
  <c r="N114" i="38" s="1"/>
  <c r="M113" i="38"/>
  <c r="N113" i="38" s="1"/>
  <c r="M112" i="38"/>
  <c r="N112" i="38" s="1"/>
  <c r="M111" i="38"/>
  <c r="N111" i="38" s="1"/>
  <c r="M110" i="38"/>
  <c r="N110" i="38" s="1"/>
  <c r="M109" i="38"/>
  <c r="N109" i="38" s="1"/>
  <c r="M108" i="38"/>
  <c r="N108" i="38" s="1"/>
  <c r="M107" i="38"/>
  <c r="N107" i="38" s="1"/>
  <c r="M106" i="38"/>
  <c r="N106" i="38" s="1"/>
  <c r="M105" i="38"/>
  <c r="N105" i="38" s="1"/>
  <c r="M104" i="38"/>
  <c r="N104" i="38" s="1"/>
  <c r="M103" i="38"/>
  <c r="N103" i="38" s="1"/>
  <c r="M102" i="38"/>
  <c r="N102" i="38" s="1"/>
  <c r="M101" i="38"/>
  <c r="N101" i="38" s="1"/>
  <c r="M100" i="38"/>
  <c r="N100" i="38" s="1"/>
  <c r="M99" i="38"/>
  <c r="N99" i="38" s="1"/>
  <c r="M98" i="38"/>
  <c r="N98" i="38" s="1"/>
  <c r="M97" i="38"/>
  <c r="N97" i="38" s="1"/>
  <c r="M96" i="38"/>
  <c r="N96" i="38" s="1"/>
  <c r="M95" i="38"/>
  <c r="N95" i="38" s="1"/>
  <c r="M94" i="38"/>
  <c r="N94" i="38" s="1"/>
  <c r="M93" i="38"/>
  <c r="N93" i="38" s="1"/>
  <c r="M92" i="38"/>
  <c r="N92" i="38" s="1"/>
  <c r="M91" i="38"/>
  <c r="N91" i="38" s="1"/>
  <c r="M90" i="38"/>
  <c r="N90" i="38" s="1"/>
  <c r="M89" i="38"/>
  <c r="N89" i="38" s="1"/>
  <c r="M88" i="38"/>
  <c r="N88" i="38" s="1"/>
  <c r="M87" i="38"/>
  <c r="N87" i="38" s="1"/>
  <c r="M86" i="38"/>
  <c r="N86" i="38" s="1"/>
  <c r="M85" i="38"/>
  <c r="N85" i="38" s="1"/>
  <c r="M84" i="38"/>
  <c r="N84" i="38" s="1"/>
  <c r="M83" i="38"/>
  <c r="N83" i="38" s="1"/>
  <c r="M82" i="38"/>
  <c r="N82" i="38" s="1"/>
  <c r="M81" i="38"/>
  <c r="N81" i="38" s="1"/>
  <c r="M80" i="38"/>
  <c r="N80" i="38" s="1"/>
  <c r="M79" i="38"/>
  <c r="N79" i="38" s="1"/>
  <c r="M78" i="38"/>
  <c r="N78" i="38" s="1"/>
  <c r="M77" i="38"/>
  <c r="N77" i="38" s="1"/>
  <c r="M76" i="38"/>
  <c r="N76" i="38" s="1"/>
  <c r="M75" i="38"/>
  <c r="N75" i="38" s="1"/>
  <c r="M74" i="38"/>
  <c r="N74" i="38" s="1"/>
  <c r="M73" i="38"/>
  <c r="N73" i="38" s="1"/>
  <c r="M72" i="38"/>
  <c r="N72" i="38" s="1"/>
  <c r="M71" i="38"/>
  <c r="N71" i="38" s="1"/>
  <c r="M70" i="38"/>
  <c r="N70" i="38" s="1"/>
  <c r="M69" i="38"/>
  <c r="N69" i="38" s="1"/>
  <c r="M68" i="38"/>
  <c r="N68" i="38" s="1"/>
  <c r="M67" i="38"/>
  <c r="N67" i="38" s="1"/>
  <c r="M66" i="38"/>
  <c r="N66" i="38" s="1"/>
  <c r="M65" i="38"/>
  <c r="N65" i="38" s="1"/>
  <c r="M64" i="38"/>
  <c r="N64" i="38" s="1"/>
  <c r="M63" i="38"/>
  <c r="N63" i="38" s="1"/>
  <c r="M62" i="38"/>
  <c r="N62" i="38" s="1"/>
  <c r="M61" i="38"/>
  <c r="N61" i="38" s="1"/>
  <c r="M60" i="38"/>
  <c r="N60" i="38" s="1"/>
  <c r="M59" i="38"/>
  <c r="N59" i="38" s="1"/>
  <c r="M58" i="38"/>
  <c r="N58" i="38" s="1"/>
  <c r="M57" i="38"/>
  <c r="N57" i="38" s="1"/>
  <c r="M56" i="38"/>
  <c r="N56" i="38" s="1"/>
  <c r="M55" i="38"/>
  <c r="N55" i="38" s="1"/>
  <c r="M54" i="38"/>
  <c r="N54" i="38" s="1"/>
  <c r="M53" i="38"/>
  <c r="N53" i="38" s="1"/>
  <c r="M52" i="38"/>
  <c r="N52" i="38" s="1"/>
  <c r="M51" i="38"/>
  <c r="N51" i="38" s="1"/>
  <c r="M50" i="38"/>
  <c r="N50" i="38" s="1"/>
  <c r="M49" i="38"/>
  <c r="N49" i="38" s="1"/>
  <c r="M48" i="38"/>
  <c r="N48" i="38" s="1"/>
  <c r="M47" i="38"/>
  <c r="N47" i="38" s="1"/>
  <c r="M46" i="38"/>
  <c r="N46" i="38" s="1"/>
  <c r="M45" i="38"/>
  <c r="N45" i="38" s="1"/>
  <c r="M44" i="38"/>
  <c r="N44" i="38" s="1"/>
  <c r="M43" i="38"/>
  <c r="N43" i="38" s="1"/>
  <c r="M42" i="38"/>
  <c r="N42" i="38" s="1"/>
  <c r="M41" i="38"/>
  <c r="N41" i="38" s="1"/>
  <c r="M40" i="38"/>
  <c r="N40" i="38" s="1"/>
  <c r="M39" i="38"/>
  <c r="N39" i="38" s="1"/>
  <c r="M38" i="38"/>
  <c r="N38" i="38" s="1"/>
  <c r="M37" i="38"/>
  <c r="N37" i="38" s="1"/>
  <c r="M36" i="38"/>
  <c r="N36" i="38" s="1"/>
  <c r="M35" i="38"/>
  <c r="N35" i="38" s="1"/>
  <c r="M34" i="38"/>
  <c r="N34" i="38" s="1"/>
  <c r="M33" i="38"/>
  <c r="N33" i="38" s="1"/>
  <c r="M32" i="38"/>
  <c r="N32" i="38" s="1"/>
  <c r="M31" i="38"/>
  <c r="N31" i="38" s="1"/>
  <c r="M30" i="38"/>
  <c r="N30" i="38" s="1"/>
  <c r="J14" i="38" s="1"/>
  <c r="O17" i="33" s="1"/>
  <c r="M29" i="38"/>
  <c r="N29" i="38" s="1"/>
  <c r="M28" i="38"/>
  <c r="N28" i="38" s="1"/>
  <c r="M27" i="38"/>
  <c r="N27" i="38" s="1"/>
  <c r="M26" i="38"/>
  <c r="N26" i="38" s="1"/>
  <c r="M25" i="38"/>
  <c r="N25" i="38" s="1"/>
  <c r="M24" i="38"/>
  <c r="N24" i="38" s="1"/>
  <c r="J13" i="38"/>
  <c r="O16" i="33" s="1"/>
  <c r="J12" i="38"/>
  <c r="O15" i="33" s="1"/>
  <c r="J11" i="38"/>
  <c r="O14" i="33" s="1"/>
  <c r="J10" i="38"/>
  <c r="O13" i="33" s="1"/>
  <c r="J9" i="38"/>
  <c r="O12" i="33" s="1"/>
  <c r="J8" i="38"/>
  <c r="O11" i="33" s="1"/>
  <c r="J7" i="38"/>
  <c r="O10" i="33" s="1"/>
  <c r="J6" i="38"/>
  <c r="O8" i="33" s="1"/>
  <c r="G131" i="38"/>
  <c r="G130" i="38"/>
  <c r="G129" i="38"/>
  <c r="G128" i="38"/>
  <c r="G127" i="38"/>
  <c r="G126" i="38"/>
  <c r="G125" i="38"/>
  <c r="G124" i="38"/>
  <c r="G123" i="38"/>
  <c r="G122" i="38"/>
  <c r="G121" i="38"/>
  <c r="G120" i="38"/>
  <c r="G119" i="38"/>
  <c r="G118" i="38"/>
  <c r="G117" i="38"/>
  <c r="G116" i="38"/>
  <c r="G115" i="38"/>
  <c r="G114" i="38"/>
  <c r="G113" i="38"/>
  <c r="G112" i="38"/>
  <c r="G111" i="38"/>
  <c r="G110" i="38"/>
  <c r="G109" i="38"/>
  <c r="G108" i="38"/>
  <c r="G107" i="38"/>
  <c r="G106" i="38"/>
  <c r="G105" i="38"/>
  <c r="G104" i="38"/>
  <c r="G103" i="38"/>
  <c r="G102" i="38"/>
  <c r="G101" i="38"/>
  <c r="G100" i="38"/>
  <c r="G99" i="38"/>
  <c r="G98" i="38"/>
  <c r="G97" i="38"/>
  <c r="G96" i="38"/>
  <c r="G95" i="38"/>
  <c r="G94" i="38"/>
  <c r="G93" i="38"/>
  <c r="G92" i="38"/>
  <c r="G91" i="38"/>
  <c r="G90" i="38"/>
  <c r="G89" i="38"/>
  <c r="G88" i="38"/>
  <c r="G87" i="38"/>
  <c r="G86" i="38"/>
  <c r="G85" i="38"/>
  <c r="G84" i="38"/>
  <c r="G83" i="38"/>
  <c r="G82" i="38"/>
  <c r="G81" i="38"/>
  <c r="G80" i="38"/>
  <c r="G79" i="38"/>
  <c r="G78" i="38"/>
  <c r="G77" i="38"/>
  <c r="G76" i="38"/>
  <c r="G75" i="38"/>
  <c r="G74" i="38"/>
  <c r="G73" i="38"/>
  <c r="G72" i="38"/>
  <c r="G71" i="38"/>
  <c r="G70" i="38"/>
  <c r="G69" i="38"/>
  <c r="G68" i="38"/>
  <c r="G67" i="38"/>
  <c r="G66" i="38"/>
  <c r="G65" i="38"/>
  <c r="G64" i="38"/>
  <c r="G63" i="38"/>
  <c r="G62" i="38"/>
  <c r="G61" i="38"/>
  <c r="G60" i="38"/>
  <c r="G59" i="38"/>
  <c r="G58" i="38"/>
  <c r="G57" i="38"/>
  <c r="G56" i="38"/>
  <c r="G55" i="38"/>
  <c r="G54" i="38"/>
  <c r="G53" i="38"/>
  <c r="G52" i="38"/>
  <c r="J14" i="42"/>
  <c r="O17" i="44" s="1"/>
  <c r="J11" i="42"/>
  <c r="O14" i="44" s="1"/>
  <c r="J10" i="42"/>
  <c r="O13" i="44" s="1"/>
  <c r="J9" i="42"/>
  <c r="O12" i="44" s="1"/>
  <c r="J8" i="42"/>
  <c r="O11" i="44" s="1"/>
  <c r="J6" i="42"/>
  <c r="O8" i="44" s="1"/>
  <c r="N133" i="42"/>
  <c r="M133" i="42"/>
  <c r="M132" i="42"/>
  <c r="N132" i="42" s="1"/>
  <c r="N131" i="42"/>
  <c r="M131" i="42"/>
  <c r="M130" i="42"/>
  <c r="N130" i="42" s="1"/>
  <c r="N129" i="42"/>
  <c r="M129" i="42"/>
  <c r="M128" i="42"/>
  <c r="N128" i="42" s="1"/>
  <c r="N127" i="42"/>
  <c r="M127" i="42"/>
  <c r="M126" i="42"/>
  <c r="N126" i="42" s="1"/>
  <c r="N125" i="42"/>
  <c r="M125" i="42"/>
  <c r="M124" i="42"/>
  <c r="N124" i="42" s="1"/>
  <c r="N123" i="42"/>
  <c r="M123" i="42"/>
  <c r="M122" i="42"/>
  <c r="N122" i="42" s="1"/>
  <c r="N121" i="42"/>
  <c r="M121" i="42"/>
  <c r="M120" i="42"/>
  <c r="N120" i="42" s="1"/>
  <c r="N119" i="42"/>
  <c r="M119" i="42"/>
  <c r="M118" i="42"/>
  <c r="N118" i="42" s="1"/>
  <c r="N117" i="42"/>
  <c r="M117" i="42"/>
  <c r="M116" i="42"/>
  <c r="N116" i="42" s="1"/>
  <c r="N115" i="42"/>
  <c r="M115" i="42"/>
  <c r="M114" i="42"/>
  <c r="N114" i="42" s="1"/>
  <c r="N113" i="42"/>
  <c r="M113" i="42"/>
  <c r="M112" i="42"/>
  <c r="N112" i="42" s="1"/>
  <c r="N111" i="42"/>
  <c r="M111" i="42"/>
  <c r="M110" i="42"/>
  <c r="N110" i="42" s="1"/>
  <c r="N109" i="42"/>
  <c r="M109" i="42"/>
  <c r="M108" i="42"/>
  <c r="N108" i="42" s="1"/>
  <c r="N107" i="42"/>
  <c r="M107" i="42"/>
  <c r="M106" i="42"/>
  <c r="N106" i="42" s="1"/>
  <c r="N105" i="42"/>
  <c r="M105" i="42"/>
  <c r="M104" i="42"/>
  <c r="N104" i="42" s="1"/>
  <c r="N103" i="42"/>
  <c r="M103" i="42"/>
  <c r="M102" i="42"/>
  <c r="N102" i="42" s="1"/>
  <c r="N101" i="42"/>
  <c r="M101" i="42"/>
  <c r="M100" i="42"/>
  <c r="N100" i="42" s="1"/>
  <c r="N99" i="42"/>
  <c r="M99" i="42"/>
  <c r="M98" i="42"/>
  <c r="N98" i="42" s="1"/>
  <c r="N97" i="42"/>
  <c r="M97" i="42"/>
  <c r="M96" i="42"/>
  <c r="N96" i="42" s="1"/>
  <c r="M95" i="42"/>
  <c r="N95" i="42" s="1"/>
  <c r="M94" i="42"/>
  <c r="N94" i="42" s="1"/>
  <c r="M93" i="42"/>
  <c r="N93" i="42" s="1"/>
  <c r="M92" i="42"/>
  <c r="N92" i="42" s="1"/>
  <c r="M91" i="42"/>
  <c r="N91" i="42" s="1"/>
  <c r="M90" i="42"/>
  <c r="N90" i="42" s="1"/>
  <c r="M89" i="42"/>
  <c r="N89" i="42" s="1"/>
  <c r="M88" i="42"/>
  <c r="N88" i="42" s="1"/>
  <c r="M87" i="42"/>
  <c r="N87" i="42" s="1"/>
  <c r="M86" i="42"/>
  <c r="N86" i="42" s="1"/>
  <c r="M85" i="42"/>
  <c r="N85" i="42" s="1"/>
  <c r="M84" i="42"/>
  <c r="N84" i="42" s="1"/>
  <c r="M83" i="42"/>
  <c r="N83" i="42" s="1"/>
  <c r="M82" i="42"/>
  <c r="N82" i="42" s="1"/>
  <c r="M81" i="42"/>
  <c r="N81" i="42" s="1"/>
  <c r="M80" i="42"/>
  <c r="N80" i="42" s="1"/>
  <c r="M79" i="42"/>
  <c r="N79" i="42" s="1"/>
  <c r="M78" i="42"/>
  <c r="N78" i="42" s="1"/>
  <c r="M77" i="42"/>
  <c r="N77" i="42" s="1"/>
  <c r="M76" i="42"/>
  <c r="N76" i="42" s="1"/>
  <c r="M75" i="42"/>
  <c r="N75" i="42" s="1"/>
  <c r="M74" i="42"/>
  <c r="N74" i="42" s="1"/>
  <c r="M73" i="42"/>
  <c r="N73" i="42" s="1"/>
  <c r="M72" i="42"/>
  <c r="N72" i="42" s="1"/>
  <c r="M71" i="42"/>
  <c r="N71" i="42" s="1"/>
  <c r="M70" i="42"/>
  <c r="N70" i="42" s="1"/>
  <c r="M69" i="42"/>
  <c r="N69" i="42" s="1"/>
  <c r="M68" i="42"/>
  <c r="N68" i="42" s="1"/>
  <c r="M67" i="42"/>
  <c r="N67" i="42" s="1"/>
  <c r="M66" i="42"/>
  <c r="N66" i="42" s="1"/>
  <c r="M65" i="42"/>
  <c r="N65" i="42" s="1"/>
  <c r="M64" i="42"/>
  <c r="N64" i="42" s="1"/>
  <c r="M63" i="42"/>
  <c r="N63" i="42" s="1"/>
  <c r="M62" i="42"/>
  <c r="N62" i="42" s="1"/>
  <c r="M61" i="42"/>
  <c r="N61" i="42" s="1"/>
  <c r="M60" i="42"/>
  <c r="N60" i="42" s="1"/>
  <c r="M59" i="42"/>
  <c r="N59" i="42" s="1"/>
  <c r="M58" i="42"/>
  <c r="N58" i="42" s="1"/>
  <c r="M57" i="42"/>
  <c r="N57" i="42" s="1"/>
  <c r="M56" i="42"/>
  <c r="N56" i="42" s="1"/>
  <c r="M55" i="42"/>
  <c r="N55" i="42" s="1"/>
  <c r="M54" i="42"/>
  <c r="N54" i="42" s="1"/>
  <c r="M53" i="42"/>
  <c r="N53" i="42" s="1"/>
  <c r="M52" i="42"/>
  <c r="N52" i="42" s="1"/>
  <c r="M51" i="42"/>
  <c r="N51" i="42" s="1"/>
  <c r="M50" i="42"/>
  <c r="N50" i="42" s="1"/>
  <c r="M49" i="42"/>
  <c r="N49" i="42" s="1"/>
  <c r="M48" i="42"/>
  <c r="N48" i="42" s="1"/>
  <c r="M47" i="42"/>
  <c r="N47" i="42" s="1"/>
  <c r="M46" i="42"/>
  <c r="N46" i="42" s="1"/>
  <c r="M45" i="42"/>
  <c r="N45" i="42" s="1"/>
  <c r="M44" i="42"/>
  <c r="N44" i="42" s="1"/>
  <c r="M43" i="42"/>
  <c r="N43" i="42" s="1"/>
  <c r="M42" i="42"/>
  <c r="N42" i="42" s="1"/>
  <c r="M41" i="42"/>
  <c r="N41" i="42" s="1"/>
  <c r="M40" i="42"/>
  <c r="N40" i="42" s="1"/>
  <c r="M39" i="42"/>
  <c r="N39" i="42" s="1"/>
  <c r="M38" i="42"/>
  <c r="N38" i="42" s="1"/>
  <c r="M37" i="42"/>
  <c r="N37" i="42" s="1"/>
  <c r="M36" i="42"/>
  <c r="N36" i="42" s="1"/>
  <c r="M35" i="42"/>
  <c r="N35" i="42" s="1"/>
  <c r="M34" i="42"/>
  <c r="N34" i="42" s="1"/>
  <c r="M33" i="42"/>
  <c r="N33" i="42" s="1"/>
  <c r="J13" i="42" s="1"/>
  <c r="O16" i="44" s="1"/>
  <c r="M32" i="42"/>
  <c r="N32" i="42" s="1"/>
  <c r="J12" i="42" s="1"/>
  <c r="O15" i="44" s="1"/>
  <c r="M31" i="42"/>
  <c r="N31" i="42" s="1"/>
  <c r="J7" i="42" s="1"/>
  <c r="O10" i="44" s="1"/>
  <c r="M30" i="42"/>
  <c r="N30" i="42" s="1"/>
  <c r="M29" i="42"/>
  <c r="N29" i="42" s="1"/>
  <c r="M28" i="42"/>
  <c r="N28" i="42" s="1"/>
  <c r="M27" i="42"/>
  <c r="N27" i="42" s="1"/>
  <c r="M26" i="42"/>
  <c r="N26" i="42" s="1"/>
  <c r="M25" i="42"/>
  <c r="N25" i="42" s="1"/>
  <c r="M24" i="42"/>
  <c r="N24" i="42" s="1"/>
  <c r="G131" i="42"/>
  <c r="G130" i="42"/>
  <c r="G129" i="42"/>
  <c r="G128" i="42"/>
  <c r="G127" i="42"/>
  <c r="G126" i="42"/>
  <c r="G125" i="42"/>
  <c r="G124" i="42"/>
  <c r="G123" i="42"/>
  <c r="G122" i="42"/>
  <c r="G121" i="42"/>
  <c r="G120" i="42"/>
  <c r="G119" i="42"/>
  <c r="G118" i="42"/>
  <c r="G117" i="42"/>
  <c r="G116" i="42"/>
  <c r="G115" i="42"/>
  <c r="G114" i="42"/>
  <c r="G113" i="42"/>
  <c r="G112" i="42"/>
  <c r="G111" i="42"/>
  <c r="G110" i="42"/>
  <c r="G109" i="42"/>
  <c r="G108" i="42"/>
  <c r="G107" i="42"/>
  <c r="G106" i="42"/>
  <c r="G105" i="42"/>
  <c r="G104" i="42"/>
  <c r="G103" i="42"/>
  <c r="G102" i="42"/>
  <c r="G101" i="42"/>
  <c r="G100" i="42"/>
  <c r="G99" i="42"/>
  <c r="G98" i="42"/>
  <c r="G97" i="42"/>
  <c r="G96" i="42"/>
  <c r="G95" i="42"/>
  <c r="G94" i="42"/>
  <c r="G93" i="42"/>
  <c r="G92" i="42"/>
  <c r="G91" i="42"/>
  <c r="G90" i="42"/>
  <c r="G89" i="42"/>
  <c r="G88" i="42"/>
  <c r="G87" i="42"/>
  <c r="G86" i="42"/>
  <c r="G85" i="42"/>
  <c r="G84" i="42"/>
  <c r="G83" i="42"/>
  <c r="G82" i="42"/>
  <c r="G81" i="42"/>
  <c r="G80" i="42"/>
  <c r="G79" i="42"/>
  <c r="G78" i="42"/>
  <c r="G77" i="42"/>
  <c r="G76" i="42"/>
  <c r="G75" i="42"/>
  <c r="G74" i="42"/>
  <c r="G73" i="42"/>
  <c r="G72" i="42"/>
  <c r="G71" i="42"/>
  <c r="G70" i="42"/>
  <c r="G69" i="42"/>
  <c r="G68" i="42"/>
  <c r="G67" i="42"/>
  <c r="G66" i="42"/>
  <c r="G65" i="42"/>
  <c r="G64" i="42"/>
  <c r="G63" i="42"/>
  <c r="G62" i="42"/>
  <c r="G61" i="42"/>
  <c r="G60" i="42"/>
  <c r="G59" i="42"/>
  <c r="G58" i="42"/>
  <c r="G57" i="42"/>
  <c r="G56" i="42"/>
  <c r="G55" i="42"/>
  <c r="G54" i="42"/>
  <c r="G53" i="42"/>
  <c r="G52" i="42"/>
  <c r="J13" i="22"/>
  <c r="I25" i="30"/>
  <c r="I24" i="30"/>
  <c r="I16" i="29"/>
  <c r="I15" i="28"/>
  <c r="CS4" i="26"/>
  <c r="CR4" i="26"/>
  <c r="CQ4" i="26"/>
  <c r="BJ4" i="26"/>
  <c r="BI4" i="26"/>
  <c r="BH4" i="26"/>
  <c r="AO4" i="26"/>
  <c r="AN4" i="26"/>
  <c r="AM4" i="26"/>
  <c r="L6" i="50"/>
  <c r="L6" i="49"/>
  <c r="L6" i="48"/>
  <c r="J8" i="41"/>
  <c r="F8" i="41" s="1"/>
  <c r="J8" i="40"/>
  <c r="F8" i="40" s="1"/>
  <c r="J8" i="47"/>
  <c r="F8" i="47" s="1"/>
  <c r="CO4" i="26" l="1"/>
  <c r="CJ4" i="26"/>
  <c r="CI4" i="26"/>
  <c r="CN4" i="26"/>
  <c r="CM4" i="26"/>
  <c r="CL4" i="26"/>
  <c r="BF4" i="26"/>
  <c r="BE4" i="26"/>
  <c r="BD4" i="26"/>
  <c r="BC4" i="26"/>
  <c r="BA4" i="26"/>
  <c r="AZ4" i="26"/>
  <c r="AE4" i="26"/>
  <c r="AK4" i="26"/>
  <c r="AJ4" i="26"/>
  <c r="AI4" i="26"/>
  <c r="AH4" i="26"/>
  <c r="AF4" i="26"/>
  <c r="G10" i="6" l="1"/>
  <c r="M20" i="45"/>
  <c r="G17" i="6" s="1"/>
  <c r="M16" i="45"/>
  <c r="G14" i="6" s="1"/>
  <c r="M12" i="45"/>
  <c r="G11" i="6" s="1"/>
  <c r="E20" i="47"/>
  <c r="E19" i="47"/>
  <c r="E18" i="47"/>
  <c r="E17" i="47"/>
  <c r="E16" i="47"/>
  <c r="E15" i="47"/>
  <c r="E5" i="47"/>
  <c r="G3" i="47"/>
  <c r="G133" i="46"/>
  <c r="G52" i="46"/>
  <c r="G51" i="46"/>
  <c r="G50" i="46"/>
  <c r="G49" i="46"/>
  <c r="G48" i="46"/>
  <c r="G47" i="46"/>
  <c r="G46" i="46"/>
  <c r="G45" i="46"/>
  <c r="G44" i="46"/>
  <c r="G43" i="46"/>
  <c r="G42" i="46"/>
  <c r="G41" i="46"/>
  <c r="G40" i="46"/>
  <c r="G39" i="46"/>
  <c r="G38" i="46"/>
  <c r="G37" i="46"/>
  <c r="G36" i="46"/>
  <c r="G35" i="46"/>
  <c r="G34" i="46"/>
  <c r="G33" i="46"/>
  <c r="G32" i="46"/>
  <c r="G31" i="46"/>
  <c r="G30" i="46"/>
  <c r="G29" i="46"/>
  <c r="G28" i="46"/>
  <c r="E9" i="46" s="1"/>
  <c r="H13" i="45" s="1"/>
  <c r="G27" i="46"/>
  <c r="G26" i="46"/>
  <c r="G25" i="46"/>
  <c r="G24" i="46"/>
  <c r="E8" i="46" s="1"/>
  <c r="H12" i="45" s="1"/>
  <c r="C11" i="6" s="1"/>
  <c r="E11" i="6" s="1"/>
  <c r="G19" i="46"/>
  <c r="E14" i="46"/>
  <c r="H20" i="45" s="1"/>
  <c r="C17" i="6" s="1"/>
  <c r="E17" i="6" s="1"/>
  <c r="E13" i="46"/>
  <c r="H19" i="45" s="1"/>
  <c r="C16" i="6" s="1"/>
  <c r="E12" i="46"/>
  <c r="H17" i="45" s="1"/>
  <c r="C15" i="6" s="1"/>
  <c r="E15" i="6" s="1"/>
  <c r="E11" i="46"/>
  <c r="H16" i="45" s="1"/>
  <c r="C14" i="6" s="1"/>
  <c r="E14" i="6" s="1"/>
  <c r="E10" i="46"/>
  <c r="H15" i="45" s="1"/>
  <c r="C13" i="6" s="1"/>
  <c r="E7" i="46"/>
  <c r="H11" i="45" s="1"/>
  <c r="C10" i="6" s="1"/>
  <c r="E10" i="6" s="1"/>
  <c r="E6" i="46"/>
  <c r="H9" i="45" s="1"/>
  <c r="F3" i="46"/>
  <c r="G8" i="6"/>
  <c r="K4" i="45"/>
  <c r="D18" i="6"/>
  <c r="G10" i="44"/>
  <c r="G8" i="44"/>
  <c r="D18" i="44"/>
  <c r="H4" i="44"/>
  <c r="M20" i="43"/>
  <c r="G17" i="44" s="1"/>
  <c r="M16" i="43"/>
  <c r="G14" i="44" s="1"/>
  <c r="M12" i="43"/>
  <c r="G11" i="44" s="1"/>
  <c r="K4" i="43"/>
  <c r="G133" i="42"/>
  <c r="G132" i="42"/>
  <c r="G51" i="42"/>
  <c r="G50" i="42"/>
  <c r="G49" i="42"/>
  <c r="G48" i="42"/>
  <c r="G47" i="42"/>
  <c r="G46" i="42"/>
  <c r="G45" i="42"/>
  <c r="G44" i="42"/>
  <c r="G43" i="42"/>
  <c r="G42" i="42"/>
  <c r="G41" i="42"/>
  <c r="G40" i="42"/>
  <c r="G39" i="42"/>
  <c r="G38" i="42"/>
  <c r="G37" i="42"/>
  <c r="G36" i="42"/>
  <c r="G35" i="42"/>
  <c r="G34" i="42"/>
  <c r="G33" i="42"/>
  <c r="E13" i="42" s="1"/>
  <c r="H19" i="43" s="1"/>
  <c r="C16" i="44" s="1"/>
  <c r="G32" i="42"/>
  <c r="G31" i="42"/>
  <c r="G30" i="42"/>
  <c r="E12" i="42" s="1"/>
  <c r="H17" i="43" s="1"/>
  <c r="C15" i="44" s="1"/>
  <c r="E15" i="44" s="1"/>
  <c r="G29" i="42"/>
  <c r="G28" i="42"/>
  <c r="G27" i="42"/>
  <c r="G26" i="42"/>
  <c r="G25" i="42"/>
  <c r="E9" i="42" s="1"/>
  <c r="H13" i="43" s="1"/>
  <c r="G24" i="42"/>
  <c r="G19" i="42"/>
  <c r="E14" i="42"/>
  <c r="H20" i="43" s="1"/>
  <c r="C17" i="44" s="1"/>
  <c r="E17" i="44" s="1"/>
  <c r="E11" i="42"/>
  <c r="H16" i="43" s="1"/>
  <c r="C14" i="44" s="1"/>
  <c r="E14" i="44" s="1"/>
  <c r="E10" i="42"/>
  <c r="H15" i="43" s="1"/>
  <c r="E8" i="42"/>
  <c r="H12" i="43" s="1"/>
  <c r="C11" i="44" s="1"/>
  <c r="E11" i="44" s="1"/>
  <c r="E7" i="42"/>
  <c r="H11" i="43" s="1"/>
  <c r="C10" i="44" s="1"/>
  <c r="E6" i="42"/>
  <c r="H9" i="43" s="1"/>
  <c r="C8" i="44" s="1"/>
  <c r="F3" i="42"/>
  <c r="E20" i="41"/>
  <c r="E19" i="41"/>
  <c r="E18" i="41"/>
  <c r="E17" i="41"/>
  <c r="E16" i="41"/>
  <c r="E15" i="41"/>
  <c r="E5" i="41"/>
  <c r="G3" i="41"/>
  <c r="G34" i="38"/>
  <c r="G33" i="38"/>
  <c r="G32" i="38"/>
  <c r="G31" i="38"/>
  <c r="G30" i="38"/>
  <c r="G29" i="38"/>
  <c r="G28" i="38"/>
  <c r="G27" i="38"/>
  <c r="E20" i="40"/>
  <c r="E19" i="40"/>
  <c r="E18" i="40"/>
  <c r="E17" i="40"/>
  <c r="E16" i="40"/>
  <c r="E15" i="40"/>
  <c r="E5" i="40"/>
  <c r="G3" i="40"/>
  <c r="G10" i="33"/>
  <c r="M20" i="34"/>
  <c r="G17" i="33" s="1"/>
  <c r="M16" i="34"/>
  <c r="G14" i="33" s="1"/>
  <c r="M12" i="34"/>
  <c r="G11" i="33" s="1"/>
  <c r="E13" i="38"/>
  <c r="H19" i="34" s="1"/>
  <c r="C16" i="33" s="1"/>
  <c r="F17" i="6" l="1"/>
  <c r="H17" i="6"/>
  <c r="C12" i="6"/>
  <c r="E12" i="6" s="1"/>
  <c r="F12" i="6" s="1"/>
  <c r="G12" i="6" s="1"/>
  <c r="F11" i="44"/>
  <c r="H11" i="44" s="1"/>
  <c r="H14" i="42"/>
  <c r="C12" i="44"/>
  <c r="E12" i="44" s="1"/>
  <c r="F12" i="44" s="1"/>
  <c r="G12" i="44" s="1"/>
  <c r="E16" i="44"/>
  <c r="F16" i="44" s="1"/>
  <c r="G16" i="44"/>
  <c r="C13" i="44"/>
  <c r="G13" i="44" s="1"/>
  <c r="E10" i="41"/>
  <c r="AG4" i="26"/>
  <c r="E16" i="33"/>
  <c r="G16" i="33"/>
  <c r="E10" i="40"/>
  <c r="BB4" i="26"/>
  <c r="E16" i="6"/>
  <c r="F16" i="6" s="1"/>
  <c r="G16" i="6"/>
  <c r="E13" i="6"/>
  <c r="F13" i="6" s="1"/>
  <c r="G13" i="6"/>
  <c r="E10" i="47"/>
  <c r="CK4" i="26"/>
  <c r="M10" i="45"/>
  <c r="G9" i="6" s="1"/>
  <c r="CP4" i="26"/>
  <c r="J13" i="16"/>
  <c r="X4" i="26"/>
  <c r="E8" i="44"/>
  <c r="F8" i="44" s="1"/>
  <c r="H8" i="44" s="1"/>
  <c r="C8" i="6"/>
  <c r="E8" i="6" s="1"/>
  <c r="F8" i="6" s="1"/>
  <c r="H8" i="6" s="1"/>
  <c r="G18" i="47"/>
  <c r="H18" i="47" s="1"/>
  <c r="G15" i="47"/>
  <c r="H15" i="47" s="1"/>
  <c r="G20" i="47"/>
  <c r="H20" i="47" s="1"/>
  <c r="G17" i="47"/>
  <c r="H17" i="47" s="1"/>
  <c r="G19" i="47"/>
  <c r="H19" i="47" s="1"/>
  <c r="G16" i="47"/>
  <c r="H16" i="47" s="1"/>
  <c r="H14" i="46"/>
  <c r="F10" i="6"/>
  <c r="H10" i="6" s="1"/>
  <c r="F11" i="6"/>
  <c r="H11" i="6" s="1"/>
  <c r="F15" i="6"/>
  <c r="G15" i="6" s="1"/>
  <c r="H15" i="6"/>
  <c r="F14" i="6"/>
  <c r="H14" i="6" s="1"/>
  <c r="F14" i="44"/>
  <c r="H14" i="44" s="1"/>
  <c r="F17" i="44"/>
  <c r="H17" i="44" s="1"/>
  <c r="F15" i="44"/>
  <c r="G15" i="44" s="1"/>
  <c r="E10" i="44"/>
  <c r="G18" i="41"/>
  <c r="H18" i="41" s="1"/>
  <c r="G15" i="41"/>
  <c r="H15" i="41" s="1"/>
  <c r="G20" i="41"/>
  <c r="H20" i="41" s="1"/>
  <c r="G17" i="41"/>
  <c r="H17" i="41" s="1"/>
  <c r="G19" i="41"/>
  <c r="H19" i="41" s="1"/>
  <c r="G16" i="41"/>
  <c r="H16" i="41" s="1"/>
  <c r="E14" i="38"/>
  <c r="H20" i="34" s="1"/>
  <c r="C17" i="33" s="1"/>
  <c r="E17" i="33" s="1"/>
  <c r="E12" i="38"/>
  <c r="H17" i="34" s="1"/>
  <c r="H16" i="6" l="1"/>
  <c r="H16" i="44"/>
  <c r="H13" i="6"/>
  <c r="E13" i="44"/>
  <c r="F13" i="44" s="1"/>
  <c r="H13" i="44" s="1"/>
  <c r="M10" i="43"/>
  <c r="G9" i="44" s="1"/>
  <c r="G18" i="44" s="1"/>
  <c r="AA4" i="26" s="1"/>
  <c r="AL4" i="26"/>
  <c r="M10" i="34"/>
  <c r="G9" i="33" s="1"/>
  <c r="BG4" i="26"/>
  <c r="G17" i="40"/>
  <c r="H17" i="40" s="1"/>
  <c r="G16" i="40"/>
  <c r="H16" i="40" s="1"/>
  <c r="G15" i="40"/>
  <c r="H15" i="40" s="1"/>
  <c r="G20" i="40"/>
  <c r="H20" i="40" s="1"/>
  <c r="G18" i="40"/>
  <c r="H18" i="40" s="1"/>
  <c r="G19" i="40"/>
  <c r="H19" i="40" s="1"/>
  <c r="G18" i="6"/>
  <c r="H12" i="6"/>
  <c r="H12" i="44"/>
  <c r="H21" i="47"/>
  <c r="H10" i="45" s="1"/>
  <c r="H15" i="44"/>
  <c r="F10" i="44"/>
  <c r="H21" i="41"/>
  <c r="H10" i="43" s="1"/>
  <c r="C15" i="33"/>
  <c r="E15" i="33" s="1"/>
  <c r="G133" i="38"/>
  <c r="G132" i="38"/>
  <c r="G51" i="38"/>
  <c r="G50" i="38"/>
  <c r="G49" i="38"/>
  <c r="G48" i="38"/>
  <c r="G47" i="38"/>
  <c r="G46" i="38"/>
  <c r="G45" i="38"/>
  <c r="G44" i="38"/>
  <c r="G43" i="38"/>
  <c r="G42" i="38"/>
  <c r="G41" i="38"/>
  <c r="G40" i="38"/>
  <c r="G39" i="38"/>
  <c r="G38" i="38"/>
  <c r="G37" i="38"/>
  <c r="G36" i="38"/>
  <c r="G35" i="38"/>
  <c r="E7" i="38"/>
  <c r="H11" i="34" s="1"/>
  <c r="C10" i="33" s="1"/>
  <c r="E10" i="33" s="1"/>
  <c r="G26" i="38"/>
  <c r="G25" i="38"/>
  <c r="G24" i="38"/>
  <c r="E6" i="38" s="1"/>
  <c r="H9" i="34" s="1"/>
  <c r="C8" i="33" s="1"/>
  <c r="E8" i="33" s="1"/>
  <c r="G19" i="38"/>
  <c r="F3" i="38"/>
  <c r="E11" i="38" l="1"/>
  <c r="H16" i="34" s="1"/>
  <c r="C14" i="33" s="1"/>
  <c r="E14" i="33" s="1"/>
  <c r="E10" i="38"/>
  <c r="H15" i="34" s="1"/>
  <c r="C13" i="33" s="1"/>
  <c r="C9" i="44"/>
  <c r="H21" i="43"/>
  <c r="H21" i="40"/>
  <c r="H10" i="34" s="1"/>
  <c r="C9" i="6"/>
  <c r="H21" i="45"/>
  <c r="H10" i="44"/>
  <c r="E8" i="38"/>
  <c r="H12" i="34" s="1"/>
  <c r="C11" i="33" s="1"/>
  <c r="E11" i="33" s="1"/>
  <c r="E9" i="38"/>
  <c r="H13" i="34" s="1"/>
  <c r="H14" i="38"/>
  <c r="F14" i="33" l="1"/>
  <c r="H14" i="33"/>
  <c r="E13" i="33"/>
  <c r="G13" i="33"/>
  <c r="C12" i="33"/>
  <c r="E12" i="33" s="1"/>
  <c r="E9" i="44"/>
  <c r="C18" i="44"/>
  <c r="E9" i="6"/>
  <c r="C18" i="6"/>
  <c r="G8" i="33"/>
  <c r="F17" i="33"/>
  <c r="H17" i="33" s="1"/>
  <c r="K4" i="34"/>
  <c r="D18" i="33"/>
  <c r="AS4" i="26" s="1"/>
  <c r="H4" i="33"/>
  <c r="F9" i="44" l="1"/>
  <c r="E18" i="44"/>
  <c r="Y4" i="26" s="1"/>
  <c r="W4" i="26"/>
  <c r="J18" i="16"/>
  <c r="E18" i="6"/>
  <c r="F9" i="6"/>
  <c r="F13" i="33"/>
  <c r="F8" i="33"/>
  <c r="H8" i="33" s="1"/>
  <c r="F12" i="33"/>
  <c r="G12" i="33" s="1"/>
  <c r="F11" i="33"/>
  <c r="H11" i="33" s="1"/>
  <c r="F16" i="33"/>
  <c r="H16" i="33" s="1"/>
  <c r="F15" i="33"/>
  <c r="G15" i="33" s="1"/>
  <c r="H9" i="44" l="1"/>
  <c r="H18" i="44" s="1"/>
  <c r="F18" i="44"/>
  <c r="Z4" i="26" s="1"/>
  <c r="H9" i="6"/>
  <c r="H18" i="6" s="1"/>
  <c r="F18" i="6"/>
  <c r="C9" i="33"/>
  <c r="E9" i="33" s="1"/>
  <c r="H21" i="34"/>
  <c r="H13" i="33"/>
  <c r="H12" i="33"/>
  <c r="H15" i="33"/>
  <c r="DA4" i="26"/>
  <c r="CW4" i="26"/>
  <c r="BV4" i="26"/>
  <c r="BN4" i="26"/>
  <c r="AB4" i="26" l="1"/>
  <c r="I18" i="44"/>
  <c r="F9" i="33"/>
  <c r="G18" i="33" s="1"/>
  <c r="AV4" i="26" s="1"/>
  <c r="H9" i="33"/>
  <c r="C18" i="33"/>
  <c r="AR4" i="26" s="1"/>
  <c r="AC4" i="26" l="1"/>
  <c r="J18" i="44"/>
  <c r="J18" i="22"/>
  <c r="F10" i="33"/>
  <c r="F18" i="33" s="1"/>
  <c r="AU4" i="26" s="1"/>
  <c r="E18" i="33"/>
  <c r="AT4" i="26" s="1"/>
  <c r="J27" i="8" l="1"/>
  <c r="J11" i="16"/>
  <c r="AD4" i="26"/>
  <c r="H10" i="33"/>
  <c r="H18" i="33" s="1"/>
  <c r="AW4" i="26" s="1"/>
  <c r="I18" i="33" l="1"/>
  <c r="AX4" i="26" s="1"/>
  <c r="D25" i="22"/>
  <c r="D25" i="25"/>
  <c r="I21" i="22"/>
  <c r="M29" i="29"/>
  <c r="M28" i="28"/>
  <c r="M12" i="27"/>
  <c r="M13" i="10"/>
  <c r="DC4" i="26"/>
  <c r="DB4" i="26"/>
  <c r="CZ4" i="26"/>
  <c r="CY4" i="26"/>
  <c r="CX4" i="26"/>
  <c r="CV4" i="26"/>
  <c r="CU4" i="26"/>
  <c r="CT4" i="26"/>
  <c r="BU4" i="26"/>
  <c r="BT4" i="26"/>
  <c r="BS4" i="26"/>
  <c r="BR4" i="26"/>
  <c r="BQ4" i="26"/>
  <c r="BP4" i="26"/>
  <c r="BO4" i="26"/>
  <c r="BM4" i="26"/>
  <c r="BL4" i="26"/>
  <c r="BK4" i="26"/>
  <c r="R4" i="26"/>
  <c r="T4" i="26"/>
  <c r="S4" i="26"/>
  <c r="Q4" i="26"/>
  <c r="P4" i="26"/>
  <c r="O4" i="26"/>
  <c r="M12" i="30"/>
  <c r="K38" i="29"/>
  <c r="L37" i="29"/>
  <c r="P35" i="29"/>
  <c r="L35" i="29"/>
  <c r="K34" i="29"/>
  <c r="K33" i="29"/>
  <c r="P34" i="28"/>
  <c r="K37" i="28"/>
  <c r="L36" i="28"/>
  <c r="L34" i="28"/>
  <c r="K33" i="28"/>
  <c r="K32" i="28"/>
  <c r="I27" i="27"/>
  <c r="I26" i="27"/>
  <c r="M9" i="27"/>
  <c r="BZ4" i="26"/>
  <c r="BX4" i="26"/>
  <c r="BW4" i="26"/>
  <c r="AQ4" i="26"/>
  <c r="AP4" i="26"/>
  <c r="V4" i="26"/>
  <c r="U4" i="26"/>
  <c r="N4" i="26"/>
  <c r="M4" i="26"/>
  <c r="L4" i="26"/>
  <c r="K4" i="26"/>
  <c r="J4" i="26"/>
  <c r="I4" i="26"/>
  <c r="H4" i="26"/>
  <c r="G4" i="26"/>
  <c r="F4" i="26"/>
  <c r="E4" i="26"/>
  <c r="D4" i="26"/>
  <c r="C4" i="26"/>
  <c r="B4" i="26"/>
  <c r="A4" i="26"/>
  <c r="G32" i="16"/>
  <c r="G32" i="22"/>
  <c r="G32" i="25"/>
  <c r="I7" i="25"/>
  <c r="J13" i="25"/>
  <c r="H4" i="6"/>
  <c r="I26" i="13"/>
  <c r="I25" i="13"/>
  <c r="I26" i="10"/>
  <c r="I25" i="10"/>
  <c r="M13" i="13"/>
  <c r="L6" i="23"/>
  <c r="I7" i="22"/>
  <c r="L6" i="19"/>
  <c r="I7" i="16"/>
  <c r="I24" i="8"/>
  <c r="I25" i="8"/>
  <c r="M13" i="8"/>
  <c r="D25" i="16"/>
  <c r="J11" i="22" l="1"/>
  <c r="I30" i="10"/>
  <c r="J18" i="33"/>
  <c r="AY4" i="26" s="1"/>
  <c r="CC4" i="26"/>
  <c r="J18" i="25" l="1"/>
  <c r="I21" i="25" s="1"/>
  <c r="BY4" i="26"/>
  <c r="CB4" i="26"/>
  <c r="CA4" i="26"/>
  <c r="I18" i="6" l="1"/>
  <c r="CD4" i="26"/>
  <c r="I21" i="16"/>
  <c r="I29" i="10"/>
  <c r="J18" i="6" l="1"/>
  <c r="CE4" i="26"/>
  <c r="L18" i="6" l="1"/>
  <c r="J11" i="25"/>
  <c r="CF4" i="26"/>
  <c r="J12" i="22"/>
  <c r="I14" i="22" s="1"/>
  <c r="CG4" i="26" l="1"/>
  <c r="CH4" i="26"/>
  <c r="J12" i="25"/>
  <c r="I14" i="25" s="1"/>
  <c r="J12" i="16" l="1"/>
  <c r="I14" i="16" s="1"/>
</calcChain>
</file>

<file path=xl/sharedStrings.xml><?xml version="1.0" encoding="utf-8"?>
<sst xmlns="http://schemas.openxmlformats.org/spreadsheetml/2006/main" count="1070" uniqueCount="376">
  <si>
    <t>総事業費</t>
    <rPh sb="0" eb="3">
      <t>ソウジギョウ</t>
    </rPh>
    <rPh sb="3" eb="4">
      <t>ヒ</t>
    </rPh>
    <phoneticPr fontId="2"/>
  </si>
  <si>
    <t>寄付金
その他
収入額</t>
    <rPh sb="0" eb="3">
      <t>キフキン</t>
    </rPh>
    <rPh sb="6" eb="7">
      <t>タ</t>
    </rPh>
    <rPh sb="8" eb="11">
      <t>シュウニュウガク</t>
    </rPh>
    <phoneticPr fontId="2"/>
  </si>
  <si>
    <t>差引額</t>
    <rPh sb="0" eb="3">
      <t>サシヒキガク</t>
    </rPh>
    <phoneticPr fontId="2"/>
  </si>
  <si>
    <t>対象経費の
支出予定額</t>
    <rPh sb="0" eb="2">
      <t>タイショウ</t>
    </rPh>
    <rPh sb="2" eb="4">
      <t>ケイヒ</t>
    </rPh>
    <rPh sb="6" eb="8">
      <t>シシュツ</t>
    </rPh>
    <rPh sb="8" eb="11">
      <t>ヨテイガク</t>
    </rPh>
    <phoneticPr fontId="2"/>
  </si>
  <si>
    <t>基準額</t>
    <rPh sb="0" eb="3">
      <t>キジュンガク</t>
    </rPh>
    <phoneticPr fontId="2"/>
  </si>
  <si>
    <t>選定額</t>
    <rPh sb="0" eb="2">
      <t>センテイ</t>
    </rPh>
    <rPh sb="2" eb="3">
      <t>ガク</t>
    </rPh>
    <phoneticPr fontId="2"/>
  </si>
  <si>
    <t>県補助基本額</t>
    <rPh sb="0" eb="1">
      <t>ケン</t>
    </rPh>
    <rPh sb="1" eb="3">
      <t>ホジョ</t>
    </rPh>
    <rPh sb="3" eb="6">
      <t>キホンガク</t>
    </rPh>
    <phoneticPr fontId="2"/>
  </si>
  <si>
    <t>県補助所要額</t>
    <rPh sb="0" eb="1">
      <t>ケン</t>
    </rPh>
    <rPh sb="1" eb="3">
      <t>ホジョ</t>
    </rPh>
    <rPh sb="3" eb="6">
      <t>ショヨウガク</t>
    </rPh>
    <phoneticPr fontId="2"/>
  </si>
  <si>
    <t>備考</t>
    <rPh sb="0" eb="2">
      <t>ビコウ</t>
    </rPh>
    <phoneticPr fontId="2"/>
  </si>
  <si>
    <t>(A)</t>
    <phoneticPr fontId="2"/>
  </si>
  <si>
    <t>(B)</t>
    <phoneticPr fontId="2"/>
  </si>
  <si>
    <t>(D)</t>
    <phoneticPr fontId="2"/>
  </si>
  <si>
    <t>（Ｅ）</t>
    <phoneticPr fontId="2"/>
  </si>
  <si>
    <t>(F)</t>
    <phoneticPr fontId="2"/>
  </si>
  <si>
    <t>（Ｇ）</t>
    <phoneticPr fontId="2"/>
  </si>
  <si>
    <t>（Ｈ）</t>
    <phoneticPr fontId="2"/>
  </si>
  <si>
    <t>＊　選定額（Ｆ）欄には（Ｃ）、（Ｄ）、（Ｅ）欄のいずれか少ない方の額を記入すること。</t>
    <rPh sb="2" eb="5">
      <t>センテイガク</t>
    </rPh>
    <rPh sb="8" eb="9">
      <t>ラン</t>
    </rPh>
    <rPh sb="22" eb="23">
      <t>ラン</t>
    </rPh>
    <rPh sb="28" eb="29">
      <t>スク</t>
    </rPh>
    <rPh sb="31" eb="32">
      <t>ホウ</t>
    </rPh>
    <rPh sb="33" eb="34">
      <t>ガク</t>
    </rPh>
    <rPh sb="35" eb="37">
      <t>キニュウ</t>
    </rPh>
    <phoneticPr fontId="2"/>
  </si>
  <si>
    <t>(A)-(B)=(C)</t>
    <phoneticPr fontId="2"/>
  </si>
  <si>
    <t>（円）</t>
    <rPh sb="1" eb="2">
      <t>エン</t>
    </rPh>
    <phoneticPr fontId="2"/>
  </si>
  <si>
    <t>＊　県補助基本額（G）欄の小計には、選定額（Ｆ）欄のうち、1,000円未満の端数を切り捨てた額を記入すること。</t>
    <rPh sb="11" eb="12">
      <t>ラン</t>
    </rPh>
    <rPh sb="13" eb="15">
      <t>ショウケイ</t>
    </rPh>
    <rPh sb="34" eb="35">
      <t>エン</t>
    </rPh>
    <rPh sb="35" eb="37">
      <t>ミマン</t>
    </rPh>
    <rPh sb="38" eb="40">
      <t>ハスウ</t>
    </rPh>
    <rPh sb="41" eb="42">
      <t>キ</t>
    </rPh>
    <rPh sb="43" eb="44">
      <t>ス</t>
    </rPh>
    <rPh sb="46" eb="47">
      <t>ガク</t>
    </rPh>
    <rPh sb="48" eb="50">
      <t>キニュウ</t>
    </rPh>
    <phoneticPr fontId="2"/>
  </si>
  <si>
    <t>対象経費の
実支出額</t>
    <rPh sb="0" eb="2">
      <t>タイショウ</t>
    </rPh>
    <rPh sb="2" eb="4">
      <t>ケイヒ</t>
    </rPh>
    <rPh sb="6" eb="7">
      <t>ジツ</t>
    </rPh>
    <rPh sb="7" eb="9">
      <t>シシュツ</t>
    </rPh>
    <phoneticPr fontId="2"/>
  </si>
  <si>
    <t>県交付決定額</t>
    <rPh sb="0" eb="1">
      <t>ケン</t>
    </rPh>
    <rPh sb="1" eb="3">
      <t>コウフ</t>
    </rPh>
    <rPh sb="3" eb="5">
      <t>ケッテイ</t>
    </rPh>
    <rPh sb="5" eb="6">
      <t>ガク</t>
    </rPh>
    <phoneticPr fontId="2"/>
  </si>
  <si>
    <t>差引過不足額</t>
    <rPh sb="0" eb="1">
      <t>サ</t>
    </rPh>
    <rPh sb="1" eb="2">
      <t>ヒ</t>
    </rPh>
    <rPh sb="2" eb="6">
      <t>カブソクガク</t>
    </rPh>
    <phoneticPr fontId="2"/>
  </si>
  <si>
    <t>（Ｉ）</t>
    <phoneticPr fontId="2"/>
  </si>
  <si>
    <t>（Ｊ）</t>
    <phoneticPr fontId="2"/>
  </si>
  <si>
    <t>区分</t>
    <phoneticPr fontId="2"/>
  </si>
  <si>
    <t>合計</t>
    <phoneticPr fontId="2"/>
  </si>
  <si>
    <t>区分</t>
    <phoneticPr fontId="2"/>
  </si>
  <si>
    <t>第１号様式（第３条関係）</t>
    <phoneticPr fontId="2"/>
  </si>
  <si>
    <t>奈良県知事　殿</t>
    <phoneticPr fontId="2"/>
  </si>
  <si>
    <t>氏名</t>
    <rPh sb="0" eb="2">
      <t>シメイ</t>
    </rPh>
    <phoneticPr fontId="2"/>
  </si>
  <si>
    <t>新型コロナウイルス感染症緊急包括支援事業補助金（医療分）交付申請書</t>
    <phoneticPr fontId="2"/>
  </si>
  <si>
    <t>標記について、次のとおり関係書類を添えて申請します。</t>
    <phoneticPr fontId="2"/>
  </si>
  <si>
    <t>１．補助対象事業名</t>
    <phoneticPr fontId="2"/>
  </si>
  <si>
    <t>金</t>
    <rPh sb="0" eb="1">
      <t>キン</t>
    </rPh>
    <phoneticPr fontId="2"/>
  </si>
  <si>
    <t>円</t>
    <rPh sb="0" eb="1">
      <t>エン</t>
    </rPh>
    <phoneticPr fontId="2"/>
  </si>
  <si>
    <t>３．添付書類</t>
    <phoneticPr fontId="2"/>
  </si>
  <si>
    <t>各別表の付表に定める関係書類</t>
    <phoneticPr fontId="2"/>
  </si>
  <si>
    <t>第２号様式（第６条関係）</t>
    <phoneticPr fontId="2"/>
  </si>
  <si>
    <t>新型コロナウイルス感染症緊急包括支援事業補助金（医療分）変更承認申請書</t>
    <phoneticPr fontId="2"/>
  </si>
  <si>
    <t>標記について、関係書類を添えて次のとおり申請します。</t>
    <phoneticPr fontId="2"/>
  </si>
  <si>
    <t>　　　　増減額</t>
    <rPh sb="4" eb="7">
      <t>ゾウゲンガク</t>
    </rPh>
    <phoneticPr fontId="2"/>
  </si>
  <si>
    <t>　　　　変更額</t>
    <rPh sb="4" eb="7">
      <t>ヘンコウガク</t>
    </rPh>
    <phoneticPr fontId="2"/>
  </si>
  <si>
    <t>４．添付書類</t>
    <phoneticPr fontId="2"/>
  </si>
  <si>
    <t>第５号様式（第１０条関係）</t>
    <phoneticPr fontId="2"/>
  </si>
  <si>
    <t>新型コロナウイルス感染症緊急包括支援事業補助金（医療分）実績報告書</t>
    <phoneticPr fontId="2"/>
  </si>
  <si>
    <t>　標記事業については、下記のとおり事業が完了したので、関係書類を添えて</t>
    <phoneticPr fontId="2"/>
  </si>
  <si>
    <t>報告します。</t>
    <phoneticPr fontId="2"/>
  </si>
  <si>
    <t>新規申請</t>
    <rPh sb="0" eb="4">
      <t>シンキシンセイ</t>
    </rPh>
    <phoneticPr fontId="2"/>
  </si>
  <si>
    <t>文書番号</t>
    <rPh sb="0" eb="4">
      <t>ブンショバンゴウ</t>
    </rPh>
    <phoneticPr fontId="2"/>
  </si>
  <si>
    <t>変更申請</t>
    <rPh sb="0" eb="4">
      <t>ヘンコウシンセイ</t>
    </rPh>
    <phoneticPr fontId="2"/>
  </si>
  <si>
    <t>実績報告</t>
    <rPh sb="0" eb="4">
      <t>ジッセキホウコク</t>
    </rPh>
    <phoneticPr fontId="2"/>
  </si>
  <si>
    <t>提出日</t>
    <rPh sb="0" eb="2">
      <t>テイシュツ</t>
    </rPh>
    <rPh sb="2" eb="3">
      <t>ビ</t>
    </rPh>
    <phoneticPr fontId="10"/>
  </si>
  <si>
    <t>区　分</t>
  </si>
  <si>
    <t>補助上限額・条件</t>
    <rPh sb="0" eb="4">
      <t>ホジョジョウゲン</t>
    </rPh>
    <rPh sb="4" eb="5">
      <t>ガク</t>
    </rPh>
    <rPh sb="6" eb="8">
      <t>ジョウケン</t>
    </rPh>
    <phoneticPr fontId="18"/>
  </si>
  <si>
    <t>設置場所</t>
    <rPh sb="0" eb="4">
      <t>セッチバショ</t>
    </rPh>
    <phoneticPr fontId="18"/>
  </si>
  <si>
    <t>納品予定月</t>
    <rPh sb="0" eb="2">
      <t>ノウヒン</t>
    </rPh>
    <rPh sb="2" eb="4">
      <t>ヨテイ</t>
    </rPh>
    <rPh sb="4" eb="5">
      <t>ツキ</t>
    </rPh>
    <phoneticPr fontId="18"/>
  </si>
  <si>
    <t>円</t>
    <rPh sb="0" eb="1">
      <t>エン</t>
    </rPh>
    <phoneticPr fontId="10"/>
  </si>
  <si>
    <t>合　計</t>
    <rPh sb="0" eb="1">
      <t>ア</t>
    </rPh>
    <rPh sb="2" eb="3">
      <t>ケイ</t>
    </rPh>
    <phoneticPr fontId="10"/>
  </si>
  <si>
    <t>簡易ベッド</t>
    <phoneticPr fontId="2"/>
  </si>
  <si>
    <t>事業者において、文書番号を採番しない場合は、削除</t>
    <rPh sb="0" eb="3">
      <t>ジギョウシャ</t>
    </rPh>
    <rPh sb="8" eb="10">
      <t>ブンショ</t>
    </rPh>
    <rPh sb="10" eb="12">
      <t>バンゴウ</t>
    </rPh>
    <rPh sb="13" eb="15">
      <t>サイバン</t>
    </rPh>
    <rPh sb="18" eb="20">
      <t>バアイ</t>
    </rPh>
    <rPh sb="22" eb="24">
      <t>サクジョ</t>
    </rPh>
    <phoneticPr fontId="10"/>
  </si>
  <si>
    <t xml:space="preserve"> ・歳入の部</t>
    <rPh sb="2" eb="3">
      <t>トシ</t>
    </rPh>
    <rPh sb="3" eb="4">
      <t>イリ</t>
    </rPh>
    <rPh sb="5" eb="6">
      <t>ブ</t>
    </rPh>
    <phoneticPr fontId="10"/>
  </si>
  <si>
    <t>（単位：円）</t>
    <rPh sb="1" eb="3">
      <t>タンイ</t>
    </rPh>
    <rPh sb="4" eb="5">
      <t>エン</t>
    </rPh>
    <phoneticPr fontId="10"/>
  </si>
  <si>
    <t>項　　　　　　　　　目</t>
    <rPh sb="0" eb="1">
      <t>コウ</t>
    </rPh>
    <rPh sb="10" eb="11">
      <t>メ</t>
    </rPh>
    <phoneticPr fontId="10"/>
  </si>
  <si>
    <t>金　　　　　　　額</t>
    <rPh sb="0" eb="1">
      <t>キン</t>
    </rPh>
    <rPh sb="8" eb="9">
      <t>ガク</t>
    </rPh>
    <phoneticPr fontId="10"/>
  </si>
  <si>
    <t>自　己　資　金</t>
    <rPh sb="0" eb="1">
      <t>ジ</t>
    </rPh>
    <rPh sb="2" eb="3">
      <t>オノレ</t>
    </rPh>
    <rPh sb="4" eb="5">
      <t>シ</t>
    </rPh>
    <rPh sb="6" eb="7">
      <t>カネ</t>
    </rPh>
    <phoneticPr fontId="10"/>
  </si>
  <si>
    <t>寄付金その他の収入</t>
    <rPh sb="0" eb="3">
      <t>キフキン</t>
    </rPh>
    <rPh sb="5" eb="6">
      <t>タ</t>
    </rPh>
    <rPh sb="7" eb="9">
      <t>シュウニュウ</t>
    </rPh>
    <phoneticPr fontId="10"/>
  </si>
  <si>
    <t>計</t>
    <rPh sb="0" eb="1">
      <t>ケイ</t>
    </rPh>
    <phoneticPr fontId="10"/>
  </si>
  <si>
    <t xml:space="preserve"> ・歳出の部</t>
    <rPh sb="2" eb="3">
      <t>トシ</t>
    </rPh>
    <rPh sb="3" eb="4">
      <t>デ</t>
    </rPh>
    <rPh sb="5" eb="6">
      <t>ブ</t>
    </rPh>
    <phoneticPr fontId="10"/>
  </si>
  <si>
    <t>設備等整備費</t>
    <rPh sb="0" eb="2">
      <t>セツビ</t>
    </rPh>
    <rPh sb="2" eb="3">
      <t>トウ</t>
    </rPh>
    <rPh sb="3" eb="5">
      <t>セイビ</t>
    </rPh>
    <rPh sb="5" eb="6">
      <t>ヒ</t>
    </rPh>
    <phoneticPr fontId="10"/>
  </si>
  <si>
    <t>上記は原本に相違ないことを証明します。</t>
    <rPh sb="0" eb="2">
      <t>ジョウキ</t>
    </rPh>
    <rPh sb="3" eb="5">
      <t>ゲンポン</t>
    </rPh>
    <rPh sb="6" eb="8">
      <t>ソウイ</t>
    </rPh>
    <rPh sb="13" eb="15">
      <t>ショウメイ</t>
    </rPh>
    <phoneticPr fontId="10"/>
  </si>
  <si>
    <t>医療機関名</t>
    <rPh sb="0" eb="2">
      <t>イリョウ</t>
    </rPh>
    <rPh sb="2" eb="4">
      <t>キカン</t>
    </rPh>
    <rPh sb="4" eb="5">
      <t>メイ</t>
    </rPh>
    <phoneticPr fontId="10"/>
  </si>
  <si>
    <t>歳入歳出予算書 （ 抄 本 ）</t>
    <rPh sb="0" eb="1">
      <t>トシ</t>
    </rPh>
    <rPh sb="1" eb="2">
      <t>イリ</t>
    </rPh>
    <rPh sb="2" eb="3">
      <t>トシ</t>
    </rPh>
    <rPh sb="3" eb="4">
      <t>デ</t>
    </rPh>
    <rPh sb="4" eb="7">
      <t>ヨサンショ</t>
    </rPh>
    <rPh sb="10" eb="11">
      <t>ショウ</t>
    </rPh>
    <rPh sb="12" eb="13">
      <t>ホン</t>
    </rPh>
    <phoneticPr fontId="10"/>
  </si>
  <si>
    <t>奈良県補助金</t>
    <rPh sb="0" eb="3">
      <t>ナラケン</t>
    </rPh>
    <rPh sb="3" eb="6">
      <t>ホジョキン</t>
    </rPh>
    <phoneticPr fontId="10"/>
  </si>
  <si>
    <t>住所</t>
    <rPh sb="0" eb="2">
      <t>ジュウショ</t>
    </rPh>
    <phoneticPr fontId="10"/>
  </si>
  <si>
    <t>氏名</t>
    <rPh sb="0" eb="2">
      <t>シメイ</t>
    </rPh>
    <phoneticPr fontId="10"/>
  </si>
  <si>
    <t>基準単価</t>
    <rPh sb="0" eb="4">
      <t>キジュンタンカ</t>
    </rPh>
    <phoneticPr fontId="2"/>
  </si>
  <si>
    <t>うち、医師</t>
    <rPh sb="3" eb="5">
      <t>イシ</t>
    </rPh>
    <phoneticPr fontId="2"/>
  </si>
  <si>
    <t>うち、看護師</t>
    <rPh sb="3" eb="6">
      <t>カンゴシ</t>
    </rPh>
    <phoneticPr fontId="2"/>
  </si>
  <si>
    <t>うち、その他</t>
    <rPh sb="5" eb="6">
      <t>タ</t>
    </rPh>
    <phoneticPr fontId="2"/>
  </si>
  <si>
    <t>205,000円／台</t>
    <rPh sb="7" eb="8">
      <t>エン</t>
    </rPh>
    <rPh sb="9" eb="10">
      <t>ダイ</t>
    </rPh>
    <phoneticPr fontId="18"/>
  </si>
  <si>
    <t>51,400円／台</t>
    <rPh sb="6" eb="7">
      <t>エン</t>
    </rPh>
    <rPh sb="8" eb="9">
      <t>ダイ</t>
    </rPh>
    <phoneticPr fontId="18"/>
  </si>
  <si>
    <t>申請者（開設者）</t>
    <rPh sb="0" eb="3">
      <t>シンセイシャ</t>
    </rPh>
    <rPh sb="4" eb="6">
      <t>カイセツ</t>
    </rPh>
    <rPh sb="6" eb="7">
      <t>シャ</t>
    </rPh>
    <phoneticPr fontId="2"/>
  </si>
  <si>
    <r>
      <t>住所</t>
    </r>
    <r>
      <rPr>
        <sz val="11"/>
        <color theme="1"/>
        <rFont val="游ゴシック"/>
        <family val="3"/>
        <charset val="128"/>
        <scheme val="minor"/>
      </rPr>
      <t>（法人の場合は、主たる事務所の所在地）</t>
    </r>
    <rPh sb="0" eb="2">
      <t>ジュウショ</t>
    </rPh>
    <rPh sb="3" eb="5">
      <t>ホウジン</t>
    </rPh>
    <rPh sb="6" eb="8">
      <t>バアイ</t>
    </rPh>
    <rPh sb="10" eb="11">
      <t>シュ</t>
    </rPh>
    <rPh sb="13" eb="16">
      <t>ジムショ</t>
    </rPh>
    <rPh sb="17" eb="20">
      <t>ショザイチ</t>
    </rPh>
    <phoneticPr fontId="2"/>
  </si>
  <si>
    <r>
      <t>氏名</t>
    </r>
    <r>
      <rPr>
        <sz val="11"/>
        <color theme="1"/>
        <rFont val="游ゴシック"/>
        <family val="3"/>
        <charset val="128"/>
        <scheme val="minor"/>
      </rPr>
      <t>（法人の場合は、名称及び代表者の職氏名）</t>
    </r>
    <rPh sb="0" eb="2">
      <t>シメイ</t>
    </rPh>
    <rPh sb="3" eb="5">
      <t>ホウジン</t>
    </rPh>
    <rPh sb="6" eb="8">
      <t>バアイ</t>
    </rPh>
    <rPh sb="10" eb="12">
      <t>メイショウ</t>
    </rPh>
    <rPh sb="12" eb="13">
      <t>オヨ</t>
    </rPh>
    <rPh sb="14" eb="17">
      <t>ダイヒョウシャ</t>
    </rPh>
    <rPh sb="18" eb="21">
      <t>ショクシメイ</t>
    </rPh>
    <phoneticPr fontId="2"/>
  </si>
  <si>
    <t>２．医療機関名及び所在地</t>
    <rPh sb="2" eb="7">
      <t>イリョウキカンメイ</t>
    </rPh>
    <rPh sb="7" eb="8">
      <t>オヨ</t>
    </rPh>
    <rPh sb="9" eb="12">
      <t>ショザイチ</t>
    </rPh>
    <phoneticPr fontId="2"/>
  </si>
  <si>
    <t>３．交付申請額</t>
    <phoneticPr fontId="2"/>
  </si>
  <si>
    <t>（</t>
    <phoneticPr fontId="2"/>
  </si>
  <si>
    <t>）</t>
    <phoneticPr fontId="2"/>
  </si>
  <si>
    <t>医療機関名</t>
    <rPh sb="0" eb="5">
      <t>イリョウキカンメイ</t>
    </rPh>
    <phoneticPr fontId="18"/>
  </si>
  <si>
    <t>（法人の場合は、主たる事務所の所在地）</t>
    <phoneticPr fontId="2"/>
  </si>
  <si>
    <t>（法人の場合は、名称及び代表者の職氏名）</t>
    <phoneticPr fontId="2"/>
  </si>
  <si>
    <t>【基本情報】</t>
    <rPh sb="1" eb="3">
      <t>キホン</t>
    </rPh>
    <rPh sb="3" eb="5">
      <t>ジョウホウ</t>
    </rPh>
    <phoneticPr fontId="10"/>
  </si>
  <si>
    <t>※着色セルへご記入をお願いします。</t>
    <rPh sb="1" eb="3">
      <t>チャクショク</t>
    </rPh>
    <rPh sb="7" eb="9">
      <t>キニュウ</t>
    </rPh>
    <rPh sb="11" eb="12">
      <t>ネガ</t>
    </rPh>
    <phoneticPr fontId="10"/>
  </si>
  <si>
    <r>
      <t xml:space="preserve">法人所在地
</t>
    </r>
    <r>
      <rPr>
        <sz val="10"/>
        <rFont val="ＭＳ 明朝"/>
        <family val="1"/>
        <charset val="128"/>
      </rPr>
      <t>（個人の場合医療機関所在地）</t>
    </r>
    <rPh sb="0" eb="2">
      <t>ホウジン</t>
    </rPh>
    <rPh sb="2" eb="5">
      <t>ショザイチ</t>
    </rPh>
    <rPh sb="7" eb="9">
      <t>コジン</t>
    </rPh>
    <rPh sb="10" eb="12">
      <t>バアイ</t>
    </rPh>
    <rPh sb="12" eb="14">
      <t>イリョウ</t>
    </rPh>
    <rPh sb="14" eb="16">
      <t>キカン</t>
    </rPh>
    <rPh sb="16" eb="19">
      <t>ショザイチ</t>
    </rPh>
    <phoneticPr fontId="10"/>
  </si>
  <si>
    <r>
      <t xml:space="preserve">法人名
</t>
    </r>
    <r>
      <rPr>
        <sz val="10"/>
        <rFont val="ＭＳ 明朝"/>
        <family val="1"/>
        <charset val="128"/>
      </rPr>
      <t>(個人の場合記載不要）</t>
    </r>
    <rPh sb="0" eb="2">
      <t>ホウジン</t>
    </rPh>
    <rPh sb="2" eb="3">
      <t>メイ</t>
    </rPh>
    <rPh sb="5" eb="7">
      <t>コジン</t>
    </rPh>
    <rPh sb="8" eb="10">
      <t>バアイ</t>
    </rPh>
    <rPh sb="10" eb="12">
      <t>キサイ</t>
    </rPh>
    <rPh sb="12" eb="14">
      <t>フヨウ</t>
    </rPh>
    <phoneticPr fontId="10"/>
  </si>
  <si>
    <r>
      <t xml:space="preserve">代表者職・氏名
</t>
    </r>
    <r>
      <rPr>
        <sz val="10"/>
        <rFont val="ＭＳ 明朝"/>
        <family val="1"/>
        <charset val="128"/>
      </rPr>
      <t>（個人の場合氏名のみ記載）</t>
    </r>
    <rPh sb="0" eb="2">
      <t>ダイヒョウ</t>
    </rPh>
    <rPh sb="2" eb="3">
      <t>シャ</t>
    </rPh>
    <rPh sb="3" eb="4">
      <t>ショク</t>
    </rPh>
    <rPh sb="5" eb="7">
      <t>シメイ</t>
    </rPh>
    <rPh sb="9" eb="11">
      <t>コジン</t>
    </rPh>
    <rPh sb="12" eb="14">
      <t>バアイ</t>
    </rPh>
    <rPh sb="14" eb="16">
      <t>シメイ</t>
    </rPh>
    <rPh sb="18" eb="20">
      <t>キサイ</t>
    </rPh>
    <phoneticPr fontId="10"/>
  </si>
  <si>
    <t>補助金担当者</t>
    <rPh sb="0" eb="3">
      <t>ホジョキン</t>
    </rPh>
    <rPh sb="3" eb="6">
      <t>タントウシャ</t>
    </rPh>
    <phoneticPr fontId="10"/>
  </si>
  <si>
    <t>所属・職</t>
    <rPh sb="0" eb="2">
      <t>ショゾク</t>
    </rPh>
    <rPh sb="3" eb="4">
      <t>ショク</t>
    </rPh>
    <phoneticPr fontId="10"/>
  </si>
  <si>
    <r>
      <t xml:space="preserve">連絡先（電話番号）Ａ
</t>
    </r>
    <r>
      <rPr>
        <sz val="9"/>
        <rFont val="ＭＳ 明朝"/>
        <family val="1"/>
        <charset val="128"/>
      </rPr>
      <t>※日中つながりやすい番号</t>
    </r>
    <rPh sb="0" eb="3">
      <t>レンラクサキ</t>
    </rPh>
    <rPh sb="4" eb="6">
      <t>デンワ</t>
    </rPh>
    <rPh sb="6" eb="8">
      <t>バンゴウ</t>
    </rPh>
    <rPh sb="12" eb="14">
      <t>ニッチュウ</t>
    </rPh>
    <rPh sb="21" eb="23">
      <t>バンゴウ</t>
    </rPh>
    <phoneticPr fontId="10"/>
  </si>
  <si>
    <r>
      <t xml:space="preserve">連絡先（電話番号）Ｂ
</t>
    </r>
    <r>
      <rPr>
        <sz val="9"/>
        <rFont val="ＭＳ 明朝"/>
        <family val="1"/>
        <charset val="128"/>
      </rPr>
      <t>※診察時間外などにつながる番号</t>
    </r>
    <rPh sb="12" eb="14">
      <t>シンサツ</t>
    </rPh>
    <rPh sb="14" eb="16">
      <t>ジカン</t>
    </rPh>
    <rPh sb="16" eb="17">
      <t>ガイ</t>
    </rPh>
    <rPh sb="24" eb="26">
      <t>バンゴウ</t>
    </rPh>
    <phoneticPr fontId="10"/>
  </si>
  <si>
    <r>
      <t xml:space="preserve">メールアドレス
</t>
    </r>
    <r>
      <rPr>
        <sz val="9"/>
        <rFont val="ＭＳ 明朝"/>
        <family val="1"/>
        <charset val="128"/>
      </rPr>
      <t>※交付申請時に使用した
ものが望ましいです。</t>
    </r>
  </si>
  <si>
    <r>
      <t xml:space="preserve">文書送付先
</t>
    </r>
    <r>
      <rPr>
        <sz val="9"/>
        <rFont val="ＭＳ 明朝"/>
        <family val="1"/>
        <charset val="128"/>
      </rPr>
      <t>※医療機関または
法人所在地を記載</t>
    </r>
    <rPh sb="0" eb="2">
      <t>ブンショ</t>
    </rPh>
    <rPh sb="2" eb="5">
      <t>ソウフサキ</t>
    </rPh>
    <rPh sb="7" eb="11">
      <t>イリョウキカン</t>
    </rPh>
    <rPh sb="15" eb="20">
      <t>ホウジンショザイチ</t>
    </rPh>
    <rPh sb="21" eb="23">
      <t>キサイ</t>
    </rPh>
    <phoneticPr fontId="10"/>
  </si>
  <si>
    <t>郵便番号</t>
    <rPh sb="0" eb="4">
      <t>ユウビンバンゴウ</t>
    </rPh>
    <phoneticPr fontId="10"/>
  </si>
  <si>
    <t>宛先</t>
    <rPh sb="0" eb="2">
      <t>アテサキ</t>
    </rPh>
    <phoneticPr fontId="10"/>
  </si>
  <si>
    <t>医療機関所在地</t>
    <rPh sb="0" eb="2">
      <t>イリョウ</t>
    </rPh>
    <rPh sb="2" eb="4">
      <t>キカン</t>
    </rPh>
    <rPh sb="4" eb="7">
      <t>ショザイチ</t>
    </rPh>
    <phoneticPr fontId="10"/>
  </si>
  <si>
    <t>HEPAフィルター付
空気清浄機</t>
    <phoneticPr fontId="2"/>
  </si>
  <si>
    <t>HEPAフィルター付
パーテーション</t>
    <phoneticPr fontId="2"/>
  </si>
  <si>
    <t>令和５年　月　　日</t>
    <rPh sb="0" eb="2">
      <t>レイワ</t>
    </rPh>
    <rPh sb="3" eb="4">
      <t>ネン</t>
    </rPh>
    <rPh sb="5" eb="6">
      <t>ガツ</t>
    </rPh>
    <rPh sb="8" eb="9">
      <t>ニチ</t>
    </rPh>
    <phoneticPr fontId="2"/>
  </si>
  <si>
    <t>当初交付決定額、もしくは直近の変更交付決定額</t>
    <rPh sb="0" eb="2">
      <t>トウショ</t>
    </rPh>
    <rPh sb="2" eb="7">
      <t>コウフケッテイガク</t>
    </rPh>
    <rPh sb="12" eb="14">
      <t>チョッキン</t>
    </rPh>
    <rPh sb="15" eb="19">
      <t>ヘンコウコウフ</t>
    </rPh>
    <rPh sb="19" eb="22">
      <t>ケッテイガク</t>
    </rPh>
    <phoneticPr fontId="2"/>
  </si>
  <si>
    <t>歳入歳出決算書 （ 抄 本 ）</t>
    <rPh sb="0" eb="1">
      <t>トシ</t>
    </rPh>
    <rPh sb="1" eb="2">
      <t>イリ</t>
    </rPh>
    <rPh sb="2" eb="3">
      <t>トシ</t>
    </rPh>
    <rPh sb="3" eb="4">
      <t>デ</t>
    </rPh>
    <rPh sb="4" eb="7">
      <t>ケッサンショ</t>
    </rPh>
    <rPh sb="10" eb="11">
      <t>ショウ</t>
    </rPh>
    <rPh sb="12" eb="13">
      <t>ホン</t>
    </rPh>
    <phoneticPr fontId="10"/>
  </si>
  <si>
    <r>
      <t xml:space="preserve">医療機関コード
</t>
    </r>
    <r>
      <rPr>
        <sz val="9"/>
        <rFont val="ＭＳ 明朝"/>
        <family val="1"/>
        <charset val="128"/>
      </rPr>
      <t>※Ｇ－ＭＩＳ上のコード</t>
    </r>
    <rPh sb="0" eb="2">
      <t>イリョウ</t>
    </rPh>
    <rPh sb="2" eb="4">
      <t>キカン</t>
    </rPh>
    <rPh sb="14" eb="15">
      <t>ジョウ</t>
    </rPh>
    <phoneticPr fontId="10"/>
  </si>
  <si>
    <t>文書送付先</t>
    <rPh sb="0" eb="2">
      <t>ブンショ</t>
    </rPh>
    <rPh sb="2" eb="5">
      <t>ソウフサキ</t>
    </rPh>
    <phoneticPr fontId="10"/>
  </si>
  <si>
    <t>メールアドレス</t>
    <phoneticPr fontId="2"/>
  </si>
  <si>
    <t>連絡先（電話番号）Ａ</t>
    <rPh sb="0" eb="3">
      <t>レンラクサキ</t>
    </rPh>
    <rPh sb="4" eb="6">
      <t>デンワ</t>
    </rPh>
    <rPh sb="6" eb="8">
      <t>バンゴウ</t>
    </rPh>
    <phoneticPr fontId="10"/>
  </si>
  <si>
    <t>連絡先（電話番号）Ｂ</t>
    <phoneticPr fontId="10"/>
  </si>
  <si>
    <t>申請日</t>
    <rPh sb="0" eb="3">
      <t>シンセイビ</t>
    </rPh>
    <phoneticPr fontId="2"/>
  </si>
  <si>
    <t>報告日</t>
    <rPh sb="0" eb="3">
      <t>ホウコクビ</t>
    </rPh>
    <phoneticPr fontId="2"/>
  </si>
  <si>
    <t>第３号様式（第６条関係）</t>
    <phoneticPr fontId="2"/>
  </si>
  <si>
    <t>中止（廃止）承認申請書</t>
    <phoneticPr fontId="2"/>
  </si>
  <si>
    <t>新型コロナウイルス感染症緊急包括支援事業補助金（医療分）</t>
    <phoneticPr fontId="2"/>
  </si>
  <si>
    <t>号の</t>
    <phoneticPr fontId="2"/>
  </si>
  <si>
    <t>３．中止（廃止）の理由</t>
    <rPh sb="2" eb="4">
      <t>チュウシ</t>
    </rPh>
    <rPh sb="5" eb="7">
      <t>ハイシ</t>
    </rPh>
    <phoneticPr fontId="2"/>
  </si>
  <si>
    <t>４．中止予定期間</t>
    <rPh sb="2" eb="6">
      <t>チュウシヨテイ</t>
    </rPh>
    <rPh sb="6" eb="8">
      <t>キカン</t>
    </rPh>
    <phoneticPr fontId="2"/>
  </si>
  <si>
    <t>から</t>
    <phoneticPr fontId="2"/>
  </si>
  <si>
    <t>　　廃止予定年月日</t>
    <rPh sb="2" eb="4">
      <t>ハイシ</t>
    </rPh>
    <rPh sb="4" eb="6">
      <t>ヨテイ</t>
    </rPh>
    <rPh sb="6" eb="9">
      <t>ネンガッピ</t>
    </rPh>
    <phoneticPr fontId="2"/>
  </si>
  <si>
    <t>中止の場合に記入</t>
    <rPh sb="0" eb="2">
      <t>チュウシ</t>
    </rPh>
    <rPh sb="3" eb="5">
      <t>バアイ</t>
    </rPh>
    <rPh sb="6" eb="8">
      <t>キニュウ</t>
    </rPh>
    <phoneticPr fontId="2"/>
  </si>
  <si>
    <t>廃止の場合に記入</t>
    <rPh sb="0" eb="2">
      <t>ハイシ</t>
    </rPh>
    <rPh sb="3" eb="5">
      <t>バアイ</t>
    </rPh>
    <rPh sb="6" eb="8">
      <t>キニュウ</t>
    </rPh>
    <phoneticPr fontId="2"/>
  </si>
  <si>
    <t>上記のとおり請求します。</t>
    <rPh sb="0" eb="2">
      <t>ジョウキ</t>
    </rPh>
    <rPh sb="6" eb="8">
      <t>セイキュウ</t>
    </rPh>
    <phoneticPr fontId="2"/>
  </si>
  <si>
    <t>補助対象事業名</t>
    <phoneticPr fontId="2"/>
  </si>
  <si>
    <t>第４号様式（第７条関係）</t>
    <phoneticPr fontId="2"/>
  </si>
  <si>
    <t>補　助　金　概　算　払　請　求　書</t>
    <rPh sb="0" eb="1">
      <t>ホ</t>
    </rPh>
    <rPh sb="2" eb="3">
      <t>スケ</t>
    </rPh>
    <rPh sb="4" eb="5">
      <t>カネ</t>
    </rPh>
    <rPh sb="6" eb="7">
      <t>ガイ</t>
    </rPh>
    <rPh sb="8" eb="9">
      <t>サン</t>
    </rPh>
    <rPh sb="10" eb="11">
      <t>フツ</t>
    </rPh>
    <rPh sb="12" eb="13">
      <t>ショウ</t>
    </rPh>
    <rPh sb="14" eb="15">
      <t>モトム</t>
    </rPh>
    <rPh sb="16" eb="17">
      <t>ショ</t>
    </rPh>
    <phoneticPr fontId="2"/>
  </si>
  <si>
    <t>　ただし、</t>
    <phoneticPr fontId="2"/>
  </si>
  <si>
    <t>以下の欄もご記入ください。</t>
    <phoneticPr fontId="2"/>
  </si>
  <si>
    <t>振込先金融機関名・店名</t>
    <rPh sb="0" eb="3">
      <t>フリコミサキ</t>
    </rPh>
    <rPh sb="3" eb="8">
      <t>キンユウキカンメイ</t>
    </rPh>
    <rPh sb="9" eb="11">
      <t>テンメイ</t>
    </rPh>
    <phoneticPr fontId="2"/>
  </si>
  <si>
    <t>（預金種別）・口座番号</t>
    <rPh sb="1" eb="5">
      <t>ヨキンシュベツ</t>
    </rPh>
    <rPh sb="7" eb="11">
      <t>コウザバンゴウ</t>
    </rPh>
    <phoneticPr fontId="2"/>
  </si>
  <si>
    <t>（フリガナ）
口座名義</t>
    <rPh sb="7" eb="11">
      <t>コウザメイギ</t>
    </rPh>
    <phoneticPr fontId="2"/>
  </si>
  <si>
    <t>第６号様式（第１１条関係）</t>
    <phoneticPr fontId="2"/>
  </si>
  <si>
    <t>補　助　金　交　付　請　求　書</t>
    <rPh sb="0" eb="1">
      <t>ホ</t>
    </rPh>
    <rPh sb="2" eb="3">
      <t>スケ</t>
    </rPh>
    <rPh sb="4" eb="5">
      <t>カネ</t>
    </rPh>
    <rPh sb="6" eb="7">
      <t>コウ</t>
    </rPh>
    <rPh sb="8" eb="9">
      <t>ツキ</t>
    </rPh>
    <rPh sb="10" eb="11">
      <t>ショウ</t>
    </rPh>
    <rPh sb="12" eb="13">
      <t>モトム</t>
    </rPh>
    <rPh sb="14" eb="15">
      <t>ショ</t>
    </rPh>
    <phoneticPr fontId="2"/>
  </si>
  <si>
    <t>金融機関名</t>
    <rPh sb="0" eb="5">
      <t>キンユウキカンメイ</t>
    </rPh>
    <phoneticPr fontId="10"/>
  </si>
  <si>
    <t>店名</t>
    <rPh sb="0" eb="2">
      <t>テンメイ</t>
    </rPh>
    <phoneticPr fontId="10"/>
  </si>
  <si>
    <t>口座種別</t>
    <rPh sb="0" eb="2">
      <t>コウザ</t>
    </rPh>
    <rPh sb="2" eb="4">
      <t>シュベツ</t>
    </rPh>
    <phoneticPr fontId="2"/>
  </si>
  <si>
    <t>口座名義</t>
    <rPh sb="0" eb="4">
      <t>コウザメイギ</t>
    </rPh>
    <phoneticPr fontId="10"/>
  </si>
  <si>
    <t>口座名義
フリガナ</t>
    <rPh sb="0" eb="4">
      <t>コウザメイギ</t>
    </rPh>
    <phoneticPr fontId="10"/>
  </si>
  <si>
    <t>第７号様式（第１２条関係）</t>
    <phoneticPr fontId="2"/>
  </si>
  <si>
    <t>消費税等仕入控除税額報告書</t>
    <phoneticPr fontId="2"/>
  </si>
  <si>
    <t>奈良県新型コロナウイルス感染症緊急包括支援事業補助金（医療分）交付要綱第１１条に基づき確定された額</t>
    <phoneticPr fontId="2"/>
  </si>
  <si>
    <t>消費税及び地方消費税の申告により確定した消費税等仕入控除税額（要県返還相当額）</t>
    <phoneticPr fontId="2"/>
  </si>
  <si>
    <t>３．</t>
    <phoneticPr fontId="2"/>
  </si>
  <si>
    <t>振込先</t>
    <rPh sb="0" eb="3">
      <t>フリコミサキ</t>
    </rPh>
    <phoneticPr fontId="2"/>
  </si>
  <si>
    <t>金融機関名</t>
    <rPh sb="0" eb="5">
      <t>キンユウキカンメイ</t>
    </rPh>
    <phoneticPr fontId="2"/>
  </si>
  <si>
    <t>店名</t>
    <rPh sb="0" eb="2">
      <t>テンメイ</t>
    </rPh>
    <phoneticPr fontId="2"/>
  </si>
  <si>
    <t>種別</t>
    <rPh sb="0" eb="2">
      <t>シュベツ</t>
    </rPh>
    <phoneticPr fontId="2"/>
  </si>
  <si>
    <t>番号</t>
    <rPh sb="0" eb="2">
      <t>バンゴウ</t>
    </rPh>
    <phoneticPr fontId="2"/>
  </si>
  <si>
    <t>フリガナ</t>
    <phoneticPr fontId="2"/>
  </si>
  <si>
    <t>名義</t>
    <rPh sb="0" eb="2">
      <t>メイギ</t>
    </rPh>
    <phoneticPr fontId="2"/>
  </si>
  <si>
    <t>中止廃止</t>
    <rPh sb="0" eb="4">
      <t>チュウシハイシ</t>
    </rPh>
    <phoneticPr fontId="2"/>
  </si>
  <si>
    <t>申請日</t>
    <rPh sb="0" eb="3">
      <t>シンセイビ</t>
    </rPh>
    <phoneticPr fontId="2"/>
  </si>
  <si>
    <t>交付決定日</t>
    <rPh sb="0" eb="5">
      <t>コウフケッテイビ</t>
    </rPh>
    <phoneticPr fontId="2"/>
  </si>
  <si>
    <t>決定通知番号</t>
    <rPh sb="0" eb="4">
      <t>ケッテイツウチ</t>
    </rPh>
    <rPh sb="4" eb="6">
      <t>バンゴウ</t>
    </rPh>
    <phoneticPr fontId="2"/>
  </si>
  <si>
    <t>中止廃止理由</t>
    <rPh sb="0" eb="2">
      <t>チュウシ</t>
    </rPh>
    <rPh sb="2" eb="6">
      <t>ハイシリユウ</t>
    </rPh>
    <phoneticPr fontId="2"/>
  </si>
  <si>
    <t>中止日（自）</t>
    <rPh sb="0" eb="2">
      <t>チュウシ</t>
    </rPh>
    <rPh sb="2" eb="3">
      <t>ビ</t>
    </rPh>
    <rPh sb="4" eb="5">
      <t>ジ</t>
    </rPh>
    <phoneticPr fontId="2"/>
  </si>
  <si>
    <t>中止日（至）</t>
    <rPh sb="0" eb="3">
      <t>チュウシビ</t>
    </rPh>
    <rPh sb="4" eb="5">
      <t>イタ</t>
    </rPh>
    <phoneticPr fontId="2"/>
  </si>
  <si>
    <t>廃止日</t>
    <rPh sb="0" eb="3">
      <t>ハイシビ</t>
    </rPh>
    <phoneticPr fontId="2"/>
  </si>
  <si>
    <t>概算払請求</t>
    <rPh sb="0" eb="3">
      <t>ガイサンバラ</t>
    </rPh>
    <rPh sb="3" eb="5">
      <t>セイキュウ</t>
    </rPh>
    <phoneticPr fontId="2"/>
  </si>
  <si>
    <t>請求日</t>
    <rPh sb="0" eb="3">
      <t>セイキュウビ</t>
    </rPh>
    <phoneticPr fontId="2"/>
  </si>
  <si>
    <t>請求額</t>
    <rPh sb="0" eb="3">
      <t>セイキュウガク</t>
    </rPh>
    <phoneticPr fontId="2"/>
  </si>
  <si>
    <t>請求</t>
    <rPh sb="0" eb="2">
      <t>セイキュウ</t>
    </rPh>
    <phoneticPr fontId="2"/>
  </si>
  <si>
    <t>額確定日</t>
    <rPh sb="0" eb="1">
      <t>ガク</t>
    </rPh>
    <rPh sb="1" eb="3">
      <t>カクテイ</t>
    </rPh>
    <rPh sb="3" eb="4">
      <t>ビ</t>
    </rPh>
    <phoneticPr fontId="2"/>
  </si>
  <si>
    <t>確定通知番号</t>
    <rPh sb="0" eb="2">
      <t>カクテイ</t>
    </rPh>
    <rPh sb="2" eb="4">
      <t>ツウチ</t>
    </rPh>
    <rPh sb="4" eb="6">
      <t>バンゴウ</t>
    </rPh>
    <phoneticPr fontId="2"/>
  </si>
  <si>
    <t>消費税仕入控除</t>
    <phoneticPr fontId="2"/>
  </si>
  <si>
    <t>文書番号</t>
    <rPh sb="0" eb="4">
      <t>ブンショバンゴウ</t>
    </rPh>
    <phoneticPr fontId="2"/>
  </si>
  <si>
    <t>報告日</t>
    <rPh sb="0" eb="3">
      <t>ホウコクビ</t>
    </rPh>
    <phoneticPr fontId="2"/>
  </si>
  <si>
    <t>返還額</t>
    <rPh sb="0" eb="3">
      <t>ヘンカンガク</t>
    </rPh>
    <phoneticPr fontId="2"/>
  </si>
  <si>
    <t>確定額</t>
    <rPh sb="0" eb="2">
      <t>カクテイ</t>
    </rPh>
    <rPh sb="2" eb="3">
      <t>ガク</t>
    </rPh>
    <phoneticPr fontId="2"/>
  </si>
  <si>
    <t>簡易陰圧装置</t>
    <phoneticPr fontId="2"/>
  </si>
  <si>
    <t>（１）新設、増設に伴う初度設備を購入するために必要な需要品（消耗品）及び備品購入費</t>
    <phoneticPr fontId="19"/>
  </si>
  <si>
    <t>4,320,000円／床</t>
    <rPh sb="9" eb="10">
      <t>エン</t>
    </rPh>
    <rPh sb="11" eb="12">
      <t>ショウ</t>
    </rPh>
    <phoneticPr fontId="18"/>
  </si>
  <si>
    <t>付け地医第</t>
    <rPh sb="0" eb="1">
      <t>ヅ</t>
    </rPh>
    <phoneticPr fontId="2"/>
  </si>
  <si>
    <t>決定のあった奈良県新型コロナウイルス感染症緊急包括支援事業補助金（医療分）について次のとおり中止（廃止）したいので、承認願いたく奈良県新型コロナウイルス感染症緊急包括支援事業補助金（医療分）交付要綱第６条第２項の規定により申請します。</t>
    <phoneticPr fontId="2"/>
  </si>
  <si>
    <t>をもって交付</t>
    <phoneticPr fontId="2"/>
  </si>
  <si>
    <t>の交付決定を受けた奈良県新型コロナウイルス感染症緊急包括支援事業補助金（医療分）</t>
    <phoneticPr fontId="2"/>
  </si>
  <si>
    <t>で補助金</t>
    <phoneticPr fontId="2"/>
  </si>
  <si>
    <t>の額を確定した通知を受けた奈良県新型コロナウイルス感染症緊急包括支援事業補助金（医療分）</t>
    <phoneticPr fontId="2"/>
  </si>
  <si>
    <t>あった奈良県新型コロナウイルス感染症緊急包括支援事業補助金（医療分）について、奈良県新型コロナウイルス感染症緊急包括支援事業補助金（医療分）交付要綱第１２条の規定に基づき下記のとおり報告します。</t>
    <phoneticPr fontId="2"/>
  </si>
  <si>
    <t>で交付決定が</t>
    <phoneticPr fontId="2"/>
  </si>
  <si>
    <t>簡易病室及び
付帯する備品</t>
    <phoneticPr fontId="2"/>
  </si>
  <si>
    <t>(床)</t>
    <rPh sb="1" eb="2">
      <t>ショウ</t>
    </rPh>
    <phoneticPr fontId="2"/>
  </si>
  <si>
    <t>133,000円／床</t>
    <rPh sb="7" eb="8">
      <t>エン</t>
    </rPh>
    <rPh sb="9" eb="10">
      <t>ショウ</t>
    </rPh>
    <phoneticPr fontId="18"/>
  </si>
  <si>
    <t>新設、増設する病床数</t>
    <rPh sb="0" eb="2">
      <t>シンセツ</t>
    </rPh>
    <rPh sb="3" eb="5">
      <t>ゾウセツ</t>
    </rPh>
    <rPh sb="7" eb="10">
      <t>ビョウショウスウ</t>
    </rPh>
    <phoneticPr fontId="2"/>
  </si>
  <si>
    <t>新設、増設病床数</t>
    <rPh sb="0" eb="2">
      <t>シンセツ</t>
    </rPh>
    <rPh sb="3" eb="5">
      <t>ゾウセツ</t>
    </rPh>
    <rPh sb="5" eb="8">
      <t>ビョウショウスウ</t>
    </rPh>
    <phoneticPr fontId="2"/>
  </si>
  <si>
    <t>新設、増設病床数</t>
    <rPh sb="0" eb="2">
      <t>シンセツ</t>
    </rPh>
    <rPh sb="3" eb="8">
      <t>ゾウセツビョウショウスウ</t>
    </rPh>
    <phoneticPr fontId="2"/>
  </si>
  <si>
    <r>
      <t xml:space="preserve">保険医療機関コード（10桁）
</t>
    </r>
    <r>
      <rPr>
        <sz val="9"/>
        <rFont val="ＭＳ 明朝"/>
        <family val="1"/>
        <charset val="128"/>
      </rPr>
      <t>※「29」から始まるコード</t>
    </r>
    <rPh sb="0" eb="2">
      <t>ホケン</t>
    </rPh>
    <rPh sb="2" eb="4">
      <t>イリョウ</t>
    </rPh>
    <rPh sb="4" eb="6">
      <t>キカン</t>
    </rPh>
    <rPh sb="12" eb="13">
      <t>ケタ</t>
    </rPh>
    <rPh sb="22" eb="23">
      <t>ハジ</t>
    </rPh>
    <phoneticPr fontId="10"/>
  </si>
  <si>
    <t>※記入例を参考にご記入ください。</t>
    <rPh sb="1" eb="4">
      <t>キニュウレイ</t>
    </rPh>
    <rPh sb="5" eb="7">
      <t>サンコウ</t>
    </rPh>
    <rPh sb="9" eb="11">
      <t>キニュウ</t>
    </rPh>
    <phoneticPr fontId="2"/>
  </si>
  <si>
    <t>購入予定物品等一覧</t>
    <rPh sb="0" eb="2">
      <t>コウニュウ</t>
    </rPh>
    <rPh sb="2" eb="4">
      <t>ヨテイ</t>
    </rPh>
    <rPh sb="4" eb="6">
      <t>ブッピン</t>
    </rPh>
    <rPh sb="6" eb="7">
      <t>トウ</t>
    </rPh>
    <rPh sb="7" eb="9">
      <t>イチラン</t>
    </rPh>
    <phoneticPr fontId="10"/>
  </si>
  <si>
    <t>購入費計</t>
    <rPh sb="0" eb="3">
      <t>コウニュウヒ</t>
    </rPh>
    <rPh sb="3" eb="4">
      <t>ケイ</t>
    </rPh>
    <phoneticPr fontId="2"/>
  </si>
  <si>
    <t>【記入例】</t>
    <rPh sb="1" eb="4">
      <t>キニュウレイ</t>
    </rPh>
    <phoneticPr fontId="2"/>
  </si>
  <si>
    <t>メーカー</t>
    <phoneticPr fontId="2"/>
  </si>
  <si>
    <t>型式</t>
    <rPh sb="0" eb="2">
      <t>カタシキ</t>
    </rPh>
    <phoneticPr fontId="2"/>
  </si>
  <si>
    <t>単価（税込）</t>
    <rPh sb="0" eb="2">
      <t>タンカ</t>
    </rPh>
    <rPh sb="3" eb="5">
      <t>ゼイコ</t>
    </rPh>
    <phoneticPr fontId="2"/>
  </si>
  <si>
    <t>購入費（税込）</t>
    <rPh sb="0" eb="3">
      <t>コウニュウヒ</t>
    </rPh>
    <rPh sb="4" eb="6">
      <t>ゼイコ</t>
    </rPh>
    <phoneticPr fontId="2"/>
  </si>
  <si>
    <t>例）非接触サーモグラフィーカメラ</t>
    <rPh sb="0" eb="1">
      <t>レイ</t>
    </rPh>
    <rPh sb="2" eb="5">
      <t>ヒセッショク</t>
    </rPh>
    <phoneticPr fontId="2"/>
  </si>
  <si>
    <t>△△△△△（株）</t>
    <rPh sb="6" eb="7">
      <t>カブ</t>
    </rPh>
    <phoneticPr fontId="2"/>
  </si>
  <si>
    <t>THERMO-2023SMPL</t>
    <phoneticPr fontId="2"/>
  </si>
  <si>
    <t>購入物品等一覧</t>
    <rPh sb="0" eb="2">
      <t>コウニュウ</t>
    </rPh>
    <rPh sb="2" eb="4">
      <t>ブッピン</t>
    </rPh>
    <rPh sb="4" eb="5">
      <t>トウ</t>
    </rPh>
    <rPh sb="5" eb="7">
      <t>イチラン</t>
    </rPh>
    <phoneticPr fontId="10"/>
  </si>
  <si>
    <t>新型コロナウイルス感染症を疑う患者受入れのための</t>
    <rPh sb="0" eb="2">
      <t>シンガタ</t>
    </rPh>
    <rPh sb="9" eb="12">
      <t>カンセンショウ</t>
    </rPh>
    <rPh sb="13" eb="14">
      <t>ウタガ</t>
    </rPh>
    <rPh sb="15" eb="17">
      <t>カンジャ</t>
    </rPh>
    <rPh sb="17" eb="19">
      <t>ウケイキュウキュウシュウサンキショウニイリョウタイセイカクホセツビセイビジギョウ</t>
    </rPh>
    <phoneticPr fontId="2"/>
  </si>
  <si>
    <t>救急・周産期・小児医療体制確保設備整備事業</t>
  </si>
  <si>
    <t>令和５年度奈良県新型コロナウイルス感染症を疑う患者受入れのための救急・周産期・小児医療体制確保設備整備事業所要額精算書</t>
    <rPh sb="0" eb="2">
      <t>レイワ</t>
    </rPh>
    <rPh sb="3" eb="5">
      <t>ネンド</t>
    </rPh>
    <rPh sb="5" eb="7">
      <t>ナラ</t>
    </rPh>
    <rPh sb="7" eb="8">
      <t>ケン</t>
    </rPh>
    <rPh sb="8" eb="10">
      <t>シンガタ</t>
    </rPh>
    <rPh sb="17" eb="20">
      <t>カンセンショウ</t>
    </rPh>
    <rPh sb="21" eb="22">
      <t>ウタガ</t>
    </rPh>
    <rPh sb="23" eb="25">
      <t>カンジャ</t>
    </rPh>
    <rPh sb="25" eb="27">
      <t>ウケイ</t>
    </rPh>
    <rPh sb="32" eb="34">
      <t>キュウキュウ</t>
    </rPh>
    <rPh sb="35" eb="38">
      <t>シュウサンキ</t>
    </rPh>
    <rPh sb="39" eb="41">
      <t>ショウニ</t>
    </rPh>
    <rPh sb="41" eb="43">
      <t>イリョウ</t>
    </rPh>
    <rPh sb="43" eb="45">
      <t>タイセイ</t>
    </rPh>
    <rPh sb="45" eb="47">
      <t>カクホ</t>
    </rPh>
    <rPh sb="47" eb="49">
      <t>セツビ</t>
    </rPh>
    <rPh sb="49" eb="51">
      <t>セイビ</t>
    </rPh>
    <rPh sb="51" eb="53">
      <t>ジギョウ</t>
    </rPh>
    <rPh sb="53" eb="56">
      <t>ショヨウガク</t>
    </rPh>
    <rPh sb="56" eb="58">
      <t>セイサン</t>
    </rPh>
    <rPh sb="58" eb="59">
      <t>ショ</t>
    </rPh>
    <phoneticPr fontId="2"/>
  </si>
  <si>
    <t>新型コロナウイルス感染症を疑う患者受入れのための救急・周産期・小児医療体制確保設備整備事業　事業計画書</t>
    <rPh sb="46" eb="48">
      <t>ジギョウ</t>
    </rPh>
    <rPh sb="48" eb="51">
      <t>ケイカクショ</t>
    </rPh>
    <phoneticPr fontId="10"/>
  </si>
  <si>
    <t>　　令和５年度奈良県新型コロナウイルス感染症を疑う患者受入れのための救急・周産期・小児医療体制確保設備整備事業所要額調書</t>
    <rPh sb="2" eb="4">
      <t>レイワ</t>
    </rPh>
    <rPh sb="5" eb="7">
      <t>ネンド</t>
    </rPh>
    <rPh sb="10" eb="12">
      <t>シンガタ</t>
    </rPh>
    <rPh sb="19" eb="22">
      <t>カンセンショウ</t>
    </rPh>
    <rPh sb="23" eb="24">
      <t>ウタガ</t>
    </rPh>
    <rPh sb="25" eb="27">
      <t>カンジャ</t>
    </rPh>
    <rPh sb="27" eb="29">
      <t>ウケイ</t>
    </rPh>
    <rPh sb="34" eb="36">
      <t>キュウキュウ</t>
    </rPh>
    <rPh sb="37" eb="40">
      <t>シュウサンキ</t>
    </rPh>
    <rPh sb="41" eb="43">
      <t>ショウニ</t>
    </rPh>
    <rPh sb="43" eb="45">
      <t>イリョウ</t>
    </rPh>
    <rPh sb="45" eb="47">
      <t>タイセイ</t>
    </rPh>
    <rPh sb="47" eb="49">
      <t>カクホ</t>
    </rPh>
    <rPh sb="49" eb="51">
      <t>セツビ</t>
    </rPh>
    <rPh sb="51" eb="53">
      <t>セイビ</t>
    </rPh>
    <rPh sb="53" eb="55">
      <t>ジギョウ</t>
    </rPh>
    <rPh sb="55" eb="58">
      <t>ショヨウガク</t>
    </rPh>
    <rPh sb="58" eb="60">
      <t>チョウショ</t>
    </rPh>
    <phoneticPr fontId="2"/>
  </si>
  <si>
    <t>別紙８－１</t>
    <rPh sb="0" eb="2">
      <t>ベッシ</t>
    </rPh>
    <phoneticPr fontId="2"/>
  </si>
  <si>
    <t>別紙８－２</t>
    <rPh sb="0" eb="2">
      <t>ベッシ</t>
    </rPh>
    <phoneticPr fontId="2"/>
  </si>
  <si>
    <t>別紙８－２　附表</t>
    <rPh sb="0" eb="2">
      <t>ベッシ</t>
    </rPh>
    <rPh sb="6" eb="8">
      <t>フヒョウ</t>
    </rPh>
    <phoneticPr fontId="2"/>
  </si>
  <si>
    <t>別紙８－３</t>
    <rPh sb="0" eb="2">
      <t>ベッシ</t>
    </rPh>
    <phoneticPr fontId="2"/>
  </si>
  <si>
    <t>別紙８－４</t>
    <rPh sb="0" eb="2">
      <t>ベッシ</t>
    </rPh>
    <phoneticPr fontId="2"/>
  </si>
  <si>
    <t>別紙８－４　附表</t>
    <rPh sb="0" eb="2">
      <t>ベッシ</t>
    </rPh>
    <rPh sb="6" eb="8">
      <t>フヒョウ</t>
    </rPh>
    <phoneticPr fontId="2"/>
  </si>
  <si>
    <t>区分</t>
    <rPh sb="0" eb="2">
      <t>クブン</t>
    </rPh>
    <phoneticPr fontId="2"/>
  </si>
  <si>
    <t>区　分</t>
    <rPh sb="0" eb="1">
      <t>ク</t>
    </rPh>
    <rPh sb="2" eb="3">
      <t>ブン</t>
    </rPh>
    <phoneticPr fontId="2"/>
  </si>
  <si>
    <t>（１）</t>
    <phoneticPr fontId="2"/>
  </si>
  <si>
    <t>（３）</t>
  </si>
  <si>
    <t>（４）</t>
  </si>
  <si>
    <t>（５）</t>
  </si>
  <si>
    <t>（６）</t>
  </si>
  <si>
    <t>（７）</t>
  </si>
  <si>
    <t>（８）</t>
  </si>
  <si>
    <t>（９）</t>
  </si>
  <si>
    <t>（１０）</t>
  </si>
  <si>
    <t>新設、増設に伴う初度設備を購入するために必要な需用費及び備品購入費</t>
    <rPh sb="0" eb="2">
      <t>シンセツ</t>
    </rPh>
    <rPh sb="3" eb="5">
      <t>ゾウセツ</t>
    </rPh>
    <rPh sb="6" eb="7">
      <t>トモナ</t>
    </rPh>
    <rPh sb="8" eb="12">
      <t>ショドセツビ</t>
    </rPh>
    <rPh sb="13" eb="15">
      <t>コウニュウ</t>
    </rPh>
    <rPh sb="20" eb="22">
      <t>ヒツヨウ</t>
    </rPh>
    <rPh sb="23" eb="26">
      <t>ジュヨウヒ</t>
    </rPh>
    <rPh sb="26" eb="27">
      <t>オヨ</t>
    </rPh>
    <rPh sb="28" eb="33">
      <t>ビヒンコウニュウヒ</t>
    </rPh>
    <phoneticPr fontId="2"/>
  </si>
  <si>
    <t>簡易陰圧装置</t>
    <rPh sb="0" eb="4">
      <t>カンイインアツ</t>
    </rPh>
    <rPh sb="4" eb="6">
      <t>ソウチ</t>
    </rPh>
    <phoneticPr fontId="2"/>
  </si>
  <si>
    <t>簡易ベッド</t>
    <rPh sb="0" eb="2">
      <t>カンイ</t>
    </rPh>
    <phoneticPr fontId="2"/>
  </si>
  <si>
    <t>HEPAフィルター付空気清浄機（陰圧対応可能なものに限る）</t>
    <phoneticPr fontId="2"/>
  </si>
  <si>
    <t>HEPAフィルター付パーテーション</t>
    <phoneticPr fontId="2"/>
  </si>
  <si>
    <t>消毒経費</t>
    <rPh sb="0" eb="2">
      <t>ショウドク</t>
    </rPh>
    <rPh sb="2" eb="4">
      <t>ケイヒ</t>
    </rPh>
    <phoneticPr fontId="2"/>
  </si>
  <si>
    <t>救急医療を担う医療機関において、疑い患者の診察に要する備品</t>
    <rPh sb="0" eb="2">
      <t>キュウキュウ</t>
    </rPh>
    <rPh sb="2" eb="4">
      <t>イリョウ</t>
    </rPh>
    <rPh sb="5" eb="6">
      <t>ニナ</t>
    </rPh>
    <rPh sb="7" eb="11">
      <t>イリョウキカン</t>
    </rPh>
    <rPh sb="16" eb="17">
      <t>ウタガ</t>
    </rPh>
    <rPh sb="18" eb="20">
      <t>カンジャ</t>
    </rPh>
    <rPh sb="21" eb="23">
      <t>シンサツ</t>
    </rPh>
    <rPh sb="24" eb="25">
      <t>ヨウ</t>
    </rPh>
    <rPh sb="27" eb="29">
      <t>ビヒン</t>
    </rPh>
    <phoneticPr fontId="2"/>
  </si>
  <si>
    <t>周産期医療又は小児医療を担う医療機関において、疑い患者に使用する保育器</t>
    <rPh sb="0" eb="5">
      <t>シュウサンキイリョウ</t>
    </rPh>
    <rPh sb="5" eb="6">
      <t>マタ</t>
    </rPh>
    <rPh sb="7" eb="11">
      <t>ショウニイリョウ</t>
    </rPh>
    <rPh sb="12" eb="13">
      <t>ニナ</t>
    </rPh>
    <rPh sb="28" eb="30">
      <t>シヨウ</t>
    </rPh>
    <rPh sb="32" eb="35">
      <t>ホイクキ</t>
    </rPh>
    <phoneticPr fontId="2"/>
  </si>
  <si>
    <t>（円）</t>
    <rPh sb="1" eb="2">
      <t>エン</t>
    </rPh>
    <phoneticPr fontId="2"/>
  </si>
  <si>
    <t>エントランス</t>
    <phoneticPr fontId="2"/>
  </si>
  <si>
    <t>令和５年8月</t>
    <rPh sb="0" eb="2">
      <t>レイワ</t>
    </rPh>
    <rPh sb="3" eb="4">
      <t>ネン</t>
    </rPh>
    <rPh sb="5" eb="6">
      <t>ガツ</t>
    </rPh>
    <phoneticPr fontId="2"/>
  </si>
  <si>
    <t>台(個)</t>
    <rPh sb="0" eb="1">
      <t>ダイ</t>
    </rPh>
    <rPh sb="2" eb="3">
      <t>コ</t>
    </rPh>
    <phoneticPr fontId="2"/>
  </si>
  <si>
    <t>数</t>
    <rPh sb="0" eb="1">
      <t>スウ</t>
    </rPh>
    <phoneticPr fontId="2"/>
  </si>
  <si>
    <t>（２）個人防護具　</t>
  </si>
  <si>
    <t>（２）個人防護具　</t>
    <phoneticPr fontId="19"/>
  </si>
  <si>
    <t>（３）簡易陰圧装置</t>
  </si>
  <si>
    <t>（３）簡易陰圧装置</t>
    <phoneticPr fontId="2"/>
  </si>
  <si>
    <t>（４）簡易ベッド</t>
  </si>
  <si>
    <t>（４）簡易ベッド</t>
    <phoneticPr fontId="2"/>
  </si>
  <si>
    <t>（５）簡易診療室及び付帯する備品</t>
  </si>
  <si>
    <t>（５）簡易診療室及び付帯する備品</t>
    <phoneticPr fontId="2"/>
  </si>
  <si>
    <t>（６）HEPAフィルター付空気清浄機（陰圧対応可能なものに限る）</t>
    <rPh sb="19" eb="23">
      <t>インアツタイオウ</t>
    </rPh>
    <rPh sb="23" eb="25">
      <t>カノウ</t>
    </rPh>
    <rPh sb="29" eb="30">
      <t>カギ</t>
    </rPh>
    <phoneticPr fontId="19"/>
  </si>
  <si>
    <t>（７）HEPAフィルター付パーテーション</t>
  </si>
  <si>
    <t>（７）HEPAフィルター付パーテーション</t>
    <phoneticPr fontId="2"/>
  </si>
  <si>
    <t>（８）消毒経費</t>
    <rPh sb="3" eb="7">
      <t>ショウドクケイヒ</t>
    </rPh>
    <phoneticPr fontId="2"/>
  </si>
  <si>
    <t>（９）救急医療を担う医療機関において、疑い患者の診察に要する備品</t>
  </si>
  <si>
    <t>（９）救急医療を担う医療機関において、疑い患者の診察に要する備品</t>
    <phoneticPr fontId="2"/>
  </si>
  <si>
    <t>3,600円／医療従事者</t>
    <rPh sb="5" eb="6">
      <t>エン</t>
    </rPh>
    <rPh sb="7" eb="9">
      <t>イリョウ</t>
    </rPh>
    <rPh sb="9" eb="12">
      <t>ジュウジシャ</t>
    </rPh>
    <phoneticPr fontId="18"/>
  </si>
  <si>
    <t>300,000円／施設</t>
    <rPh sb="7" eb="8">
      <t>エン</t>
    </rPh>
    <rPh sb="9" eb="11">
      <t>シセツ</t>
    </rPh>
    <phoneticPr fontId="18"/>
  </si>
  <si>
    <t>（１０）周産期医療又は小児医療を担う医療機関において、疑い患者に使用する保育器</t>
  </si>
  <si>
    <t>（１０）周産期医療又は小児医療を担う医療機関において、疑い患者に使用する保育器</t>
    <phoneticPr fontId="2"/>
  </si>
  <si>
    <t>設置する病床数</t>
    <rPh sb="0" eb="2">
      <t>セッチ</t>
    </rPh>
    <rPh sb="4" eb="7">
      <t>ビョウショウスウ</t>
    </rPh>
    <phoneticPr fontId="2"/>
  </si>
  <si>
    <t>購入台数</t>
    <rPh sb="0" eb="4">
      <t>コウニュウダイスウ</t>
    </rPh>
    <phoneticPr fontId="2"/>
  </si>
  <si>
    <t>(台)</t>
    <rPh sb="1" eb="2">
      <t>ダイ</t>
    </rPh>
    <phoneticPr fontId="2"/>
  </si>
  <si>
    <t>備　考</t>
    <rPh sb="0" eb="1">
      <t>ビ</t>
    </rPh>
    <rPh sb="2" eb="3">
      <t>コウ</t>
    </rPh>
    <phoneticPr fontId="2"/>
  </si>
  <si>
    <t>905,000円／施設</t>
    <rPh sb="7" eb="8">
      <t>エン</t>
    </rPh>
    <rPh sb="9" eb="11">
      <t>シセツ</t>
    </rPh>
    <phoneticPr fontId="18"/>
  </si>
  <si>
    <t>リスト
選択</t>
    <rPh sb="4" eb="6">
      <t>センタク</t>
    </rPh>
    <phoneticPr fontId="2"/>
  </si>
  <si>
    <t>事業費
（税込）</t>
    <rPh sb="0" eb="3">
      <t>ジギョウヒ</t>
    </rPh>
    <rPh sb="5" eb="7">
      <t>ゼイコミ</t>
    </rPh>
    <phoneticPr fontId="20"/>
  </si>
  <si>
    <t>購入台数</t>
    <rPh sb="0" eb="2">
      <t>コウニュウ</t>
    </rPh>
    <rPh sb="2" eb="4">
      <t>ダイスウ</t>
    </rPh>
    <phoneticPr fontId="2"/>
  </si>
  <si>
    <t>（１）新設、増設に伴う初度設備を購入するために必要な需要品（消耗品）及び備品購入費</t>
  </si>
  <si>
    <t>（うち、物品購入）</t>
    <rPh sb="4" eb="6">
      <t>ブッピン</t>
    </rPh>
    <rPh sb="6" eb="8">
      <t>コウニュウ</t>
    </rPh>
    <phoneticPr fontId="2"/>
  </si>
  <si>
    <t>（うち、委託等）</t>
    <rPh sb="4" eb="6">
      <t>イタク</t>
    </rPh>
    <rPh sb="6" eb="7">
      <t>トウ</t>
    </rPh>
    <phoneticPr fontId="2"/>
  </si>
  <si>
    <t>①マスク</t>
  </si>
  <si>
    <t>②ゴーグル</t>
  </si>
  <si>
    <t>③ガウン</t>
  </si>
  <si>
    <t>④グローブ</t>
  </si>
  <si>
    <t>⑤キャップ</t>
  </si>
  <si>
    <t>⑥フェイスシールド</t>
  </si>
  <si>
    <t>補助対象個数</t>
    <rPh sb="0" eb="4">
      <t>ホジョタイショウ</t>
    </rPh>
    <rPh sb="4" eb="6">
      <t>コスウ</t>
    </rPh>
    <phoneticPr fontId="2"/>
  </si>
  <si>
    <t>個人防護具を必要とする入院医療従事者数／日　(A)</t>
    <rPh sb="11" eb="13">
      <t>ニュウイン</t>
    </rPh>
    <phoneticPr fontId="2"/>
  </si>
  <si>
    <t>入院医療従事者延べ人数　(A)×(B)=(C)</t>
    <rPh sb="0" eb="2">
      <t>ニュウイン</t>
    </rPh>
    <phoneticPr fontId="2"/>
  </si>
  <si>
    <t>(E)</t>
    <phoneticPr fontId="2"/>
  </si>
  <si>
    <t>(D)÷(E)＝(F)</t>
    <phoneticPr fontId="2"/>
  </si>
  <si>
    <t>(G)</t>
    <phoneticPr fontId="2"/>
  </si>
  <si>
    <t>(C)×(G)＝(H)</t>
    <phoneticPr fontId="2"/>
  </si>
  <si>
    <t>(F)×(H)</t>
    <phoneticPr fontId="2"/>
  </si>
  <si>
    <t>１日１人当たり必要数</t>
    <rPh sb="1" eb="2">
      <t>ニチ</t>
    </rPh>
    <rPh sb="3" eb="4">
      <t>ニン</t>
    </rPh>
    <rPh sb="4" eb="5">
      <t>ア</t>
    </rPh>
    <rPh sb="7" eb="10">
      <t>ヒツヨウスウ</t>
    </rPh>
    <phoneticPr fontId="2"/>
  </si>
  <si>
    <t>合　　計</t>
    <rPh sb="0" eb="1">
      <t>アイ</t>
    </rPh>
    <rPh sb="3" eb="4">
      <t>ケイ</t>
    </rPh>
    <phoneticPr fontId="2"/>
  </si>
  <si>
    <t>単価（税込）</t>
    <rPh sb="0" eb="2">
      <t>タンカ</t>
    </rPh>
    <phoneticPr fontId="2"/>
  </si>
  <si>
    <t>補助対象額（税込）</t>
    <rPh sb="0" eb="5">
      <t>ホジョタイショウガク</t>
    </rPh>
    <phoneticPr fontId="2"/>
  </si>
  <si>
    <t>医師</t>
    <rPh sb="0" eb="2">
      <t>イシ</t>
    </rPh>
    <phoneticPr fontId="2"/>
  </si>
  <si>
    <t>看護師</t>
    <rPh sb="0" eb="3">
      <t>カンゴシ</t>
    </rPh>
    <phoneticPr fontId="2"/>
  </si>
  <si>
    <t>その他</t>
    <rPh sb="2" eb="3">
      <t>タ</t>
    </rPh>
    <phoneticPr fontId="2"/>
  </si>
  <si>
    <t>見積額（税込）</t>
    <rPh sb="0" eb="2">
      <t>ミツモリ</t>
    </rPh>
    <rPh sb="2" eb="3">
      <t>ガク</t>
    </rPh>
    <rPh sb="4" eb="6">
      <t>ゼイコ</t>
    </rPh>
    <phoneticPr fontId="2"/>
  </si>
  <si>
    <t>見積個数</t>
    <rPh sb="0" eb="2">
      <t>ミツモリ</t>
    </rPh>
    <rPh sb="2" eb="4">
      <t>コスウ</t>
    </rPh>
    <phoneticPr fontId="2"/>
  </si>
  <si>
    <t>１箱1,000枚入りのマスクを購入する場合、
(D)欄：１箱の税込見積額
(E)欄：１箱に内包される個数（＝1,000）</t>
    <rPh sb="1" eb="2">
      <t>ハコ</t>
    </rPh>
    <rPh sb="7" eb="8">
      <t>マイ</t>
    </rPh>
    <rPh sb="8" eb="9">
      <t>イ</t>
    </rPh>
    <rPh sb="15" eb="17">
      <t>コウニュウ</t>
    </rPh>
    <rPh sb="19" eb="21">
      <t>バアイ</t>
    </rPh>
    <rPh sb="26" eb="27">
      <t>ラン</t>
    </rPh>
    <rPh sb="29" eb="30">
      <t>ハコ</t>
    </rPh>
    <rPh sb="31" eb="33">
      <t>ゼイコ</t>
    </rPh>
    <rPh sb="33" eb="36">
      <t>ミツモリガク</t>
    </rPh>
    <rPh sb="40" eb="41">
      <t>ラン</t>
    </rPh>
    <rPh sb="43" eb="44">
      <t>ハコ</t>
    </rPh>
    <rPh sb="45" eb="47">
      <t>ナイホウ</t>
    </rPh>
    <rPh sb="50" eb="52">
      <t>コスウ</t>
    </rPh>
    <phoneticPr fontId="2"/>
  </si>
  <si>
    <t>個人防護具積算</t>
    <phoneticPr fontId="10"/>
  </si>
  <si>
    <t>※　個人防護具については、附表「個人防護具積算」に記入すること。個人防護具以外の購入物品等は、附表「購入予定物品一覧」を記入すること</t>
    <rPh sb="2" eb="4">
      <t>コジン</t>
    </rPh>
    <rPh sb="4" eb="7">
      <t>ボウゴグ</t>
    </rPh>
    <rPh sb="13" eb="15">
      <t>フヒョウ</t>
    </rPh>
    <rPh sb="16" eb="21">
      <t>コジンボウゴグ</t>
    </rPh>
    <rPh sb="21" eb="23">
      <t>セキサン</t>
    </rPh>
    <rPh sb="25" eb="27">
      <t>キニュウ</t>
    </rPh>
    <rPh sb="32" eb="37">
      <t>コジンボウゴグ</t>
    </rPh>
    <rPh sb="37" eb="39">
      <t>イガイ</t>
    </rPh>
    <rPh sb="40" eb="42">
      <t>コウニュウ</t>
    </rPh>
    <rPh sb="42" eb="45">
      <t>ブッピントウ</t>
    </rPh>
    <rPh sb="47" eb="49">
      <t>フヒョウ</t>
    </rPh>
    <rPh sb="50" eb="52">
      <t>コウニュウ</t>
    </rPh>
    <rPh sb="52" eb="54">
      <t>ヨテイ</t>
    </rPh>
    <rPh sb="54" eb="56">
      <t>ブッピン</t>
    </rPh>
    <rPh sb="56" eb="58">
      <t>イチラン</t>
    </rPh>
    <rPh sb="60" eb="62">
      <t>キニュウ</t>
    </rPh>
    <phoneticPr fontId="2"/>
  </si>
  <si>
    <t>実費相当</t>
    <rPh sb="0" eb="2">
      <t>ジッピ</t>
    </rPh>
    <rPh sb="2" eb="4">
      <t>ソウトウ</t>
    </rPh>
    <phoneticPr fontId="2"/>
  </si>
  <si>
    <t>購入費区分計（税込）</t>
    <rPh sb="0" eb="3">
      <t>コウニュウヒ</t>
    </rPh>
    <rPh sb="3" eb="5">
      <t>クブン</t>
    </rPh>
    <rPh sb="5" eb="6">
      <t>ケイ</t>
    </rPh>
    <rPh sb="7" eb="9">
      <t>ゼイコ</t>
    </rPh>
    <phoneticPr fontId="2"/>
  </si>
  <si>
    <t>救急医療を担う医療機関において、疑い患者の診察に要する備品</t>
    <phoneticPr fontId="2"/>
  </si>
  <si>
    <t>周産期医療又は小児医療を担う医療機関において、疑い患者に使用する保育器</t>
    <phoneticPr fontId="2"/>
  </si>
  <si>
    <t>1,500,000円／台</t>
    <rPh sb="9" eb="10">
      <t>エン</t>
    </rPh>
    <rPh sb="11" eb="12">
      <t>ダイ</t>
    </rPh>
    <phoneticPr fontId="18"/>
  </si>
  <si>
    <t>購入合計額（税込）</t>
    <rPh sb="0" eb="2">
      <t>コウニュウ</t>
    </rPh>
    <rPh sb="2" eb="4">
      <t>ゴウケイ</t>
    </rPh>
    <rPh sb="4" eb="5">
      <t>ガク</t>
    </rPh>
    <rPh sb="6" eb="8">
      <t>ゼイコ</t>
    </rPh>
    <phoneticPr fontId="2"/>
  </si>
  <si>
    <t>購入合計数個数</t>
    <rPh sb="0" eb="5">
      <t>コウニュウゴウケイスウ</t>
    </rPh>
    <rPh sb="5" eb="7">
      <t>コスウ</t>
    </rPh>
    <phoneticPr fontId="2"/>
  </si>
  <si>
    <t>「１箱1,000枚入500円」を3箱と、「１箱700枚入430円」を5箱を購入した場合、
(D)欄：500円×3箱＋430円×5箱＝3,650
(E)欄：1,000枚×3箱＋700枚×5箱＝6,500</t>
    <rPh sb="2" eb="3">
      <t>ハコ</t>
    </rPh>
    <rPh sb="8" eb="9">
      <t>マイ</t>
    </rPh>
    <rPh sb="9" eb="10">
      <t>イ</t>
    </rPh>
    <rPh sb="13" eb="14">
      <t>エン</t>
    </rPh>
    <rPh sb="17" eb="18">
      <t>ハコ</t>
    </rPh>
    <rPh sb="22" eb="23">
      <t>ハコ</t>
    </rPh>
    <rPh sb="26" eb="28">
      <t>マイイ</t>
    </rPh>
    <rPh sb="31" eb="32">
      <t>エン</t>
    </rPh>
    <rPh sb="35" eb="36">
      <t>ハコ</t>
    </rPh>
    <rPh sb="37" eb="39">
      <t>コウニュウ</t>
    </rPh>
    <rPh sb="41" eb="43">
      <t>バアイ</t>
    </rPh>
    <rPh sb="48" eb="49">
      <t>ラン</t>
    </rPh>
    <rPh sb="53" eb="54">
      <t>エン</t>
    </rPh>
    <rPh sb="56" eb="57">
      <t>ハコ</t>
    </rPh>
    <rPh sb="61" eb="62">
      <t>エン</t>
    </rPh>
    <rPh sb="64" eb="65">
      <t>ハコ</t>
    </rPh>
    <rPh sb="75" eb="76">
      <t>ラン</t>
    </rPh>
    <rPh sb="82" eb="83">
      <t>マイ</t>
    </rPh>
    <rPh sb="90" eb="91">
      <t>マイ</t>
    </rPh>
    <phoneticPr fontId="2"/>
  </si>
  <si>
    <t>納品実績日</t>
    <rPh sb="0" eb="2">
      <t>ノウヒン</t>
    </rPh>
    <rPh sb="2" eb="5">
      <t>ジッセキビ</t>
    </rPh>
    <phoneticPr fontId="18"/>
  </si>
  <si>
    <t>※　個人防護具については、附表「個人防護具積算」に記入すること。個人防護具以外の購入物品等は、附表「購入物品一覧」を記入すること</t>
    <rPh sb="2" eb="4">
      <t>コジン</t>
    </rPh>
    <rPh sb="4" eb="7">
      <t>ボウゴグ</t>
    </rPh>
    <rPh sb="13" eb="15">
      <t>フヒョウ</t>
    </rPh>
    <rPh sb="16" eb="21">
      <t>コジンボウゴグ</t>
    </rPh>
    <rPh sb="21" eb="23">
      <t>セキサン</t>
    </rPh>
    <rPh sb="25" eb="27">
      <t>キニュウ</t>
    </rPh>
    <rPh sb="32" eb="37">
      <t>コジンボウゴグ</t>
    </rPh>
    <rPh sb="37" eb="39">
      <t>イガイ</t>
    </rPh>
    <rPh sb="40" eb="42">
      <t>コウニュウ</t>
    </rPh>
    <rPh sb="42" eb="45">
      <t>ブッピントウ</t>
    </rPh>
    <rPh sb="47" eb="49">
      <t>フヒョウ</t>
    </rPh>
    <rPh sb="50" eb="52">
      <t>コウニュウ</t>
    </rPh>
    <rPh sb="52" eb="54">
      <t>ブッピン</t>
    </rPh>
    <rPh sb="54" eb="56">
      <t>イチラン</t>
    </rPh>
    <rPh sb="58" eb="60">
      <t>キニュウ</t>
    </rPh>
    <phoneticPr fontId="2"/>
  </si>
  <si>
    <t>※行は適宜追加してください。追加した場合は当該行の「購入費（税込）」欄が正しく計算されているかご確認ください。</t>
    <rPh sb="1" eb="2">
      <t>ギョウ</t>
    </rPh>
    <rPh sb="3" eb="5">
      <t>テキギ</t>
    </rPh>
    <rPh sb="5" eb="7">
      <t>ツイカ</t>
    </rPh>
    <rPh sb="14" eb="16">
      <t>ツイカ</t>
    </rPh>
    <rPh sb="18" eb="20">
      <t>バアイ</t>
    </rPh>
    <rPh sb="21" eb="23">
      <t>トウガイ</t>
    </rPh>
    <rPh sb="23" eb="24">
      <t>ギョウ</t>
    </rPh>
    <rPh sb="26" eb="29">
      <t>コウニュウヒ</t>
    </rPh>
    <rPh sb="30" eb="32">
      <t>ゼイコ</t>
    </rPh>
    <rPh sb="34" eb="35">
      <t>ラン</t>
    </rPh>
    <rPh sb="36" eb="37">
      <t>タダ</t>
    </rPh>
    <rPh sb="39" eb="41">
      <t>ケイサン</t>
    </rPh>
    <rPh sb="48" eb="50">
      <t>カクニン</t>
    </rPh>
    <phoneticPr fontId="2"/>
  </si>
  <si>
    <t>陰圧装置設置病床数</t>
    <rPh sb="0" eb="4">
      <t>インアツソウチ</t>
    </rPh>
    <rPh sb="4" eb="6">
      <t>セッチ</t>
    </rPh>
    <rPh sb="6" eb="9">
      <t>ビョウショウスウ</t>
    </rPh>
    <phoneticPr fontId="2"/>
  </si>
  <si>
    <t>個人防護具を必要とする入院医療従事者数／日</t>
    <phoneticPr fontId="2"/>
  </si>
  <si>
    <t>入院診療日数（令和５年９月３０日まで）</t>
    <phoneticPr fontId="2"/>
  </si>
  <si>
    <t>入院医療従事者延べ人数</t>
    <phoneticPr fontId="2"/>
  </si>
  <si>
    <t>(人)</t>
    <rPh sb="1" eb="2">
      <t>ニン</t>
    </rPh>
    <phoneticPr fontId="2"/>
  </si>
  <si>
    <t>入院医療従事者延べ人数</t>
    <rPh sb="0" eb="2">
      <t>ニュウイン</t>
    </rPh>
    <rPh sb="2" eb="4">
      <t>イリョウ</t>
    </rPh>
    <rPh sb="4" eb="7">
      <t>ジュウジシャ</t>
    </rPh>
    <rPh sb="7" eb="8">
      <t>ノ</t>
    </rPh>
    <rPh sb="9" eb="11">
      <t>ニンズウ</t>
    </rPh>
    <phoneticPr fontId="2"/>
  </si>
  <si>
    <t>補助対象事業名</t>
    <rPh sb="0" eb="4">
      <t>ホジョタイショウ</t>
    </rPh>
    <rPh sb="4" eb="7">
      <t>ジギョウメイ</t>
    </rPh>
    <phoneticPr fontId="2"/>
  </si>
  <si>
    <t>救急・周産期・小児医療体制確保設備整備事業</t>
    <rPh sb="0" eb="2">
      <t>キュウキュウ</t>
    </rPh>
    <rPh sb="3" eb="6">
      <t>シュウサンキ</t>
    </rPh>
    <rPh sb="7" eb="19">
      <t>ショウニイリョウタイセイカクホセツビセイビ</t>
    </rPh>
    <rPh sb="19" eb="21">
      <t>ジギョウ</t>
    </rPh>
    <phoneticPr fontId="2"/>
  </si>
  <si>
    <t>整備理由書</t>
    <rPh sb="0" eb="2">
      <t>セイビ</t>
    </rPh>
    <rPh sb="2" eb="5">
      <t>リユウショ</t>
    </rPh>
    <phoneticPr fontId="10"/>
  </si>
  <si>
    <t>①　令和４年度以前に整備した設備を追加整備する場合</t>
    <rPh sb="23" eb="25">
      <t>バアイ</t>
    </rPh>
    <phoneticPr fontId="2"/>
  </si>
  <si>
    <t>②　令和５年度が初めての整備となるが、各設備を複数整備する場合</t>
    <rPh sb="2" eb="4">
      <t>レイワ</t>
    </rPh>
    <rPh sb="5" eb="7">
      <t>ネンド</t>
    </rPh>
    <rPh sb="8" eb="9">
      <t>ハジ</t>
    </rPh>
    <rPh sb="12" eb="14">
      <t>セイビ</t>
    </rPh>
    <rPh sb="19" eb="22">
      <t>カクセツビ</t>
    </rPh>
    <rPh sb="23" eb="25">
      <t>フクスウ</t>
    </rPh>
    <rPh sb="25" eb="27">
      <t>セイビ</t>
    </rPh>
    <rPh sb="29" eb="31">
      <t>バアイ</t>
    </rPh>
    <phoneticPr fontId="2"/>
  </si>
  <si>
    <t>　令和５年度奈良県新型コロナウイルス感染症対策設備整備費補助金（救急・周産期・小児医療体制確保設備整備事業）の申請にあたり、以下の条件にあてはまる場合には、本理由書を提出してください。</t>
    <rPh sb="62" eb="64">
      <t>イカ</t>
    </rPh>
    <rPh sb="65" eb="67">
      <t>ジョウケン</t>
    </rPh>
    <rPh sb="73" eb="75">
      <t>バアイ</t>
    </rPh>
    <rPh sb="78" eb="82">
      <t>ホンリユウショ</t>
    </rPh>
    <rPh sb="83" eb="85">
      <t>テイシュツ</t>
    </rPh>
    <phoneticPr fontId="2"/>
  </si>
  <si>
    <t>※　上記（１）～（１０）の区分（個人防護具の場合は加えて「マスク」「ガウン」等）、メーカー名、型式、単価、個数が明記された納品書等を添付すること</t>
    <rPh sb="2" eb="4">
      <t>ジョウキ</t>
    </rPh>
    <rPh sb="13" eb="15">
      <t>クブン</t>
    </rPh>
    <rPh sb="16" eb="21">
      <t>コジンボウゴグ</t>
    </rPh>
    <rPh sb="22" eb="24">
      <t>バアイ</t>
    </rPh>
    <rPh sb="25" eb="26">
      <t>クワ</t>
    </rPh>
    <rPh sb="38" eb="39">
      <t>トウ</t>
    </rPh>
    <rPh sb="45" eb="46">
      <t>メイ</t>
    </rPh>
    <rPh sb="47" eb="49">
      <t>カタシキ</t>
    </rPh>
    <rPh sb="50" eb="52">
      <t>タンカ</t>
    </rPh>
    <rPh sb="53" eb="55">
      <t>コスウ</t>
    </rPh>
    <rPh sb="56" eb="58">
      <t>メイキ</t>
    </rPh>
    <rPh sb="61" eb="65">
      <t>ノウヒンショトウ</t>
    </rPh>
    <rPh sb="66" eb="68">
      <t>テンプ</t>
    </rPh>
    <phoneticPr fontId="2"/>
  </si>
  <si>
    <t>新型コロナウイルス感染症を疑う患者受入れのための救急・周産期・小児医療体制確保設備整備事業　実績報告書</t>
    <rPh sb="46" eb="50">
      <t>ジッセキホウコク</t>
    </rPh>
    <rPh sb="50" eb="51">
      <t>ショ</t>
    </rPh>
    <phoneticPr fontId="10"/>
  </si>
  <si>
    <r>
      <t xml:space="preserve">振込先口座
</t>
    </r>
    <r>
      <rPr>
        <sz val="9"/>
        <rFont val="ＭＳ 明朝"/>
        <family val="1"/>
        <charset val="128"/>
      </rPr>
      <t>※通帳に印字されているとおりに正確にご記入ください。
※</t>
    </r>
    <r>
      <rPr>
        <sz val="9"/>
        <color rgb="FFFF0000"/>
        <rFont val="ＭＳ 明朝"/>
        <family val="1"/>
        <charset val="128"/>
      </rPr>
      <t>通帳の写しを添付</t>
    </r>
    <r>
      <rPr>
        <sz val="9"/>
        <rFont val="ＭＳ 明朝"/>
        <family val="1"/>
        <charset val="128"/>
      </rPr>
      <t>してください。</t>
    </r>
    <rPh sb="0" eb="3">
      <t>フリコミサキ</t>
    </rPh>
    <rPh sb="3" eb="5">
      <t>コウザ</t>
    </rPh>
    <rPh sb="7" eb="9">
      <t>ツウチョウ</t>
    </rPh>
    <rPh sb="10" eb="12">
      <t>インジ</t>
    </rPh>
    <rPh sb="21" eb="23">
      <t>セイカク</t>
    </rPh>
    <rPh sb="25" eb="27">
      <t>キニュウ</t>
    </rPh>
    <rPh sb="34" eb="36">
      <t>ツウチョウ</t>
    </rPh>
    <rPh sb="37" eb="38">
      <t>ウツ</t>
    </rPh>
    <rPh sb="40" eb="42">
      <t>テンプ</t>
    </rPh>
    <phoneticPr fontId="10"/>
  </si>
  <si>
    <t>口座番号
（7桁）</t>
    <rPh sb="0" eb="2">
      <t>コウザ</t>
    </rPh>
    <rPh sb="2" eb="4">
      <t>バンゴウ</t>
    </rPh>
    <rPh sb="7" eb="8">
      <t>ケタ</t>
    </rPh>
    <phoneticPr fontId="2"/>
  </si>
  <si>
    <t>通帳の写しを添付してください。</t>
    <phoneticPr fontId="2"/>
  </si>
  <si>
    <t>（変更申請）</t>
    <rPh sb="1" eb="3">
      <t>ヘンコウ</t>
    </rPh>
    <rPh sb="3" eb="5">
      <t>シンセイ</t>
    </rPh>
    <phoneticPr fontId="2"/>
  </si>
  <si>
    <t>品名</t>
    <rPh sb="0" eb="2">
      <t>ヒンメイ</t>
    </rPh>
    <phoneticPr fontId="2"/>
  </si>
  <si>
    <t>（令和○年○月）</t>
    <rPh sb="1" eb="3">
      <t>レイワ</t>
    </rPh>
    <rPh sb="4" eb="5">
      <t>ネン</t>
    </rPh>
    <rPh sb="6" eb="7">
      <t>ツキ</t>
    </rPh>
    <phoneticPr fontId="2"/>
  </si>
  <si>
    <t>（令和○年○月○日）</t>
    <phoneticPr fontId="2"/>
  </si>
  <si>
    <t>入院診療日数（令和5年4月1日～9月30日の間）　(B)</t>
    <rPh sb="0" eb="2">
      <t>ニュウイン</t>
    </rPh>
    <rPh sb="2" eb="4">
      <t>シンリョウ</t>
    </rPh>
    <rPh sb="17" eb="18">
      <t>ガツ</t>
    </rPh>
    <rPh sb="20" eb="21">
      <t>ニチ</t>
    </rPh>
    <rPh sb="22" eb="23">
      <t>カン</t>
    </rPh>
    <phoneticPr fontId="2"/>
  </si>
  <si>
    <t>補助条件確認書</t>
    <rPh sb="0" eb="4">
      <t>ホジョジョウケン</t>
    </rPh>
    <rPh sb="4" eb="7">
      <t>カクニンショ</t>
    </rPh>
    <phoneticPr fontId="10"/>
  </si>
  <si>
    <t>　令和５年度奈良県新型コロナウイルス感染症対策設備整備費補助金（救急・周産期・小児医療体制確保設備整備事業）の申請にあたり、補助条件の充足状況を確認するため、本確認書を提出してください。</t>
    <rPh sb="32" eb="34">
      <t>キュウキュウ</t>
    </rPh>
    <rPh sb="35" eb="38">
      <t>シュウサンキ</t>
    </rPh>
    <rPh sb="39" eb="47">
      <t>ショウニイリョウタイセイカクホ</t>
    </rPh>
    <rPh sb="62" eb="66">
      <t>ホジョジョウケン</t>
    </rPh>
    <rPh sb="67" eb="71">
      <t>ジュウソクジョウキョウ</t>
    </rPh>
    <rPh sb="72" eb="74">
      <t>カクニン</t>
    </rPh>
    <rPh sb="79" eb="80">
      <t>ホン</t>
    </rPh>
    <rPh sb="80" eb="83">
      <t>カクニンショ</t>
    </rPh>
    <rPh sb="84" eb="86">
      <t>テイシュツ</t>
    </rPh>
    <phoneticPr fontId="2"/>
  </si>
  <si>
    <t>令和５年9月３０日までに、救急医療・周産期医療・小児医療のいずれかで、新型コロナウイルス感染症の疑い患者を診療します。</t>
    <rPh sb="0" eb="2">
      <t>レイワ</t>
    </rPh>
    <rPh sb="3" eb="4">
      <t>ネン</t>
    </rPh>
    <rPh sb="5" eb="6">
      <t>ガツ</t>
    </rPh>
    <rPh sb="8" eb="9">
      <t>ニチ</t>
    </rPh>
    <rPh sb="13" eb="15">
      <t>キュウキュウ</t>
    </rPh>
    <rPh sb="15" eb="17">
      <t>イリョウ</t>
    </rPh>
    <rPh sb="18" eb="21">
      <t>シュウサンキ</t>
    </rPh>
    <rPh sb="21" eb="23">
      <t>イリョウ</t>
    </rPh>
    <rPh sb="24" eb="26">
      <t>ショウニ</t>
    </rPh>
    <rPh sb="26" eb="28">
      <t>イリョウ</t>
    </rPh>
    <rPh sb="35" eb="37">
      <t>シンガタ</t>
    </rPh>
    <rPh sb="44" eb="47">
      <t>カンセンショウ</t>
    </rPh>
    <rPh sb="48" eb="49">
      <t>ウタガ</t>
    </rPh>
    <rPh sb="50" eb="52">
      <t>カンジャ</t>
    </rPh>
    <rPh sb="53" eb="55">
      <t>シンリョウ</t>
    </rPh>
    <phoneticPr fontId="2"/>
  </si>
  <si>
    <t>診療実績を、医療機関等情報支援システム（Ｇ－ＭＩＳ）に入力します。</t>
    <rPh sb="0" eb="2">
      <t>シンリョウ</t>
    </rPh>
    <rPh sb="2" eb="4">
      <t>ジッセキ</t>
    </rPh>
    <rPh sb="6" eb="15">
      <t>イリョウキカントウジョウホウシエン</t>
    </rPh>
    <rPh sb="27" eb="29">
      <t>ニュウリョク</t>
    </rPh>
    <phoneticPr fontId="2"/>
  </si>
  <si>
    <t>救急隊から新型コロナウイルス感染症の疑い患者の受入れ要請があった場合は、一時的にでも当該患者を受け入れます。</t>
    <rPh sb="0" eb="3">
      <t>キュウキュウタイ</t>
    </rPh>
    <rPh sb="18" eb="19">
      <t>ウタガ</t>
    </rPh>
    <rPh sb="20" eb="22">
      <t>カンジャ</t>
    </rPh>
    <rPh sb="23" eb="25">
      <t>ウケイ</t>
    </rPh>
    <rPh sb="26" eb="28">
      <t>ヨウセイ</t>
    </rPh>
    <rPh sb="32" eb="34">
      <t>バアイ</t>
    </rPh>
    <rPh sb="36" eb="39">
      <t>イチジテキ</t>
    </rPh>
    <rPh sb="42" eb="46">
      <t>トウガイカンジャ</t>
    </rPh>
    <rPh sb="47" eb="48">
      <t>ウ</t>
    </rPh>
    <rPh sb="49" eb="50">
      <t>イ</t>
    </rPh>
    <phoneticPr fontId="2"/>
  </si>
  <si>
    <t>（実績報告）</t>
    <rPh sb="1" eb="5">
      <t>ジッセキホウコク</t>
    </rPh>
    <phoneticPr fontId="2"/>
  </si>
  <si>
    <t>令和５年9月３０日までに、救急医療・周産期医療・小児医療のいずれかで、新型コロナウイルス感染症の疑い患者を診療しました。</t>
    <rPh sb="0" eb="2">
      <t>レイワ</t>
    </rPh>
    <rPh sb="3" eb="4">
      <t>ネン</t>
    </rPh>
    <rPh sb="5" eb="6">
      <t>ガツ</t>
    </rPh>
    <rPh sb="8" eb="9">
      <t>ニチ</t>
    </rPh>
    <rPh sb="13" eb="15">
      <t>キュウキュウ</t>
    </rPh>
    <rPh sb="15" eb="17">
      <t>イリョウ</t>
    </rPh>
    <rPh sb="18" eb="21">
      <t>シュウサンキ</t>
    </rPh>
    <rPh sb="21" eb="23">
      <t>イリョウ</t>
    </rPh>
    <rPh sb="24" eb="26">
      <t>ショウニ</t>
    </rPh>
    <rPh sb="26" eb="28">
      <t>イリョウ</t>
    </rPh>
    <rPh sb="35" eb="37">
      <t>シンガタ</t>
    </rPh>
    <rPh sb="44" eb="47">
      <t>カンセンショウ</t>
    </rPh>
    <rPh sb="48" eb="49">
      <t>ウタガ</t>
    </rPh>
    <rPh sb="50" eb="52">
      <t>カンジャ</t>
    </rPh>
    <rPh sb="53" eb="55">
      <t>シンリョウ</t>
    </rPh>
    <phoneticPr fontId="2"/>
  </si>
  <si>
    <t>救急隊から新型コロナウイルス感染症の疑い患者の受入れ要請があった場合は、一時的にでも当該患者を受け入れました。</t>
    <rPh sb="0" eb="3">
      <t>キュウキュウタイ</t>
    </rPh>
    <rPh sb="18" eb="19">
      <t>ウタガ</t>
    </rPh>
    <rPh sb="20" eb="22">
      <t>カンジャ</t>
    </rPh>
    <rPh sb="23" eb="25">
      <t>ウケイ</t>
    </rPh>
    <rPh sb="26" eb="28">
      <t>ヨウセイ</t>
    </rPh>
    <rPh sb="32" eb="34">
      <t>バアイ</t>
    </rPh>
    <rPh sb="36" eb="39">
      <t>イチジテキ</t>
    </rPh>
    <rPh sb="42" eb="46">
      <t>トウガイカンジャ</t>
    </rPh>
    <rPh sb="47" eb="48">
      <t>ウ</t>
    </rPh>
    <rPh sb="49" eb="50">
      <t>イ</t>
    </rPh>
    <phoneticPr fontId="2"/>
  </si>
  <si>
    <t>診療実績を、医療機関等情報支援システム（Ｇ－ＭＩＳ）に入力しました。</t>
    <rPh sb="0" eb="2">
      <t>シンリョウ</t>
    </rPh>
    <rPh sb="2" eb="4">
      <t>ジッセキ</t>
    </rPh>
    <rPh sb="6" eb="15">
      <t>イリョウキカントウジョウホウシエン</t>
    </rPh>
    <rPh sb="27" eb="29">
      <t>ニュウリョク</t>
    </rPh>
    <phoneticPr fontId="2"/>
  </si>
  <si>
    <t>　令和５年度奈良県新型コロナウイルス感染症対策設備整備費補助金（救急・周産期・小児医療体制確保設備整備事業）の実績報告にあたり、補助条件の充足状況を確認するため、本確認書を提出してください。</t>
    <rPh sb="32" eb="34">
      <t>キュウキュウ</t>
    </rPh>
    <rPh sb="35" eb="38">
      <t>シュウサンキ</t>
    </rPh>
    <rPh sb="39" eb="47">
      <t>ショウニイリョウタイセイカクホ</t>
    </rPh>
    <rPh sb="55" eb="59">
      <t>ジッセキホウコク</t>
    </rPh>
    <rPh sb="64" eb="68">
      <t>ホジョジョウケン</t>
    </rPh>
    <rPh sb="69" eb="73">
      <t>ジュウソクジョウキョウ</t>
    </rPh>
    <rPh sb="74" eb="76">
      <t>カクニン</t>
    </rPh>
    <rPh sb="81" eb="82">
      <t>ホン</t>
    </rPh>
    <rPh sb="82" eb="85">
      <t>カクニンショ</t>
    </rPh>
    <rPh sb="86" eb="88">
      <t>テイシュツ</t>
    </rPh>
    <phoneticPr fontId="2"/>
  </si>
  <si>
    <t>備考</t>
    <rPh sb="0" eb="2">
      <t>ビコウ</t>
    </rPh>
    <phoneticPr fontId="2"/>
  </si>
  <si>
    <t>２の医療機関名及び所在地は、申請者が医療機関の場合のみ記載すること</t>
    <phoneticPr fontId="2"/>
  </si>
  <si>
    <t>３．交付決定額</t>
    <rPh sb="4" eb="6">
      <t>ケッテイ</t>
    </rPh>
    <phoneticPr fontId="2"/>
  </si>
  <si>
    <t>４．変更の理由</t>
    <phoneticPr fontId="2"/>
  </si>
  <si>
    <t>５．添付書類</t>
    <phoneticPr fontId="2"/>
  </si>
  <si>
    <t>備考</t>
    <phoneticPr fontId="2"/>
  </si>
  <si>
    <t>：</t>
    <phoneticPr fontId="2"/>
  </si>
  <si>
    <t>医療機関名</t>
    <rPh sb="0" eb="5">
      <t>イリョウキカンメイ</t>
    </rPh>
    <phoneticPr fontId="2"/>
  </si>
  <si>
    <t>（請求者が医療機関の場合のみ記載）</t>
    <phoneticPr fontId="2"/>
  </si>
  <si>
    <t>補助事業者（開設者）</t>
    <phoneticPr fontId="2"/>
  </si>
  <si>
    <t>４．</t>
    <phoneticPr fontId="2"/>
  </si>
  <si>
    <t>５．その他　参考となる書類（４の金額の積算内訳等）</t>
    <phoneticPr fontId="2"/>
  </si>
  <si>
    <t>補助事業者（開設者）</t>
  </si>
  <si>
    <t>簡易診療室及び付帯する備品</t>
    <rPh sb="0" eb="2">
      <t>カンイ</t>
    </rPh>
    <rPh sb="2" eb="4">
      <t>シンリョウ</t>
    </rPh>
    <rPh sb="4" eb="5">
      <t>シツ</t>
    </rPh>
    <rPh sb="5" eb="6">
      <t>オヨ</t>
    </rPh>
    <rPh sb="7" eb="9">
      <t>フタイ</t>
    </rPh>
    <rPh sb="11" eb="13">
      <t>ビヒン</t>
    </rPh>
    <phoneticPr fontId="2"/>
  </si>
  <si>
    <t>（うち、物品購入）</t>
    <rPh sb="4" eb="8">
      <t>ブッピンコウニュウ</t>
    </rPh>
    <phoneticPr fontId="2"/>
  </si>
  <si>
    <t>（うち、設置費もしくは撤去費）</t>
    <rPh sb="4" eb="6">
      <t>セッチ</t>
    </rPh>
    <rPh sb="6" eb="7">
      <t>ヒ</t>
    </rPh>
    <rPh sb="11" eb="14">
      <t>テッキョヒ</t>
    </rPh>
    <phoneticPr fontId="2"/>
  </si>
  <si>
    <t>※　設備整備後の写真を提出すること。</t>
    <rPh sb="11" eb="13">
      <t>テイシュツ</t>
    </rPh>
    <phoneticPr fontId="2"/>
  </si>
  <si>
    <t>（１）</t>
  </si>
  <si>
    <t>／台</t>
    <rPh sb="1" eb="2">
      <t>ダイ</t>
    </rPh>
    <phoneticPr fontId="2"/>
  </si>
  <si>
    <t>／施設</t>
    <rPh sb="1" eb="3">
      <t>シセツ</t>
    </rPh>
    <phoneticPr fontId="2"/>
  </si>
  <si>
    <t>知事が認める額</t>
    <rPh sb="0" eb="2">
      <t>チジ</t>
    </rPh>
    <rPh sb="3" eb="4">
      <t>ミト</t>
    </rPh>
    <rPh sb="6" eb="7">
      <t>ガク</t>
    </rPh>
    <phoneticPr fontId="2"/>
  </si>
  <si>
    <t>／床</t>
    <rPh sb="1" eb="2">
      <t>ショウ</t>
    </rPh>
    <phoneticPr fontId="2"/>
  </si>
  <si>
    <t>採用単価</t>
    <rPh sb="0" eb="4">
      <t>サイヨウタンカ</t>
    </rPh>
    <phoneticPr fontId="2"/>
  </si>
  <si>
    <t>採用事業費</t>
    <rPh sb="0" eb="5">
      <t>サイヨウジギョウヒ</t>
    </rPh>
    <phoneticPr fontId="2"/>
  </si>
  <si>
    <t>★</t>
    <phoneticPr fontId="2"/>
  </si>
  <si>
    <t>実費相当額</t>
    <rPh sb="0" eb="5">
      <t>ジッピソウトウガク</t>
    </rPh>
    <phoneticPr fontId="18"/>
  </si>
  <si>
    <t>医療機関名（○○クリニック）ではなく、医療機関の開設者名をご記入ください。（例：医療法人○○○○会）</t>
    <rPh sb="0" eb="2">
      <t>イリョウ</t>
    </rPh>
    <rPh sb="2" eb="5">
      <t>キカンメイ</t>
    </rPh>
    <rPh sb="19" eb="23">
      <t>イリョウキカン</t>
    </rPh>
    <rPh sb="24" eb="26">
      <t>カイセツ</t>
    </rPh>
    <rPh sb="26" eb="27">
      <t>シャ</t>
    </rPh>
    <rPh sb="27" eb="28">
      <t>メイ</t>
    </rPh>
    <rPh sb="30" eb="32">
      <t>キニュウ</t>
    </rPh>
    <rPh sb="38" eb="39">
      <t>レイ</t>
    </rPh>
    <rPh sb="40" eb="44">
      <t>イリョウホウジン</t>
    </rPh>
    <rPh sb="48" eb="49">
      <t>カイ</t>
    </rPh>
    <phoneticPr fontId="10"/>
  </si>
  <si>
    <t>・（法人の場合）理事長　○○　○○　　・(個人開設の場合)医師名</t>
    <rPh sb="2" eb="4">
      <t>ホウジン</t>
    </rPh>
    <rPh sb="5" eb="7">
      <t>バアイ</t>
    </rPh>
    <rPh sb="8" eb="11">
      <t>リジチョウ</t>
    </rPh>
    <rPh sb="21" eb="23">
      <t>コジン</t>
    </rPh>
    <rPh sb="23" eb="25">
      <t>カイセツ</t>
    </rPh>
    <rPh sb="26" eb="28">
      <t>バアイ</t>
    </rPh>
    <rPh sb="29" eb="31">
      <t>イシ</t>
    </rPh>
    <rPh sb="31" eb="32">
      <t>メイ</t>
    </rPh>
    <phoneticPr fontId="10"/>
  </si>
  <si>
    <t>1様式1医療機関の申請となります。（1法人で複数医療機関の申請をされる場合は、医療機関分の様式を作成ください）</t>
    <rPh sb="1" eb="3">
      <t>ヨウシキ</t>
    </rPh>
    <rPh sb="4" eb="6">
      <t>イリョウ</t>
    </rPh>
    <rPh sb="6" eb="8">
      <t>キカン</t>
    </rPh>
    <rPh sb="9" eb="11">
      <t>シンセイ</t>
    </rPh>
    <rPh sb="19" eb="21">
      <t>ホウジン</t>
    </rPh>
    <rPh sb="22" eb="24">
      <t>フクスウ</t>
    </rPh>
    <rPh sb="24" eb="26">
      <t>イリョウ</t>
    </rPh>
    <rPh sb="26" eb="28">
      <t>キカン</t>
    </rPh>
    <rPh sb="29" eb="31">
      <t>シンセイ</t>
    </rPh>
    <rPh sb="35" eb="37">
      <t>バアイ</t>
    </rPh>
    <rPh sb="39" eb="41">
      <t>イリョウ</t>
    </rPh>
    <rPh sb="41" eb="43">
      <t>キカン</t>
    </rPh>
    <rPh sb="43" eb="44">
      <t>ブン</t>
    </rPh>
    <rPh sb="45" eb="47">
      <t>ヨウシキ</t>
    </rPh>
    <rPh sb="48" eb="50">
      <t>サクセイ</t>
    </rPh>
    <phoneticPr fontId="2"/>
  </si>
  <si>
    <t>都道府県番号（２９）から、１０桁の番号を入力ください。</t>
    <rPh sb="0" eb="4">
      <t>トドウフケン</t>
    </rPh>
    <rPh sb="4" eb="6">
      <t>バンゴウ</t>
    </rPh>
    <rPh sb="15" eb="16">
      <t>ケタ</t>
    </rPh>
    <rPh sb="17" eb="19">
      <t>バンゴウ</t>
    </rPh>
    <rPh sb="20" eb="22">
      <t>ニュウリョク</t>
    </rPh>
    <phoneticPr fontId="2"/>
  </si>
  <si>
    <t>担当者の携帯など、診療時間外等につながる番号を必ず入力ください。</t>
    <rPh sb="0" eb="3">
      <t>タントウシャ</t>
    </rPh>
    <rPh sb="4" eb="6">
      <t>ケイタイ</t>
    </rPh>
    <rPh sb="9" eb="11">
      <t>シンリョウ</t>
    </rPh>
    <rPh sb="11" eb="13">
      <t>ジカン</t>
    </rPh>
    <rPh sb="13" eb="14">
      <t>ガイ</t>
    </rPh>
    <rPh sb="14" eb="15">
      <t>ナド</t>
    </rPh>
    <rPh sb="20" eb="22">
      <t>バンゴウ</t>
    </rPh>
    <rPh sb="23" eb="24">
      <t>カナラ</t>
    </rPh>
    <rPh sb="25" eb="27">
      <t>ニュウリョク</t>
    </rPh>
    <phoneticPr fontId="2"/>
  </si>
  <si>
    <t>県から補正等の連絡をすることがあります。メールは必ずご確認ください。</t>
    <rPh sb="0" eb="1">
      <t>ケン</t>
    </rPh>
    <rPh sb="3" eb="5">
      <t>ホセイ</t>
    </rPh>
    <rPh sb="5" eb="6">
      <t>トウ</t>
    </rPh>
    <rPh sb="7" eb="9">
      <t>レンラク</t>
    </rPh>
    <rPh sb="24" eb="25">
      <t>カナラ</t>
    </rPh>
    <rPh sb="27" eb="29">
      <t>カクニン</t>
    </rPh>
    <phoneticPr fontId="2"/>
  </si>
  <si>
    <t>通帳に印字されているとおりに正確にご記入ください。</t>
    <rPh sb="0" eb="2">
      <t>ツウチョウ</t>
    </rPh>
    <rPh sb="3" eb="5">
      <t>インジ</t>
    </rPh>
    <rPh sb="14" eb="16">
      <t>セイカク</t>
    </rPh>
    <rPh sb="18" eb="20">
      <t>キニュウ</t>
    </rPh>
    <phoneticPr fontId="2"/>
  </si>
  <si>
    <t>※事業者において、文書番号を採番しない場合は、記載不要</t>
    <rPh sb="1" eb="4">
      <t>ジギョウシャ</t>
    </rPh>
    <rPh sb="9" eb="11">
      <t>ブンショ</t>
    </rPh>
    <rPh sb="11" eb="13">
      <t>バンゴウ</t>
    </rPh>
    <rPh sb="14" eb="16">
      <t>サイバン</t>
    </rPh>
    <rPh sb="19" eb="21">
      <t>バアイ</t>
    </rPh>
    <rPh sb="23" eb="25">
      <t>キサイ</t>
    </rPh>
    <rPh sb="25" eb="27">
      <t>フヨウ</t>
    </rPh>
    <phoneticPr fontId="10"/>
  </si>
  <si>
    <t>※提出日</t>
    <rPh sb="1" eb="3">
      <t>テイシュツ</t>
    </rPh>
    <rPh sb="3" eb="4">
      <t>ビ</t>
    </rPh>
    <phoneticPr fontId="10"/>
  </si>
  <si>
    <t>※　上記（１）～（１０）の区分（個人防護具の場合は加えて「マスク」「ガウン」等）、メーカー名、型式、単価（税込）、個数が明記された見積書を添付すること</t>
    <rPh sb="2" eb="4">
      <t>ジョウキ</t>
    </rPh>
    <rPh sb="13" eb="15">
      <t>クブン</t>
    </rPh>
    <rPh sb="16" eb="21">
      <t>コジンボウゴグ</t>
    </rPh>
    <rPh sb="22" eb="24">
      <t>バアイ</t>
    </rPh>
    <rPh sb="25" eb="26">
      <t>クワ</t>
    </rPh>
    <rPh sb="38" eb="39">
      <t>トウ</t>
    </rPh>
    <rPh sb="45" eb="46">
      <t>メイ</t>
    </rPh>
    <rPh sb="47" eb="49">
      <t>カタシキ</t>
    </rPh>
    <rPh sb="50" eb="52">
      <t>タンカ</t>
    </rPh>
    <rPh sb="53" eb="55">
      <t>ゼイコ</t>
    </rPh>
    <rPh sb="57" eb="59">
      <t>コスウ</t>
    </rPh>
    <rPh sb="60" eb="62">
      <t>メイキ</t>
    </rPh>
    <rPh sb="65" eb="68">
      <t>ミツモリショ</t>
    </rPh>
    <rPh sb="69" eb="71">
      <t>テンプ</t>
    </rPh>
    <phoneticPr fontId="2"/>
  </si>
  <si>
    <t>※HEPAフィルター付空気清浄機は、空気清浄機本体に陰圧機能がついているもので、陰圧機能を使用する場合にのみ補助対象となります。</t>
    <rPh sb="10" eb="11">
      <t>ツ</t>
    </rPh>
    <rPh sb="11" eb="13">
      <t>クウキ</t>
    </rPh>
    <rPh sb="13" eb="16">
      <t>セイジョウキ</t>
    </rPh>
    <phoneticPr fontId="2"/>
  </si>
  <si>
    <t>(Ver 1.2)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</si>
</sst>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Red]\-#,##0\ "/>
    <numFmt numFmtId="178" formatCode="0_);[Red]\(0\)"/>
    <numFmt numFmtId="179" formatCode="#,##0;&quot;△ &quot;#,##0"/>
  </numFmts>
  <fonts count="5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2"/>
      <color rgb="FF000000"/>
      <name val="ＭＳ ゴシック"/>
      <family val="3"/>
      <charset val="128"/>
    </font>
    <font>
      <sz val="11"/>
      <color theme="1"/>
      <name val="游ゴシック"/>
      <family val="3"/>
      <charset val="128"/>
      <scheme val="minor"/>
    </font>
    <font>
      <sz val="11"/>
      <color theme="1"/>
      <name val="游ゴシック"/>
      <family val="2"/>
      <scheme val="minor"/>
    </font>
    <font>
      <sz val="12"/>
      <color theme="1"/>
      <name val="游ゴシック"/>
      <family val="2"/>
      <scheme val="minor"/>
    </font>
    <font>
      <sz val="12"/>
      <color theme="1"/>
      <name val="游ゴシック"/>
      <family val="3"/>
      <charset val="128"/>
      <scheme val="minor"/>
    </font>
    <font>
      <sz val="10"/>
      <color theme="1"/>
      <name val="游ゴシック"/>
      <family val="2"/>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z val="11"/>
      <color rgb="FF000000"/>
      <name val="ＭＳ ゴシック"/>
      <family val="3"/>
      <charset val="128"/>
    </font>
    <font>
      <sz val="11"/>
      <name val="ＭＳ ゴシック"/>
      <family val="3"/>
      <charset val="128"/>
    </font>
    <font>
      <sz val="11"/>
      <name val="明朝"/>
      <family val="1"/>
      <charset val="128"/>
    </font>
    <font>
      <sz val="14"/>
      <name val="ＭＳ ゴシック"/>
      <family val="3"/>
      <charset val="128"/>
    </font>
    <font>
      <sz val="12"/>
      <name val="ＭＳ Ｐゴシック"/>
      <family val="3"/>
      <charset val="128"/>
    </font>
    <font>
      <sz val="6"/>
      <name val="游ゴシック"/>
      <family val="2"/>
      <charset val="128"/>
      <scheme val="minor"/>
    </font>
    <font>
      <sz val="6"/>
      <name val="明朝"/>
      <family val="3"/>
      <charset val="128"/>
    </font>
    <font>
      <sz val="11"/>
      <color indexed="8"/>
      <name val="ＭＳ Ｐゴシック"/>
      <family val="3"/>
      <charset val="128"/>
    </font>
    <font>
      <sz val="12"/>
      <color theme="1"/>
      <name val="ＭＳ ゴシック"/>
      <family val="3"/>
      <charset val="128"/>
    </font>
    <font>
      <u/>
      <sz val="11"/>
      <color theme="10"/>
      <name val="ＭＳ Ｐゴシック"/>
      <family val="3"/>
      <charset val="128"/>
    </font>
    <font>
      <b/>
      <sz val="12"/>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sz val="8"/>
      <name val="ＭＳ 明朝"/>
      <family val="1"/>
      <charset val="128"/>
    </font>
    <font>
      <sz val="10"/>
      <name val="ＭＳ 明朝"/>
      <family val="1"/>
      <charset val="128"/>
    </font>
    <font>
      <sz val="9"/>
      <name val="ＭＳ 明朝"/>
      <family val="1"/>
      <charset val="128"/>
    </font>
    <font>
      <sz val="11"/>
      <name val="ＭＳ Ｐ明朝"/>
      <family val="1"/>
      <charset val="128"/>
    </font>
    <font>
      <b/>
      <u/>
      <sz val="14"/>
      <color rgb="FFFF0000"/>
      <name val="ＭＳ Ｐゴシック"/>
      <family val="3"/>
      <charset val="128"/>
    </font>
    <font>
      <b/>
      <sz val="14"/>
      <name val="ＭＳ ゴシック"/>
      <family val="3"/>
      <charset val="128"/>
    </font>
    <font>
      <b/>
      <sz val="18"/>
      <color theme="1"/>
      <name val="游ゴシック"/>
      <family val="3"/>
      <charset val="128"/>
      <scheme val="minor"/>
    </font>
    <font>
      <sz val="16"/>
      <color theme="1"/>
      <name val="游ゴシック"/>
      <family val="2"/>
      <scheme val="minor"/>
    </font>
    <font>
      <sz val="16"/>
      <color theme="1"/>
      <name val="游ゴシック"/>
      <family val="3"/>
      <charset val="128"/>
      <scheme val="minor"/>
    </font>
    <font>
      <sz val="12"/>
      <color theme="1"/>
      <name val="ＭＳ 明朝"/>
      <family val="1"/>
      <charset val="128"/>
    </font>
    <font>
      <b/>
      <sz val="12"/>
      <name val="游ゴシック"/>
      <family val="3"/>
      <charset val="128"/>
      <scheme val="minor"/>
    </font>
    <font>
      <sz val="12"/>
      <name val="游ゴシック"/>
      <family val="3"/>
      <charset val="128"/>
      <scheme val="minor"/>
    </font>
    <font>
      <sz val="11"/>
      <name val="游ゴシック"/>
      <family val="3"/>
      <charset val="128"/>
      <scheme val="minor"/>
    </font>
    <font>
      <sz val="11"/>
      <color rgb="FFFF0000"/>
      <name val="游ゴシック"/>
      <family val="3"/>
      <charset val="128"/>
      <scheme val="minor"/>
    </font>
    <font>
      <sz val="10"/>
      <color theme="1"/>
      <name val="游ゴシック"/>
      <family val="3"/>
      <charset val="128"/>
      <scheme val="minor"/>
    </font>
    <font>
      <sz val="9"/>
      <color rgb="FFFF0000"/>
      <name val="ＭＳ 明朝"/>
      <family val="1"/>
      <charset val="128"/>
    </font>
    <font>
      <sz val="12"/>
      <color rgb="FFFF0000"/>
      <name val="游ゴシック"/>
      <family val="2"/>
      <scheme val="minor"/>
    </font>
    <font>
      <sz val="9"/>
      <color theme="1"/>
      <name val="游ゴシック"/>
      <family val="2"/>
      <scheme val="minor"/>
    </font>
    <font>
      <b/>
      <sz val="11"/>
      <color rgb="FFFF0000"/>
      <name val="游ゴシック"/>
      <family val="3"/>
      <charset val="128"/>
      <scheme val="minor"/>
    </font>
    <font>
      <sz val="11"/>
      <color theme="1"/>
      <name val="ＭＳ ゴシック"/>
      <family val="3"/>
      <charset val="128"/>
    </font>
    <font>
      <b/>
      <sz val="14"/>
      <color rgb="FFFF0000"/>
      <name val="游ゴシック"/>
      <family val="3"/>
      <charset val="128"/>
      <scheme val="minor"/>
    </font>
    <font>
      <b/>
      <sz val="14"/>
      <color rgb="FFFF0000"/>
      <name val="ＭＳ 明朝"/>
      <family val="1"/>
      <charset val="128"/>
    </font>
  </fonts>
  <fills count="1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bgColor indexed="64"/>
      </patternFill>
    </fill>
    <fill>
      <patternFill patternType="solid">
        <fgColor indexed="13"/>
        <bgColor indexed="64"/>
      </patternFill>
    </fill>
    <fill>
      <patternFill patternType="solid">
        <fgColor theme="5" tint="0.59999389629810485"/>
        <bgColor indexed="64"/>
      </patternFill>
    </fill>
    <fill>
      <patternFill patternType="solid">
        <fgColor rgb="FF00B050"/>
        <bgColor indexed="64"/>
      </patternFill>
    </fill>
    <fill>
      <patternFill patternType="solid">
        <fgColor rgb="FFFFCCFF"/>
        <bgColor indexed="64"/>
      </patternFill>
    </fill>
    <fill>
      <patternFill patternType="solid">
        <fgColor rgb="FF9999FF"/>
        <bgColor indexed="64"/>
      </patternFill>
    </fill>
    <fill>
      <patternFill patternType="solid">
        <fgColor theme="0" tint="-4.9989318521683403E-2"/>
        <bgColor indexed="64"/>
      </patternFill>
    </fill>
  </fills>
  <borders count="59">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ashed">
        <color auto="1"/>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s>
  <cellStyleXfs count="28">
    <xf numFmtId="0" fontId="0" fillId="0" borderId="0"/>
    <xf numFmtId="38" fontId="5" fillId="0" borderId="0" applyFont="0" applyFill="0" applyBorder="0" applyAlignment="0" applyProtection="0">
      <alignment vertical="center"/>
    </xf>
    <xf numFmtId="0" fontId="9" fillId="0" borderId="0"/>
    <xf numFmtId="38" fontId="9" fillId="0" borderId="0" applyFont="0" applyFill="0" applyBorder="0" applyAlignment="0" applyProtection="0"/>
    <xf numFmtId="0" fontId="13" fillId="0" borderId="0"/>
    <xf numFmtId="0" fontId="15" fillId="0" borderId="0"/>
    <xf numFmtId="38" fontId="15"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9" fillId="0" borderId="0">
      <alignment vertical="center"/>
    </xf>
    <xf numFmtId="0" fontId="9" fillId="0" borderId="0"/>
    <xf numFmtId="0" fontId="9" fillId="0" borderId="0"/>
    <xf numFmtId="38" fontId="9" fillId="0" borderId="0" applyFont="0" applyFill="0" applyBorder="0" applyAlignment="0" applyProtection="0">
      <alignment vertical="center"/>
    </xf>
    <xf numFmtId="0" fontId="9" fillId="0" borderId="0"/>
    <xf numFmtId="0" fontId="22" fillId="0" borderId="0" applyNumberFormat="0" applyFill="0" applyBorder="0" applyAlignment="0" applyProtection="0"/>
    <xf numFmtId="38" fontId="9" fillId="0" borderId="0" applyFont="0" applyFill="0" applyBorder="0" applyAlignment="0" applyProtection="0"/>
    <xf numFmtId="0" fontId="9" fillId="0" borderId="0"/>
    <xf numFmtId="38" fontId="9" fillId="0" borderId="0" applyFont="0" applyFill="0" applyBorder="0" applyAlignment="0" applyProtection="0"/>
    <xf numFmtId="0" fontId="32" fillId="0" borderId="0"/>
    <xf numFmtId="0" fontId="9" fillId="0" borderId="0"/>
    <xf numFmtId="0" fontId="9" fillId="0" borderId="0"/>
    <xf numFmtId="0" fontId="9" fillId="0" borderId="0"/>
    <xf numFmtId="0" fontId="1" fillId="0" borderId="0">
      <alignment vertical="center"/>
    </xf>
  </cellStyleXfs>
  <cellXfs count="465">
    <xf numFmtId="0" fontId="0" fillId="0" borderId="0" xfId="0"/>
    <xf numFmtId="38" fontId="17" fillId="0" borderId="0" xfId="20" applyFont="1" applyFill="1" applyAlignment="1" applyProtection="1">
      <alignment horizontal="right" vertical="center"/>
    </xf>
    <xf numFmtId="38" fontId="17" fillId="0" borderId="0" xfId="20" applyFont="1" applyFill="1" applyAlignment="1" applyProtection="1">
      <alignment horizontal="center" vertical="center"/>
    </xf>
    <xf numFmtId="38" fontId="17" fillId="0" borderId="0" xfId="20" applyFont="1" applyFill="1" applyAlignment="1" applyProtection="1">
      <alignment horizontal="left" vertical="center"/>
    </xf>
    <xf numFmtId="38" fontId="12" fillId="0" borderId="0" xfId="20" applyFont="1" applyFill="1" applyAlignment="1" applyProtection="1">
      <alignment horizontal="center" vertical="center"/>
    </xf>
    <xf numFmtId="0" fontId="12" fillId="0" borderId="0" xfId="23" applyFont="1" applyAlignment="1" applyProtection="1">
      <alignment vertical="center"/>
    </xf>
    <xf numFmtId="0" fontId="0" fillId="0" borderId="0" xfId="0" applyProtection="1"/>
    <xf numFmtId="0" fontId="12" fillId="0" borderId="1" xfId="23" applyFont="1" applyBorder="1" applyAlignment="1" applyProtection="1">
      <alignment vertical="center"/>
    </xf>
    <xf numFmtId="49" fontId="12" fillId="7" borderId="19" xfId="23" applyNumberFormat="1" applyFont="1" applyFill="1" applyBorder="1" applyAlignment="1" applyProtection="1">
      <alignment horizontal="center" vertical="center"/>
    </xf>
    <xf numFmtId="0" fontId="12" fillId="0" borderId="19" xfId="23" applyFont="1" applyBorder="1" applyAlignment="1" applyProtection="1">
      <alignment horizontal="center" vertical="center" wrapText="1" shrinkToFit="1"/>
    </xf>
    <xf numFmtId="0" fontId="12" fillId="0" borderId="19" xfId="23" applyFont="1" applyBorder="1" applyAlignment="1" applyProtection="1">
      <alignment horizontal="center" vertical="center" shrinkToFit="1"/>
    </xf>
    <xf numFmtId="0" fontId="12" fillId="0" borderId="19" xfId="23" applyFont="1" applyBorder="1" applyAlignment="1" applyProtection="1">
      <alignment horizontal="center" vertical="center"/>
    </xf>
    <xf numFmtId="0" fontId="9" fillId="0" borderId="0" xfId="14" applyProtection="1">
      <alignment vertical="center"/>
    </xf>
    <xf numFmtId="0" fontId="23" fillId="7" borderId="0" xfId="16" applyFont="1" applyFill="1" applyAlignment="1" applyProtection="1">
      <alignment horizontal="right" vertical="center"/>
    </xf>
    <xf numFmtId="0" fontId="9" fillId="7" borderId="0" xfId="16" applyFill="1" applyAlignment="1" applyProtection="1">
      <alignment horizontal="center" vertical="center"/>
    </xf>
    <xf numFmtId="0" fontId="24" fillId="0" borderId="0" xfId="16" applyFont="1" applyFill="1" applyAlignment="1" applyProtection="1">
      <alignment horizontal="center" vertical="center"/>
    </xf>
    <xf numFmtId="0" fontId="24" fillId="0" borderId="0" xfId="16" applyFont="1" applyFill="1" applyAlignment="1" applyProtection="1">
      <alignment vertical="center"/>
    </xf>
    <xf numFmtId="0" fontId="11" fillId="7" borderId="0" xfId="5" applyFont="1" applyFill="1" applyAlignment="1" applyProtection="1">
      <alignment horizontal="right" vertical="center"/>
    </xf>
    <xf numFmtId="0" fontId="9" fillId="0" borderId="0" xfId="16" applyFill="1" applyAlignment="1" applyProtection="1">
      <alignment vertical="center"/>
    </xf>
    <xf numFmtId="38" fontId="28" fillId="0" borderId="14" xfId="16" applyNumberFormat="1" applyFont="1" applyFill="1" applyBorder="1" applyAlignment="1" applyProtection="1">
      <alignment vertical="center" shrinkToFit="1"/>
    </xf>
    <xf numFmtId="38" fontId="28" fillId="0" borderId="39" xfId="16" applyNumberFormat="1" applyFont="1" applyFill="1" applyBorder="1" applyAlignment="1" applyProtection="1">
      <alignment vertical="center" shrinkToFit="1"/>
    </xf>
    <xf numFmtId="0" fontId="28" fillId="0" borderId="41" xfId="16" applyFont="1" applyFill="1" applyBorder="1" applyAlignment="1" applyProtection="1">
      <alignment vertical="center" shrinkToFit="1"/>
    </xf>
    <xf numFmtId="38" fontId="28" fillId="0" borderId="27" xfId="16" applyNumberFormat="1" applyFont="1" applyFill="1" applyBorder="1" applyAlignment="1" applyProtection="1">
      <alignment vertical="center" shrinkToFit="1"/>
    </xf>
    <xf numFmtId="38" fontId="28" fillId="0" borderId="26" xfId="16" applyNumberFormat="1" applyFont="1" applyFill="1" applyBorder="1" applyAlignment="1" applyProtection="1">
      <alignment vertical="center" shrinkToFit="1"/>
    </xf>
    <xf numFmtId="0" fontId="28" fillId="0" borderId="32" xfId="16" applyFont="1" applyFill="1" applyBorder="1" applyAlignment="1" applyProtection="1">
      <alignment vertical="center" shrinkToFit="1"/>
    </xf>
    <xf numFmtId="38" fontId="28" fillId="0" borderId="21" xfId="16" applyNumberFormat="1" applyFont="1" applyFill="1" applyBorder="1" applyAlignment="1" applyProtection="1">
      <alignment vertical="center" shrinkToFit="1"/>
    </xf>
    <xf numFmtId="38" fontId="28" fillId="0" borderId="22" xfId="16" applyNumberFormat="1" applyFont="1" applyFill="1" applyBorder="1" applyAlignment="1" applyProtection="1">
      <alignment vertical="center" shrinkToFit="1"/>
    </xf>
    <xf numFmtId="0" fontId="28" fillId="0" borderId="48" xfId="16" applyFont="1" applyFill="1" applyBorder="1" applyAlignment="1" applyProtection="1">
      <alignment vertical="center" shrinkToFit="1"/>
    </xf>
    <xf numFmtId="0" fontId="9" fillId="0" borderId="46" xfId="16" applyFill="1" applyBorder="1" applyAlignment="1" applyProtection="1">
      <alignment vertical="center" shrinkToFit="1"/>
    </xf>
    <xf numFmtId="0" fontId="9" fillId="0" borderId="36" xfId="16" applyFill="1" applyBorder="1" applyAlignment="1" applyProtection="1">
      <alignment vertical="center" shrinkToFit="1"/>
    </xf>
    <xf numFmtId="0" fontId="25" fillId="0" borderId="44" xfId="16" applyFont="1" applyFill="1" applyBorder="1" applyAlignment="1" applyProtection="1">
      <alignment horizontal="center" vertical="center" shrinkToFit="1"/>
    </xf>
    <xf numFmtId="0" fontId="25" fillId="0" borderId="29" xfId="16" applyFont="1" applyFill="1" applyBorder="1" applyAlignment="1" applyProtection="1">
      <alignment horizontal="center" vertical="center" shrinkToFit="1"/>
    </xf>
    <xf numFmtId="0" fontId="25" fillId="0" borderId="30" xfId="16" applyFont="1" applyFill="1" applyBorder="1" applyAlignment="1" applyProtection="1">
      <alignment horizontal="center" vertical="center" shrinkToFit="1"/>
    </xf>
    <xf numFmtId="0" fontId="25" fillId="0" borderId="27" xfId="16" applyFont="1" applyFill="1" applyBorder="1" applyAlignment="1" applyProtection="1">
      <alignment horizontal="center" vertical="center" shrinkToFit="1"/>
    </xf>
    <xf numFmtId="0" fontId="25" fillId="0" borderId="32" xfId="16" applyFont="1" applyFill="1" applyBorder="1" applyAlignment="1" applyProtection="1">
      <alignment horizontal="center" vertical="center" shrinkToFit="1"/>
    </xf>
    <xf numFmtId="38" fontId="28" fillId="0" borderId="50" xfId="16" applyNumberFormat="1" applyFont="1" applyFill="1" applyBorder="1" applyAlignment="1" applyProtection="1">
      <alignment vertical="center" shrinkToFit="1"/>
    </xf>
    <xf numFmtId="0" fontId="28" fillId="0" borderId="37" xfId="16" applyFont="1" applyFill="1" applyBorder="1" applyAlignment="1" applyProtection="1">
      <alignment vertical="center" shrinkToFit="1"/>
    </xf>
    <xf numFmtId="0" fontId="26" fillId="0" borderId="0" xfId="16" applyFont="1" applyFill="1" applyAlignment="1" applyProtection="1">
      <alignment vertical="center"/>
    </xf>
    <xf numFmtId="0" fontId="26" fillId="0" borderId="0" xfId="16" applyNumberFormat="1" applyFont="1" applyFill="1" applyAlignment="1" applyProtection="1">
      <alignment horizontal="right" vertical="center" shrinkToFit="1"/>
    </xf>
    <xf numFmtId="0" fontId="26" fillId="0" borderId="0" xfId="16" applyNumberFormat="1" applyFont="1" applyFill="1" applyAlignment="1" applyProtection="1">
      <alignment horizontal="left" vertical="center" shrinkToFit="1"/>
    </xf>
    <xf numFmtId="0" fontId="26" fillId="0" borderId="0" xfId="16" applyFont="1" applyFill="1" applyAlignment="1" applyProtection="1">
      <alignment horizontal="left" vertical="center" shrinkToFit="1"/>
    </xf>
    <xf numFmtId="0" fontId="11" fillId="7" borderId="0" xfId="5" applyFont="1" applyFill="1" applyBorder="1" applyAlignment="1" applyProtection="1">
      <alignment vertical="center"/>
    </xf>
    <xf numFmtId="0" fontId="14" fillId="7" borderId="0" xfId="5" applyFont="1" applyFill="1" applyAlignment="1" applyProtection="1">
      <alignment vertical="center"/>
    </xf>
    <xf numFmtId="0" fontId="34" fillId="7" borderId="0" xfId="5" applyFont="1" applyFill="1" applyAlignment="1" applyProtection="1">
      <alignment vertical="center"/>
    </xf>
    <xf numFmtId="0" fontId="16" fillId="7" borderId="0" xfId="5" applyFont="1" applyFill="1" applyAlignment="1" applyProtection="1">
      <alignment vertical="center"/>
    </xf>
    <xf numFmtId="0" fontId="9" fillId="0" borderId="0" xfId="2" applyProtection="1"/>
    <xf numFmtId="0" fontId="11" fillId="7" borderId="24" xfId="5" applyFont="1" applyFill="1" applyBorder="1" applyAlignment="1" applyProtection="1">
      <alignment horizontal="right" vertical="center" wrapText="1"/>
    </xf>
    <xf numFmtId="0" fontId="7" fillId="0" borderId="0" xfId="0" applyFont="1" applyProtection="1"/>
    <xf numFmtId="0" fontId="0" fillId="0" borderId="0" xfId="0" applyAlignment="1" applyProtection="1">
      <alignment horizontal="right"/>
    </xf>
    <xf numFmtId="0" fontId="7" fillId="0" borderId="0" xfId="0" applyFont="1" applyAlignment="1" applyProtection="1">
      <alignment horizontal="right"/>
    </xf>
    <xf numFmtId="0" fontId="14" fillId="7" borderId="0" xfId="5" applyFont="1" applyFill="1" applyAlignment="1" applyProtection="1">
      <alignment horizontal="right" vertical="center"/>
    </xf>
    <xf numFmtId="0" fontId="0" fillId="0" borderId="4" xfId="0" applyBorder="1" applyAlignment="1" applyProtection="1">
      <alignment horizontal="center" vertical="center"/>
    </xf>
    <xf numFmtId="0" fontId="0" fillId="0" borderId="4"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5" xfId="0" applyBorder="1" applyAlignment="1" applyProtection="1">
      <alignment horizontal="center" vertical="center"/>
    </xf>
    <xf numFmtId="0" fontId="0" fillId="0" borderId="6" xfId="0" applyBorder="1" applyAlignment="1" applyProtection="1">
      <alignment horizontal="center"/>
    </xf>
    <xf numFmtId="0" fontId="4" fillId="0" borderId="6" xfId="0" applyNumberFormat="1" applyFont="1" applyBorder="1" applyAlignment="1" applyProtection="1">
      <alignment horizontal="center"/>
    </xf>
    <xf numFmtId="0" fontId="0" fillId="0" borderId="7" xfId="0" applyBorder="1" applyAlignment="1" applyProtection="1">
      <alignment horizontal="center"/>
    </xf>
    <xf numFmtId="0" fontId="0" fillId="0" borderId="3" xfId="0" applyBorder="1" applyAlignment="1" applyProtection="1">
      <alignment horizontal="left" vertical="center" wrapText="1"/>
    </xf>
    <xf numFmtId="38" fontId="0" fillId="0" borderId="0" xfId="1" applyFont="1" applyAlignment="1" applyProtection="1"/>
    <xf numFmtId="0" fontId="0" fillId="0" borderId="16" xfId="0" applyBorder="1" applyAlignment="1" applyProtection="1">
      <alignment horizontal="left" vertical="center" wrapText="1"/>
    </xf>
    <xf numFmtId="0" fontId="0" fillId="0" borderId="33"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8" xfId="0" applyBorder="1" applyAlignment="1" applyProtection="1">
      <alignment vertical="center"/>
    </xf>
    <xf numFmtId="0" fontId="8" fillId="0" borderId="0" xfId="0" applyFont="1" applyProtection="1"/>
    <xf numFmtId="0" fontId="6" fillId="0" borderId="0" xfId="0" applyFont="1" applyProtection="1"/>
    <xf numFmtId="0" fontId="12" fillId="0" borderId="0" xfId="2" applyFont="1" applyAlignment="1" applyProtection="1">
      <alignment vertical="center"/>
    </xf>
    <xf numFmtId="0" fontId="6" fillId="0" borderId="0" xfId="0" applyFont="1" applyFill="1" applyProtection="1"/>
    <xf numFmtId="0" fontId="6" fillId="0" borderId="0" xfId="0" applyFont="1" applyFill="1" applyAlignment="1" applyProtection="1"/>
    <xf numFmtId="0" fontId="6" fillId="0" borderId="0" xfId="0" applyFont="1" applyFill="1" applyAlignment="1" applyProtection="1"/>
    <xf numFmtId="49" fontId="6" fillId="0" borderId="0" xfId="0" applyNumberFormat="1" applyFont="1" applyFill="1" applyAlignment="1" applyProtection="1"/>
    <xf numFmtId="0" fontId="9" fillId="0" borderId="0" xfId="14" applyFill="1" applyProtection="1">
      <alignment vertical="center"/>
    </xf>
    <xf numFmtId="0" fontId="23" fillId="0" borderId="0" xfId="16" applyFont="1" applyFill="1" applyAlignment="1" applyProtection="1">
      <alignment horizontal="right" vertical="center"/>
    </xf>
    <xf numFmtId="0" fontId="9" fillId="0" borderId="0" xfId="16" applyFill="1" applyAlignment="1" applyProtection="1">
      <alignment horizontal="center" vertical="center"/>
    </xf>
    <xf numFmtId="0" fontId="0" fillId="0" borderId="0" xfId="0" applyAlignment="1" applyProtection="1">
      <alignment vertical="top" wrapText="1"/>
    </xf>
    <xf numFmtId="0" fontId="6" fillId="0" borderId="0" xfId="0" applyFont="1" applyAlignment="1" applyProtection="1">
      <alignment vertical="top" wrapText="1"/>
    </xf>
    <xf numFmtId="0" fontId="0" fillId="0" borderId="7" xfId="0" applyBorder="1" applyProtection="1"/>
    <xf numFmtId="38" fontId="0" fillId="0" borderId="8" xfId="1" applyFont="1" applyBorder="1" applyAlignment="1" applyProtection="1"/>
    <xf numFmtId="38" fontId="0" fillId="0" borderId="10" xfId="1" applyFont="1" applyBorder="1" applyAlignment="1" applyProtection="1"/>
    <xf numFmtId="0" fontId="0" fillId="2" borderId="0" xfId="0" applyFill="1" applyProtection="1"/>
    <xf numFmtId="0" fontId="0" fillId="4" borderId="0" xfId="0" applyFill="1" applyProtection="1"/>
    <xf numFmtId="0" fontId="0" fillId="5" borderId="0" xfId="0" applyFill="1" applyProtection="1"/>
    <xf numFmtId="0" fontId="0" fillId="6" borderId="0" xfId="0" applyFill="1" applyProtection="1"/>
    <xf numFmtId="49" fontId="0" fillId="0" borderId="0" xfId="0" applyNumberFormat="1" applyProtection="1"/>
    <xf numFmtId="58" fontId="0" fillId="0" borderId="0" xfId="0" applyNumberFormat="1" applyProtection="1"/>
    <xf numFmtId="38" fontId="0" fillId="0" borderId="0" xfId="0" applyNumberFormat="1" applyProtection="1"/>
    <xf numFmtId="0" fontId="6" fillId="0" borderId="0" xfId="0" applyFont="1" applyAlignment="1" applyProtection="1">
      <alignment vertical="top"/>
    </xf>
    <xf numFmtId="0" fontId="36" fillId="0" borderId="0" xfId="0" applyFont="1" applyProtection="1"/>
    <xf numFmtId="0" fontId="37" fillId="0" borderId="0" xfId="0" applyFont="1" applyProtection="1"/>
    <xf numFmtId="0" fontId="6" fillId="0" borderId="51" xfId="0" applyFont="1" applyBorder="1" applyProtection="1"/>
    <xf numFmtId="0" fontId="6" fillId="0" borderId="21" xfId="0" applyFont="1" applyBorder="1" applyAlignment="1" applyProtection="1">
      <alignment horizontal="center"/>
    </xf>
    <xf numFmtId="0" fontId="6" fillId="0" borderId="52" xfId="0" applyFont="1" applyBorder="1" applyAlignment="1" applyProtection="1">
      <alignment horizontal="center"/>
    </xf>
    <xf numFmtId="0" fontId="6" fillId="0" borderId="0" xfId="0" quotePrefix="1" applyFont="1" applyProtection="1"/>
    <xf numFmtId="0" fontId="0" fillId="0" borderId="0" xfId="0" applyNumberFormat="1" applyProtection="1"/>
    <xf numFmtId="0" fontId="0" fillId="9" borderId="0" xfId="0" applyFill="1" applyProtection="1"/>
    <xf numFmtId="0" fontId="0" fillId="10" borderId="0" xfId="0" applyFill="1" applyProtection="1"/>
    <xf numFmtId="0" fontId="0" fillId="11" borderId="0" xfId="0" applyFill="1" applyProtection="1"/>
    <xf numFmtId="0" fontId="0" fillId="12" borderId="0" xfId="0" applyFill="1" applyProtection="1"/>
    <xf numFmtId="177" fontId="11" fillId="0" borderId="19" xfId="6" applyNumberFormat="1" applyFont="1" applyFill="1" applyBorder="1" applyAlignment="1" applyProtection="1">
      <alignment vertical="center" wrapText="1"/>
    </xf>
    <xf numFmtId="0" fontId="4" fillId="0" borderId="0" xfId="0" applyFont="1"/>
    <xf numFmtId="0" fontId="39" fillId="7" borderId="0" xfId="5" applyFont="1" applyFill="1" applyAlignment="1">
      <alignment vertical="center"/>
    </xf>
    <xf numFmtId="0" fontId="7" fillId="0" borderId="0" xfId="0" applyFont="1" applyAlignment="1">
      <alignment horizontal="right"/>
    </xf>
    <xf numFmtId="0" fontId="40" fillId="0" borderId="0" xfId="5" applyFont="1" applyAlignment="1">
      <alignment horizontal="right"/>
    </xf>
    <xf numFmtId="0" fontId="41" fillId="0" borderId="0" xfId="0" applyFont="1"/>
    <xf numFmtId="177" fontId="40" fillId="13" borderId="20" xfId="6" applyNumberFormat="1" applyFont="1" applyFill="1" applyBorder="1" applyAlignment="1" applyProtection="1">
      <alignment horizontal="center" vertical="center" wrapText="1"/>
    </xf>
    <xf numFmtId="38" fontId="40" fillId="13" borderId="20" xfId="6" applyFont="1" applyFill="1" applyBorder="1" applyAlignment="1" applyProtection="1">
      <alignment horizontal="center" vertical="center" wrapText="1"/>
    </xf>
    <xf numFmtId="177" fontId="40" fillId="13" borderId="2" xfId="6" applyNumberFormat="1" applyFont="1" applyFill="1" applyBorder="1" applyAlignment="1" applyProtection="1">
      <alignment vertical="center" wrapText="1"/>
    </xf>
    <xf numFmtId="38" fontId="40" fillId="13" borderId="2" xfId="6" applyFont="1" applyFill="1" applyBorder="1" applyAlignment="1" applyProtection="1">
      <alignment vertical="center" wrapText="1"/>
    </xf>
    <xf numFmtId="0" fontId="40" fillId="13" borderId="2" xfId="5" applyFont="1" applyFill="1" applyBorder="1" applyAlignment="1">
      <alignment horizontal="right" vertical="center" wrapText="1"/>
    </xf>
    <xf numFmtId="0" fontId="4" fillId="0" borderId="19" xfId="0" applyFont="1" applyBorder="1" applyAlignment="1">
      <alignment vertical="center" wrapText="1"/>
    </xf>
    <xf numFmtId="38" fontId="4" fillId="0" borderId="19" xfId="1" applyFont="1" applyBorder="1" applyAlignment="1">
      <alignment vertical="center"/>
    </xf>
    <xf numFmtId="0" fontId="42" fillId="0" borderId="0" xfId="0" applyFont="1"/>
    <xf numFmtId="0" fontId="4" fillId="0" borderId="0" xfId="0" applyFont="1" applyProtection="1">
      <protection locked="0"/>
    </xf>
    <xf numFmtId="38" fontId="4" fillId="0" borderId="19" xfId="1" applyFont="1" applyBorder="1" applyAlignment="1" applyProtection="1">
      <alignment vertical="center"/>
    </xf>
    <xf numFmtId="49" fontId="4" fillId="0" borderId="27" xfId="0" applyNumberFormat="1" applyFont="1" applyBorder="1" applyAlignment="1">
      <alignment horizontal="center"/>
    </xf>
    <xf numFmtId="0" fontId="40" fillId="0" borderId="0" xfId="5" applyNumberFormat="1" applyFont="1" applyBorder="1" applyAlignment="1">
      <alignment horizontal="center" shrinkToFit="1"/>
    </xf>
    <xf numFmtId="38" fontId="7" fillId="0" borderId="0" xfId="1" applyFont="1" applyBorder="1" applyAlignment="1"/>
    <xf numFmtId="0" fontId="4" fillId="0" borderId="19" xfId="1" applyNumberFormat="1" applyFont="1" applyBorder="1" applyAlignment="1">
      <alignment vertical="center" wrapText="1"/>
    </xf>
    <xf numFmtId="177" fontId="40" fillId="13" borderId="2" xfId="6" applyNumberFormat="1" applyFont="1" applyFill="1" applyBorder="1" applyAlignment="1" applyProtection="1">
      <alignment horizontal="center" vertical="center" wrapText="1"/>
    </xf>
    <xf numFmtId="0" fontId="4" fillId="0" borderId="19" xfId="0" applyFont="1" applyBorder="1" applyAlignment="1">
      <alignment horizontal="center" vertical="center" wrapText="1"/>
    </xf>
    <xf numFmtId="0" fontId="11" fillId="7" borderId="1" xfId="5" applyFont="1" applyFill="1" applyBorder="1" applyAlignment="1" applyProtection="1">
      <alignment vertical="center" wrapText="1"/>
    </xf>
    <xf numFmtId="0" fontId="11" fillId="7" borderId="53" xfId="5" applyFont="1" applyFill="1" applyBorder="1" applyAlignment="1" applyProtection="1">
      <alignment vertical="center" wrapText="1"/>
    </xf>
    <xf numFmtId="0" fontId="0" fillId="0" borderId="19" xfId="0" applyBorder="1" applyAlignment="1">
      <alignment vertical="center"/>
    </xf>
    <xf numFmtId="0" fontId="0" fillId="0" borderId="0" xfId="0" applyAlignment="1" applyProtection="1">
      <alignment vertical="center"/>
    </xf>
    <xf numFmtId="0" fontId="0" fillId="0" borderId="20" xfId="0" applyBorder="1" applyAlignment="1">
      <alignment vertical="center" wrapText="1"/>
    </xf>
    <xf numFmtId="0" fontId="0" fillId="0" borderId="20" xfId="0"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2" xfId="0" applyBorder="1" applyAlignment="1">
      <alignment horizontal="center" vertical="center" wrapText="1"/>
    </xf>
    <xf numFmtId="2" fontId="0" fillId="0" borderId="19" xfId="0" applyNumberFormat="1" applyBorder="1" applyAlignment="1">
      <alignment vertical="center"/>
    </xf>
    <xf numFmtId="40" fontId="0" fillId="0" borderId="19" xfId="1" applyNumberFormat="1" applyFont="1" applyBorder="1" applyAlignment="1">
      <alignment vertical="center"/>
    </xf>
    <xf numFmtId="0" fontId="0" fillId="0" borderId="58" xfId="0" applyBorder="1" applyAlignment="1">
      <alignment vertical="center"/>
    </xf>
    <xf numFmtId="0" fontId="0" fillId="0" borderId="2" xfId="0" applyBorder="1" applyAlignment="1">
      <alignment horizontal="center" vertical="center"/>
    </xf>
    <xf numFmtId="38" fontId="0" fillId="0" borderId="2" xfId="1" applyFont="1" applyFill="1" applyBorder="1" applyAlignment="1">
      <alignment vertical="center"/>
    </xf>
    <xf numFmtId="0" fontId="0" fillId="0" borderId="2" xfId="0" applyFill="1" applyBorder="1" applyAlignment="1">
      <alignment vertical="center"/>
    </xf>
    <xf numFmtId="0" fontId="0" fillId="0" borderId="0" xfId="0" applyAlignment="1">
      <alignment horizontal="right"/>
    </xf>
    <xf numFmtId="0" fontId="8" fillId="0" borderId="19" xfId="0" applyFont="1" applyBorder="1" applyAlignment="1">
      <alignment horizontal="center"/>
    </xf>
    <xf numFmtId="0" fontId="43" fillId="0" borderId="19" xfId="0" applyFont="1" applyBorder="1" applyAlignment="1">
      <alignment horizontal="center"/>
    </xf>
    <xf numFmtId="0" fontId="3" fillId="0" borderId="0" xfId="0" applyFont="1" applyAlignment="1" applyProtection="1">
      <alignment horizontal="center" vertical="center"/>
    </xf>
    <xf numFmtId="0" fontId="24" fillId="0" borderId="0" xfId="16" applyFont="1" applyFill="1" applyAlignment="1" applyProtection="1">
      <alignment horizontal="center" vertical="center"/>
    </xf>
    <xf numFmtId="0" fontId="24" fillId="0" borderId="0" xfId="16" applyFont="1" applyFill="1" applyAlignment="1" applyProtection="1">
      <alignment vertical="center"/>
    </xf>
    <xf numFmtId="0" fontId="6" fillId="0" borderId="0" xfId="0" applyFont="1" applyAlignment="1" applyProtection="1">
      <alignment horizontal="center"/>
    </xf>
    <xf numFmtId="0" fontId="11" fillId="7" borderId="23" xfId="5" applyFont="1" applyFill="1" applyBorder="1" applyAlignment="1" applyProtection="1">
      <alignment vertical="center" wrapText="1"/>
    </xf>
    <xf numFmtId="0" fontId="21" fillId="0" borderId="19" xfId="0" applyFont="1" applyBorder="1" applyAlignment="1" applyProtection="1">
      <alignment vertical="center"/>
    </xf>
    <xf numFmtId="0" fontId="0" fillId="0" borderId="19" xfId="0" applyBorder="1" applyAlignment="1">
      <alignment vertical="center"/>
    </xf>
    <xf numFmtId="0" fontId="0" fillId="0" borderId="0" xfId="0" applyAlignment="1">
      <alignment vertical="center"/>
    </xf>
    <xf numFmtId="0" fontId="11" fillId="7" borderId="0" xfId="5" applyFont="1" applyFill="1" applyBorder="1" applyAlignment="1" applyProtection="1">
      <alignment vertical="center" shrinkToFit="1"/>
    </xf>
    <xf numFmtId="2" fontId="0" fillId="0" borderId="58" xfId="0" applyNumberFormat="1" applyBorder="1" applyAlignment="1">
      <alignment vertical="center"/>
    </xf>
    <xf numFmtId="40" fontId="0" fillId="0" borderId="58" xfId="1" applyNumberFormat="1" applyFont="1" applyBorder="1" applyAlignment="1">
      <alignment vertical="center"/>
    </xf>
    <xf numFmtId="38" fontId="0" fillId="0" borderId="2" xfId="0" applyNumberFormat="1" applyFill="1" applyBorder="1" applyAlignment="1">
      <alignment vertical="center"/>
    </xf>
    <xf numFmtId="0" fontId="21" fillId="0" borderId="19" xfId="0" applyFont="1" applyBorder="1" applyAlignment="1" applyProtection="1">
      <alignment vertical="center"/>
    </xf>
    <xf numFmtId="58" fontId="4" fillId="0" borderId="19" xfId="1" applyNumberFormat="1" applyFont="1" applyBorder="1" applyAlignment="1">
      <alignment vertical="center" wrapText="1"/>
    </xf>
    <xf numFmtId="0" fontId="4" fillId="3" borderId="19" xfId="0" applyFont="1" applyFill="1" applyBorder="1" applyAlignment="1" applyProtection="1">
      <alignment horizontal="center" vertical="center"/>
      <protection locked="0"/>
    </xf>
    <xf numFmtId="0" fontId="21" fillId="0" borderId="1" xfId="0" applyFont="1" applyBorder="1" applyAlignment="1" applyProtection="1">
      <alignment vertical="center" wrapText="1"/>
    </xf>
    <xf numFmtId="0" fontId="11" fillId="7" borderId="0" xfId="5" applyFont="1" applyFill="1" applyAlignment="1" applyProtection="1">
      <alignment vertical="center"/>
    </xf>
    <xf numFmtId="0" fontId="21" fillId="0" borderId="0" xfId="13" applyFont="1" applyAlignment="1" applyProtection="1">
      <alignment vertical="center" shrinkToFit="1"/>
    </xf>
    <xf numFmtId="177" fontId="11" fillId="3" borderId="19" xfId="6" applyNumberFormat="1" applyFont="1" applyFill="1" applyBorder="1" applyAlignment="1" applyProtection="1">
      <alignment vertical="center" wrapText="1"/>
      <protection locked="0"/>
    </xf>
    <xf numFmtId="0" fontId="4" fillId="0" borderId="0" xfId="0" applyFont="1" applyProtection="1"/>
    <xf numFmtId="0" fontId="39" fillId="7" borderId="0" xfId="5" applyFont="1" applyFill="1" applyAlignment="1" applyProtection="1">
      <alignment vertical="center"/>
    </xf>
    <xf numFmtId="0" fontId="40" fillId="0" borderId="0" xfId="5" applyNumberFormat="1" applyFont="1" applyBorder="1" applyAlignment="1" applyProtection="1">
      <alignment horizontal="center" shrinkToFit="1"/>
    </xf>
    <xf numFmtId="0" fontId="40" fillId="0" borderId="0" xfId="5" applyFont="1" applyAlignment="1" applyProtection="1">
      <alignment horizontal="right"/>
    </xf>
    <xf numFmtId="49" fontId="4" fillId="0" borderId="27" xfId="0" applyNumberFormat="1" applyFont="1" applyBorder="1" applyAlignment="1" applyProtection="1">
      <alignment horizontal="center"/>
    </xf>
    <xf numFmtId="38" fontId="7" fillId="0" borderId="0" xfId="1" applyFont="1" applyBorder="1" applyAlignment="1" applyProtection="1"/>
    <xf numFmtId="0" fontId="41" fillId="0" borderId="0" xfId="0" applyFont="1" applyProtection="1"/>
    <xf numFmtId="0" fontId="40" fillId="13" borderId="2" xfId="5" applyFont="1" applyFill="1" applyBorder="1" applyAlignment="1" applyProtection="1">
      <alignment horizontal="right" vertical="center" wrapText="1"/>
    </xf>
    <xf numFmtId="0" fontId="4" fillId="0" borderId="19" xfId="0" applyFont="1" applyBorder="1" applyAlignment="1" applyProtection="1">
      <alignment horizontal="center" vertical="center" wrapText="1"/>
    </xf>
    <xf numFmtId="0" fontId="4" fillId="0" borderId="19" xfId="0" applyFont="1" applyBorder="1" applyAlignment="1" applyProtection="1">
      <alignment vertical="center" wrapText="1"/>
    </xf>
    <xf numFmtId="0" fontId="4" fillId="0" borderId="19" xfId="1" applyNumberFormat="1" applyFont="1" applyBorder="1" applyAlignment="1" applyProtection="1">
      <alignment vertical="center" wrapText="1"/>
    </xf>
    <xf numFmtId="0" fontId="42" fillId="0" borderId="0" xfId="0" applyFont="1" applyProtection="1"/>
    <xf numFmtId="0" fontId="0" fillId="0" borderId="0" xfId="0" applyAlignment="1">
      <alignment vertical="center"/>
    </xf>
    <xf numFmtId="0" fontId="0" fillId="0" borderId="0" xfId="0" applyAlignment="1">
      <alignment vertical="top" wrapText="1"/>
    </xf>
    <xf numFmtId="0" fontId="6" fillId="0" borderId="0" xfId="0" applyFont="1"/>
    <xf numFmtId="49" fontId="6" fillId="0" borderId="0" xfId="0" applyNumberFormat="1" applyFont="1" applyFill="1" applyAlignment="1" applyProtection="1"/>
    <xf numFmtId="0" fontId="6" fillId="0" borderId="0" xfId="0" applyFont="1" applyFill="1" applyAlignment="1" applyProtection="1"/>
    <xf numFmtId="0" fontId="0" fillId="0" borderId="0" xfId="0" applyAlignment="1">
      <alignment vertical="center"/>
    </xf>
    <xf numFmtId="0" fontId="45" fillId="0" borderId="0" xfId="0" applyFont="1"/>
    <xf numFmtId="0" fontId="46" fillId="0" borderId="0" xfId="0" applyFont="1" applyAlignment="1">
      <alignment horizontal="right" vertical="top"/>
    </xf>
    <xf numFmtId="38" fontId="40" fillId="13" borderId="2" xfId="6" applyFont="1" applyFill="1" applyBorder="1" applyAlignment="1" applyProtection="1">
      <alignment vertical="center" shrinkToFit="1"/>
    </xf>
    <xf numFmtId="49" fontId="4" fillId="3" borderId="19" xfId="1" applyNumberFormat="1" applyFont="1" applyFill="1" applyBorder="1" applyAlignment="1" applyProtection="1">
      <alignment vertical="center" wrapText="1"/>
      <protection locked="0"/>
    </xf>
    <xf numFmtId="38" fontId="40" fillId="13" borderId="2" xfId="6" applyFont="1" applyFill="1" applyBorder="1" applyAlignment="1" applyProtection="1">
      <alignment horizontal="center" vertical="center" shrinkToFit="1"/>
    </xf>
    <xf numFmtId="0" fontId="47" fillId="0" borderId="0" xfId="0" applyFont="1" applyAlignment="1">
      <alignment vertical="center"/>
    </xf>
    <xf numFmtId="0" fontId="9" fillId="0" borderId="0" xfId="14">
      <alignment vertical="center"/>
    </xf>
    <xf numFmtId="0" fontId="9" fillId="0" borderId="0" xfId="16" applyAlignment="1">
      <alignment horizontal="center" vertical="center"/>
    </xf>
    <xf numFmtId="0" fontId="23" fillId="0" borderId="0" xfId="16" applyFont="1" applyAlignment="1">
      <alignment horizontal="right" vertical="center"/>
    </xf>
    <xf numFmtId="0" fontId="24" fillId="0" borderId="0" xfId="16" applyFont="1" applyAlignment="1">
      <alignment horizontal="center" vertical="center"/>
    </xf>
    <xf numFmtId="0" fontId="24" fillId="0" borderId="0" xfId="16" applyFont="1" applyAlignment="1">
      <alignment vertical="center"/>
    </xf>
    <xf numFmtId="0" fontId="11" fillId="7" borderId="0" xfId="5" applyFont="1" applyFill="1" applyAlignment="1">
      <alignment horizontal="right" vertical="center"/>
    </xf>
    <xf numFmtId="0" fontId="11" fillId="7" borderId="0" xfId="5" applyFont="1" applyFill="1" applyAlignment="1">
      <alignment vertical="center" shrinkToFit="1"/>
    </xf>
    <xf numFmtId="0" fontId="9" fillId="0" borderId="0" xfId="16" applyAlignment="1">
      <alignment vertical="center"/>
    </xf>
    <xf numFmtId="0" fontId="6" fillId="0" borderId="0" xfId="0" applyFont="1" applyAlignment="1">
      <alignment horizontal="center"/>
    </xf>
    <xf numFmtId="0" fontId="6" fillId="0" borderId="0" xfId="0" applyFont="1" applyAlignment="1">
      <alignment horizontal="center" vertical="center"/>
    </xf>
    <xf numFmtId="0" fontId="6" fillId="0" borderId="0" xfId="0" applyFont="1" applyAlignment="1">
      <alignment vertical="center" wrapText="1"/>
    </xf>
    <xf numFmtId="0" fontId="7" fillId="0" borderId="0" xfId="0" applyFont="1"/>
    <xf numFmtId="0" fontId="46" fillId="0" borderId="0" xfId="0" applyFont="1" applyAlignment="1" applyProtection="1">
      <alignment vertical="top"/>
    </xf>
    <xf numFmtId="58" fontId="4" fillId="3" borderId="19" xfId="1" applyNumberFormat="1" applyFont="1" applyFill="1" applyBorder="1" applyAlignment="1" applyProtection="1">
      <alignment vertical="center" wrapText="1"/>
      <protection locked="0"/>
    </xf>
    <xf numFmtId="177" fontId="0" fillId="0" borderId="2" xfId="1" applyNumberFormat="1" applyFont="1" applyFill="1" applyBorder="1" applyAlignment="1" applyProtection="1"/>
    <xf numFmtId="177" fontId="0" fillId="3" borderId="2" xfId="1" applyNumberFormat="1" applyFont="1" applyFill="1" applyBorder="1" applyAlignment="1" applyProtection="1">
      <protection locked="0"/>
    </xf>
    <xf numFmtId="177" fontId="0" fillId="0" borderId="2" xfId="1" applyNumberFormat="1" applyFont="1" applyBorder="1" applyAlignment="1" applyProtection="1"/>
    <xf numFmtId="177" fontId="0" fillId="0" borderId="11" xfId="1" applyNumberFormat="1" applyFont="1" applyBorder="1" applyAlignment="1" applyProtection="1"/>
    <xf numFmtId="177" fontId="0" fillId="0" borderId="12" xfId="1" applyNumberFormat="1" applyFont="1" applyBorder="1" applyAlignment="1" applyProtection="1"/>
    <xf numFmtId="177" fontId="0" fillId="0" borderId="9" xfId="1" applyNumberFormat="1" applyFont="1" applyBorder="1" applyAlignment="1" applyProtection="1"/>
    <xf numFmtId="177" fontId="11" fillId="7" borderId="19" xfId="6" applyNumberFormat="1" applyFont="1" applyFill="1" applyBorder="1" applyAlignment="1" applyProtection="1">
      <alignment vertical="center" wrapText="1"/>
    </xf>
    <xf numFmtId="177" fontId="21" fillId="3" borderId="2" xfId="0" applyNumberFormat="1" applyFont="1" applyFill="1" applyBorder="1" applyAlignment="1" applyProtection="1">
      <alignment vertical="center"/>
      <protection locked="0"/>
    </xf>
    <xf numFmtId="177" fontId="21" fillId="0" borderId="19" xfId="0" applyNumberFormat="1" applyFont="1" applyFill="1" applyBorder="1" applyAlignment="1" applyProtection="1">
      <alignment vertical="center"/>
    </xf>
    <xf numFmtId="177" fontId="21" fillId="3" borderId="19" xfId="0" applyNumberFormat="1" applyFont="1" applyFill="1" applyBorder="1" applyAlignment="1" applyProtection="1">
      <alignment vertical="center"/>
      <protection locked="0"/>
    </xf>
    <xf numFmtId="49" fontId="4" fillId="3" borderId="19" xfId="0" applyNumberFormat="1" applyFont="1" applyFill="1" applyBorder="1" applyAlignment="1" applyProtection="1">
      <alignment vertical="center" wrapText="1"/>
      <protection locked="0"/>
    </xf>
    <xf numFmtId="177" fontId="4" fillId="3" borderId="19" xfId="1" applyNumberFormat="1" applyFont="1" applyFill="1" applyBorder="1" applyAlignment="1" applyProtection="1">
      <alignment vertical="center"/>
      <protection locked="0"/>
    </xf>
    <xf numFmtId="177" fontId="4" fillId="0" borderId="19" xfId="1" applyNumberFormat="1" applyFont="1" applyBorder="1" applyAlignment="1" applyProtection="1">
      <alignment vertical="center"/>
      <protection locked="0"/>
    </xf>
    <xf numFmtId="177" fontId="7" fillId="0" borderId="1" xfId="1" applyNumberFormat="1" applyFont="1" applyBorder="1" applyAlignment="1" applyProtection="1"/>
    <xf numFmtId="177" fontId="0" fillId="3" borderId="19" xfId="0" applyNumberFormat="1" applyFill="1" applyBorder="1" applyAlignment="1" applyProtection="1">
      <alignment vertical="center"/>
      <protection locked="0"/>
    </xf>
    <xf numFmtId="177" fontId="0" fillId="0" borderId="19" xfId="0" applyNumberFormat="1" applyFill="1" applyBorder="1" applyAlignment="1" applyProtection="1">
      <alignment vertical="center"/>
    </xf>
    <xf numFmtId="177" fontId="0" fillId="3" borderId="19" xfId="1" applyNumberFormat="1" applyFont="1" applyFill="1" applyBorder="1" applyAlignment="1" applyProtection="1">
      <alignment vertical="center"/>
      <protection locked="0"/>
    </xf>
    <xf numFmtId="177" fontId="0" fillId="3" borderId="58" xfId="1" applyNumberFormat="1" applyFont="1" applyFill="1" applyBorder="1" applyAlignment="1" applyProtection="1">
      <alignment vertical="center"/>
      <protection locked="0"/>
    </xf>
    <xf numFmtId="177" fontId="0" fillId="0" borderId="19" xfId="1" applyNumberFormat="1" applyFont="1" applyBorder="1" applyAlignment="1">
      <alignment vertical="center"/>
    </xf>
    <xf numFmtId="177" fontId="0" fillId="3" borderId="58" xfId="0" applyNumberFormat="1" applyFill="1" applyBorder="1" applyAlignment="1" applyProtection="1">
      <alignment vertical="center"/>
      <protection locked="0"/>
    </xf>
    <xf numFmtId="177" fontId="0" fillId="0" borderId="58" xfId="1" applyNumberFormat="1" applyFont="1" applyBorder="1" applyAlignment="1">
      <alignment vertical="center"/>
    </xf>
    <xf numFmtId="177" fontId="0" fillId="3" borderId="9" xfId="1" applyNumberFormat="1" applyFont="1" applyFill="1" applyBorder="1" applyAlignment="1" applyProtection="1">
      <protection locked="0"/>
    </xf>
    <xf numFmtId="177" fontId="7" fillId="0" borderId="1" xfId="1" applyNumberFormat="1" applyFont="1" applyBorder="1" applyAlignment="1"/>
    <xf numFmtId="177" fontId="28" fillId="0" borderId="39" xfId="16" applyNumberFormat="1" applyFont="1" applyFill="1" applyBorder="1" applyAlignment="1" applyProtection="1">
      <alignment vertical="center" shrinkToFit="1"/>
    </xf>
    <xf numFmtId="177" fontId="28" fillId="0" borderId="26" xfId="16" applyNumberFormat="1" applyFont="1" applyFill="1" applyBorder="1" applyAlignment="1" applyProtection="1">
      <alignment vertical="center" shrinkToFit="1"/>
    </xf>
    <xf numFmtId="177" fontId="28" fillId="0" borderId="22" xfId="16" applyNumberFormat="1" applyFont="1" applyFill="1" applyBorder="1" applyAlignment="1" applyProtection="1">
      <alignment vertical="center" shrinkToFit="1"/>
    </xf>
    <xf numFmtId="177" fontId="25" fillId="0" borderId="29" xfId="16" applyNumberFormat="1" applyFont="1" applyFill="1" applyBorder="1" applyAlignment="1" applyProtection="1">
      <alignment horizontal="center" vertical="center" shrinkToFit="1"/>
    </xf>
    <xf numFmtId="38" fontId="4" fillId="0" borderId="0" xfId="1" applyFont="1" applyAlignment="1" applyProtection="1"/>
    <xf numFmtId="38" fontId="4" fillId="0" borderId="0" xfId="1" applyFont="1" applyAlignment="1" applyProtection="1">
      <protection locked="0"/>
    </xf>
    <xf numFmtId="38" fontId="4" fillId="0" borderId="0" xfId="1" applyFont="1" applyAlignment="1"/>
    <xf numFmtId="0" fontId="6" fillId="0" borderId="0" xfId="0" applyFont="1"/>
    <xf numFmtId="0" fontId="47" fillId="0" borderId="0" xfId="0" applyFont="1" applyAlignment="1">
      <alignment horizontal="left" vertical="center"/>
    </xf>
    <xf numFmtId="0" fontId="49" fillId="0" borderId="0" xfId="0" applyFont="1" applyAlignment="1">
      <alignment horizontal="left" vertical="center"/>
    </xf>
    <xf numFmtId="0" fontId="0" fillId="0" borderId="0" xfId="0" applyAlignment="1">
      <alignment horizontal="left" vertical="center"/>
    </xf>
    <xf numFmtId="0" fontId="50" fillId="0" borderId="0" xfId="2" applyFont="1" applyAlignment="1">
      <alignment vertical="center"/>
    </xf>
    <xf numFmtId="0" fontId="9" fillId="0" borderId="0" xfId="2"/>
    <xf numFmtId="0" fontId="12" fillId="0" borderId="0" xfId="2" applyFont="1" applyAlignment="1">
      <alignment vertical="center"/>
    </xf>
    <xf numFmtId="0" fontId="12" fillId="0" borderId="0" xfId="23" applyFont="1" applyAlignment="1" applyProtection="1">
      <alignment horizontal="left" vertical="center"/>
    </xf>
    <xf numFmtId="0" fontId="12" fillId="0" borderId="27" xfId="23" applyFont="1" applyBorder="1" applyAlignment="1" applyProtection="1">
      <alignment horizontal="center" vertical="center" wrapText="1"/>
    </xf>
    <xf numFmtId="0" fontId="12" fillId="0" borderId="26" xfId="23" applyFont="1" applyBorder="1" applyAlignment="1" applyProtection="1">
      <alignment horizontal="center" vertical="center"/>
    </xf>
    <xf numFmtId="0" fontId="12" fillId="0" borderId="28" xfId="23" applyFont="1" applyBorder="1" applyAlignment="1" applyProtection="1">
      <alignment horizontal="center" vertical="center"/>
    </xf>
    <xf numFmtId="49" fontId="12" fillId="8" borderId="19" xfId="23" applyNumberFormat="1" applyFont="1" applyFill="1" applyBorder="1" applyAlignment="1" applyProtection="1">
      <alignment vertical="center" wrapText="1"/>
      <protection locked="0"/>
    </xf>
    <xf numFmtId="0" fontId="12" fillId="0" borderId="19" xfId="23" applyFont="1" applyBorder="1" applyAlignment="1" applyProtection="1">
      <alignment horizontal="center" vertical="center" wrapText="1" shrinkToFit="1"/>
    </xf>
    <xf numFmtId="0" fontId="12" fillId="0" borderId="19" xfId="23" applyFont="1" applyBorder="1" applyAlignment="1" applyProtection="1">
      <alignment horizontal="center" vertical="center" shrinkToFit="1"/>
    </xf>
    <xf numFmtId="49" fontId="12" fillId="3" borderId="19" xfId="23" applyNumberFormat="1" applyFont="1" applyFill="1" applyBorder="1" applyAlignment="1" applyProtection="1">
      <alignment vertical="center"/>
      <protection locked="0"/>
    </xf>
    <xf numFmtId="49" fontId="12" fillId="3" borderId="27" xfId="23" applyNumberFormat="1" applyFont="1" applyFill="1" applyBorder="1" applyAlignment="1" applyProtection="1">
      <alignment vertical="center"/>
      <protection locked="0"/>
    </xf>
    <xf numFmtId="49" fontId="12" fillId="3" borderId="26" xfId="23" applyNumberFormat="1" applyFont="1" applyFill="1" applyBorder="1" applyAlignment="1" applyProtection="1">
      <alignment vertical="center"/>
      <protection locked="0"/>
    </xf>
    <xf numFmtId="49" fontId="12" fillId="3" borderId="28" xfId="23" applyNumberFormat="1" applyFont="1" applyFill="1" applyBorder="1" applyAlignment="1" applyProtection="1">
      <alignment vertical="center"/>
      <protection locked="0"/>
    </xf>
    <xf numFmtId="0" fontId="12" fillId="0" borderId="27" xfId="23" applyFont="1" applyBorder="1" applyAlignment="1" applyProtection="1">
      <alignment horizontal="center" vertical="center" wrapText="1" shrinkToFit="1"/>
    </xf>
    <xf numFmtId="0" fontId="12" fillId="0" borderId="28" xfId="23" applyFont="1" applyBorder="1" applyAlignment="1" applyProtection="1">
      <alignment horizontal="center" vertical="center" shrinkToFit="1"/>
    </xf>
    <xf numFmtId="49" fontId="12" fillId="8" borderId="19" xfId="23" applyNumberFormat="1" applyFont="1" applyFill="1" applyBorder="1" applyAlignment="1" applyProtection="1">
      <alignment vertical="center"/>
      <protection locked="0"/>
    </xf>
    <xf numFmtId="49" fontId="12" fillId="8" borderId="27" xfId="23" applyNumberFormat="1" applyFont="1" applyFill="1" applyBorder="1" applyAlignment="1" applyProtection="1">
      <alignment vertical="center"/>
      <protection locked="0"/>
    </xf>
    <xf numFmtId="49" fontId="12" fillId="8" borderId="26" xfId="23" applyNumberFormat="1" applyFont="1" applyFill="1" applyBorder="1" applyAlignment="1" applyProtection="1">
      <alignment vertical="center"/>
      <protection locked="0"/>
    </xf>
    <xf numFmtId="49" fontId="12" fillId="8" borderId="28" xfId="23" applyNumberFormat="1" applyFont="1" applyFill="1" applyBorder="1" applyAlignment="1" applyProtection="1">
      <alignment vertical="center"/>
      <protection locked="0"/>
    </xf>
    <xf numFmtId="49" fontId="9" fillId="8" borderId="19" xfId="19" applyNumberFormat="1" applyFont="1" applyFill="1" applyBorder="1" applyAlignment="1" applyProtection="1">
      <alignment vertical="center"/>
      <protection locked="0"/>
    </xf>
    <xf numFmtId="0" fontId="12" fillId="0" borderId="27" xfId="23" applyFont="1" applyBorder="1" applyAlignment="1" applyProtection="1">
      <alignment horizontal="center" vertical="center"/>
    </xf>
    <xf numFmtId="0" fontId="12" fillId="0" borderId="27" xfId="23" applyFont="1" applyBorder="1" applyAlignment="1">
      <alignment horizontal="center" vertical="center" wrapText="1"/>
    </xf>
    <xf numFmtId="0" fontId="12" fillId="0" borderId="26" xfId="23" applyFont="1" applyBorder="1" applyAlignment="1">
      <alignment horizontal="center" vertical="center"/>
    </xf>
    <xf numFmtId="0" fontId="12" fillId="0" borderId="28" xfId="23" applyFont="1" applyBorder="1" applyAlignment="1">
      <alignment horizontal="center" vertical="center"/>
    </xf>
    <xf numFmtId="0" fontId="38" fillId="0" borderId="0" xfId="0" applyFont="1" applyAlignment="1">
      <alignment horizontal="center"/>
    </xf>
    <xf numFmtId="0" fontId="6" fillId="0" borderId="1" xfId="0" applyFont="1" applyBorder="1" applyAlignment="1">
      <alignment horizontal="center"/>
    </xf>
    <xf numFmtId="0" fontId="12" fillId="0" borderId="19" xfId="23" applyFont="1" applyBorder="1" applyAlignment="1">
      <alignment horizontal="center" vertical="center" wrapText="1" shrinkToFit="1"/>
    </xf>
    <xf numFmtId="0" fontId="38" fillId="3" borderId="27" xfId="0" applyFont="1" applyFill="1" applyBorder="1" applyAlignment="1" applyProtection="1">
      <alignment horizontal="center" vertical="center"/>
      <protection locked="0"/>
    </xf>
    <xf numFmtId="0" fontId="38" fillId="3" borderId="26" xfId="0" applyFont="1" applyFill="1" applyBorder="1" applyAlignment="1" applyProtection="1">
      <alignment horizontal="center" vertical="center"/>
      <protection locked="0"/>
    </xf>
    <xf numFmtId="178" fontId="12" fillId="0" borderId="27" xfId="23" applyNumberFormat="1" applyFont="1" applyFill="1" applyBorder="1" applyAlignment="1" applyProtection="1">
      <alignment horizontal="center" vertical="center" wrapText="1"/>
    </xf>
    <xf numFmtId="178" fontId="12" fillId="0" borderId="28" xfId="23" applyNumberFormat="1" applyFont="1" applyFill="1" applyBorder="1" applyAlignment="1" applyProtection="1">
      <alignment horizontal="center" vertical="center"/>
    </xf>
    <xf numFmtId="49" fontId="12" fillId="3" borderId="27" xfId="23" applyNumberFormat="1" applyFont="1" applyFill="1" applyBorder="1" applyAlignment="1" applyProtection="1">
      <alignment horizontal="center" vertical="center"/>
      <protection locked="0"/>
    </xf>
    <xf numFmtId="49" fontId="12" fillId="3" borderId="28" xfId="23" applyNumberFormat="1" applyFont="1" applyFill="1" applyBorder="1" applyAlignment="1" applyProtection="1">
      <alignment horizontal="center" vertical="center"/>
      <protection locked="0"/>
    </xf>
    <xf numFmtId="0" fontId="12" fillId="0" borderId="27" xfId="23" applyFont="1" applyBorder="1" applyAlignment="1" applyProtection="1">
      <alignment horizontal="center" vertical="center" shrinkToFit="1"/>
    </xf>
    <xf numFmtId="0" fontId="29" fillId="0" borderId="19" xfId="23" applyFont="1" applyBorder="1" applyAlignment="1" applyProtection="1">
      <alignment vertical="center" textRotation="255"/>
    </xf>
    <xf numFmtId="177" fontId="7" fillId="0" borderId="0" xfId="0" applyNumberFormat="1" applyFont="1" applyAlignment="1" applyProtection="1">
      <alignment horizontal="center"/>
    </xf>
    <xf numFmtId="49" fontId="6" fillId="0" borderId="0" xfId="0" applyNumberFormat="1" applyFont="1" applyFill="1" applyAlignment="1" applyProtection="1">
      <alignment shrinkToFit="1"/>
    </xf>
    <xf numFmtId="0" fontId="6" fillId="0" borderId="0" xfId="0" applyNumberFormat="1" applyFont="1" applyFill="1" applyAlignment="1" applyProtection="1">
      <alignment shrinkToFit="1"/>
    </xf>
    <xf numFmtId="0" fontId="6" fillId="0" borderId="0" xfId="0" applyFont="1" applyFill="1" applyAlignment="1" applyProtection="1">
      <alignment shrinkToFit="1"/>
    </xf>
    <xf numFmtId="0" fontId="7" fillId="3" borderId="0" xfId="0" applyFont="1" applyFill="1" applyAlignment="1" applyProtection="1">
      <alignment horizontal="distributed"/>
      <protection locked="0"/>
    </xf>
    <xf numFmtId="58" fontId="7" fillId="3" borderId="0" xfId="0" applyNumberFormat="1" applyFont="1" applyFill="1" applyAlignment="1" applyProtection="1">
      <alignment horizontal="distributed"/>
      <protection locked="0"/>
    </xf>
    <xf numFmtId="0" fontId="7" fillId="0" borderId="0" xfId="0" applyFont="1" applyAlignment="1" applyProtection="1">
      <alignment horizontal="center"/>
    </xf>
    <xf numFmtId="0" fontId="0" fillId="0" borderId="0" xfId="0" applyFill="1" applyAlignment="1" applyProtection="1">
      <alignment shrinkToFit="1"/>
    </xf>
    <xf numFmtId="0" fontId="3" fillId="0" borderId="0" xfId="0" applyFont="1" applyAlignment="1" applyProtection="1">
      <alignment horizontal="center" vertical="center"/>
    </xf>
    <xf numFmtId="49" fontId="5" fillId="0" borderId="1" xfId="0" applyNumberFormat="1" applyFont="1" applyFill="1" applyBorder="1" applyAlignment="1" applyProtection="1">
      <alignment horizontal="center"/>
    </xf>
    <xf numFmtId="0" fontId="5" fillId="0" borderId="1" xfId="0" applyFont="1" applyFill="1" applyBorder="1" applyAlignment="1" applyProtection="1">
      <alignment horizontal="center"/>
    </xf>
    <xf numFmtId="0" fontId="0" fillId="0" borderId="13" xfId="0" applyBorder="1" applyAlignment="1" applyProtection="1">
      <alignment horizontal="center" vertical="center"/>
    </xf>
    <xf numFmtId="0" fontId="0" fillId="0" borderId="15" xfId="0" applyBorder="1" applyAlignment="1" applyProtection="1">
      <alignment horizontal="center" vertical="center"/>
    </xf>
    <xf numFmtId="0" fontId="11" fillId="7" borderId="19" xfId="5"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21" fillId="0" borderId="27" xfId="0" applyFont="1" applyBorder="1" applyAlignment="1" applyProtection="1">
      <alignment vertical="center"/>
    </xf>
    <xf numFmtId="0" fontId="21" fillId="0" borderId="26" xfId="0" applyFont="1" applyBorder="1" applyAlignment="1" applyProtection="1">
      <alignment vertical="center"/>
    </xf>
    <xf numFmtId="0" fontId="21" fillId="0" borderId="28" xfId="0" applyFont="1" applyBorder="1" applyAlignment="1" applyProtection="1">
      <alignment vertical="center"/>
    </xf>
    <xf numFmtId="0" fontId="11" fillId="7" borderId="19" xfId="5" applyFont="1" applyFill="1" applyBorder="1" applyAlignment="1" applyProtection="1">
      <alignment vertical="center" wrapText="1"/>
    </xf>
    <xf numFmtId="0" fontId="0" fillId="0" borderId="19" xfId="0" applyBorder="1" applyAlignment="1" applyProtection="1">
      <alignment vertical="center" wrapText="1"/>
    </xf>
    <xf numFmtId="0" fontId="11" fillId="7" borderId="19" xfId="5" applyFont="1" applyFill="1" applyBorder="1" applyAlignment="1" applyProtection="1">
      <alignment horizontal="center" vertical="center" wrapText="1" shrinkToFit="1"/>
    </xf>
    <xf numFmtId="0" fontId="21" fillId="0" borderId="55" xfId="0" applyFont="1" applyBorder="1" applyAlignment="1" applyProtection="1">
      <alignment horizontal="center" vertical="center"/>
    </xf>
    <xf numFmtId="0" fontId="21" fillId="0" borderId="57" xfId="0" applyFont="1" applyBorder="1" applyAlignment="1" applyProtection="1">
      <alignment horizontal="center" vertical="center"/>
    </xf>
    <xf numFmtId="0" fontId="21" fillId="0" borderId="56" xfId="0" applyFont="1" applyBorder="1" applyAlignment="1" applyProtection="1">
      <alignment horizontal="center" vertical="center"/>
    </xf>
    <xf numFmtId="0" fontId="21" fillId="0" borderId="19" xfId="0" applyFont="1" applyBorder="1" applyAlignment="1" applyProtection="1">
      <alignment vertical="center"/>
    </xf>
    <xf numFmtId="0" fontId="0" fillId="0" borderId="19" xfId="0" applyBorder="1" applyAlignment="1" applyProtection="1">
      <alignment vertical="center"/>
    </xf>
    <xf numFmtId="0" fontId="11" fillId="7" borderId="21" xfId="5" applyFont="1" applyFill="1" applyBorder="1" applyAlignment="1" applyProtection="1">
      <alignment vertical="center" wrapText="1"/>
    </xf>
    <xf numFmtId="0" fontId="11" fillId="7" borderId="52" xfId="5" applyFont="1" applyFill="1" applyBorder="1" applyAlignment="1" applyProtection="1">
      <alignment vertical="center" wrapText="1"/>
    </xf>
    <xf numFmtId="0" fontId="21" fillId="0" borderId="19" xfId="0" applyFont="1" applyBorder="1" applyAlignment="1" applyProtection="1">
      <alignment vertical="center" wrapText="1"/>
    </xf>
    <xf numFmtId="0" fontId="11" fillId="7" borderId="21" xfId="5" applyFont="1" applyFill="1" applyBorder="1" applyAlignment="1" applyProtection="1">
      <alignment horizontal="center" vertical="center" wrapText="1" shrinkToFit="1"/>
    </xf>
    <xf numFmtId="0" fontId="11" fillId="7" borderId="52" xfId="5" applyFont="1" applyFill="1" applyBorder="1" applyAlignment="1" applyProtection="1">
      <alignment horizontal="center" vertical="center" wrapText="1" shrinkToFit="1"/>
    </xf>
    <xf numFmtId="0" fontId="11" fillId="7" borderId="23" xfId="5" applyFont="1" applyFill="1" applyBorder="1" applyAlignment="1" applyProtection="1">
      <alignment horizontal="center" vertical="center" wrapText="1" shrinkToFit="1"/>
    </xf>
    <xf numFmtId="0" fontId="11" fillId="7" borderId="53" xfId="5" applyFont="1" applyFill="1" applyBorder="1" applyAlignment="1" applyProtection="1">
      <alignment horizontal="center" vertical="center" wrapText="1" shrinkToFit="1"/>
    </xf>
    <xf numFmtId="49" fontId="21" fillId="3" borderId="27" xfId="0" applyNumberFormat="1" applyFont="1" applyFill="1" applyBorder="1" applyAlignment="1" applyProtection="1">
      <alignment vertical="center" wrapText="1"/>
      <protection locked="0"/>
    </xf>
    <xf numFmtId="49" fontId="21" fillId="3" borderId="26" xfId="0" applyNumberFormat="1" applyFont="1" applyFill="1" applyBorder="1" applyAlignment="1" applyProtection="1">
      <alignment vertical="center" wrapText="1"/>
      <protection locked="0"/>
    </xf>
    <xf numFmtId="49" fontId="21" fillId="3" borderId="28" xfId="0" applyNumberFormat="1" applyFont="1" applyFill="1" applyBorder="1" applyAlignment="1" applyProtection="1">
      <alignment vertical="center" wrapText="1"/>
      <protection locked="0"/>
    </xf>
    <xf numFmtId="0" fontId="11" fillId="7" borderId="21" xfId="5" applyFont="1" applyFill="1" applyBorder="1" applyAlignment="1">
      <alignment vertical="center" wrapText="1"/>
    </xf>
    <xf numFmtId="0" fontId="11" fillId="7" borderId="52" xfId="5" applyFont="1" applyFill="1" applyBorder="1" applyAlignment="1">
      <alignment vertical="center" wrapText="1"/>
    </xf>
    <xf numFmtId="0" fontId="11" fillId="7" borderId="23" xfId="5" applyFont="1" applyFill="1" applyBorder="1" applyAlignment="1">
      <alignment vertical="center" wrapText="1"/>
    </xf>
    <xf numFmtId="0" fontId="11" fillId="7" borderId="53" xfId="5" applyFont="1" applyFill="1" applyBorder="1" applyAlignment="1">
      <alignment vertical="center" wrapText="1"/>
    </xf>
    <xf numFmtId="0" fontId="48" fillId="0" borderId="27" xfId="0" applyFont="1" applyBorder="1" applyAlignment="1">
      <alignment horizontal="left" vertical="center" wrapText="1"/>
    </xf>
    <xf numFmtId="0" fontId="48" fillId="0" borderId="28" xfId="0" applyFont="1" applyBorder="1" applyAlignment="1">
      <alignment horizontal="left" vertical="center" wrapText="1"/>
    </xf>
    <xf numFmtId="0" fontId="11" fillId="7" borderId="21" xfId="5" applyFont="1" applyFill="1" applyBorder="1" applyAlignment="1">
      <alignment horizontal="center" vertical="center" wrapText="1" shrinkToFit="1"/>
    </xf>
    <xf numFmtId="0" fontId="11" fillId="7" borderId="52" xfId="5" applyFont="1" applyFill="1" applyBorder="1" applyAlignment="1">
      <alignment horizontal="center" vertical="center" wrapText="1" shrinkToFit="1"/>
    </xf>
    <xf numFmtId="0" fontId="11" fillId="7" borderId="23" xfId="5" applyFont="1" applyFill="1" applyBorder="1" applyAlignment="1">
      <alignment horizontal="center" vertical="center" wrapText="1" shrinkToFit="1"/>
    </xf>
    <xf numFmtId="0" fontId="11" fillId="7" borderId="53" xfId="5" applyFont="1" applyFill="1" applyBorder="1" applyAlignment="1">
      <alignment horizontal="center" vertical="center" wrapText="1" shrinkToFit="1"/>
    </xf>
    <xf numFmtId="0" fontId="11" fillId="7" borderId="23" xfId="5" applyFont="1" applyFill="1" applyBorder="1" applyAlignment="1" applyProtection="1">
      <alignment vertical="center" wrapText="1"/>
    </xf>
    <xf numFmtId="0" fontId="0" fillId="0" borderId="1" xfId="0" applyBorder="1" applyAlignment="1" applyProtection="1">
      <alignment vertical="center" wrapText="1"/>
    </xf>
    <xf numFmtId="0" fontId="0" fillId="0" borderId="53" xfId="0" applyBorder="1" applyAlignment="1" applyProtection="1">
      <alignment vertical="center" wrapText="1"/>
    </xf>
    <xf numFmtId="0" fontId="11" fillId="7" borderId="2" xfId="5" applyFont="1" applyFill="1" applyBorder="1" applyAlignment="1" applyProtection="1">
      <alignment horizontal="center" vertical="center" wrapText="1"/>
    </xf>
    <xf numFmtId="49" fontId="11" fillId="7" borderId="1" xfId="5" applyNumberFormat="1" applyFont="1" applyFill="1" applyBorder="1" applyAlignment="1" applyProtection="1">
      <alignment horizontal="center" vertical="center" shrinkToFit="1"/>
    </xf>
    <xf numFmtId="0" fontId="11" fillId="7" borderId="21" xfId="5" applyFont="1" applyFill="1" applyBorder="1" applyAlignment="1" applyProtection="1">
      <alignment horizontal="center" vertical="center" wrapText="1"/>
    </xf>
    <xf numFmtId="0" fontId="0" fillId="0" borderId="22" xfId="0" applyBorder="1" applyAlignment="1" applyProtection="1">
      <alignment horizontal="center" vertical="center" wrapText="1"/>
    </xf>
    <xf numFmtId="0" fontId="0" fillId="0" borderId="52" xfId="0" applyBorder="1" applyAlignment="1" applyProtection="1">
      <alignment horizontal="center" vertical="center" wrapText="1"/>
    </xf>
    <xf numFmtId="0" fontId="11" fillId="7" borderId="25" xfId="5"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54" xfId="0" applyBorder="1" applyAlignment="1" applyProtection="1">
      <alignment horizontal="center" vertical="center" wrapText="1"/>
    </xf>
    <xf numFmtId="0" fontId="11" fillId="7" borderId="20" xfId="5" applyFont="1" applyFill="1" applyBorder="1" applyAlignment="1" applyProtection="1">
      <alignment horizontal="center" vertical="center" wrapText="1"/>
    </xf>
    <xf numFmtId="0" fontId="11" fillId="7" borderId="24" xfId="5" applyFont="1" applyFill="1" applyBorder="1" applyAlignment="1" applyProtection="1">
      <alignment horizontal="center" vertical="center" wrapText="1"/>
    </xf>
    <xf numFmtId="0" fontId="11" fillId="7" borderId="21" xfId="5" applyFont="1" applyFill="1" applyBorder="1" applyAlignment="1" applyProtection="1">
      <alignment horizontal="center" vertical="center"/>
    </xf>
    <xf numFmtId="0" fontId="11" fillId="7" borderId="22" xfId="5" applyFont="1" applyFill="1" applyBorder="1" applyAlignment="1" applyProtection="1">
      <alignment horizontal="center" vertical="center"/>
    </xf>
    <xf numFmtId="0" fontId="11" fillId="7" borderId="52" xfId="5" applyFont="1" applyFill="1" applyBorder="1" applyAlignment="1" applyProtection="1">
      <alignment horizontal="center" vertical="center"/>
    </xf>
    <xf numFmtId="0" fontId="11" fillId="7" borderId="25" xfId="5" applyFont="1" applyFill="1" applyBorder="1" applyAlignment="1" applyProtection="1">
      <alignment horizontal="center" vertical="center"/>
    </xf>
    <xf numFmtId="0" fontId="11" fillId="7" borderId="0" xfId="5" applyFont="1" applyFill="1" applyBorder="1" applyAlignment="1" applyProtection="1">
      <alignment horizontal="center" vertical="center"/>
    </xf>
    <xf numFmtId="0" fontId="11" fillId="7" borderId="54" xfId="5" applyFont="1" applyFill="1" applyBorder="1" applyAlignment="1" applyProtection="1">
      <alignment horizontal="center" vertical="center"/>
    </xf>
    <xf numFmtId="0" fontId="11" fillId="7" borderId="19" xfId="5" applyFont="1" applyFill="1" applyBorder="1" applyAlignment="1" applyProtection="1">
      <alignment horizontal="center" vertical="center" shrinkToFit="1"/>
    </xf>
    <xf numFmtId="0" fontId="4" fillId="0" borderId="28" xfId="0" applyFont="1" applyBorder="1" applyAlignment="1" applyProtection="1"/>
    <xf numFmtId="0" fontId="4" fillId="0" borderId="19" xfId="0" applyFont="1" applyBorder="1" applyAlignment="1" applyProtection="1"/>
    <xf numFmtId="177" fontId="4" fillId="0" borderId="19" xfId="1" applyNumberFormat="1" applyFont="1" applyBorder="1" applyAlignment="1" applyProtection="1"/>
    <xf numFmtId="49" fontId="40" fillId="0" borderId="1" xfId="5" applyNumberFormat="1" applyFont="1" applyBorder="1" applyAlignment="1" applyProtection="1">
      <alignment horizontal="center" shrinkToFit="1"/>
    </xf>
    <xf numFmtId="0" fontId="40" fillId="0" borderId="1" xfId="5" applyNumberFormat="1" applyFont="1" applyBorder="1" applyAlignment="1" applyProtection="1">
      <alignment horizontal="center" shrinkToFit="1"/>
    </xf>
    <xf numFmtId="0" fontId="4" fillId="13" borderId="27" xfId="0" applyFont="1" applyFill="1" applyBorder="1" applyAlignment="1" applyProtection="1">
      <alignment horizontal="center"/>
    </xf>
    <xf numFmtId="0" fontId="4" fillId="13" borderId="26" xfId="0" applyFont="1" applyFill="1" applyBorder="1" applyAlignment="1" applyProtection="1">
      <alignment horizontal="center"/>
    </xf>
    <xf numFmtId="0" fontId="4" fillId="13" borderId="28" xfId="0" applyFont="1" applyFill="1" applyBorder="1" applyAlignment="1" applyProtection="1">
      <alignment horizontal="center"/>
    </xf>
    <xf numFmtId="0" fontId="4" fillId="13" borderId="19" xfId="0" applyFont="1" applyFill="1" applyBorder="1" applyAlignment="1" applyProtection="1">
      <alignment horizontal="center"/>
    </xf>
    <xf numFmtId="49" fontId="40" fillId="0" borderId="1" xfId="5" applyNumberFormat="1" applyFont="1" applyBorder="1" applyAlignment="1">
      <alignment horizontal="center" shrinkToFit="1"/>
    </xf>
    <xf numFmtId="0" fontId="0" fillId="0" borderId="0" xfId="0" applyAlignment="1">
      <alignment vertical="center"/>
    </xf>
    <xf numFmtId="177" fontId="0" fillId="0" borderId="19" xfId="0" applyNumberFormat="1" applyFill="1" applyBorder="1" applyAlignment="1">
      <alignment vertical="center"/>
    </xf>
    <xf numFmtId="0" fontId="0" fillId="0" borderId="0" xfId="0" applyAlignment="1">
      <alignment horizontal="center"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27" fillId="0" borderId="40" xfId="16" applyFont="1" applyFill="1" applyBorder="1" applyAlignment="1" applyProtection="1">
      <alignment horizontal="center" vertical="center" shrinkToFit="1"/>
    </xf>
    <xf numFmtId="0" fontId="27" fillId="0" borderId="43" xfId="16" applyFont="1" applyFill="1" applyBorder="1" applyAlignment="1" applyProtection="1">
      <alignment horizontal="center" vertical="center" shrinkToFit="1"/>
    </xf>
    <xf numFmtId="0" fontId="27" fillId="0" borderId="49" xfId="16" applyFont="1" applyFill="1" applyBorder="1" applyAlignment="1" applyProtection="1">
      <alignment horizontal="center" vertical="center" shrinkToFit="1"/>
    </xf>
    <xf numFmtId="38" fontId="28" fillId="0" borderId="43" xfId="16" applyNumberFormat="1" applyFont="1" applyFill="1" applyBorder="1" applyAlignment="1" applyProtection="1">
      <alignment horizontal="right" vertical="center" shrinkToFit="1"/>
    </xf>
    <xf numFmtId="0" fontId="26" fillId="0" borderId="0" xfId="16" applyFont="1" applyFill="1" applyAlignment="1" applyProtection="1">
      <alignment horizontal="right" vertical="center" shrinkToFit="1"/>
    </xf>
    <xf numFmtId="0" fontId="26" fillId="0" borderId="0" xfId="16" applyFont="1" applyFill="1" applyAlignment="1" applyProtection="1">
      <alignment horizontal="left" vertical="center" shrinkToFit="1"/>
    </xf>
    <xf numFmtId="0" fontId="26" fillId="0" borderId="0" xfId="20" applyNumberFormat="1" applyFont="1" applyFill="1" applyAlignment="1" applyProtection="1">
      <alignment vertical="center" shrinkToFit="1"/>
    </xf>
    <xf numFmtId="0" fontId="24" fillId="0" borderId="34" xfId="16" applyFont="1" applyFill="1" applyBorder="1" applyAlignment="1" applyProtection="1">
      <alignment horizontal="center" vertical="center" shrinkToFit="1"/>
    </xf>
    <xf numFmtId="0" fontId="24" fillId="0" borderId="35" xfId="16" applyFont="1" applyFill="1" applyBorder="1" applyAlignment="1" applyProtection="1">
      <alignment horizontal="center" vertical="center" shrinkToFit="1"/>
    </xf>
    <xf numFmtId="0" fontId="24" fillId="0" borderId="45" xfId="16" applyFont="1" applyFill="1" applyBorder="1" applyAlignment="1" applyProtection="1">
      <alignment horizontal="center" vertical="center" shrinkToFit="1"/>
    </xf>
    <xf numFmtId="38" fontId="28" fillId="0" borderId="35" xfId="16" applyNumberFormat="1" applyFont="1" applyFill="1" applyBorder="1" applyAlignment="1" applyProtection="1">
      <alignment horizontal="right" vertical="center" shrinkToFit="1"/>
    </xf>
    <xf numFmtId="0" fontId="26" fillId="0" borderId="0" xfId="16" applyFont="1" applyFill="1" applyAlignment="1" applyProtection="1">
      <alignment vertical="center"/>
    </xf>
    <xf numFmtId="0" fontId="26" fillId="0" borderId="0" xfId="16" applyNumberFormat="1" applyFont="1" applyFill="1" applyAlignment="1" applyProtection="1">
      <alignment horizontal="right" vertical="center" shrinkToFit="1"/>
    </xf>
    <xf numFmtId="58" fontId="26" fillId="0" borderId="0" xfId="20" applyNumberFormat="1" applyFont="1" applyFill="1" applyAlignment="1" applyProtection="1">
      <alignment horizontal="left" vertical="center"/>
    </xf>
    <xf numFmtId="0" fontId="26" fillId="0" borderId="0" xfId="20" applyNumberFormat="1" applyFont="1" applyFill="1" applyAlignment="1" applyProtection="1">
      <alignment horizontal="left" vertical="center"/>
    </xf>
    <xf numFmtId="0" fontId="26" fillId="0" borderId="0" xfId="20" applyNumberFormat="1" applyFont="1" applyFill="1" applyAlignment="1" applyProtection="1">
      <alignment horizontal="left" vertical="center" shrinkToFit="1"/>
    </xf>
    <xf numFmtId="0" fontId="25" fillId="0" borderId="0" xfId="16" applyFont="1" applyFill="1" applyAlignment="1" applyProtection="1">
      <alignment vertical="center"/>
    </xf>
    <xf numFmtId="0" fontId="25" fillId="0" borderId="42" xfId="16" applyFont="1" applyFill="1" applyBorder="1" applyAlignment="1" applyProtection="1">
      <alignment horizontal="right" vertical="center" wrapText="1"/>
    </xf>
    <xf numFmtId="0" fontId="25" fillId="0" borderId="42" xfId="16" applyFont="1" applyFill="1" applyBorder="1" applyAlignment="1" applyProtection="1">
      <alignment horizontal="right" vertical="center"/>
    </xf>
    <xf numFmtId="0" fontId="27" fillId="0" borderId="38" xfId="16" applyFont="1" applyFill="1" applyBorder="1" applyAlignment="1" applyProtection="1">
      <alignment horizontal="left" vertical="center" shrinkToFit="1"/>
    </xf>
    <xf numFmtId="0" fontId="27" fillId="0" borderId="39" xfId="16" applyFont="1" applyFill="1" applyBorder="1" applyAlignment="1" applyProtection="1">
      <alignment horizontal="left" vertical="center" shrinkToFit="1"/>
    </xf>
    <xf numFmtId="0" fontId="27" fillId="0" borderId="47" xfId="16" applyFont="1" applyFill="1" applyBorder="1" applyAlignment="1" applyProtection="1">
      <alignment horizontal="left" vertical="center" shrinkToFit="1"/>
    </xf>
    <xf numFmtId="176" fontId="28" fillId="0" borderId="39" xfId="16" applyNumberFormat="1" applyFont="1" applyFill="1" applyBorder="1" applyAlignment="1" applyProtection="1">
      <alignment horizontal="right" vertical="center" shrinkToFit="1"/>
    </xf>
    <xf numFmtId="0" fontId="27" fillId="0" borderId="31" xfId="16" applyFont="1" applyFill="1" applyBorder="1" applyAlignment="1" applyProtection="1">
      <alignment horizontal="center" vertical="center" shrinkToFit="1"/>
    </xf>
    <xf numFmtId="0" fontId="27" fillId="0" borderId="26" xfId="16" applyFont="1" applyFill="1" applyBorder="1" applyAlignment="1" applyProtection="1">
      <alignment horizontal="center" vertical="center" shrinkToFit="1"/>
    </xf>
    <xf numFmtId="0" fontId="27" fillId="0" borderId="28" xfId="16" applyFont="1" applyFill="1" applyBorder="1" applyAlignment="1" applyProtection="1">
      <alignment horizontal="center" vertical="center" shrinkToFit="1"/>
    </xf>
    <xf numFmtId="0" fontId="25" fillId="0" borderId="26" xfId="16" applyFont="1" applyFill="1" applyBorder="1" applyAlignment="1" applyProtection="1">
      <alignment horizontal="right" vertical="center" shrinkToFit="1"/>
    </xf>
    <xf numFmtId="0" fontId="27" fillId="0" borderId="31" xfId="16" applyFont="1" applyFill="1" applyBorder="1" applyAlignment="1" applyProtection="1">
      <alignment horizontal="left" vertical="center" shrinkToFit="1"/>
    </xf>
    <xf numFmtId="0" fontId="27" fillId="0" borderId="26" xfId="16" applyFont="1" applyFill="1" applyBorder="1" applyAlignment="1" applyProtection="1">
      <alignment horizontal="left" vertical="center" shrinkToFit="1"/>
    </xf>
    <xf numFmtId="0" fontId="27" fillId="0" borderId="28" xfId="16" applyFont="1" applyFill="1" applyBorder="1" applyAlignment="1" applyProtection="1">
      <alignment horizontal="left" vertical="center" shrinkToFit="1"/>
    </xf>
    <xf numFmtId="179" fontId="28" fillId="0" borderId="43" xfId="16" applyNumberFormat="1" applyFont="1" applyFill="1" applyBorder="1" applyAlignment="1" applyProtection="1">
      <alignment horizontal="right" vertical="center" shrinkToFit="1"/>
    </xf>
    <xf numFmtId="0" fontId="33" fillId="0" borderId="29" xfId="16" applyFont="1" applyFill="1" applyBorder="1" applyAlignment="1" applyProtection="1">
      <alignment horizontal="center" vertical="center"/>
    </xf>
    <xf numFmtId="0" fontId="9" fillId="0" borderId="0" xfId="16" applyNumberFormat="1" applyFont="1" applyFill="1" applyAlignment="1" applyProtection="1">
      <alignment shrinkToFit="1"/>
    </xf>
    <xf numFmtId="0" fontId="23" fillId="7" borderId="0" xfId="16" applyFont="1" applyFill="1" applyBorder="1" applyAlignment="1" applyProtection="1">
      <alignment horizontal="left" vertical="center"/>
    </xf>
    <xf numFmtId="0" fontId="24" fillId="0" borderId="0" xfId="16" applyFont="1" applyFill="1" applyAlignment="1" applyProtection="1">
      <alignment horizontal="center" vertical="center"/>
    </xf>
    <xf numFmtId="0" fontId="24" fillId="0" borderId="0" xfId="16" applyFont="1" applyFill="1" applyAlignment="1" applyProtection="1">
      <alignment vertical="center"/>
    </xf>
    <xf numFmtId="0" fontId="25" fillId="0" borderId="34" xfId="16" applyFont="1" applyFill="1" applyBorder="1" applyAlignment="1" applyProtection="1">
      <alignment horizontal="center" vertical="center" shrinkToFit="1"/>
    </xf>
    <xf numFmtId="0" fontId="25" fillId="0" borderId="35" xfId="16" applyFont="1" applyFill="1" applyBorder="1" applyAlignment="1" applyProtection="1">
      <alignment horizontal="center" vertical="center" shrinkToFit="1"/>
    </xf>
    <xf numFmtId="0" fontId="25" fillId="0" borderId="45" xfId="16" applyFont="1" applyFill="1" applyBorder="1" applyAlignment="1" applyProtection="1">
      <alignment horizontal="center" vertical="center" shrinkToFit="1"/>
    </xf>
    <xf numFmtId="0" fontId="25" fillId="0" borderId="46" xfId="16" applyFont="1" applyFill="1" applyBorder="1" applyAlignment="1" applyProtection="1">
      <alignment horizontal="center" vertical="center" shrinkToFit="1"/>
    </xf>
    <xf numFmtId="0" fontId="25" fillId="0" borderId="36" xfId="16" applyFont="1" applyFill="1" applyBorder="1" applyAlignment="1" applyProtection="1">
      <alignment horizontal="center" vertical="center" shrinkToFit="1"/>
    </xf>
    <xf numFmtId="0" fontId="11" fillId="7" borderId="1" xfId="5" applyFont="1" applyFill="1" applyBorder="1" applyAlignment="1" applyProtection="1">
      <alignment horizontal="center" vertical="center" shrinkToFit="1"/>
    </xf>
    <xf numFmtId="0" fontId="27" fillId="0" borderId="38" xfId="16" applyFont="1" applyFill="1" applyBorder="1" applyAlignment="1" applyProtection="1">
      <alignment vertical="center" wrapText="1" shrinkToFit="1"/>
    </xf>
    <xf numFmtId="0" fontId="27" fillId="0" borderId="39" xfId="16" applyFont="1" applyFill="1" applyBorder="1" applyAlignment="1" applyProtection="1">
      <alignment vertical="center" wrapText="1" shrinkToFit="1"/>
    </xf>
    <xf numFmtId="0" fontId="27" fillId="0" borderId="47" xfId="16" applyFont="1" applyFill="1" applyBorder="1" applyAlignment="1" applyProtection="1">
      <alignment vertical="center" wrapText="1" shrinkToFit="1"/>
    </xf>
    <xf numFmtId="179" fontId="28" fillId="0" borderId="39" xfId="16" applyNumberFormat="1" applyFont="1" applyFill="1" applyBorder="1" applyAlignment="1" applyProtection="1">
      <alignment horizontal="right" vertical="center" shrinkToFit="1"/>
    </xf>
    <xf numFmtId="176" fontId="28" fillId="0" borderId="26" xfId="16" applyNumberFormat="1" applyFont="1" applyFill="1" applyBorder="1" applyAlignment="1" applyProtection="1">
      <alignment horizontal="right" vertical="center" shrinkToFit="1"/>
    </xf>
    <xf numFmtId="0" fontId="24" fillId="0" borderId="0" xfId="16" applyFont="1" applyAlignment="1">
      <alignment horizontal="center" vertical="center"/>
    </xf>
    <xf numFmtId="0" fontId="24" fillId="0" borderId="0" xfId="16" applyFont="1" applyAlignment="1">
      <alignment vertical="center"/>
    </xf>
    <xf numFmtId="49" fontId="11" fillId="7" borderId="1" xfId="5" applyNumberFormat="1" applyFont="1" applyFill="1" applyBorder="1" applyAlignment="1">
      <alignment horizontal="center" vertical="center" shrinkToFit="1"/>
    </xf>
    <xf numFmtId="0" fontId="11" fillId="7" borderId="1" xfId="5" applyNumberFormat="1" applyFont="1" applyFill="1" applyBorder="1" applyAlignment="1">
      <alignment horizontal="center" vertical="center" shrinkToFit="1"/>
    </xf>
    <xf numFmtId="0" fontId="6" fillId="0" borderId="0" xfId="0" applyFont="1" applyAlignment="1">
      <alignment vertical="top" wrapText="1"/>
    </xf>
    <xf numFmtId="0" fontId="6" fillId="0" borderId="0" xfId="0" applyFont="1" applyAlignment="1">
      <alignment vertical="center"/>
    </xf>
    <xf numFmtId="0" fontId="6" fillId="0" borderId="0" xfId="0" applyFont="1" applyAlignment="1">
      <alignment vertical="center" wrapText="1"/>
    </xf>
    <xf numFmtId="0" fontId="6" fillId="3" borderId="21"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0" fontId="6" fillId="3" borderId="52"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7" fillId="0" borderId="21"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52"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54" xfId="0" applyFont="1" applyBorder="1" applyAlignment="1" applyProtection="1">
      <alignment horizontal="center" vertical="center" wrapText="1"/>
    </xf>
    <xf numFmtId="0" fontId="7" fillId="0" borderId="23"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53" xfId="0" applyFont="1" applyBorder="1" applyAlignment="1" applyProtection="1">
      <alignment horizontal="center" vertical="center" wrapText="1"/>
    </xf>
    <xf numFmtId="49" fontId="7" fillId="3" borderId="19" xfId="0" applyNumberFormat="1" applyFont="1" applyFill="1" applyBorder="1" applyAlignment="1" applyProtection="1">
      <alignment vertical="center" wrapText="1"/>
      <protection locked="0"/>
    </xf>
    <xf numFmtId="0" fontId="6" fillId="0" borderId="0" xfId="0" applyFont="1"/>
    <xf numFmtId="0" fontId="7" fillId="0" borderId="19" xfId="0" applyFont="1" applyBorder="1" applyAlignment="1" applyProtection="1">
      <alignment horizontal="center" vertical="center" wrapText="1"/>
    </xf>
    <xf numFmtId="49" fontId="6" fillId="3" borderId="0" xfId="0" applyNumberFormat="1" applyFont="1" applyFill="1" applyAlignment="1" applyProtection="1">
      <alignment vertical="top" wrapText="1"/>
      <protection locked="0"/>
    </xf>
    <xf numFmtId="177" fontId="7" fillId="0" borderId="0" xfId="0" applyNumberFormat="1" applyFont="1" applyAlignment="1" applyProtection="1">
      <alignment horizontal="right"/>
    </xf>
    <xf numFmtId="177" fontId="7" fillId="3" borderId="0" xfId="0" applyNumberFormat="1" applyFont="1" applyFill="1" applyAlignment="1" applyProtection="1">
      <alignment horizontal="right"/>
      <protection locked="0"/>
    </xf>
    <xf numFmtId="0" fontId="0" fillId="0" borderId="0" xfId="0" applyNumberFormat="1" applyFill="1" applyAlignment="1" applyProtection="1">
      <alignment shrinkToFit="1"/>
    </xf>
    <xf numFmtId="0" fontId="6" fillId="3" borderId="0" xfId="0" applyFont="1" applyFill="1" applyAlignment="1" applyProtection="1">
      <alignment vertical="top" shrinkToFit="1"/>
      <protection locked="0"/>
    </xf>
    <xf numFmtId="0" fontId="6" fillId="0" borderId="0" xfId="0" applyFont="1" applyAlignment="1" applyProtection="1">
      <alignment vertical="top" wrapText="1"/>
    </xf>
    <xf numFmtId="0" fontId="6" fillId="0" borderId="0" xfId="0" applyFont="1" applyAlignment="1" applyProtection="1">
      <alignment horizontal="center"/>
    </xf>
    <xf numFmtId="49" fontId="6" fillId="3" borderId="0" xfId="0" applyNumberFormat="1" applyFont="1" applyFill="1" applyAlignment="1" applyProtection="1">
      <alignment horizontal="center" vertical="top" shrinkToFit="1"/>
      <protection locked="0"/>
    </xf>
    <xf numFmtId="0" fontId="35" fillId="0" borderId="0" xfId="0" applyFont="1" applyAlignment="1" applyProtection="1">
      <alignment horizontal="center" vertical="center"/>
    </xf>
    <xf numFmtId="177" fontId="37" fillId="3" borderId="0" xfId="1" applyNumberFormat="1" applyFont="1" applyFill="1" applyAlignment="1" applyProtection="1">
      <alignment horizontal="right"/>
      <protection locked="0"/>
    </xf>
    <xf numFmtId="0" fontId="6" fillId="0" borderId="0" xfId="0" applyFont="1" applyAlignment="1" applyProtection="1">
      <alignment horizontal="left" vertical="top" wrapText="1"/>
    </xf>
    <xf numFmtId="0" fontId="6" fillId="0" borderId="19" xfId="0" applyFont="1" applyBorder="1" applyAlignment="1" applyProtection="1">
      <alignment horizontal="left" wrapText="1"/>
    </xf>
    <xf numFmtId="0" fontId="6" fillId="0" borderId="19" xfId="0" applyFont="1" applyBorder="1" applyAlignment="1" applyProtection="1">
      <alignment horizontal="left"/>
    </xf>
    <xf numFmtId="0" fontId="6" fillId="0" borderId="21" xfId="0" applyFont="1" applyFill="1" applyBorder="1" applyAlignment="1" applyProtection="1">
      <alignment horizontal="center" shrinkToFit="1"/>
    </xf>
    <xf numFmtId="0" fontId="6" fillId="0" borderId="22" xfId="0" applyFont="1" applyFill="1" applyBorder="1" applyAlignment="1" applyProtection="1">
      <alignment horizontal="center" shrinkToFit="1"/>
    </xf>
    <xf numFmtId="0" fontId="6" fillId="0" borderId="52" xfId="0" applyFont="1" applyFill="1" applyBorder="1" applyAlignment="1" applyProtection="1">
      <alignment horizontal="center" shrinkToFit="1"/>
    </xf>
    <xf numFmtId="0" fontId="6" fillId="0" borderId="23" xfId="0" applyFont="1" applyFill="1" applyBorder="1" applyAlignment="1" applyProtection="1">
      <alignment horizontal="center" shrinkToFit="1"/>
    </xf>
    <xf numFmtId="0" fontId="6" fillId="0" borderId="1" xfId="0" applyFont="1" applyFill="1" applyBorder="1" applyAlignment="1" applyProtection="1">
      <alignment horizontal="center" shrinkToFit="1"/>
    </xf>
    <xf numFmtId="0" fontId="6" fillId="0" borderId="53" xfId="0" applyFont="1" applyFill="1" applyBorder="1" applyAlignment="1" applyProtection="1">
      <alignment horizontal="center" shrinkToFit="1"/>
    </xf>
    <xf numFmtId="49" fontId="6" fillId="0" borderId="22" xfId="0" applyNumberFormat="1" applyFont="1" applyFill="1" applyBorder="1" applyAlignment="1" applyProtection="1">
      <alignment horizontal="center" shrinkToFit="1"/>
    </xf>
    <xf numFmtId="49" fontId="6" fillId="0" borderId="23" xfId="0" applyNumberFormat="1" applyFont="1" applyFill="1" applyBorder="1" applyAlignment="1" applyProtection="1">
      <alignment horizontal="center" shrinkToFit="1"/>
    </xf>
    <xf numFmtId="0" fontId="6" fillId="0" borderId="22" xfId="0" applyFont="1" applyBorder="1" applyAlignment="1" applyProtection="1">
      <alignment horizontal="center" vertical="center"/>
    </xf>
    <xf numFmtId="0" fontId="6" fillId="0" borderId="52"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53"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19" xfId="0" applyFont="1" applyBorder="1" applyAlignment="1" applyProtection="1">
      <alignment horizontal="left" vertical="center"/>
    </xf>
    <xf numFmtId="0" fontId="11" fillId="7" borderId="0" xfId="5" applyFont="1" applyFill="1" applyBorder="1" applyAlignment="1" applyProtection="1">
      <alignment vertical="center" shrinkToFit="1"/>
    </xf>
    <xf numFmtId="0" fontId="11" fillId="7" borderId="53" xfId="5" applyFont="1" applyFill="1" applyBorder="1" applyAlignment="1" applyProtection="1">
      <alignment vertical="center" wrapText="1"/>
    </xf>
    <xf numFmtId="0" fontId="4" fillId="0" borderId="28" xfId="0" applyFont="1" applyBorder="1" applyAlignment="1"/>
    <xf numFmtId="0" fontId="4" fillId="0" borderId="19" xfId="0" applyFont="1" applyBorder="1" applyAlignment="1"/>
    <xf numFmtId="177" fontId="4" fillId="0" borderId="19" xfId="1" applyNumberFormat="1" applyFont="1" applyBorder="1" applyAlignment="1"/>
    <xf numFmtId="0" fontId="40" fillId="0" borderId="1" xfId="5" applyNumberFormat="1" applyFont="1" applyBorder="1" applyAlignment="1">
      <alignment horizontal="center" shrinkToFit="1"/>
    </xf>
    <xf numFmtId="0" fontId="4" fillId="13" borderId="27" xfId="0" applyFont="1" applyFill="1" applyBorder="1" applyAlignment="1">
      <alignment horizontal="center"/>
    </xf>
    <xf numFmtId="0" fontId="4" fillId="13" borderId="26" xfId="0" applyFont="1" applyFill="1" applyBorder="1" applyAlignment="1">
      <alignment horizontal="center"/>
    </xf>
    <xf numFmtId="0" fontId="4" fillId="13" borderId="28" xfId="0" applyFont="1" applyFill="1" applyBorder="1" applyAlignment="1">
      <alignment horizontal="center"/>
    </xf>
    <xf numFmtId="0" fontId="4" fillId="13" borderId="19" xfId="0" applyFont="1" applyFill="1" applyBorder="1" applyAlignment="1">
      <alignment horizontal="center"/>
    </xf>
    <xf numFmtId="177" fontId="28" fillId="0" borderId="39" xfId="16" applyNumberFormat="1" applyFont="1" applyFill="1" applyBorder="1" applyAlignment="1" applyProtection="1">
      <alignment horizontal="right" vertical="center" shrinkToFit="1"/>
    </xf>
    <xf numFmtId="177" fontId="28" fillId="0" borderId="26" xfId="16" applyNumberFormat="1" applyFont="1" applyFill="1" applyBorder="1" applyAlignment="1" applyProtection="1">
      <alignment horizontal="right" vertical="center" shrinkToFit="1"/>
    </xf>
    <xf numFmtId="177" fontId="28" fillId="0" borderId="43" xfId="16" applyNumberFormat="1" applyFont="1" applyFill="1" applyBorder="1" applyAlignment="1" applyProtection="1">
      <alignment horizontal="right" vertical="center" shrinkToFit="1"/>
    </xf>
    <xf numFmtId="177" fontId="28" fillId="0" borderId="35" xfId="16" applyNumberFormat="1" applyFont="1" applyFill="1" applyBorder="1" applyAlignment="1" applyProtection="1">
      <alignment horizontal="right" vertical="center" shrinkToFit="1"/>
    </xf>
    <xf numFmtId="177" fontId="25" fillId="0" borderId="26" xfId="16" applyNumberFormat="1" applyFont="1" applyFill="1" applyBorder="1" applyAlignment="1" applyProtection="1">
      <alignment horizontal="right" vertical="center" shrinkToFit="1"/>
    </xf>
    <xf numFmtId="177" fontId="7" fillId="3" borderId="0" xfId="0" applyNumberFormat="1" applyFont="1" applyFill="1" applyAlignment="1" applyProtection="1">
      <alignment horizontal="center"/>
      <protection locked="0"/>
    </xf>
    <xf numFmtId="49" fontId="42" fillId="0" borderId="25" xfId="0" applyNumberFormat="1" applyFont="1" applyBorder="1" applyAlignment="1">
      <alignment horizontal="left" vertical="top"/>
    </xf>
  </cellXfs>
  <cellStyles count="28">
    <cellStyle name="ハイパーリンク 2" xfId="19" xr:uid="{0AA75189-4CD1-4334-AF24-C5EC9CD04AEF}"/>
    <cellStyle name="桁区切り" xfId="1" builtinId="6"/>
    <cellStyle name="桁区切り 2" xfId="6" xr:uid="{0213659B-3EA5-4447-851D-6EE859D60560}"/>
    <cellStyle name="桁区切り 2 2" xfId="22" xr:uid="{98768C0A-951D-454F-8ED6-356C93DF3FA5}"/>
    <cellStyle name="桁区切り 2 3" xfId="20" xr:uid="{F3ED4A0F-0C2C-4BC5-B7B0-F4A9ECEA2F2F}"/>
    <cellStyle name="桁区切り 3" xfId="8" xr:uid="{F6DB1B8E-9FF9-4E62-A7EB-346400FC38D9}"/>
    <cellStyle name="桁区切り 4" xfId="10" xr:uid="{A0186569-36C8-495E-80A4-D3336DE46116}"/>
    <cellStyle name="桁区切り 5" xfId="12" xr:uid="{0BE0EF1C-27C0-460B-AA10-C713E2D69C29}"/>
    <cellStyle name="桁区切り 6" xfId="3" xr:uid="{41FE3CF5-006F-4452-81BA-537F23393157}"/>
    <cellStyle name="桁区切り 7" xfId="17" xr:uid="{3929383E-54A1-40DD-9599-C3C4F68DF8DA}"/>
    <cellStyle name="標準" xfId="0" builtinId="0"/>
    <cellStyle name="標準 2" xfId="4" xr:uid="{04145B6A-86F5-401A-BA1C-BAE9BECE8993}"/>
    <cellStyle name="標準 2 2" xfId="9" xr:uid="{38A21181-D768-493A-962F-EC2111744BBE}"/>
    <cellStyle name="標準 2 2 2" xfId="23" xr:uid="{0CA828E8-5CFE-4464-B8C1-2C60967096F4}"/>
    <cellStyle name="標準 2 3" xfId="26" xr:uid="{763C9F5D-0F2B-4C81-85D7-132E21A01E21}"/>
    <cellStyle name="標準 3" xfId="5" xr:uid="{89960DF2-5688-42B8-B705-D5185105569D}"/>
    <cellStyle name="標準 3 2" xfId="24" xr:uid="{85E85018-DD42-4AB5-8B57-1247596059F7}"/>
    <cellStyle name="標準 4" xfId="7" xr:uid="{370B706E-6390-4DD4-BD8E-5EB1EC09CA9C}"/>
    <cellStyle name="標準 4 2" xfId="27" xr:uid="{0176F325-99AB-4C3D-9D08-8B05862B1E25}"/>
    <cellStyle name="標準 4 3" xfId="18" xr:uid="{E76A79D2-B18A-488E-AFED-2F0541090249}"/>
    <cellStyle name="標準 5" xfId="11" xr:uid="{C74CEADD-152B-4808-87AD-69FF282E561F}"/>
    <cellStyle name="標準 5 2" xfId="15" xr:uid="{A2B18F22-8537-4E07-88C8-0B3F1E39E02C}"/>
    <cellStyle name="標準 6" xfId="13" xr:uid="{1FB1B206-61B5-4683-A063-D3D81C4ED20D}"/>
    <cellStyle name="標準 6 2" xfId="25" xr:uid="{BBEB419A-19D6-4717-BA12-22074DC61DAD}"/>
    <cellStyle name="標準 7" xfId="14" xr:uid="{DC93D26E-BBA7-484A-8E57-EA82B72B79CB}"/>
    <cellStyle name="標準 7 2" xfId="21" xr:uid="{F8542546-C5ED-4B1F-864E-F7EFB01A3C05}"/>
    <cellStyle name="標準 8" xfId="2" xr:uid="{1AED5E50-2D5B-4BD7-A26A-AFA70AA13081}"/>
    <cellStyle name="標準 9" xfId="16" xr:uid="{E5549BCB-9F49-44B3-86E7-C5E9F19EF68F}"/>
  </cellStyles>
  <dxfs count="0"/>
  <tableStyles count="0" defaultTableStyle="TableStyleMedium2" defaultPivotStyle="PivotStyleLight16"/>
  <colors>
    <mruColors>
      <color rgb="FF99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emf"/></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38100</xdr:colOff>
      <xdr:row>0</xdr:row>
      <xdr:rowOff>47625</xdr:rowOff>
    </xdr:from>
    <xdr:to>
      <xdr:col>21</xdr:col>
      <xdr:colOff>137160</xdr:colOff>
      <xdr:row>4</xdr:row>
      <xdr:rowOff>428625</xdr:rowOff>
    </xdr:to>
    <xdr:sp macro="" textlink="">
      <xdr:nvSpPr>
        <xdr:cNvPr id="2" name="正方形/長方形 1">
          <a:extLst>
            <a:ext uri="{FF2B5EF4-FFF2-40B4-BE49-F238E27FC236}">
              <a16:creationId xmlns:a16="http://schemas.microsoft.com/office/drawing/2014/main" id="{4EF9C110-259A-43E2-93A5-5003B61F39EA}"/>
            </a:ext>
          </a:extLst>
        </xdr:cNvPr>
        <xdr:cNvSpPr/>
      </xdr:nvSpPr>
      <xdr:spPr>
        <a:xfrm>
          <a:off x="6200775" y="47625"/>
          <a:ext cx="7433310" cy="1638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全シート共通</a:t>
          </a:r>
          <a:r>
            <a:rPr kumimoji="1" lang="en-US" altLang="ja-JP" sz="1800" b="1">
              <a:solidFill>
                <a:srgbClr val="FF0000"/>
              </a:solidFill>
            </a:rPr>
            <a:t>】</a:t>
          </a:r>
        </a:p>
        <a:p>
          <a:pPr algn="l"/>
          <a:r>
            <a:rPr kumimoji="1" lang="ja-JP" altLang="en-US" sz="1800" b="1">
              <a:solidFill>
                <a:srgbClr val="FF0000"/>
              </a:solidFill>
            </a:rPr>
            <a:t>黄色の着色セルのみ入力してください。</a:t>
          </a:r>
          <a:endParaRPr kumimoji="1" lang="en-US" altLang="ja-JP" sz="1800" b="1">
            <a:solidFill>
              <a:srgbClr val="FF0000"/>
            </a:solidFill>
          </a:endParaRPr>
        </a:p>
        <a:p>
          <a:pPr algn="l"/>
          <a:r>
            <a:rPr kumimoji="1" lang="ja-JP" altLang="en-US" sz="1800" b="1">
              <a:solidFill>
                <a:srgbClr val="FF0000"/>
              </a:solidFill>
            </a:rPr>
            <a:t>（入力いただくことで、各様式の該当箇所に自動で反映します。）</a:t>
          </a:r>
          <a:endParaRPr kumimoji="1" lang="en-US" altLang="ja-JP" sz="1800" b="1">
            <a:solidFill>
              <a:srgbClr val="FF0000"/>
            </a:solidFill>
          </a:endParaRPr>
        </a:p>
      </xdr:txBody>
    </xdr:sp>
    <xdr:clientData/>
  </xdr:twoCellAnchor>
  <xdr:twoCellAnchor>
    <xdr:from>
      <xdr:col>10</xdr:col>
      <xdr:colOff>361950</xdr:colOff>
      <xdr:row>16</xdr:row>
      <xdr:rowOff>266700</xdr:rowOff>
    </xdr:from>
    <xdr:to>
      <xdr:col>21</xdr:col>
      <xdr:colOff>571500</xdr:colOff>
      <xdr:row>19</xdr:row>
      <xdr:rowOff>381000</xdr:rowOff>
    </xdr:to>
    <xdr:sp macro="" textlink="">
      <xdr:nvSpPr>
        <xdr:cNvPr id="3" name="吹き出し: 四角形 2">
          <a:extLst>
            <a:ext uri="{FF2B5EF4-FFF2-40B4-BE49-F238E27FC236}">
              <a16:creationId xmlns:a16="http://schemas.microsoft.com/office/drawing/2014/main" id="{17443753-7775-460B-A769-8B154FA2CBDF}"/>
            </a:ext>
          </a:extLst>
        </xdr:cNvPr>
        <xdr:cNvSpPr/>
      </xdr:nvSpPr>
      <xdr:spPr>
        <a:xfrm>
          <a:off x="6524625" y="6848475"/>
          <a:ext cx="7543800" cy="1428750"/>
        </a:xfrm>
        <a:prstGeom prst="wedgeRectCallout">
          <a:avLst>
            <a:gd name="adj1" fmla="val -54420"/>
            <a:gd name="adj2" fmla="val -387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24</xdr:col>
      <xdr:colOff>47625</xdr:colOff>
      <xdr:row>3</xdr:row>
      <xdr:rowOff>19050</xdr:rowOff>
    </xdr:from>
    <xdr:to>
      <xdr:col>33</xdr:col>
      <xdr:colOff>104775</xdr:colOff>
      <xdr:row>4</xdr:row>
      <xdr:rowOff>238125</xdr:rowOff>
    </xdr:to>
    <xdr:sp macro="" textlink="">
      <xdr:nvSpPr>
        <xdr:cNvPr id="2" name="吹き出し: 四角形 1">
          <a:extLst>
            <a:ext uri="{FF2B5EF4-FFF2-40B4-BE49-F238E27FC236}">
              <a16:creationId xmlns:a16="http://schemas.microsoft.com/office/drawing/2014/main" id="{1CE6C93C-21E2-4090-A168-CDB0E83C8530}"/>
            </a:ext>
          </a:extLst>
        </xdr:cNvPr>
        <xdr:cNvSpPr/>
      </xdr:nvSpPr>
      <xdr:spPr>
        <a:xfrm>
          <a:off x="6219825" y="762000"/>
          <a:ext cx="2371725" cy="466725"/>
        </a:xfrm>
        <a:prstGeom prst="wedgeRectCallout">
          <a:avLst>
            <a:gd name="adj1" fmla="val -57386"/>
            <a:gd name="adj2" fmla="val -753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114300</xdr:colOff>
      <xdr:row>1</xdr:row>
      <xdr:rowOff>9525</xdr:rowOff>
    </xdr:from>
    <xdr:to>
      <xdr:col>41</xdr:col>
      <xdr:colOff>228600</xdr:colOff>
      <xdr:row>2</xdr:row>
      <xdr:rowOff>85725</xdr:rowOff>
    </xdr:to>
    <xdr:sp macro="" textlink="">
      <xdr:nvSpPr>
        <xdr:cNvPr id="3" name="吹き出し: 四角形 2">
          <a:extLst>
            <a:ext uri="{FF2B5EF4-FFF2-40B4-BE49-F238E27FC236}">
              <a16:creationId xmlns:a16="http://schemas.microsoft.com/office/drawing/2014/main" id="{0ECD1847-00A9-4D9F-A307-F2F5BBED686B}"/>
            </a:ext>
          </a:extLst>
        </xdr:cNvPr>
        <xdr:cNvSpPr/>
      </xdr:nvSpPr>
      <xdr:spPr>
        <a:xfrm>
          <a:off x="6286500" y="257175"/>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24</xdr:col>
      <xdr:colOff>85725</xdr:colOff>
      <xdr:row>25</xdr:row>
      <xdr:rowOff>19050</xdr:rowOff>
    </xdr:from>
    <xdr:to>
      <xdr:col>38</xdr:col>
      <xdr:colOff>180975</xdr:colOff>
      <xdr:row>29</xdr:row>
      <xdr:rowOff>123825</xdr:rowOff>
    </xdr:to>
    <xdr:sp macro="" textlink="">
      <xdr:nvSpPr>
        <xdr:cNvPr id="4" name="吹き出し: 四角形 3">
          <a:extLst>
            <a:ext uri="{FF2B5EF4-FFF2-40B4-BE49-F238E27FC236}">
              <a16:creationId xmlns:a16="http://schemas.microsoft.com/office/drawing/2014/main" id="{ECC1600C-A077-4287-A1E4-828A01EC9256}"/>
            </a:ext>
          </a:extLst>
        </xdr:cNvPr>
        <xdr:cNvSpPr/>
      </xdr:nvSpPr>
      <xdr:spPr>
        <a:xfrm>
          <a:off x="6257925" y="5676900"/>
          <a:ext cx="3695700" cy="1009650"/>
        </a:xfrm>
        <a:prstGeom prst="wedgeRectCallout">
          <a:avLst>
            <a:gd name="adj1" fmla="val -58930"/>
            <a:gd name="adj2" fmla="val -83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当初交付決定額を記載してください。（もしくは、直近の変更交付決定額）</a:t>
          </a:r>
        </a:p>
      </xdr:txBody>
    </xdr:sp>
    <xdr:clientData/>
  </xdr:twoCellAnchor>
  <xdr:twoCellAnchor>
    <xdr:from>
      <xdr:col>23</xdr:col>
      <xdr:colOff>85725</xdr:colOff>
      <xdr:row>7</xdr:row>
      <xdr:rowOff>0</xdr:rowOff>
    </xdr:from>
    <xdr:to>
      <xdr:col>50</xdr:col>
      <xdr:colOff>200025</xdr:colOff>
      <xdr:row>10</xdr:row>
      <xdr:rowOff>161925</xdr:rowOff>
    </xdr:to>
    <xdr:sp macro="" textlink="">
      <xdr:nvSpPr>
        <xdr:cNvPr id="5" name="正方形/長方形 4">
          <a:extLst>
            <a:ext uri="{FF2B5EF4-FFF2-40B4-BE49-F238E27FC236}">
              <a16:creationId xmlns:a16="http://schemas.microsoft.com/office/drawing/2014/main" id="{93B83C94-DC27-4EDD-A6C8-6ED32C756B51}"/>
            </a:ext>
          </a:extLst>
        </xdr:cNvPr>
        <xdr:cNvSpPr/>
      </xdr:nvSpPr>
      <xdr:spPr>
        <a:xfrm>
          <a:off x="6000750" y="1733550"/>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黄色の着色セルのみ入力してください。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24</xdr:col>
      <xdr:colOff>95250</xdr:colOff>
      <xdr:row>31</xdr:row>
      <xdr:rowOff>38100</xdr:rowOff>
    </xdr:from>
    <xdr:to>
      <xdr:col>38</xdr:col>
      <xdr:colOff>190500</xdr:colOff>
      <xdr:row>33</xdr:row>
      <xdr:rowOff>161925</xdr:rowOff>
    </xdr:to>
    <xdr:sp macro="" textlink="">
      <xdr:nvSpPr>
        <xdr:cNvPr id="6" name="吹き出し: 四角形 5">
          <a:extLst>
            <a:ext uri="{FF2B5EF4-FFF2-40B4-BE49-F238E27FC236}">
              <a16:creationId xmlns:a16="http://schemas.microsoft.com/office/drawing/2014/main" id="{6F24D088-445E-4DA3-AF41-9358940E1F35}"/>
            </a:ext>
          </a:extLst>
        </xdr:cNvPr>
        <xdr:cNvSpPr/>
      </xdr:nvSpPr>
      <xdr:spPr>
        <a:xfrm>
          <a:off x="6267450" y="7038975"/>
          <a:ext cx="3695700" cy="619125"/>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変更理由を記載してください。</a:t>
          </a:r>
        </a:p>
      </xdr:txBody>
    </xdr:sp>
    <xdr:clientData/>
  </xdr:twoCellAnchor>
  <xdr:twoCellAnchor>
    <xdr:from>
      <xdr:col>24</xdr:col>
      <xdr:colOff>142875</xdr:colOff>
      <xdr:row>34</xdr:row>
      <xdr:rowOff>123825</xdr:rowOff>
    </xdr:from>
    <xdr:to>
      <xdr:col>37</xdr:col>
      <xdr:colOff>171450</xdr:colOff>
      <xdr:row>53</xdr:row>
      <xdr:rowOff>38100</xdr:rowOff>
    </xdr:to>
    <xdr:sp macro="" textlink="">
      <xdr:nvSpPr>
        <xdr:cNvPr id="7" name="正方形/長方形 6">
          <a:extLst>
            <a:ext uri="{FF2B5EF4-FFF2-40B4-BE49-F238E27FC236}">
              <a16:creationId xmlns:a16="http://schemas.microsoft.com/office/drawing/2014/main" id="{2809B931-20B3-471D-81E6-082149863E78}"/>
            </a:ext>
          </a:extLst>
        </xdr:cNvPr>
        <xdr:cNvSpPr/>
      </xdr:nvSpPr>
      <xdr:spPr>
        <a:xfrm>
          <a:off x="6315075" y="7829550"/>
          <a:ext cx="3371850" cy="4419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・交付申請書（様式第１号）</a:t>
          </a:r>
          <a:endParaRPr kumimoji="1" lang="en-US" altLang="ja-JP" sz="1200" b="1">
            <a:solidFill>
              <a:srgbClr val="FF0000"/>
            </a:solidFill>
          </a:endParaRPr>
        </a:p>
        <a:p>
          <a:pPr algn="l"/>
          <a:r>
            <a:rPr kumimoji="1" lang="ja-JP" altLang="en-US" sz="1200" b="1">
              <a:solidFill>
                <a:srgbClr val="FF0000"/>
              </a:solidFill>
            </a:rPr>
            <a:t>・所要額調書（別紙８－１）</a:t>
          </a:r>
          <a:endParaRPr kumimoji="1" lang="en-US" altLang="ja-JP" sz="1200" b="1">
            <a:solidFill>
              <a:srgbClr val="FF0000"/>
            </a:solidFill>
          </a:endParaRPr>
        </a:p>
        <a:p>
          <a:pPr algn="l"/>
          <a:r>
            <a:rPr kumimoji="1" lang="ja-JP" altLang="en-US" sz="1200" b="1">
              <a:solidFill>
                <a:srgbClr val="FF0000"/>
              </a:solidFill>
            </a:rPr>
            <a:t>・事業計画書（別紙８－２）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・購入予定物品一覧（別紙８－２附表）</a:t>
          </a:r>
          <a:endParaRPr kumimoji="1" lang="en-US" altLang="ja-JP" sz="1200" b="1">
            <a:solidFill>
              <a:srgbClr val="FF0000"/>
            </a:solidFill>
          </a:endParaRPr>
        </a:p>
        <a:p>
          <a:pPr algn="l"/>
          <a:r>
            <a:rPr kumimoji="1" lang="ja-JP" altLang="en-US" sz="1200" b="1">
              <a:solidFill>
                <a:srgbClr val="FF0000"/>
              </a:solidFill>
            </a:rPr>
            <a:t>・個人防護具積算（別紙８－２附表）</a:t>
          </a:r>
          <a:endParaRPr kumimoji="1" lang="en-US" altLang="ja-JP" sz="1200" b="1">
            <a:solidFill>
              <a:srgbClr val="FF0000"/>
            </a:solidFill>
          </a:endParaRPr>
        </a:p>
        <a:p>
          <a:pPr algn="l"/>
          <a:r>
            <a:rPr kumimoji="1" lang="ja-JP" altLang="en-US" sz="1200" b="1">
              <a:solidFill>
                <a:srgbClr val="FF0000"/>
              </a:solidFill>
            </a:rPr>
            <a:t>・補助条件確認書</a:t>
          </a:r>
          <a:endParaRPr kumimoji="1" lang="en-US" altLang="ja-JP" sz="1200" b="1">
            <a:solidFill>
              <a:srgbClr val="FF0000"/>
            </a:solidFill>
          </a:endParaRPr>
        </a:p>
        <a:p>
          <a:pPr algn="l"/>
          <a:r>
            <a:rPr kumimoji="1" lang="ja-JP" altLang="en-US" sz="1200" b="1">
              <a:solidFill>
                <a:srgbClr val="FF0000"/>
              </a:solidFill>
            </a:rPr>
            <a:t>・整備理由書（各設備を複数整備する場合、　過去に整備した設備を追加整備する場合）</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endParaRPr kumimoji="1" lang="en-US" altLang="ja-JP" sz="1200" b="1">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2735035</xdr:colOff>
      <xdr:row>20</xdr:row>
      <xdr:rowOff>122465</xdr:rowOff>
    </xdr:from>
    <xdr:to>
      <xdr:col>8</xdr:col>
      <xdr:colOff>508907</xdr:colOff>
      <xdr:row>23</xdr:row>
      <xdr:rowOff>176894</xdr:rowOff>
    </xdr:to>
    <xdr:sp macro="" textlink="">
      <xdr:nvSpPr>
        <xdr:cNvPr id="2" name="吹き出し: 四角形 1">
          <a:extLst>
            <a:ext uri="{FF2B5EF4-FFF2-40B4-BE49-F238E27FC236}">
              <a16:creationId xmlns:a16="http://schemas.microsoft.com/office/drawing/2014/main" id="{EF2B5B09-FD40-4D5A-994D-647C667F1AC5}"/>
            </a:ext>
          </a:extLst>
        </xdr:cNvPr>
        <xdr:cNvSpPr/>
      </xdr:nvSpPr>
      <xdr:spPr>
        <a:xfrm>
          <a:off x="2911928" y="8994322"/>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2721428</xdr:colOff>
      <xdr:row>24</xdr:row>
      <xdr:rowOff>95250</xdr:rowOff>
    </xdr:from>
    <xdr:to>
      <xdr:col>8</xdr:col>
      <xdr:colOff>190500</xdr:colOff>
      <xdr:row>29</xdr:row>
      <xdr:rowOff>27214</xdr:rowOff>
    </xdr:to>
    <xdr:sp macro="" textlink="">
      <xdr:nvSpPr>
        <xdr:cNvPr id="3" name="吹き出し: 四角形 2">
          <a:extLst>
            <a:ext uri="{FF2B5EF4-FFF2-40B4-BE49-F238E27FC236}">
              <a16:creationId xmlns:a16="http://schemas.microsoft.com/office/drawing/2014/main" id="{4C13E52E-6310-476D-B21A-C17779217D0C}"/>
            </a:ext>
          </a:extLst>
        </xdr:cNvPr>
        <xdr:cNvSpPr/>
      </xdr:nvSpPr>
      <xdr:spPr>
        <a:xfrm>
          <a:off x="2898321" y="9946821"/>
          <a:ext cx="7239000" cy="1156607"/>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）欄以外の項目は別紙８－２（新規）、</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８</a:t>
          </a:r>
          <a:r>
            <a:rPr kumimoji="1" lang="ja-JP" altLang="ja-JP" sz="1400" b="1">
              <a:solidFill>
                <a:srgbClr val="FF0000"/>
              </a:solidFill>
              <a:effectLst/>
              <a:latin typeface="+mn-lt"/>
              <a:ea typeface="+mn-ea"/>
              <a:cs typeface="+mn-cs"/>
            </a:rPr>
            <a:t>－２（新規）附表（購入予定物品一覧）</a:t>
          </a:r>
          <a:r>
            <a:rPr kumimoji="1" lang="ja-JP" altLang="en-US" sz="1400" b="1">
              <a:solidFill>
                <a:srgbClr val="FF0000"/>
              </a:solidFill>
              <a:effectLst/>
              <a:latin typeface="+mn-lt"/>
              <a:ea typeface="+mn-ea"/>
              <a:cs typeface="+mn-cs"/>
            </a:rPr>
            <a:t>および</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８</a:t>
          </a:r>
          <a:r>
            <a:rPr kumimoji="1" lang="ja-JP" altLang="ja-JP" sz="1400" b="1">
              <a:solidFill>
                <a:srgbClr val="FF0000"/>
              </a:solidFill>
              <a:effectLst/>
              <a:latin typeface="+mn-lt"/>
              <a:ea typeface="+mn-ea"/>
              <a:cs typeface="+mn-cs"/>
            </a:rPr>
            <a:t>－２（新規）附表（</a:t>
          </a:r>
          <a:r>
            <a:rPr kumimoji="1" lang="ja-JP" altLang="en-US" sz="1400" b="1">
              <a:solidFill>
                <a:srgbClr val="FF0000"/>
              </a:solidFill>
              <a:effectLst/>
              <a:latin typeface="+mn-lt"/>
              <a:ea typeface="+mn-ea"/>
              <a:cs typeface="+mn-cs"/>
            </a:rPr>
            <a:t>個人防護具</a:t>
          </a:r>
          <a:r>
            <a:rPr kumimoji="1" lang="ja-JP" altLang="ja-JP" sz="1400" b="1">
              <a:solidFill>
                <a:srgbClr val="FF0000"/>
              </a:solidFill>
              <a:effectLst/>
              <a:latin typeface="+mn-lt"/>
              <a:ea typeface="+mn-ea"/>
              <a:cs typeface="+mn-cs"/>
            </a:rPr>
            <a:t>積算）</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616323</xdr:colOff>
      <xdr:row>9</xdr:row>
      <xdr:rowOff>0</xdr:rowOff>
    </xdr:from>
    <xdr:to>
      <xdr:col>23</xdr:col>
      <xdr:colOff>302559</xdr:colOff>
      <xdr:row>9</xdr:row>
      <xdr:rowOff>450476</xdr:rowOff>
    </xdr:to>
    <xdr:sp macro="" textlink="">
      <xdr:nvSpPr>
        <xdr:cNvPr id="2" name="吹き出し: 四角形 1">
          <a:extLst>
            <a:ext uri="{FF2B5EF4-FFF2-40B4-BE49-F238E27FC236}">
              <a16:creationId xmlns:a16="http://schemas.microsoft.com/office/drawing/2014/main" id="{BDE1885D-D095-4EDD-A5FA-AECC4FE164C7}"/>
            </a:ext>
          </a:extLst>
        </xdr:cNvPr>
        <xdr:cNvSpPr/>
      </xdr:nvSpPr>
      <xdr:spPr>
        <a:xfrm>
          <a:off x="13715999" y="2554941"/>
          <a:ext cx="8325972"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・別紙８－２（新規）附表（個人防護具積算）に記入いただくと、自動計算し、反映されます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763680</xdr:colOff>
      <xdr:row>11</xdr:row>
      <xdr:rowOff>44823</xdr:rowOff>
    </xdr:from>
    <xdr:to>
      <xdr:col>23</xdr:col>
      <xdr:colOff>802340</xdr:colOff>
      <xdr:row>11</xdr:row>
      <xdr:rowOff>495299</xdr:rowOff>
    </xdr:to>
    <xdr:sp macro="" textlink="">
      <xdr:nvSpPr>
        <xdr:cNvPr id="3" name="吹き出し: 四角形 2">
          <a:extLst>
            <a:ext uri="{FF2B5EF4-FFF2-40B4-BE49-F238E27FC236}">
              <a16:creationId xmlns:a16="http://schemas.microsoft.com/office/drawing/2014/main" id="{ED762364-6A38-4DFB-AF13-0CF1CE081098}"/>
            </a:ext>
          </a:extLst>
        </xdr:cNvPr>
        <xdr:cNvSpPr/>
      </xdr:nvSpPr>
      <xdr:spPr>
        <a:xfrm>
          <a:off x="13863356" y="3697941"/>
          <a:ext cx="8678396"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・別紙８－２（新規）附表（購入予定物品一覧）に記入いただくと、自動計算し、反映されます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246529</xdr:colOff>
      <xdr:row>12</xdr:row>
      <xdr:rowOff>493059</xdr:rowOff>
    </xdr:from>
    <xdr:to>
      <xdr:col>18</xdr:col>
      <xdr:colOff>168089</xdr:colOff>
      <xdr:row>14</xdr:row>
      <xdr:rowOff>123265</xdr:rowOff>
    </xdr:to>
    <xdr:sp macro="" textlink="">
      <xdr:nvSpPr>
        <xdr:cNvPr id="4" name="吹き出し: 四角形 3">
          <a:extLst>
            <a:ext uri="{FF2B5EF4-FFF2-40B4-BE49-F238E27FC236}">
              <a16:creationId xmlns:a16="http://schemas.microsoft.com/office/drawing/2014/main" id="{EAA821A0-0C4F-4E17-9333-98E69354F11A}"/>
            </a:ext>
          </a:extLst>
        </xdr:cNvPr>
        <xdr:cNvSpPr/>
      </xdr:nvSpPr>
      <xdr:spPr>
        <a:xfrm>
          <a:off x="13346205" y="4695265"/>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14</xdr:col>
      <xdr:colOff>750794</xdr:colOff>
      <xdr:row>18</xdr:row>
      <xdr:rowOff>537883</xdr:rowOff>
    </xdr:from>
    <xdr:to>
      <xdr:col>23</xdr:col>
      <xdr:colOff>789454</xdr:colOff>
      <xdr:row>19</xdr:row>
      <xdr:rowOff>439270</xdr:rowOff>
    </xdr:to>
    <xdr:sp macro="" textlink="">
      <xdr:nvSpPr>
        <xdr:cNvPr id="5" name="吹き出し: 四角形 4">
          <a:extLst>
            <a:ext uri="{FF2B5EF4-FFF2-40B4-BE49-F238E27FC236}">
              <a16:creationId xmlns:a16="http://schemas.microsoft.com/office/drawing/2014/main" id="{965329B9-C331-46D2-B950-C1B35B33FA06}"/>
            </a:ext>
          </a:extLst>
        </xdr:cNvPr>
        <xdr:cNvSpPr/>
      </xdr:nvSpPr>
      <xdr:spPr>
        <a:xfrm>
          <a:off x="13850470" y="8034618"/>
          <a:ext cx="8678396"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・別紙８－２（新規）附表（購入予定物品一覧）に記入いただくと、自動計算し、反映されます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6</xdr:col>
      <xdr:colOff>365761</xdr:colOff>
      <xdr:row>6</xdr:row>
      <xdr:rowOff>60960</xdr:rowOff>
    </xdr:from>
    <xdr:ext cx="2026920" cy="800604"/>
    <xdr:sp macro="" textlink="">
      <xdr:nvSpPr>
        <xdr:cNvPr id="2" name="テキスト ボックス 1">
          <a:extLst>
            <a:ext uri="{FF2B5EF4-FFF2-40B4-BE49-F238E27FC236}">
              <a16:creationId xmlns:a16="http://schemas.microsoft.com/office/drawing/2014/main" id="{C69EF95F-0AE9-4074-9ECF-923C154E3259}"/>
            </a:ext>
          </a:extLst>
        </xdr:cNvPr>
        <xdr:cNvSpPr txBox="1"/>
      </xdr:nvSpPr>
      <xdr:spPr>
        <a:xfrm>
          <a:off x="8313421" y="1356360"/>
          <a:ext cx="2026920" cy="80060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（２）個人防護具は、</a:t>
          </a:r>
          <a:endParaRPr kumimoji="1" lang="en-US" altLang="ja-JP" sz="1100"/>
        </a:p>
        <a:p>
          <a:r>
            <a:rPr kumimoji="1" lang="ja-JP" altLang="en-US" sz="1100"/>
            <a:t>附表「個人防護具積算」に</a:t>
          </a:r>
          <a:endParaRPr kumimoji="1" lang="en-US" altLang="ja-JP" sz="1100"/>
        </a:p>
        <a:p>
          <a:r>
            <a:rPr kumimoji="1" lang="ja-JP" altLang="en-US" sz="1100"/>
            <a:t>ご記入ください。</a:t>
          </a:r>
        </a:p>
      </xdr:txBody>
    </xdr:sp>
    <xdr:clientData/>
  </xdr:oneCellAnchor>
  <xdr:twoCellAnchor>
    <xdr:from>
      <xdr:col>14</xdr:col>
      <xdr:colOff>255058</xdr:colOff>
      <xdr:row>15</xdr:row>
      <xdr:rowOff>180975</xdr:rowOff>
    </xdr:from>
    <xdr:to>
      <xdr:col>24</xdr:col>
      <xdr:colOff>645583</xdr:colOff>
      <xdr:row>18</xdr:row>
      <xdr:rowOff>361950</xdr:rowOff>
    </xdr:to>
    <xdr:sp macro="" textlink="">
      <xdr:nvSpPr>
        <xdr:cNvPr id="3" name="正方形/長方形 2">
          <a:extLst>
            <a:ext uri="{FF2B5EF4-FFF2-40B4-BE49-F238E27FC236}">
              <a16:creationId xmlns:a16="http://schemas.microsoft.com/office/drawing/2014/main" id="{A360F0C6-9D8B-475F-B3C5-60AD529B0192}"/>
            </a:ext>
          </a:extLst>
        </xdr:cNvPr>
        <xdr:cNvSpPr/>
      </xdr:nvSpPr>
      <xdr:spPr>
        <a:xfrm>
          <a:off x="12008908" y="3743325"/>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255059</xdr:colOff>
      <xdr:row>19</xdr:row>
      <xdr:rowOff>66674</xdr:rowOff>
    </xdr:from>
    <xdr:to>
      <xdr:col>24</xdr:col>
      <xdr:colOff>655109</xdr:colOff>
      <xdr:row>23</xdr:row>
      <xdr:rowOff>85724</xdr:rowOff>
    </xdr:to>
    <xdr:sp macro="" textlink="">
      <xdr:nvSpPr>
        <xdr:cNvPr id="4" name="正方形/長方形 3">
          <a:extLst>
            <a:ext uri="{FF2B5EF4-FFF2-40B4-BE49-F238E27FC236}">
              <a16:creationId xmlns:a16="http://schemas.microsoft.com/office/drawing/2014/main" id="{830273C4-28DB-4E4C-A08A-A83B967BABF8}"/>
            </a:ext>
          </a:extLst>
        </xdr:cNvPr>
        <xdr:cNvSpPr/>
      </xdr:nvSpPr>
      <xdr:spPr>
        <a:xfrm>
          <a:off x="12008909" y="4838699"/>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255058</xdr:colOff>
      <xdr:row>24</xdr:row>
      <xdr:rowOff>95249</xdr:rowOff>
    </xdr:from>
    <xdr:to>
      <xdr:col>30</xdr:col>
      <xdr:colOff>35983</xdr:colOff>
      <xdr:row>32</xdr:row>
      <xdr:rowOff>19049</xdr:rowOff>
    </xdr:to>
    <xdr:sp macro="" textlink="">
      <xdr:nvSpPr>
        <xdr:cNvPr id="5" name="正方形/長方形 4">
          <a:extLst>
            <a:ext uri="{FF2B5EF4-FFF2-40B4-BE49-F238E27FC236}">
              <a16:creationId xmlns:a16="http://schemas.microsoft.com/office/drawing/2014/main" id="{CA85FFD4-64C3-4157-A8FB-C444F90ECE18}"/>
            </a:ext>
          </a:extLst>
        </xdr:cNvPr>
        <xdr:cNvSpPr/>
      </xdr:nvSpPr>
      <xdr:spPr>
        <a:xfrm>
          <a:off x="12008908" y="6076949"/>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twoCellAnchor editAs="oneCell">
    <xdr:from>
      <xdr:col>14</xdr:col>
      <xdr:colOff>228600</xdr:colOff>
      <xdr:row>0</xdr:row>
      <xdr:rowOff>0</xdr:rowOff>
    </xdr:from>
    <xdr:to>
      <xdr:col>25</xdr:col>
      <xdr:colOff>321734</xdr:colOff>
      <xdr:row>15</xdr:row>
      <xdr:rowOff>47626</xdr:rowOff>
    </xdr:to>
    <xdr:pic>
      <xdr:nvPicPr>
        <xdr:cNvPr id="6" name="図 5">
          <a:extLst>
            <a:ext uri="{FF2B5EF4-FFF2-40B4-BE49-F238E27FC236}">
              <a16:creationId xmlns:a16="http://schemas.microsoft.com/office/drawing/2014/main" id="{0624B924-C598-4816-9014-89EA971696E1}"/>
            </a:ext>
          </a:extLst>
        </xdr:cNvPr>
        <xdr:cNvPicPr>
          <a:picLocks noChangeAspect="1"/>
        </xdr:cNvPicPr>
      </xdr:nvPicPr>
      <xdr:blipFill rotWithShape="1">
        <a:blip xmlns:r="http://schemas.openxmlformats.org/officeDocument/2006/relationships" r:embed="rId1"/>
        <a:srcRect l="1" t="22348" r="31450" b="18420"/>
        <a:stretch/>
      </xdr:blipFill>
      <xdr:spPr>
        <a:xfrm>
          <a:off x="11982450" y="0"/>
          <a:ext cx="7427384" cy="3609976"/>
        </a:xfrm>
        <a:prstGeom prst="rect">
          <a:avLst/>
        </a:prstGeom>
      </xdr:spPr>
    </xdr:pic>
    <xdr:clientData/>
  </xdr:twoCellAnchor>
  <xdr:twoCellAnchor>
    <xdr:from>
      <xdr:col>14</xdr:col>
      <xdr:colOff>236008</xdr:colOff>
      <xdr:row>6</xdr:row>
      <xdr:rowOff>57150</xdr:rowOff>
    </xdr:from>
    <xdr:to>
      <xdr:col>16</xdr:col>
      <xdr:colOff>264583</xdr:colOff>
      <xdr:row>8</xdr:row>
      <xdr:rowOff>19050</xdr:rowOff>
    </xdr:to>
    <xdr:sp macro="" textlink="">
      <xdr:nvSpPr>
        <xdr:cNvPr id="7" name="円: 塗りつぶしなし 6">
          <a:extLst>
            <a:ext uri="{FF2B5EF4-FFF2-40B4-BE49-F238E27FC236}">
              <a16:creationId xmlns:a16="http://schemas.microsoft.com/office/drawing/2014/main" id="{0100E921-9431-4878-B684-854661C163BE}"/>
            </a:ext>
          </a:extLst>
        </xdr:cNvPr>
        <xdr:cNvSpPr/>
      </xdr:nvSpPr>
      <xdr:spPr>
        <a:xfrm>
          <a:off x="11989858" y="1371600"/>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156429</xdr:colOff>
      <xdr:row>3</xdr:row>
      <xdr:rowOff>127957</xdr:rowOff>
    </xdr:from>
    <xdr:to>
      <xdr:col>19</xdr:col>
      <xdr:colOff>670210</xdr:colOff>
      <xdr:row>18</xdr:row>
      <xdr:rowOff>103379</xdr:rowOff>
    </xdr:to>
    <xdr:pic>
      <xdr:nvPicPr>
        <xdr:cNvPr id="2" name="図 1">
          <a:extLst>
            <a:ext uri="{FF2B5EF4-FFF2-40B4-BE49-F238E27FC236}">
              <a16:creationId xmlns:a16="http://schemas.microsoft.com/office/drawing/2014/main" id="{B9423EFC-E254-45CA-A2CC-4E5CABD329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00579" y="861382"/>
          <a:ext cx="7371781" cy="4833172"/>
        </a:xfrm>
        <a:prstGeom prst="rect">
          <a:avLst/>
        </a:prstGeom>
        <a:solidFill>
          <a:schemeClr val="bg1"/>
        </a:solidFill>
      </xdr:spPr>
    </xdr:pic>
    <xdr:clientData/>
  </xdr:twoCellAnchor>
  <xdr:twoCellAnchor>
    <xdr:from>
      <xdr:col>8</xdr:col>
      <xdr:colOff>139796</xdr:colOff>
      <xdr:row>3</xdr:row>
      <xdr:rowOff>80331</xdr:rowOff>
    </xdr:from>
    <xdr:to>
      <xdr:col>11</xdr:col>
      <xdr:colOff>416546</xdr:colOff>
      <xdr:row>5</xdr:row>
      <xdr:rowOff>257015</xdr:rowOff>
    </xdr:to>
    <xdr:sp macro="" textlink="">
      <xdr:nvSpPr>
        <xdr:cNvPr id="3" name="テキスト ボックス 2">
          <a:extLst>
            <a:ext uri="{FF2B5EF4-FFF2-40B4-BE49-F238E27FC236}">
              <a16:creationId xmlns:a16="http://schemas.microsoft.com/office/drawing/2014/main" id="{9CEE0B0D-B50A-4487-AB0C-80EFBBDF2316}"/>
            </a:ext>
          </a:extLst>
        </xdr:cNvPr>
        <xdr:cNvSpPr txBox="1"/>
      </xdr:nvSpPr>
      <xdr:spPr>
        <a:xfrm>
          <a:off x="10483946" y="813756"/>
          <a:ext cx="1648350" cy="652934"/>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記載例</a:t>
          </a:r>
        </a:p>
      </xdr:txBody>
    </xdr:sp>
    <xdr:clientData/>
  </xdr:twoCellAnchor>
  <xdr:twoCellAnchor>
    <xdr:from>
      <xdr:col>16</xdr:col>
      <xdr:colOff>638889</xdr:colOff>
      <xdr:row>0</xdr:row>
      <xdr:rowOff>0</xdr:rowOff>
    </xdr:from>
    <xdr:to>
      <xdr:col>20</xdr:col>
      <xdr:colOff>316085</xdr:colOff>
      <xdr:row>4</xdr:row>
      <xdr:rowOff>155226</xdr:rowOff>
    </xdr:to>
    <xdr:sp macro="" textlink="">
      <xdr:nvSpPr>
        <xdr:cNvPr id="4" name="吹き出し: 四角形 3">
          <a:extLst>
            <a:ext uri="{FF2B5EF4-FFF2-40B4-BE49-F238E27FC236}">
              <a16:creationId xmlns:a16="http://schemas.microsoft.com/office/drawing/2014/main" id="{C1B85534-F1BF-4941-93E6-7CFDB84933B6}"/>
            </a:ext>
          </a:extLst>
        </xdr:cNvPr>
        <xdr:cNvSpPr/>
      </xdr:nvSpPr>
      <xdr:spPr>
        <a:xfrm>
          <a:off x="15783639" y="0"/>
          <a:ext cx="2420396" cy="1126776"/>
        </a:xfrm>
        <a:prstGeom prst="wedgeRectCallout">
          <a:avLst>
            <a:gd name="adj1" fmla="val 25096"/>
            <a:gd name="adj2" fmla="val 10835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救急・周産期・小児医療に携わる従事者のみが対象です。（事務職員等も対象です。）</a:t>
          </a:r>
        </a:p>
      </xdr:txBody>
    </xdr:sp>
    <xdr:clientData/>
  </xdr:twoCellAnchor>
  <xdr:twoCellAnchor>
    <xdr:from>
      <xdr:col>17</xdr:col>
      <xdr:colOff>310539</xdr:colOff>
      <xdr:row>8</xdr:row>
      <xdr:rowOff>122827</xdr:rowOff>
    </xdr:from>
    <xdr:to>
      <xdr:col>21</xdr:col>
      <xdr:colOff>330636</xdr:colOff>
      <xdr:row>11</xdr:row>
      <xdr:rowOff>13761</xdr:rowOff>
    </xdr:to>
    <xdr:sp macro="" textlink="">
      <xdr:nvSpPr>
        <xdr:cNvPr id="5" name="吹き出し: 四角形 4">
          <a:extLst>
            <a:ext uri="{FF2B5EF4-FFF2-40B4-BE49-F238E27FC236}">
              <a16:creationId xmlns:a16="http://schemas.microsoft.com/office/drawing/2014/main" id="{A0F98B2E-F2D9-4049-BCF6-3E2E8AC6CB64}"/>
            </a:ext>
          </a:extLst>
        </xdr:cNvPr>
        <xdr:cNvSpPr/>
      </xdr:nvSpPr>
      <xdr:spPr>
        <a:xfrm>
          <a:off x="16141089" y="2161177"/>
          <a:ext cx="2763297" cy="757709"/>
        </a:xfrm>
        <a:prstGeom prst="wedgeRectCallout">
          <a:avLst>
            <a:gd name="adj1" fmla="val -100563"/>
            <a:gd name="adj2" fmla="val -3728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rgbClr val="FF0000"/>
              </a:solidFill>
            </a:rPr>
            <a:t>令和５年４月１日～９月３０日の入院診療日数（最大１８３日）です。</a:t>
          </a:r>
        </a:p>
      </xdr:txBody>
    </xdr:sp>
    <xdr:clientData/>
  </xdr:twoCellAnchor>
  <xdr:twoCellAnchor>
    <xdr:from>
      <xdr:col>10</xdr:col>
      <xdr:colOff>246793</xdr:colOff>
      <xdr:row>16</xdr:row>
      <xdr:rowOff>329551</xdr:rowOff>
    </xdr:from>
    <xdr:to>
      <xdr:col>14</xdr:col>
      <xdr:colOff>590741</xdr:colOff>
      <xdr:row>21</xdr:row>
      <xdr:rowOff>108697</xdr:rowOff>
    </xdr:to>
    <xdr:sp macro="" textlink="">
      <xdr:nvSpPr>
        <xdr:cNvPr id="6" name="吹き出し: 四角形 5">
          <a:extLst>
            <a:ext uri="{FF2B5EF4-FFF2-40B4-BE49-F238E27FC236}">
              <a16:creationId xmlns:a16="http://schemas.microsoft.com/office/drawing/2014/main" id="{564C1439-BFD5-4E6C-8C38-4F06A56A1E82}"/>
            </a:ext>
          </a:extLst>
        </xdr:cNvPr>
        <xdr:cNvSpPr/>
      </xdr:nvSpPr>
      <xdr:spPr>
        <a:xfrm>
          <a:off x="11276743" y="5215876"/>
          <a:ext cx="3087148" cy="1541271"/>
        </a:xfrm>
        <a:prstGeom prst="wedgeRectCallout">
          <a:avLst>
            <a:gd name="adj1" fmla="val 2139"/>
            <a:gd name="adj2" fmla="val -11501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例）</a:t>
          </a:r>
          <a:endParaRPr kumimoji="1" lang="en-US" altLang="ja-JP" sz="1050" b="1">
            <a:solidFill>
              <a:srgbClr val="FF0000"/>
            </a:solidFill>
          </a:endParaRPr>
        </a:p>
        <a:p>
          <a:pPr algn="l"/>
          <a:r>
            <a:rPr kumimoji="1" lang="ja-JP" altLang="en-US" sz="1050" b="1">
              <a:solidFill>
                <a:srgbClr val="FF0000"/>
              </a:solidFill>
            </a:rPr>
            <a:t>①</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50</a:t>
          </a:r>
          <a:r>
            <a:rPr kumimoji="1" lang="ja-JP" altLang="en-US" sz="1050" b="1">
              <a:solidFill>
                <a:srgbClr val="FF0000"/>
              </a:solidFill>
            </a:rPr>
            <a:t>枚入りのマスク（</a:t>
          </a:r>
          <a:r>
            <a:rPr kumimoji="1" lang="en-US" altLang="ja-JP" sz="1050" b="1">
              <a:solidFill>
                <a:srgbClr val="FF0000"/>
              </a:solidFill>
            </a:rPr>
            <a:t>10,000</a:t>
          </a:r>
          <a:r>
            <a:rPr kumimoji="1" lang="ja-JP" altLang="en-US" sz="1050" b="1">
              <a:solidFill>
                <a:srgbClr val="FF0000"/>
              </a:solidFill>
            </a:rPr>
            <a:t>円）と</a:t>
          </a:r>
          <a:endParaRPr kumimoji="1" lang="en-US" altLang="ja-JP" sz="1050" b="1">
            <a:solidFill>
              <a:srgbClr val="FF0000"/>
            </a:solidFill>
          </a:endParaRPr>
        </a:p>
        <a:p>
          <a:pPr algn="l"/>
          <a:r>
            <a:rPr kumimoji="1" lang="ja-JP" altLang="en-US" sz="1050" b="1">
              <a:solidFill>
                <a:srgbClr val="FF0000"/>
              </a:solidFill>
            </a:rPr>
            <a:t>②</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30</a:t>
          </a:r>
          <a:r>
            <a:rPr kumimoji="1" lang="ja-JP" altLang="en-US" sz="1050" b="1">
              <a:solidFill>
                <a:srgbClr val="FF0000"/>
              </a:solidFill>
            </a:rPr>
            <a:t>枚入りのマスク（</a:t>
          </a:r>
          <a:r>
            <a:rPr kumimoji="1" lang="en-US" altLang="ja-JP" sz="1050" b="1">
              <a:solidFill>
                <a:srgbClr val="FF0000"/>
              </a:solidFill>
            </a:rPr>
            <a:t>6</a:t>
          </a:r>
          <a:r>
            <a:rPr kumimoji="1" lang="ja-JP" altLang="en-US" sz="1050" b="1">
              <a:solidFill>
                <a:srgbClr val="FF0000"/>
              </a:solidFill>
            </a:rPr>
            <a:t>，</a:t>
          </a:r>
          <a:r>
            <a:rPr kumimoji="1" lang="en-US" altLang="ja-JP" sz="1050" b="1">
              <a:solidFill>
                <a:srgbClr val="FF0000"/>
              </a:solidFill>
            </a:rPr>
            <a:t>352</a:t>
          </a:r>
          <a:r>
            <a:rPr kumimoji="1" lang="ja-JP" altLang="en-US" sz="1050" b="1">
              <a:solidFill>
                <a:srgbClr val="FF0000"/>
              </a:solidFill>
            </a:rPr>
            <a:t>円）を購入した場合</a:t>
          </a:r>
          <a:endParaRPr kumimoji="1" lang="en-US" altLang="ja-JP" sz="1050" b="1">
            <a:solidFill>
              <a:srgbClr val="FF0000"/>
            </a:solidFill>
          </a:endParaRPr>
        </a:p>
        <a:p>
          <a:pPr algn="l"/>
          <a:r>
            <a:rPr kumimoji="1" lang="en-US" altLang="ja-JP" sz="1050" b="1">
              <a:solidFill>
                <a:srgbClr val="FF0000"/>
              </a:solidFill>
            </a:rPr>
            <a:t>【D</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10,000</a:t>
          </a:r>
          <a:r>
            <a:rPr kumimoji="1" lang="ja-JP" altLang="en-US" sz="1050" b="1">
              <a:solidFill>
                <a:srgbClr val="FF0000"/>
              </a:solidFill>
            </a:rPr>
            <a:t>円＋②</a:t>
          </a:r>
          <a:r>
            <a:rPr kumimoji="1" lang="en-US" altLang="ja-JP" sz="1050" b="1">
              <a:solidFill>
                <a:srgbClr val="FF0000"/>
              </a:solidFill>
            </a:rPr>
            <a:t>6,352</a:t>
          </a:r>
          <a:r>
            <a:rPr kumimoji="1" lang="ja-JP" altLang="en-US" sz="1050" b="1">
              <a:solidFill>
                <a:srgbClr val="FF0000"/>
              </a:solidFill>
            </a:rPr>
            <a:t>円＝</a:t>
          </a:r>
          <a:r>
            <a:rPr kumimoji="1" lang="en-US" altLang="ja-JP" sz="1050" b="1">
              <a:solidFill>
                <a:srgbClr val="FF0000"/>
              </a:solidFill>
            </a:rPr>
            <a:t>16,352</a:t>
          </a:r>
          <a:r>
            <a:rPr kumimoji="1" lang="ja-JP" altLang="en-US" sz="1050" b="1">
              <a:solidFill>
                <a:srgbClr val="FF0000"/>
              </a:solidFill>
            </a:rPr>
            <a:t>円</a:t>
          </a:r>
          <a:endParaRPr kumimoji="1" lang="en-US" altLang="ja-JP" sz="1050" b="1">
            <a:solidFill>
              <a:srgbClr val="FF0000"/>
            </a:solidFill>
          </a:endParaRPr>
        </a:p>
        <a:p>
          <a:pPr algn="l"/>
          <a:r>
            <a:rPr kumimoji="1" lang="en-US" altLang="ja-JP" sz="1050" b="1">
              <a:solidFill>
                <a:srgbClr val="FF0000"/>
              </a:solidFill>
            </a:rPr>
            <a:t>【E</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50</a:t>
          </a:r>
          <a:r>
            <a:rPr kumimoji="1" lang="ja-JP" altLang="en-US" sz="1050" b="1">
              <a:solidFill>
                <a:srgbClr val="FF0000"/>
              </a:solidFill>
            </a:rPr>
            <a:t>枚＋②</a:t>
          </a:r>
          <a:r>
            <a:rPr kumimoji="1" lang="en-US" altLang="ja-JP" sz="1050" b="1">
              <a:solidFill>
                <a:srgbClr val="FF0000"/>
              </a:solidFill>
            </a:rPr>
            <a:t>30</a:t>
          </a:r>
          <a:r>
            <a:rPr kumimoji="1" lang="ja-JP" altLang="en-US" sz="1050" b="1">
              <a:solidFill>
                <a:srgbClr val="FF0000"/>
              </a:solidFill>
            </a:rPr>
            <a:t>枚＝</a:t>
          </a:r>
          <a:r>
            <a:rPr kumimoji="1" lang="en-US" altLang="ja-JP" sz="1050" b="1">
              <a:solidFill>
                <a:srgbClr val="FF0000"/>
              </a:solidFill>
            </a:rPr>
            <a:t>80</a:t>
          </a:r>
          <a:r>
            <a:rPr kumimoji="1" lang="ja-JP" altLang="en-US" sz="1050" b="1">
              <a:solidFill>
                <a:srgbClr val="FF0000"/>
              </a:solidFill>
            </a:rPr>
            <a:t>枚</a:t>
          </a:r>
          <a:endParaRPr kumimoji="1" lang="en-US" altLang="ja-JP" sz="1050" b="1">
            <a:solidFill>
              <a:srgbClr val="FF0000"/>
            </a:solidFill>
          </a:endParaRPr>
        </a:p>
      </xdr:txBody>
    </xdr:sp>
    <xdr:clientData/>
  </xdr:twoCellAnchor>
  <xdr:twoCellAnchor>
    <xdr:from>
      <xdr:col>0</xdr:col>
      <xdr:colOff>0</xdr:colOff>
      <xdr:row>22</xdr:row>
      <xdr:rowOff>31751</xdr:rowOff>
    </xdr:from>
    <xdr:to>
      <xdr:col>6</xdr:col>
      <xdr:colOff>146999</xdr:colOff>
      <xdr:row>30</xdr:row>
      <xdr:rowOff>21667</xdr:rowOff>
    </xdr:to>
    <xdr:sp macro="" textlink="">
      <xdr:nvSpPr>
        <xdr:cNvPr id="7" name="正方形/長方形 6">
          <a:extLst>
            <a:ext uri="{FF2B5EF4-FFF2-40B4-BE49-F238E27FC236}">
              <a16:creationId xmlns:a16="http://schemas.microsoft.com/office/drawing/2014/main" id="{A8EA3882-DCE2-4F71-B80D-5B709466F6BD}"/>
            </a:ext>
          </a:extLst>
        </xdr:cNvPr>
        <xdr:cNvSpPr/>
      </xdr:nvSpPr>
      <xdr:spPr>
        <a:xfrm>
          <a:off x="0" y="6918326"/>
          <a:ext cx="7443149" cy="1894916"/>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rPr>
            <a:t>・救急・周産期・小児医療に携わる医師や看護師等の使用分が対象です。一般外来等で使用するものと区別してください。</a:t>
          </a:r>
          <a:br>
            <a:rPr kumimoji="1" lang="en-US" altLang="ja-JP" sz="1400" b="1">
              <a:solidFill>
                <a:srgbClr val="FF0000"/>
              </a:solidFill>
            </a:rPr>
          </a:br>
          <a:r>
            <a:rPr kumimoji="1" lang="ja-JP" altLang="en-US" sz="1400" b="1">
              <a:solidFill>
                <a:srgbClr val="FF0000"/>
              </a:solidFill>
            </a:rPr>
            <a:t>・補助対象期間の終了間際に納品されたものについて、使用実績等を踏まえたうえで、補助対象として認められないことがあります。</a:t>
          </a:r>
          <a:br>
            <a:rPr kumimoji="1" lang="en-US" altLang="ja-JP" sz="1400" b="1">
              <a:solidFill>
                <a:srgbClr val="FF0000"/>
              </a:solidFill>
            </a:rPr>
          </a:br>
          <a:r>
            <a:rPr kumimoji="1" lang="ja-JP" altLang="en-US" sz="1400" b="1">
              <a:solidFill>
                <a:srgbClr val="FF0000"/>
              </a:solidFill>
            </a:rPr>
            <a:t>・個人防護具の計算シートに基づき算出された枚数等を補助対象とします。</a:t>
          </a:r>
          <a:endParaRPr kumimoji="1" lang="en-US" altLang="ja-JP" sz="1400" b="1">
            <a:solidFill>
              <a:srgbClr val="FF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254000</xdr:colOff>
      <xdr:row>10</xdr:row>
      <xdr:rowOff>31750</xdr:rowOff>
    </xdr:from>
    <xdr:to>
      <xdr:col>23</xdr:col>
      <xdr:colOff>644525</xdr:colOff>
      <xdr:row>12</xdr:row>
      <xdr:rowOff>190500</xdr:rowOff>
    </xdr:to>
    <xdr:sp macro="" textlink="">
      <xdr:nvSpPr>
        <xdr:cNvPr id="2" name="正方形/長方形 1">
          <a:extLst>
            <a:ext uri="{FF2B5EF4-FFF2-40B4-BE49-F238E27FC236}">
              <a16:creationId xmlns:a16="http://schemas.microsoft.com/office/drawing/2014/main" id="{C1322E7E-C4D2-4236-A4E6-5BE525A11082}"/>
            </a:ext>
          </a:extLst>
        </xdr:cNvPr>
        <xdr:cNvSpPr/>
      </xdr:nvSpPr>
      <xdr:spPr>
        <a:xfrm>
          <a:off x="7381875" y="2682875"/>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21</xdr:col>
      <xdr:colOff>235323</xdr:colOff>
      <xdr:row>24</xdr:row>
      <xdr:rowOff>22413</xdr:rowOff>
    </xdr:from>
    <xdr:to>
      <xdr:col>28</xdr:col>
      <xdr:colOff>336176</xdr:colOff>
      <xdr:row>26</xdr:row>
      <xdr:rowOff>22413</xdr:rowOff>
    </xdr:to>
    <xdr:sp macro="" textlink="">
      <xdr:nvSpPr>
        <xdr:cNvPr id="2" name="吹き出し: 四角形 1">
          <a:extLst>
            <a:ext uri="{FF2B5EF4-FFF2-40B4-BE49-F238E27FC236}">
              <a16:creationId xmlns:a16="http://schemas.microsoft.com/office/drawing/2014/main" id="{D263740F-5A01-4341-B70F-80E9A6B3EF0E}"/>
            </a:ext>
          </a:extLst>
        </xdr:cNvPr>
        <xdr:cNvSpPr/>
      </xdr:nvSpPr>
      <xdr:spPr>
        <a:xfrm>
          <a:off x="7530352" y="5883089"/>
          <a:ext cx="4885765"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診療実績は</a:t>
          </a:r>
          <a:r>
            <a:rPr kumimoji="1" lang="en-US" altLang="ja-JP" sz="1600" b="1">
              <a:solidFill>
                <a:srgbClr val="FF0000"/>
              </a:solidFill>
              <a:latin typeface="+mn-ea"/>
              <a:ea typeface="+mn-ea"/>
            </a:rPr>
            <a:t>G-MIS</a:t>
          </a:r>
          <a:r>
            <a:rPr kumimoji="1" lang="ja-JP" altLang="en-US" sz="1600" b="1">
              <a:solidFill>
                <a:srgbClr val="FF0000"/>
              </a:solidFill>
              <a:latin typeface="+mn-ea"/>
              <a:ea typeface="+mn-ea"/>
            </a:rPr>
            <a:t>の入力実績を県で確認します。</a:t>
          </a:r>
        </a:p>
      </xdr:txBody>
    </xdr:sp>
    <xdr:clientData/>
  </xdr:twoCellAnchor>
  <xdr:twoCellAnchor>
    <xdr:from>
      <xdr:col>21</xdr:col>
      <xdr:colOff>313764</xdr:colOff>
      <xdr:row>13</xdr:row>
      <xdr:rowOff>22412</xdr:rowOff>
    </xdr:from>
    <xdr:to>
      <xdr:col>30</xdr:col>
      <xdr:colOff>56028</xdr:colOff>
      <xdr:row>15</xdr:row>
      <xdr:rowOff>11206</xdr:rowOff>
    </xdr:to>
    <xdr:sp macro="" textlink="">
      <xdr:nvSpPr>
        <xdr:cNvPr id="3" name="吹き出し: 四角形 2">
          <a:extLst>
            <a:ext uri="{FF2B5EF4-FFF2-40B4-BE49-F238E27FC236}">
              <a16:creationId xmlns:a16="http://schemas.microsoft.com/office/drawing/2014/main" id="{6DB7F35E-564E-4657-8722-FEFED9F91EDC}"/>
            </a:ext>
          </a:extLst>
        </xdr:cNvPr>
        <xdr:cNvSpPr/>
      </xdr:nvSpPr>
      <xdr:spPr>
        <a:xfrm>
          <a:off x="7608793" y="3227294"/>
          <a:ext cx="5894294"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診療実績がない場合、補助金の返還が必要となります。</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22</xdr:col>
      <xdr:colOff>278465</xdr:colOff>
      <xdr:row>28</xdr:row>
      <xdr:rowOff>212912</xdr:rowOff>
    </xdr:from>
    <xdr:to>
      <xdr:col>29</xdr:col>
      <xdr:colOff>334495</xdr:colOff>
      <xdr:row>35</xdr:row>
      <xdr:rowOff>123265</xdr:rowOff>
    </xdr:to>
    <xdr:sp macro="" textlink="">
      <xdr:nvSpPr>
        <xdr:cNvPr id="2" name="吹き出し: 四角形 1">
          <a:extLst>
            <a:ext uri="{FF2B5EF4-FFF2-40B4-BE49-F238E27FC236}">
              <a16:creationId xmlns:a16="http://schemas.microsoft.com/office/drawing/2014/main" id="{8EC90339-1B73-4BAA-8BCC-D6A32EDF29F0}"/>
            </a:ext>
          </a:extLst>
        </xdr:cNvPr>
        <xdr:cNvSpPr/>
      </xdr:nvSpPr>
      <xdr:spPr>
        <a:xfrm>
          <a:off x="8245847" y="7844118"/>
          <a:ext cx="4762501" cy="2028265"/>
        </a:xfrm>
        <a:prstGeom prst="wedgeRectCallout">
          <a:avLst>
            <a:gd name="adj1" fmla="val -68390"/>
            <a:gd name="adj2" fmla="val -3984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②令和５年が初めての整備となるが、各設備を複数整備する場合</a:t>
          </a:r>
          <a:endParaRPr kumimoji="1" lang="en-US" altLang="ja-JP" sz="1200" b="1">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例）</a:t>
          </a:r>
          <a:r>
            <a:rPr kumimoji="1" lang="en-US" altLang="ja-JP" sz="1200" b="0">
              <a:solidFill>
                <a:srgbClr val="FF0000"/>
              </a:solidFill>
            </a:rPr>
            <a:t>HEPA</a:t>
          </a:r>
          <a:r>
            <a:rPr kumimoji="1" lang="ja-JP" altLang="en-US" sz="1200" b="0">
              <a:solidFill>
                <a:srgbClr val="FF0000"/>
              </a:solidFill>
            </a:rPr>
            <a:t>フィルター空気清浄機（陰圧対応可能なものに限る。）</a:t>
          </a:r>
          <a:endParaRPr kumimoji="1" lang="en-US" altLang="ja-JP" sz="1200" b="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rgbClr val="FF0000"/>
              </a:solidFill>
            </a:rPr>
            <a:t>・当クリニックでは、コロナ患者や疑い患者を診察するにあたり、診察室２室、医師２名体制で対応しており、その対応のために</a:t>
          </a:r>
          <a:r>
            <a:rPr kumimoji="1" lang="en-US" altLang="ja-JP" sz="1200" b="0">
              <a:solidFill>
                <a:srgbClr val="FF0000"/>
              </a:solidFill>
            </a:rPr>
            <a:t>HEPA</a:t>
          </a:r>
          <a:r>
            <a:rPr kumimoji="1" lang="ja-JP" altLang="en-US" sz="1200" b="0">
              <a:solidFill>
                <a:srgbClr val="FF0000"/>
              </a:solidFill>
            </a:rPr>
            <a:t>フィルター空気清浄機が２台必要となるため。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lt1"/>
              </a:solidFill>
              <a:effectLst/>
              <a:latin typeface="+mn-lt"/>
              <a:ea typeface="+mn-ea"/>
              <a:cs typeface="+mn-cs"/>
            </a:rPr>
            <a:t>HEPA</a:t>
          </a:r>
          <a:r>
            <a:rPr kumimoji="1" lang="ja-JP" altLang="ja-JP" sz="1100" b="0">
              <a:solidFill>
                <a:schemeClr val="lt1"/>
              </a:solidFill>
              <a:effectLst/>
              <a:latin typeface="+mn-lt"/>
              <a:ea typeface="+mn-ea"/>
              <a:cs typeface="+mn-cs"/>
            </a:rPr>
            <a:t>フィルター空気清浄機（陰圧対応可能なものに限る。）</a:t>
          </a:r>
          <a:endParaRPr lang="ja-JP" altLang="ja-JP" sz="1200">
            <a:effectLst/>
          </a:endParaRPr>
        </a:p>
        <a:p>
          <a:pPr algn="l"/>
          <a:endParaRPr kumimoji="1" lang="ja-JP" altLang="en-US" sz="1200" b="0">
            <a:solidFill>
              <a:srgbClr val="FF0000"/>
            </a:solidFill>
          </a:endParaRPr>
        </a:p>
      </xdr:txBody>
    </xdr:sp>
    <xdr:clientData/>
  </xdr:twoCellAnchor>
  <xdr:twoCellAnchor>
    <xdr:from>
      <xdr:col>21</xdr:col>
      <xdr:colOff>470647</xdr:colOff>
      <xdr:row>16</xdr:row>
      <xdr:rowOff>11206</xdr:rowOff>
    </xdr:from>
    <xdr:to>
      <xdr:col>29</xdr:col>
      <xdr:colOff>200025</xdr:colOff>
      <xdr:row>23</xdr:row>
      <xdr:rowOff>268942</xdr:rowOff>
    </xdr:to>
    <xdr:sp macro="" textlink="">
      <xdr:nvSpPr>
        <xdr:cNvPr id="3" name="吹き出し: 四角形 2">
          <a:extLst>
            <a:ext uri="{FF2B5EF4-FFF2-40B4-BE49-F238E27FC236}">
              <a16:creationId xmlns:a16="http://schemas.microsoft.com/office/drawing/2014/main" id="{0735D2DE-1818-4DDF-84B3-00E9CAA834C9}"/>
            </a:ext>
          </a:extLst>
        </xdr:cNvPr>
        <xdr:cNvSpPr/>
      </xdr:nvSpPr>
      <xdr:spPr>
        <a:xfrm>
          <a:off x="7765676" y="4011706"/>
          <a:ext cx="5108202" cy="2375648"/>
        </a:xfrm>
        <a:prstGeom prst="wedgeRectCallout">
          <a:avLst>
            <a:gd name="adj1" fmla="val -58745"/>
            <a:gd name="adj2" fmla="val -752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①令和４年度以前に整備した設備を追加整備する理由（病院のみ）</a:t>
          </a:r>
          <a:endParaRPr kumimoji="1" lang="en-US" altLang="ja-JP" sz="1200" b="1">
            <a:solidFill>
              <a:sysClr val="windowText" lastClr="000000"/>
            </a:solidFill>
          </a:endParaRPr>
        </a:p>
        <a:p>
          <a:pPr algn="l"/>
          <a:endParaRPr kumimoji="1" lang="en-US" altLang="ja-JP" sz="1100">
            <a:solidFill>
              <a:sysClr val="windowText" lastClr="000000"/>
            </a:solidFill>
          </a:endParaRPr>
        </a:p>
        <a:p>
          <a:r>
            <a:rPr kumimoji="1" lang="ja-JP" altLang="ja-JP" sz="1100" b="0">
              <a:solidFill>
                <a:srgbClr val="FF0000"/>
              </a:solidFill>
              <a:effectLst/>
              <a:latin typeface="+mn-lt"/>
              <a:ea typeface="+mn-ea"/>
              <a:cs typeface="+mn-cs"/>
            </a:rPr>
            <a:t>例）</a:t>
          </a:r>
          <a:r>
            <a:rPr kumimoji="1" lang="ja-JP" altLang="en-US" sz="1100" b="0">
              <a:solidFill>
                <a:srgbClr val="FF0000"/>
              </a:solidFill>
              <a:effectLst/>
              <a:latin typeface="+mn-lt"/>
              <a:ea typeface="+mn-ea"/>
              <a:cs typeface="+mn-cs"/>
            </a:rPr>
            <a:t>簡易ベッド</a:t>
          </a:r>
          <a:endParaRPr kumimoji="1" lang="en-US" altLang="ja-JP" sz="1100" b="0">
            <a:solidFill>
              <a:srgbClr val="FF0000"/>
            </a:solidFill>
            <a:effectLst/>
            <a:latin typeface="+mn-lt"/>
            <a:ea typeface="+mn-ea"/>
            <a:cs typeface="+mn-cs"/>
          </a:endParaRPr>
        </a:p>
        <a:p>
          <a:r>
            <a:rPr kumimoji="1" lang="ja-JP" altLang="en-US" sz="1100">
              <a:solidFill>
                <a:srgbClr val="FF0000"/>
              </a:solidFill>
            </a:rPr>
            <a:t>・令和４年度に、救急対応のために簡易ベッドを２台購入し、外来対応を行ってきた。しかしながら、ピーク時には、最大５台程度ベッドが必要となり、他の外来からベッドを持ってくる等で対応を行ったところ。今後のピーク時に備えて、簡易ベッドを追加で３台整備することで、外来の逼迫時に対応できる体制を整えるため。　</a:t>
          </a:r>
        </a:p>
      </xdr:txBody>
    </xdr:sp>
    <xdr:clientData/>
  </xdr:twoCellAnchor>
  <xdr:twoCellAnchor>
    <xdr:from>
      <xdr:col>22</xdr:col>
      <xdr:colOff>110380</xdr:colOff>
      <xdr:row>25</xdr:row>
      <xdr:rowOff>201706</xdr:rowOff>
    </xdr:from>
    <xdr:to>
      <xdr:col>30</xdr:col>
      <xdr:colOff>507068</xdr:colOff>
      <xdr:row>28</xdr:row>
      <xdr:rowOff>35521</xdr:rowOff>
    </xdr:to>
    <xdr:sp macro="" textlink="">
      <xdr:nvSpPr>
        <xdr:cNvPr id="4" name="吹き出し: 四角形 3">
          <a:extLst>
            <a:ext uri="{FF2B5EF4-FFF2-40B4-BE49-F238E27FC236}">
              <a16:creationId xmlns:a16="http://schemas.microsoft.com/office/drawing/2014/main" id="{11506591-CE8D-4D1F-B280-55B3B4F3468C}"/>
            </a:ext>
          </a:extLst>
        </xdr:cNvPr>
        <xdr:cNvSpPr/>
      </xdr:nvSpPr>
      <xdr:spPr>
        <a:xfrm>
          <a:off x="8077762" y="6925235"/>
          <a:ext cx="5775512" cy="741492"/>
        </a:xfrm>
        <a:prstGeom prst="wedgeRectCallout">
          <a:avLst>
            <a:gd name="adj1" fmla="val -62322"/>
            <a:gd name="adj2" fmla="val -2570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記載例</a:t>
          </a:r>
          <a:r>
            <a:rPr kumimoji="1" lang="en-US" altLang="ja-JP" sz="1400" b="1">
              <a:solidFill>
                <a:srgbClr val="FF0000"/>
              </a:solidFill>
            </a:rPr>
            <a:t>】</a:t>
          </a:r>
          <a:r>
            <a:rPr kumimoji="1" lang="ja-JP" altLang="en-US" sz="1400" b="1">
              <a:solidFill>
                <a:srgbClr val="FF0000"/>
              </a:solidFill>
            </a:rPr>
            <a:t>を参考に、過去の整備実績、用途、効果、必要数量の根拠等について、具体的に記載しください。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24</xdr:col>
      <xdr:colOff>123825</xdr:colOff>
      <xdr:row>18</xdr:row>
      <xdr:rowOff>219075</xdr:rowOff>
    </xdr:from>
    <xdr:to>
      <xdr:col>53</xdr:col>
      <xdr:colOff>31041</xdr:colOff>
      <xdr:row>20</xdr:row>
      <xdr:rowOff>206973</xdr:rowOff>
    </xdr:to>
    <xdr:sp macro="" textlink="">
      <xdr:nvSpPr>
        <xdr:cNvPr id="2" name="吹き出し: 四角形 1">
          <a:extLst>
            <a:ext uri="{FF2B5EF4-FFF2-40B4-BE49-F238E27FC236}">
              <a16:creationId xmlns:a16="http://schemas.microsoft.com/office/drawing/2014/main" id="{840ADC44-9ED1-4960-AB44-131923B8BA16}"/>
            </a:ext>
          </a:extLst>
        </xdr:cNvPr>
        <xdr:cNvSpPr/>
      </xdr:nvSpPr>
      <xdr:spPr>
        <a:xfrm>
          <a:off x="6296025" y="4400550"/>
          <a:ext cx="7365291" cy="483198"/>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事業を中止する場合のみ、ご記入ください。</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23</xdr:col>
      <xdr:colOff>133350</xdr:colOff>
      <xdr:row>5</xdr:row>
      <xdr:rowOff>171450</xdr:rowOff>
    </xdr:from>
    <xdr:to>
      <xdr:col>50</xdr:col>
      <xdr:colOff>247650</xdr:colOff>
      <xdr:row>10</xdr:row>
      <xdr:rowOff>190500</xdr:rowOff>
    </xdr:to>
    <xdr:sp macro="" textlink="">
      <xdr:nvSpPr>
        <xdr:cNvPr id="6" name="正方形/長方形 5">
          <a:extLst>
            <a:ext uri="{FF2B5EF4-FFF2-40B4-BE49-F238E27FC236}">
              <a16:creationId xmlns:a16="http://schemas.microsoft.com/office/drawing/2014/main" id="{B956F2D4-030A-4292-837F-491CE8756186}"/>
            </a:ext>
          </a:extLst>
        </xdr:cNvPr>
        <xdr:cNvSpPr/>
      </xdr:nvSpPr>
      <xdr:spPr>
        <a:xfrm>
          <a:off x="6048375" y="1409700"/>
          <a:ext cx="7058025" cy="1257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黄色の着色セルのみ入力してください。</a:t>
          </a:r>
          <a:endParaRPr kumimoji="1" lang="en-US" altLang="ja-JP" sz="2000" b="1">
            <a:solidFill>
              <a:srgbClr val="FF0000"/>
            </a:solidFill>
          </a:endParaRPr>
        </a:p>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twoCellAnchor>
    <xdr:from>
      <xdr:col>24</xdr:col>
      <xdr:colOff>161925</xdr:colOff>
      <xdr:row>1</xdr:row>
      <xdr:rowOff>57150</xdr:rowOff>
    </xdr:from>
    <xdr:to>
      <xdr:col>42</xdr:col>
      <xdr:colOff>19050</xdr:colOff>
      <xdr:row>2</xdr:row>
      <xdr:rowOff>133350</xdr:rowOff>
    </xdr:to>
    <xdr:sp macro="" textlink="">
      <xdr:nvSpPr>
        <xdr:cNvPr id="7" name="吹き出し: 四角形 6">
          <a:extLst>
            <a:ext uri="{FF2B5EF4-FFF2-40B4-BE49-F238E27FC236}">
              <a16:creationId xmlns:a16="http://schemas.microsoft.com/office/drawing/2014/main" id="{DAFD2F4C-CFC9-4152-AF42-7FD35BD76E3B}"/>
            </a:ext>
          </a:extLst>
        </xdr:cNvPr>
        <xdr:cNvSpPr/>
      </xdr:nvSpPr>
      <xdr:spPr>
        <a:xfrm>
          <a:off x="6334125" y="30480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228600</xdr:colOff>
      <xdr:row>3</xdr:row>
      <xdr:rowOff>114300</xdr:rowOff>
    </xdr:from>
    <xdr:to>
      <xdr:col>33</xdr:col>
      <xdr:colOff>28575</xdr:colOff>
      <xdr:row>5</xdr:row>
      <xdr:rowOff>85725</xdr:rowOff>
    </xdr:to>
    <xdr:sp macro="" textlink="">
      <xdr:nvSpPr>
        <xdr:cNvPr id="8" name="吹き出し: 四角形 7">
          <a:extLst>
            <a:ext uri="{FF2B5EF4-FFF2-40B4-BE49-F238E27FC236}">
              <a16:creationId xmlns:a16="http://schemas.microsoft.com/office/drawing/2014/main" id="{8226505F-55CB-456E-9E13-8EC604DE4170}"/>
            </a:ext>
          </a:extLst>
        </xdr:cNvPr>
        <xdr:cNvSpPr/>
      </xdr:nvSpPr>
      <xdr:spPr>
        <a:xfrm>
          <a:off x="6143625" y="857250"/>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23</xdr:col>
      <xdr:colOff>171450</xdr:colOff>
      <xdr:row>15</xdr:row>
      <xdr:rowOff>209550</xdr:rowOff>
    </xdr:from>
    <xdr:to>
      <xdr:col>36</xdr:col>
      <xdr:colOff>161925</xdr:colOff>
      <xdr:row>31</xdr:row>
      <xdr:rowOff>190500</xdr:rowOff>
    </xdr:to>
    <xdr:sp macro="" textlink="">
      <xdr:nvSpPr>
        <xdr:cNvPr id="9" name="正方形/長方形 8">
          <a:extLst>
            <a:ext uri="{FF2B5EF4-FFF2-40B4-BE49-F238E27FC236}">
              <a16:creationId xmlns:a16="http://schemas.microsoft.com/office/drawing/2014/main" id="{1D9C8928-2221-4D37-BA0C-E6B4D2FD6A4B}"/>
            </a:ext>
          </a:extLst>
        </xdr:cNvPr>
        <xdr:cNvSpPr/>
      </xdr:nvSpPr>
      <xdr:spPr>
        <a:xfrm>
          <a:off x="6086475" y="3924300"/>
          <a:ext cx="3333750" cy="39433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・実績報告書（様式第５号）</a:t>
          </a:r>
          <a:endParaRPr kumimoji="1" lang="en-US" altLang="ja-JP" sz="1200" b="1">
            <a:solidFill>
              <a:srgbClr val="FF0000"/>
            </a:solidFill>
          </a:endParaRPr>
        </a:p>
        <a:p>
          <a:pPr algn="l"/>
          <a:r>
            <a:rPr kumimoji="1" lang="ja-JP" altLang="en-US" sz="1200" b="1">
              <a:solidFill>
                <a:srgbClr val="FF0000"/>
              </a:solidFill>
            </a:rPr>
            <a:t>・所要額精算書（別紙８－３）</a:t>
          </a:r>
          <a:endParaRPr kumimoji="1" lang="en-US" altLang="ja-JP" sz="1200" b="1">
            <a:solidFill>
              <a:srgbClr val="FF0000"/>
            </a:solidFill>
          </a:endParaRPr>
        </a:p>
        <a:p>
          <a:pPr algn="l"/>
          <a:r>
            <a:rPr kumimoji="1" lang="ja-JP" altLang="en-US" sz="1200" b="1">
              <a:solidFill>
                <a:srgbClr val="FF0000"/>
              </a:solidFill>
            </a:rPr>
            <a:t>・実績報告書（別紙８－４）</a:t>
          </a:r>
          <a:endParaRPr kumimoji="1" lang="en-US" altLang="ja-JP" sz="1200" b="1">
            <a:solidFill>
              <a:srgbClr val="FF0000"/>
            </a:solidFill>
          </a:endParaRPr>
        </a:p>
        <a:p>
          <a:pPr algn="l"/>
          <a:r>
            <a:rPr kumimoji="1" lang="ja-JP" altLang="en-US" sz="1200" b="1">
              <a:solidFill>
                <a:srgbClr val="FF0000"/>
              </a:solidFill>
            </a:rPr>
            <a:t>・歳入歳出決算書抄本</a:t>
          </a:r>
          <a:endParaRPr kumimoji="1" lang="en-US" altLang="ja-JP" sz="1200" b="1">
            <a:solidFill>
              <a:srgbClr val="FF0000"/>
            </a:solidFill>
          </a:endParaRPr>
        </a:p>
        <a:p>
          <a:pPr algn="l"/>
          <a:r>
            <a:rPr kumimoji="1" lang="ja-JP" altLang="en-US" sz="1200" b="1">
              <a:solidFill>
                <a:srgbClr val="FF0000"/>
              </a:solidFill>
            </a:rPr>
            <a:t>・購入物品一覧（別紙８－４附表）</a:t>
          </a:r>
          <a:endParaRPr kumimoji="1" lang="en-US" altLang="ja-JP" sz="1200" b="1">
            <a:solidFill>
              <a:srgbClr val="FF0000"/>
            </a:solidFill>
          </a:endParaRPr>
        </a:p>
        <a:p>
          <a:pPr algn="l"/>
          <a:r>
            <a:rPr kumimoji="1" lang="ja-JP" altLang="en-US" sz="1200" b="1">
              <a:solidFill>
                <a:srgbClr val="FF0000"/>
              </a:solidFill>
            </a:rPr>
            <a:t>・個人防護具積算（別紙８－４附表）</a:t>
          </a:r>
          <a:endParaRPr kumimoji="1" lang="en-US" altLang="ja-JP" sz="1200" b="1">
            <a:solidFill>
              <a:srgbClr val="FF0000"/>
            </a:solidFill>
          </a:endParaRPr>
        </a:p>
        <a:p>
          <a:pPr algn="l"/>
          <a:r>
            <a:rPr kumimoji="1" lang="ja-JP" altLang="en-US" sz="1200" b="1">
              <a:solidFill>
                <a:srgbClr val="FF0000"/>
              </a:solidFill>
            </a:rPr>
            <a:t>・補助条件確認書</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・納品書等（内訳及び金額がわかるもの）</a:t>
          </a:r>
          <a:endParaRPr kumimoji="1" lang="en-US" altLang="ja-JP" sz="1200" b="1">
            <a:solidFill>
              <a:srgbClr val="FF0000"/>
            </a:solidFill>
          </a:endParaRPr>
        </a:p>
        <a:p>
          <a:pPr algn="l"/>
          <a:r>
            <a:rPr kumimoji="1" lang="ja-JP" altLang="en-US" sz="1200" b="1">
              <a:solidFill>
                <a:srgbClr val="FF0000"/>
              </a:solidFill>
            </a:rPr>
            <a:t>・設備整備後の写真　　　　　　　　　　　　</a:t>
          </a:r>
          <a:endParaRPr kumimoji="1" lang="en-US" altLang="ja-JP" sz="1200" b="1">
            <a:solidFill>
              <a:srgbClr val="FF0000"/>
            </a:solidFill>
          </a:endParaRPr>
        </a:p>
      </xdr:txBody>
    </xdr:sp>
    <xdr:clientData/>
  </xdr:twoCellAnchor>
  <xdr:twoCellAnchor>
    <xdr:from>
      <xdr:col>23</xdr:col>
      <xdr:colOff>161925</xdr:colOff>
      <xdr:row>11</xdr:row>
      <xdr:rowOff>104775</xdr:rowOff>
    </xdr:from>
    <xdr:to>
      <xdr:col>51</xdr:col>
      <xdr:colOff>0</xdr:colOff>
      <xdr:row>14</xdr:row>
      <xdr:rowOff>219075</xdr:rowOff>
    </xdr:to>
    <xdr:sp macro="" textlink="">
      <xdr:nvSpPr>
        <xdr:cNvPr id="10" name="正方形/長方形 9">
          <a:extLst>
            <a:ext uri="{FF2B5EF4-FFF2-40B4-BE49-F238E27FC236}">
              <a16:creationId xmlns:a16="http://schemas.microsoft.com/office/drawing/2014/main" id="{545A3822-E549-408A-9A60-F93777EF3B85}"/>
            </a:ext>
          </a:extLst>
        </xdr:cNvPr>
        <xdr:cNvSpPr/>
      </xdr:nvSpPr>
      <xdr:spPr>
        <a:xfrm>
          <a:off x="6076950" y="2828925"/>
          <a:ext cx="7038975" cy="857250"/>
        </a:xfrm>
        <a:prstGeom prst="rect">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実績報告時には、</a:t>
          </a:r>
          <a:r>
            <a:rPr kumimoji="1" lang="ja-JP" altLang="en-US" sz="1800" b="1" u="sng">
              <a:solidFill>
                <a:srgbClr val="FF0000"/>
              </a:solidFill>
            </a:rPr>
            <a:t>オレンジ色のシートすべて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171452</xdr:colOff>
      <xdr:row>32</xdr:row>
      <xdr:rowOff>41274</xdr:rowOff>
    </xdr:from>
    <xdr:to>
      <xdr:col>51</xdr:col>
      <xdr:colOff>142876</xdr:colOff>
      <xdr:row>36</xdr:row>
      <xdr:rowOff>45772</xdr:rowOff>
    </xdr:to>
    <xdr:sp macro="" textlink="">
      <xdr:nvSpPr>
        <xdr:cNvPr id="11" name="正方形/長方形 10">
          <a:extLst>
            <a:ext uri="{FF2B5EF4-FFF2-40B4-BE49-F238E27FC236}">
              <a16:creationId xmlns:a16="http://schemas.microsoft.com/office/drawing/2014/main" id="{1B9121F3-A08D-49D3-B027-6D2E79611B5C}"/>
            </a:ext>
          </a:extLst>
        </xdr:cNvPr>
        <xdr:cNvSpPr/>
      </xdr:nvSpPr>
      <xdr:spPr>
        <a:xfrm>
          <a:off x="6086477" y="7966074"/>
          <a:ext cx="7172324" cy="995098"/>
        </a:xfrm>
        <a:prstGeom prst="rect">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オレンジ色のシートすべて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37</xdr:col>
      <xdr:colOff>45313</xdr:colOff>
      <xdr:row>29</xdr:row>
      <xdr:rowOff>43153</xdr:rowOff>
    </xdr:from>
    <xdr:to>
      <xdr:col>49</xdr:col>
      <xdr:colOff>86108</xdr:colOff>
      <xdr:row>31</xdr:row>
      <xdr:rowOff>67490</xdr:rowOff>
    </xdr:to>
    <xdr:grpSp>
      <xdr:nvGrpSpPr>
        <xdr:cNvPr id="12" name="グループ化 11">
          <a:extLst>
            <a:ext uri="{FF2B5EF4-FFF2-40B4-BE49-F238E27FC236}">
              <a16:creationId xmlns:a16="http://schemas.microsoft.com/office/drawing/2014/main" id="{4DE56C16-BABF-469B-BA3D-1494170DA723}"/>
            </a:ext>
          </a:extLst>
        </xdr:cNvPr>
        <xdr:cNvGrpSpPr/>
      </xdr:nvGrpSpPr>
      <xdr:grpSpPr>
        <a:xfrm>
          <a:off x="9560788" y="7225003"/>
          <a:ext cx="3126895" cy="519637"/>
          <a:chOff x="10677620" y="5983868"/>
          <a:chExt cx="3196168" cy="535030"/>
        </a:xfrm>
      </xdr:grpSpPr>
      <xdr:sp macro="" textlink="">
        <xdr:nvSpPr>
          <xdr:cNvPr id="13" name="吹き出し: 四角形 12">
            <a:extLst>
              <a:ext uri="{FF2B5EF4-FFF2-40B4-BE49-F238E27FC236}">
                <a16:creationId xmlns:a16="http://schemas.microsoft.com/office/drawing/2014/main" id="{68CF7823-F9CB-40C5-8ACE-28375FCCF29B}"/>
              </a:ext>
            </a:extLst>
          </xdr:cNvPr>
          <xdr:cNvSpPr/>
        </xdr:nvSpPr>
        <xdr:spPr>
          <a:xfrm>
            <a:off x="10688250" y="5983868"/>
            <a:ext cx="3185538" cy="534503"/>
          </a:xfrm>
          <a:prstGeom prst="wedgeRectCallout">
            <a:avLst>
              <a:gd name="adj1" fmla="val -66971"/>
              <a:gd name="adj2" fmla="val -4235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提出漏れにご注意ください</a:t>
            </a:r>
          </a:p>
        </xdr:txBody>
      </xdr:sp>
      <xdr:sp macro="" textlink="">
        <xdr:nvSpPr>
          <xdr:cNvPr id="14" name="吹き出し: 四角形 13">
            <a:extLst>
              <a:ext uri="{FF2B5EF4-FFF2-40B4-BE49-F238E27FC236}">
                <a16:creationId xmlns:a16="http://schemas.microsoft.com/office/drawing/2014/main" id="{EC292335-574B-45E5-96DD-476C225A7224}"/>
              </a:ext>
            </a:extLst>
          </xdr:cNvPr>
          <xdr:cNvSpPr/>
        </xdr:nvSpPr>
        <xdr:spPr>
          <a:xfrm>
            <a:off x="10677620" y="5984395"/>
            <a:ext cx="3185538" cy="534503"/>
          </a:xfrm>
          <a:prstGeom prst="wedgeRectCallout">
            <a:avLst>
              <a:gd name="adj1" fmla="val -108832"/>
              <a:gd name="adj2" fmla="val 4626"/>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提出漏れにご注意ください。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95250</xdr:colOff>
      <xdr:row>3</xdr:row>
      <xdr:rowOff>200025</xdr:rowOff>
    </xdr:from>
    <xdr:to>
      <xdr:col>50</xdr:col>
      <xdr:colOff>209550</xdr:colOff>
      <xdr:row>7</xdr:row>
      <xdr:rowOff>114300</xdr:rowOff>
    </xdr:to>
    <xdr:sp macro="" textlink="">
      <xdr:nvSpPr>
        <xdr:cNvPr id="6" name="正方形/長方形 5">
          <a:extLst>
            <a:ext uri="{FF2B5EF4-FFF2-40B4-BE49-F238E27FC236}">
              <a16:creationId xmlns:a16="http://schemas.microsoft.com/office/drawing/2014/main" id="{5118304F-2638-4DDD-B335-3F81966E1FB4}"/>
            </a:ext>
          </a:extLst>
        </xdr:cNvPr>
        <xdr:cNvSpPr/>
      </xdr:nvSpPr>
      <xdr:spPr>
        <a:xfrm>
          <a:off x="6010275" y="942975"/>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黄色の着色セルのみ入力してください。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23</xdr:col>
      <xdr:colOff>133351</xdr:colOff>
      <xdr:row>12</xdr:row>
      <xdr:rowOff>57151</xdr:rowOff>
    </xdr:from>
    <xdr:to>
      <xdr:col>36</xdr:col>
      <xdr:colOff>161926</xdr:colOff>
      <xdr:row>30</xdr:row>
      <xdr:rowOff>66675</xdr:rowOff>
    </xdr:to>
    <xdr:sp macro="" textlink="">
      <xdr:nvSpPr>
        <xdr:cNvPr id="7" name="正方形/長方形 6">
          <a:extLst>
            <a:ext uri="{FF2B5EF4-FFF2-40B4-BE49-F238E27FC236}">
              <a16:creationId xmlns:a16="http://schemas.microsoft.com/office/drawing/2014/main" id="{73953DAE-DC93-485E-A86D-485D88E5746D}"/>
            </a:ext>
          </a:extLst>
        </xdr:cNvPr>
        <xdr:cNvSpPr/>
      </xdr:nvSpPr>
      <xdr:spPr>
        <a:xfrm>
          <a:off x="6048376" y="3028951"/>
          <a:ext cx="3371850" cy="4467224"/>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・交付申請書（様式第１号）</a:t>
          </a:r>
          <a:endParaRPr kumimoji="1" lang="en-US" altLang="ja-JP" sz="1200" b="1">
            <a:solidFill>
              <a:srgbClr val="FF0000"/>
            </a:solidFill>
          </a:endParaRPr>
        </a:p>
        <a:p>
          <a:pPr algn="l"/>
          <a:r>
            <a:rPr kumimoji="1" lang="ja-JP" altLang="en-US" sz="1200" b="1">
              <a:solidFill>
                <a:srgbClr val="FF0000"/>
              </a:solidFill>
            </a:rPr>
            <a:t>・所要額調書（別紙８－１）</a:t>
          </a:r>
          <a:endParaRPr kumimoji="1" lang="en-US" altLang="ja-JP" sz="1200" b="1">
            <a:solidFill>
              <a:srgbClr val="FF0000"/>
            </a:solidFill>
          </a:endParaRPr>
        </a:p>
        <a:p>
          <a:pPr algn="l"/>
          <a:r>
            <a:rPr kumimoji="1" lang="ja-JP" altLang="en-US" sz="1200" b="1">
              <a:solidFill>
                <a:srgbClr val="FF0000"/>
              </a:solidFill>
            </a:rPr>
            <a:t>・事業計画書（別紙８－２）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・購入予定物品一覧（別紙８－２附表）</a:t>
          </a:r>
          <a:endParaRPr kumimoji="1" lang="en-US" altLang="ja-JP" sz="1200" b="1">
            <a:solidFill>
              <a:srgbClr val="FF0000"/>
            </a:solidFill>
          </a:endParaRPr>
        </a:p>
        <a:p>
          <a:pPr algn="l"/>
          <a:r>
            <a:rPr kumimoji="1" lang="ja-JP" altLang="en-US" sz="1200" b="1">
              <a:solidFill>
                <a:srgbClr val="FF0000"/>
              </a:solidFill>
            </a:rPr>
            <a:t>・個人防護具積算（別紙８－２附表）</a:t>
          </a:r>
          <a:endParaRPr kumimoji="1" lang="en-US" altLang="ja-JP" sz="1200" b="1">
            <a:solidFill>
              <a:srgbClr val="FF0000"/>
            </a:solidFill>
          </a:endParaRPr>
        </a:p>
        <a:p>
          <a:pPr algn="l"/>
          <a:r>
            <a:rPr kumimoji="1" lang="ja-JP" altLang="en-US" sz="1200" b="1">
              <a:solidFill>
                <a:srgbClr val="FF0000"/>
              </a:solidFill>
            </a:rPr>
            <a:t>・補助条件確認書</a:t>
          </a:r>
          <a:endParaRPr kumimoji="1" lang="en-US" altLang="ja-JP" sz="1200" b="1">
            <a:solidFill>
              <a:srgbClr val="FF0000"/>
            </a:solidFill>
          </a:endParaRPr>
        </a:p>
        <a:p>
          <a:pPr algn="l"/>
          <a:r>
            <a:rPr kumimoji="1" lang="ja-JP" altLang="en-US" sz="1200" b="1">
              <a:solidFill>
                <a:srgbClr val="FF0000"/>
              </a:solidFill>
            </a:rPr>
            <a:t>・整備理由書（各設備を複数整備する場合、　過去に整備した設備を追加整備する場合）</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endParaRPr kumimoji="1" lang="en-US" altLang="ja-JP" sz="1200" b="1">
            <a:solidFill>
              <a:srgbClr val="FF0000"/>
            </a:solidFill>
          </a:endParaRPr>
        </a:p>
      </xdr:txBody>
    </xdr:sp>
    <xdr:clientData/>
  </xdr:twoCellAnchor>
  <xdr:twoCellAnchor>
    <xdr:from>
      <xdr:col>23</xdr:col>
      <xdr:colOff>95250</xdr:colOff>
      <xdr:row>7</xdr:row>
      <xdr:rowOff>209550</xdr:rowOff>
    </xdr:from>
    <xdr:to>
      <xdr:col>50</xdr:col>
      <xdr:colOff>190500</xdr:colOff>
      <xdr:row>11</xdr:row>
      <xdr:rowOff>186796</xdr:rowOff>
    </xdr:to>
    <xdr:sp macro="" textlink="">
      <xdr:nvSpPr>
        <xdr:cNvPr id="4" name="正方形/長方形 3">
          <a:extLst>
            <a:ext uri="{FF2B5EF4-FFF2-40B4-BE49-F238E27FC236}">
              <a16:creationId xmlns:a16="http://schemas.microsoft.com/office/drawing/2014/main" id="{BB73445C-8B04-43D1-8715-8FC9E65EBB39}"/>
            </a:ext>
          </a:extLst>
        </xdr:cNvPr>
        <xdr:cNvSpPr/>
      </xdr:nvSpPr>
      <xdr:spPr>
        <a:xfrm>
          <a:off x="6010275" y="1943100"/>
          <a:ext cx="7038975" cy="967846"/>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交付申請時には、</a:t>
          </a:r>
          <a:r>
            <a:rPr kumimoji="1" lang="ja-JP" altLang="en-US" sz="1800" b="1" u="sng">
              <a:solidFill>
                <a:srgbClr val="FF0000"/>
              </a:solidFill>
            </a:rPr>
            <a:t>緑色のシートすべて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142878</xdr:colOff>
      <xdr:row>30</xdr:row>
      <xdr:rowOff>152399</xdr:rowOff>
    </xdr:from>
    <xdr:to>
      <xdr:col>50</xdr:col>
      <xdr:colOff>209551</xdr:colOff>
      <xdr:row>34</xdr:row>
      <xdr:rowOff>156897</xdr:rowOff>
    </xdr:to>
    <xdr:sp macro="" textlink="">
      <xdr:nvSpPr>
        <xdr:cNvPr id="5" name="正方形/長方形 4">
          <a:extLst>
            <a:ext uri="{FF2B5EF4-FFF2-40B4-BE49-F238E27FC236}">
              <a16:creationId xmlns:a16="http://schemas.microsoft.com/office/drawing/2014/main" id="{EA0A4F93-CA5A-47D2-AD07-391E7FDC5A11}"/>
            </a:ext>
          </a:extLst>
        </xdr:cNvPr>
        <xdr:cNvSpPr/>
      </xdr:nvSpPr>
      <xdr:spPr>
        <a:xfrm>
          <a:off x="6057903" y="7581899"/>
          <a:ext cx="7010398" cy="995098"/>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緑色のシートすべて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37</xdr:col>
      <xdr:colOff>1586</xdr:colOff>
      <xdr:row>23</xdr:row>
      <xdr:rowOff>59798</xdr:rowOff>
    </xdr:from>
    <xdr:to>
      <xdr:col>51</xdr:col>
      <xdr:colOff>29530</xdr:colOff>
      <xdr:row>27</xdr:row>
      <xdr:rowOff>26988</xdr:rowOff>
    </xdr:to>
    <xdr:sp macro="" textlink="">
      <xdr:nvSpPr>
        <xdr:cNvPr id="8" name="吹き出し: 四角形 7">
          <a:extLst>
            <a:ext uri="{FF2B5EF4-FFF2-40B4-BE49-F238E27FC236}">
              <a16:creationId xmlns:a16="http://schemas.microsoft.com/office/drawing/2014/main" id="{1DFA8063-1FBB-4AFB-962D-51BBE37AB43E}"/>
            </a:ext>
          </a:extLst>
        </xdr:cNvPr>
        <xdr:cNvSpPr/>
      </xdr:nvSpPr>
      <xdr:spPr>
        <a:xfrm>
          <a:off x="9517061" y="5755748"/>
          <a:ext cx="3628394" cy="957790"/>
        </a:xfrm>
        <a:prstGeom prst="wedgeRectCallout">
          <a:avLst>
            <a:gd name="adj1" fmla="val -75402"/>
            <a:gd name="adj2" fmla="val 5162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800" b="1">
              <a:solidFill>
                <a:srgbClr val="FF0000"/>
              </a:solidFill>
            </a:rPr>
            <a:t>提出漏れの医療機関様が多いため、ご注意ください</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2217964</xdr:colOff>
      <xdr:row>20</xdr:row>
      <xdr:rowOff>190500</xdr:rowOff>
    </xdr:from>
    <xdr:to>
      <xdr:col>8</xdr:col>
      <xdr:colOff>549728</xdr:colOff>
      <xdr:row>24</xdr:row>
      <xdr:rowOff>1</xdr:rowOff>
    </xdr:to>
    <xdr:sp macro="" textlink="">
      <xdr:nvSpPr>
        <xdr:cNvPr id="2" name="吹き出し: 四角形 1">
          <a:extLst>
            <a:ext uri="{FF2B5EF4-FFF2-40B4-BE49-F238E27FC236}">
              <a16:creationId xmlns:a16="http://schemas.microsoft.com/office/drawing/2014/main" id="{000C3256-846D-476E-A77C-D52285B92595}"/>
            </a:ext>
          </a:extLst>
        </xdr:cNvPr>
        <xdr:cNvSpPr/>
      </xdr:nvSpPr>
      <xdr:spPr>
        <a:xfrm>
          <a:off x="2408464" y="9293679"/>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2217964</xdr:colOff>
      <xdr:row>24</xdr:row>
      <xdr:rowOff>136071</xdr:rowOff>
    </xdr:from>
    <xdr:to>
      <xdr:col>8</xdr:col>
      <xdr:colOff>244928</xdr:colOff>
      <xdr:row>27</xdr:row>
      <xdr:rowOff>136071</xdr:rowOff>
    </xdr:to>
    <xdr:sp macro="" textlink="">
      <xdr:nvSpPr>
        <xdr:cNvPr id="3" name="吹き出し: 四角形 2">
          <a:extLst>
            <a:ext uri="{FF2B5EF4-FFF2-40B4-BE49-F238E27FC236}">
              <a16:creationId xmlns:a16="http://schemas.microsoft.com/office/drawing/2014/main" id="{F5D64373-0305-4D9B-8A3F-80F14E9C556A}"/>
            </a:ext>
          </a:extLst>
        </xdr:cNvPr>
        <xdr:cNvSpPr/>
      </xdr:nvSpPr>
      <xdr:spPr>
        <a:xfrm>
          <a:off x="2408464" y="10218964"/>
          <a:ext cx="7239000" cy="734786"/>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８</a:t>
          </a:r>
          <a:r>
            <a:rPr kumimoji="1" lang="ja-JP"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４</a:t>
          </a:r>
          <a:r>
            <a:rPr kumimoji="1" lang="ja-JP" altLang="ja-JP" sz="1400" b="1">
              <a:solidFill>
                <a:srgbClr val="FF0000"/>
              </a:solidFill>
              <a:effectLst/>
              <a:latin typeface="+mn-lt"/>
              <a:ea typeface="+mn-ea"/>
              <a:cs typeface="+mn-cs"/>
            </a:rPr>
            <a:t>附表（購入物品一覧）</a:t>
          </a:r>
          <a:r>
            <a:rPr kumimoji="1" lang="ja-JP" altLang="en-US" sz="1400" b="1">
              <a:solidFill>
                <a:srgbClr val="FF0000"/>
              </a:solidFill>
              <a:effectLst/>
              <a:latin typeface="+mn-lt"/>
              <a:ea typeface="+mn-ea"/>
              <a:cs typeface="+mn-cs"/>
            </a:rPr>
            <a:t>および</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８</a:t>
          </a:r>
          <a:r>
            <a:rPr kumimoji="1" lang="ja-JP"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４</a:t>
          </a:r>
          <a:r>
            <a:rPr kumimoji="1" lang="ja-JP" altLang="ja-JP" sz="1400" b="1">
              <a:solidFill>
                <a:srgbClr val="FF0000"/>
              </a:solidFill>
              <a:effectLst/>
              <a:latin typeface="+mn-lt"/>
              <a:ea typeface="+mn-ea"/>
              <a:cs typeface="+mn-cs"/>
            </a:rPr>
            <a:t>附表（</a:t>
          </a:r>
          <a:r>
            <a:rPr kumimoji="1" lang="ja-JP" altLang="en-US" sz="1400" b="1">
              <a:solidFill>
                <a:srgbClr val="FF0000"/>
              </a:solidFill>
              <a:effectLst/>
              <a:latin typeface="+mn-lt"/>
              <a:ea typeface="+mn-ea"/>
              <a:cs typeface="+mn-cs"/>
            </a:rPr>
            <a:t>個人防護具</a:t>
          </a:r>
          <a:r>
            <a:rPr kumimoji="1" lang="ja-JP" altLang="ja-JP" sz="1400" b="1">
              <a:solidFill>
                <a:srgbClr val="FF0000"/>
              </a:solidFill>
              <a:effectLst/>
              <a:latin typeface="+mn-lt"/>
              <a:ea typeface="+mn-ea"/>
              <a:cs typeface="+mn-cs"/>
            </a:rPr>
            <a:t>積算）</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twoCellAnchor>
    <xdr:from>
      <xdr:col>15</xdr:col>
      <xdr:colOff>258536</xdr:colOff>
      <xdr:row>17</xdr:row>
      <xdr:rowOff>68036</xdr:rowOff>
    </xdr:from>
    <xdr:to>
      <xdr:col>26</xdr:col>
      <xdr:colOff>468086</xdr:colOff>
      <xdr:row>19</xdr:row>
      <xdr:rowOff>13608</xdr:rowOff>
    </xdr:to>
    <xdr:sp macro="" textlink="">
      <xdr:nvSpPr>
        <xdr:cNvPr id="4" name="吹き出し: 四角形 3">
          <a:extLst>
            <a:ext uri="{FF2B5EF4-FFF2-40B4-BE49-F238E27FC236}">
              <a16:creationId xmlns:a16="http://schemas.microsoft.com/office/drawing/2014/main" id="{B1D3910B-368C-4624-91B6-4A597EBBA0D1}"/>
            </a:ext>
          </a:extLst>
        </xdr:cNvPr>
        <xdr:cNvSpPr/>
      </xdr:nvSpPr>
      <xdr:spPr>
        <a:xfrm>
          <a:off x="13797643" y="7987393"/>
          <a:ext cx="7543800" cy="789215"/>
        </a:xfrm>
        <a:prstGeom prst="wedgeRectCallout">
          <a:avLst>
            <a:gd name="adj1" fmla="val -52616"/>
            <a:gd name="adj2" fmla="val -3593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I</a:t>
          </a:r>
          <a:r>
            <a:rPr kumimoji="1" lang="ja-JP" altLang="en-US" sz="1400" b="1">
              <a:solidFill>
                <a:srgbClr val="FF0000"/>
              </a:solidFill>
              <a:latin typeface="+mn-ea"/>
              <a:ea typeface="+mn-ea"/>
            </a:rPr>
            <a:t>）欄には、県から送付している交付決定書に記載の金額をご記入ください。</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14</xdr:col>
      <xdr:colOff>605118</xdr:colOff>
      <xdr:row>9</xdr:row>
      <xdr:rowOff>100853</xdr:rowOff>
    </xdr:from>
    <xdr:to>
      <xdr:col>22</xdr:col>
      <xdr:colOff>535641</xdr:colOff>
      <xdr:row>10</xdr:row>
      <xdr:rowOff>2241</xdr:rowOff>
    </xdr:to>
    <xdr:sp macro="" textlink="">
      <xdr:nvSpPr>
        <xdr:cNvPr id="6" name="吹き出し: 四角形 5">
          <a:extLst>
            <a:ext uri="{FF2B5EF4-FFF2-40B4-BE49-F238E27FC236}">
              <a16:creationId xmlns:a16="http://schemas.microsoft.com/office/drawing/2014/main" id="{933654A7-7B34-4CDE-A27C-759A5DC9492A}"/>
            </a:ext>
          </a:extLst>
        </xdr:cNvPr>
        <xdr:cNvSpPr/>
      </xdr:nvSpPr>
      <xdr:spPr>
        <a:xfrm>
          <a:off x="13704794" y="2655794"/>
          <a:ext cx="7404847"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・別紙８－４附表（個人防護具積算）に記入いただくと、自動計算し、反映されます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752475</xdr:colOff>
      <xdr:row>11</xdr:row>
      <xdr:rowOff>145676</xdr:rowOff>
    </xdr:from>
    <xdr:to>
      <xdr:col>23</xdr:col>
      <xdr:colOff>791135</xdr:colOff>
      <xdr:row>12</xdr:row>
      <xdr:rowOff>47064</xdr:rowOff>
    </xdr:to>
    <xdr:sp macro="" textlink="">
      <xdr:nvSpPr>
        <xdr:cNvPr id="7" name="吹き出し: 四角形 6">
          <a:extLst>
            <a:ext uri="{FF2B5EF4-FFF2-40B4-BE49-F238E27FC236}">
              <a16:creationId xmlns:a16="http://schemas.microsoft.com/office/drawing/2014/main" id="{34591FCF-6AE2-491E-B76C-DA075E00E9EB}"/>
            </a:ext>
          </a:extLst>
        </xdr:cNvPr>
        <xdr:cNvSpPr/>
      </xdr:nvSpPr>
      <xdr:spPr>
        <a:xfrm>
          <a:off x="13852151" y="3798794"/>
          <a:ext cx="8678396"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・別紙８－４附表（購入物品一覧）に記入いただくと、自動計算し、反映されます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235324</xdr:colOff>
      <xdr:row>13</xdr:row>
      <xdr:rowOff>44824</xdr:rowOff>
    </xdr:from>
    <xdr:to>
      <xdr:col>18</xdr:col>
      <xdr:colOff>156884</xdr:colOff>
      <xdr:row>14</xdr:row>
      <xdr:rowOff>224118</xdr:rowOff>
    </xdr:to>
    <xdr:sp macro="" textlink="">
      <xdr:nvSpPr>
        <xdr:cNvPr id="8" name="吹き出し: 四角形 7">
          <a:extLst>
            <a:ext uri="{FF2B5EF4-FFF2-40B4-BE49-F238E27FC236}">
              <a16:creationId xmlns:a16="http://schemas.microsoft.com/office/drawing/2014/main" id="{C8D15997-0C9F-4BDE-8A9D-5E4BC3672DB1}"/>
            </a:ext>
          </a:extLst>
        </xdr:cNvPr>
        <xdr:cNvSpPr/>
      </xdr:nvSpPr>
      <xdr:spPr>
        <a:xfrm>
          <a:off x="13335000" y="4796118"/>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14</xdr:col>
      <xdr:colOff>739589</xdr:colOff>
      <xdr:row>19</xdr:row>
      <xdr:rowOff>89647</xdr:rowOff>
    </xdr:from>
    <xdr:to>
      <xdr:col>23</xdr:col>
      <xdr:colOff>778249</xdr:colOff>
      <xdr:row>19</xdr:row>
      <xdr:rowOff>540123</xdr:rowOff>
    </xdr:to>
    <xdr:sp macro="" textlink="">
      <xdr:nvSpPr>
        <xdr:cNvPr id="9" name="吹き出し: 四角形 8">
          <a:extLst>
            <a:ext uri="{FF2B5EF4-FFF2-40B4-BE49-F238E27FC236}">
              <a16:creationId xmlns:a16="http://schemas.microsoft.com/office/drawing/2014/main" id="{0B3524F2-B827-43FB-A2EB-A5473FF8FC31}"/>
            </a:ext>
          </a:extLst>
        </xdr:cNvPr>
        <xdr:cNvSpPr/>
      </xdr:nvSpPr>
      <xdr:spPr>
        <a:xfrm>
          <a:off x="13839265" y="8135471"/>
          <a:ext cx="8678396"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・別紙８－４附表（購入物品一覧）に記入いただくと、自動計算し、反映されます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wsDr>
</file>

<file path=xl/drawings/drawing22.xml><?xml version="1.0" encoding="utf-8"?>
<xdr:wsDr xmlns:xdr="http://schemas.openxmlformats.org/drawingml/2006/spreadsheetDrawing" xmlns:a="http://schemas.openxmlformats.org/drawingml/2006/main">
  <xdr:oneCellAnchor>
    <xdr:from>
      <xdr:col>6</xdr:col>
      <xdr:colOff>365761</xdr:colOff>
      <xdr:row>6</xdr:row>
      <xdr:rowOff>60960</xdr:rowOff>
    </xdr:from>
    <xdr:ext cx="2026920" cy="800604"/>
    <xdr:sp macro="" textlink="">
      <xdr:nvSpPr>
        <xdr:cNvPr id="2" name="テキスト ボックス 1">
          <a:extLst>
            <a:ext uri="{FF2B5EF4-FFF2-40B4-BE49-F238E27FC236}">
              <a16:creationId xmlns:a16="http://schemas.microsoft.com/office/drawing/2014/main" id="{19D1DBA6-E676-4272-A173-0F5D7A2D83A8}"/>
            </a:ext>
          </a:extLst>
        </xdr:cNvPr>
        <xdr:cNvSpPr txBox="1"/>
      </xdr:nvSpPr>
      <xdr:spPr>
        <a:xfrm>
          <a:off x="8296276" y="1343025"/>
          <a:ext cx="2026920" cy="80060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（２）個人防護具は、</a:t>
          </a:r>
          <a:endParaRPr kumimoji="1" lang="en-US" altLang="ja-JP" sz="1100"/>
        </a:p>
        <a:p>
          <a:r>
            <a:rPr kumimoji="1" lang="ja-JP" altLang="en-US" sz="1100"/>
            <a:t>附表「個人防護具積算」に</a:t>
          </a:r>
          <a:endParaRPr kumimoji="1" lang="en-US" altLang="ja-JP" sz="1100"/>
        </a:p>
        <a:p>
          <a:r>
            <a:rPr kumimoji="1" lang="ja-JP" altLang="en-US" sz="1100"/>
            <a:t>ご記入ください。</a:t>
          </a:r>
        </a:p>
      </xdr:txBody>
    </xdr:sp>
    <xdr:clientData/>
  </xdr:oneCellAnchor>
  <xdr:twoCellAnchor>
    <xdr:from>
      <xdr:col>14</xdr:col>
      <xdr:colOff>180974</xdr:colOff>
      <xdr:row>16</xdr:row>
      <xdr:rowOff>171450</xdr:rowOff>
    </xdr:from>
    <xdr:to>
      <xdr:col>24</xdr:col>
      <xdr:colOff>571499</xdr:colOff>
      <xdr:row>19</xdr:row>
      <xdr:rowOff>114300</xdr:rowOff>
    </xdr:to>
    <xdr:sp macro="" textlink="">
      <xdr:nvSpPr>
        <xdr:cNvPr id="7" name="正方形/長方形 6">
          <a:extLst>
            <a:ext uri="{FF2B5EF4-FFF2-40B4-BE49-F238E27FC236}">
              <a16:creationId xmlns:a16="http://schemas.microsoft.com/office/drawing/2014/main" id="{280A3840-FAF4-4A7E-A79F-2ACDA5C16A4B}"/>
            </a:ext>
          </a:extLst>
        </xdr:cNvPr>
        <xdr:cNvSpPr/>
      </xdr:nvSpPr>
      <xdr:spPr>
        <a:xfrm>
          <a:off x="11934824" y="3971925"/>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購入した全ての物品の品名・メーカー、型式、単価、台数をご記入ください。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123825</xdr:colOff>
      <xdr:row>19</xdr:row>
      <xdr:rowOff>161924</xdr:rowOff>
    </xdr:from>
    <xdr:to>
      <xdr:col>24</xdr:col>
      <xdr:colOff>523875</xdr:colOff>
      <xdr:row>23</xdr:row>
      <xdr:rowOff>180974</xdr:rowOff>
    </xdr:to>
    <xdr:sp macro="" textlink="">
      <xdr:nvSpPr>
        <xdr:cNvPr id="8" name="正方形/長方形 7">
          <a:extLst>
            <a:ext uri="{FF2B5EF4-FFF2-40B4-BE49-F238E27FC236}">
              <a16:creationId xmlns:a16="http://schemas.microsoft.com/office/drawing/2014/main" id="{EF9C99F1-207E-4429-9FF7-9B55E7FF9B33}"/>
            </a:ext>
          </a:extLst>
        </xdr:cNvPr>
        <xdr:cNvSpPr/>
      </xdr:nvSpPr>
      <xdr:spPr>
        <a:xfrm>
          <a:off x="11877675" y="4933949"/>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133349</xdr:colOff>
      <xdr:row>24</xdr:row>
      <xdr:rowOff>38099</xdr:rowOff>
    </xdr:from>
    <xdr:to>
      <xdr:col>30</xdr:col>
      <xdr:colOff>342899</xdr:colOff>
      <xdr:row>31</xdr:row>
      <xdr:rowOff>200024</xdr:rowOff>
    </xdr:to>
    <xdr:sp macro="" textlink="">
      <xdr:nvSpPr>
        <xdr:cNvPr id="9" name="正方形/長方形 8">
          <a:extLst>
            <a:ext uri="{FF2B5EF4-FFF2-40B4-BE49-F238E27FC236}">
              <a16:creationId xmlns:a16="http://schemas.microsoft.com/office/drawing/2014/main" id="{9B1A0BA7-3447-4874-9C6F-8538A2D082A7}"/>
            </a:ext>
          </a:extLst>
        </xdr:cNvPr>
        <xdr:cNvSpPr/>
      </xdr:nvSpPr>
      <xdr:spPr>
        <a:xfrm>
          <a:off x="11887199" y="6019799"/>
          <a:ext cx="10877550"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購入物品等一覧に記載した物品等については、</a:t>
          </a:r>
          <a:r>
            <a:rPr kumimoji="1" lang="ja-JP" altLang="en-US" sz="1800" b="1" i="1" u="sng">
              <a:solidFill>
                <a:srgbClr val="FF0000"/>
              </a:solidFill>
            </a:rPr>
            <a:t>納品書等と設備整備後の写真</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・納品書は、代表者宛で作成お願いします。（例：医療法人○○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twoCellAnchor editAs="oneCell">
    <xdr:from>
      <xdr:col>14</xdr:col>
      <xdr:colOff>257174</xdr:colOff>
      <xdr:row>0</xdr:row>
      <xdr:rowOff>28575</xdr:rowOff>
    </xdr:from>
    <xdr:to>
      <xdr:col>25</xdr:col>
      <xdr:colOff>350308</xdr:colOff>
      <xdr:row>15</xdr:row>
      <xdr:rowOff>76201</xdr:rowOff>
    </xdr:to>
    <xdr:pic>
      <xdr:nvPicPr>
        <xdr:cNvPr id="10" name="図 9">
          <a:extLst>
            <a:ext uri="{FF2B5EF4-FFF2-40B4-BE49-F238E27FC236}">
              <a16:creationId xmlns:a16="http://schemas.microsoft.com/office/drawing/2014/main" id="{37479987-B925-47B1-870E-794628D3EE04}"/>
            </a:ext>
          </a:extLst>
        </xdr:cNvPr>
        <xdr:cNvPicPr>
          <a:picLocks noChangeAspect="1"/>
        </xdr:cNvPicPr>
      </xdr:nvPicPr>
      <xdr:blipFill rotWithShape="1">
        <a:blip xmlns:r="http://schemas.openxmlformats.org/officeDocument/2006/relationships" r:embed="rId1"/>
        <a:srcRect l="1" t="22348" r="31450" b="18420"/>
        <a:stretch/>
      </xdr:blipFill>
      <xdr:spPr>
        <a:xfrm>
          <a:off x="12011024" y="28575"/>
          <a:ext cx="7427384" cy="3609976"/>
        </a:xfrm>
        <a:prstGeom prst="rect">
          <a:avLst/>
        </a:prstGeom>
      </xdr:spPr>
    </xdr:pic>
    <xdr:clientData/>
  </xdr:twoCellAnchor>
  <xdr:twoCellAnchor>
    <xdr:from>
      <xdr:col>14</xdr:col>
      <xdr:colOff>236007</xdr:colOff>
      <xdr:row>6</xdr:row>
      <xdr:rowOff>76200</xdr:rowOff>
    </xdr:from>
    <xdr:to>
      <xdr:col>16</xdr:col>
      <xdr:colOff>264582</xdr:colOff>
      <xdr:row>8</xdr:row>
      <xdr:rowOff>38100</xdr:rowOff>
    </xdr:to>
    <xdr:sp macro="" textlink="">
      <xdr:nvSpPr>
        <xdr:cNvPr id="11" name="円: 塗りつぶしなし 10">
          <a:extLst>
            <a:ext uri="{FF2B5EF4-FFF2-40B4-BE49-F238E27FC236}">
              <a16:creationId xmlns:a16="http://schemas.microsoft.com/office/drawing/2014/main" id="{3DC5CF92-F107-4E04-867D-4521E144FD49}"/>
            </a:ext>
          </a:extLst>
        </xdr:cNvPr>
        <xdr:cNvSpPr/>
      </xdr:nvSpPr>
      <xdr:spPr>
        <a:xfrm>
          <a:off x="11989857" y="1390650"/>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380999</xdr:colOff>
      <xdr:row>9</xdr:row>
      <xdr:rowOff>76200</xdr:rowOff>
    </xdr:from>
    <xdr:to>
      <xdr:col>25</xdr:col>
      <xdr:colOff>114299</xdr:colOff>
      <xdr:row>13</xdr:row>
      <xdr:rowOff>114300</xdr:rowOff>
    </xdr:to>
    <xdr:sp macro="" textlink="">
      <xdr:nvSpPr>
        <xdr:cNvPr id="12" name="正方形/長方形 11">
          <a:extLst>
            <a:ext uri="{FF2B5EF4-FFF2-40B4-BE49-F238E27FC236}">
              <a16:creationId xmlns:a16="http://schemas.microsoft.com/office/drawing/2014/main" id="{110C235F-49BE-40DD-848F-66DB368AD217}"/>
            </a:ext>
          </a:extLst>
        </xdr:cNvPr>
        <xdr:cNvSpPr/>
      </xdr:nvSpPr>
      <xdr:spPr>
        <a:xfrm>
          <a:off x="12134849" y="2105025"/>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152400</xdr:colOff>
      <xdr:row>21</xdr:row>
      <xdr:rowOff>152400</xdr:rowOff>
    </xdr:from>
    <xdr:to>
      <xdr:col>6</xdr:col>
      <xdr:colOff>299399</xdr:colOff>
      <xdr:row>29</xdr:row>
      <xdr:rowOff>142316</xdr:rowOff>
    </xdr:to>
    <xdr:sp macro="" textlink="">
      <xdr:nvSpPr>
        <xdr:cNvPr id="2" name="正方形/長方形 1">
          <a:extLst>
            <a:ext uri="{FF2B5EF4-FFF2-40B4-BE49-F238E27FC236}">
              <a16:creationId xmlns:a16="http://schemas.microsoft.com/office/drawing/2014/main" id="{9C2C5B12-855E-40D6-9E06-B2AD1DFFDBB2}"/>
            </a:ext>
          </a:extLst>
        </xdr:cNvPr>
        <xdr:cNvSpPr/>
      </xdr:nvSpPr>
      <xdr:spPr>
        <a:xfrm>
          <a:off x="152400" y="7239000"/>
          <a:ext cx="7443149" cy="1894916"/>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rPr>
            <a:t>・救急・周産期・小児医療に携わる医師や看護師等の使用分が対象です。一般外来等で使用するものと区別してください。</a:t>
          </a:r>
          <a:br>
            <a:rPr kumimoji="1" lang="en-US" altLang="ja-JP" sz="1400" b="1">
              <a:solidFill>
                <a:srgbClr val="FF0000"/>
              </a:solidFill>
            </a:rPr>
          </a:br>
          <a:r>
            <a:rPr kumimoji="1" lang="ja-JP" altLang="en-US" sz="1400" b="1">
              <a:solidFill>
                <a:srgbClr val="FF0000"/>
              </a:solidFill>
            </a:rPr>
            <a:t>・補助対象期間の終了間際に納品されたものについて、使用実績等を踏まえたうえで、補助対象として認められないことがあります。</a:t>
          </a:r>
          <a:br>
            <a:rPr kumimoji="1" lang="en-US" altLang="ja-JP" sz="1400" b="1">
              <a:solidFill>
                <a:srgbClr val="FF0000"/>
              </a:solidFill>
            </a:rPr>
          </a:br>
          <a:r>
            <a:rPr kumimoji="1" lang="ja-JP" altLang="en-US" sz="1400" b="1">
              <a:solidFill>
                <a:srgbClr val="FF0000"/>
              </a:solidFill>
            </a:rPr>
            <a:t>・個人防護具の計算シートに基づき算出された枚数等を補助対象とします。</a:t>
          </a:r>
          <a:endParaRPr kumimoji="1" lang="en-US" altLang="ja-JP" sz="1400" b="1">
            <a:solidFill>
              <a:srgbClr val="FF0000"/>
            </a:solidFill>
          </a:endParaRPr>
        </a:p>
      </xdr:txBody>
    </xdr:sp>
    <xdr:clientData/>
  </xdr:twoCellAnchor>
  <xdr:twoCellAnchor editAs="oneCell">
    <xdr:from>
      <xdr:col>8</xdr:col>
      <xdr:colOff>149983</xdr:colOff>
      <xdr:row>3</xdr:row>
      <xdr:rowOff>127957</xdr:rowOff>
    </xdr:from>
    <xdr:to>
      <xdr:col>19</xdr:col>
      <xdr:colOff>663764</xdr:colOff>
      <xdr:row>17</xdr:row>
      <xdr:rowOff>17654</xdr:rowOff>
    </xdr:to>
    <xdr:pic>
      <xdr:nvPicPr>
        <xdr:cNvPr id="3" name="図 2">
          <a:extLst>
            <a:ext uri="{FF2B5EF4-FFF2-40B4-BE49-F238E27FC236}">
              <a16:creationId xmlns:a16="http://schemas.microsoft.com/office/drawing/2014/main" id="{FC410B61-985D-4302-81B8-64B6E674B9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4133" y="861382"/>
          <a:ext cx="7371781" cy="4833172"/>
        </a:xfrm>
        <a:prstGeom prst="rect">
          <a:avLst/>
        </a:prstGeom>
        <a:solidFill>
          <a:schemeClr val="bg1"/>
        </a:solidFill>
      </xdr:spPr>
    </xdr:pic>
    <xdr:clientData/>
  </xdr:twoCellAnchor>
  <xdr:twoCellAnchor>
    <xdr:from>
      <xdr:col>8</xdr:col>
      <xdr:colOff>133350</xdr:colOff>
      <xdr:row>3</xdr:row>
      <xdr:rowOff>80331</xdr:rowOff>
    </xdr:from>
    <xdr:to>
      <xdr:col>11</xdr:col>
      <xdr:colOff>410100</xdr:colOff>
      <xdr:row>5</xdr:row>
      <xdr:rowOff>257015</xdr:rowOff>
    </xdr:to>
    <xdr:sp macro="" textlink="">
      <xdr:nvSpPr>
        <xdr:cNvPr id="4" name="テキスト ボックス 3">
          <a:extLst>
            <a:ext uri="{FF2B5EF4-FFF2-40B4-BE49-F238E27FC236}">
              <a16:creationId xmlns:a16="http://schemas.microsoft.com/office/drawing/2014/main" id="{A88E2331-B7A5-4035-BA0B-DC76DFF0051A}"/>
            </a:ext>
          </a:extLst>
        </xdr:cNvPr>
        <xdr:cNvSpPr txBox="1"/>
      </xdr:nvSpPr>
      <xdr:spPr>
        <a:xfrm>
          <a:off x="10477500" y="813756"/>
          <a:ext cx="1648350" cy="652934"/>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記載例</a:t>
          </a:r>
        </a:p>
      </xdr:txBody>
    </xdr:sp>
    <xdr:clientData/>
  </xdr:twoCellAnchor>
  <xdr:twoCellAnchor>
    <xdr:from>
      <xdr:col>16</xdr:col>
      <xdr:colOff>632443</xdr:colOff>
      <xdr:row>0</xdr:row>
      <xdr:rowOff>0</xdr:rowOff>
    </xdr:from>
    <xdr:to>
      <xdr:col>20</xdr:col>
      <xdr:colOff>309639</xdr:colOff>
      <xdr:row>4</xdr:row>
      <xdr:rowOff>155226</xdr:rowOff>
    </xdr:to>
    <xdr:sp macro="" textlink="">
      <xdr:nvSpPr>
        <xdr:cNvPr id="5" name="吹き出し: 四角形 4">
          <a:extLst>
            <a:ext uri="{FF2B5EF4-FFF2-40B4-BE49-F238E27FC236}">
              <a16:creationId xmlns:a16="http://schemas.microsoft.com/office/drawing/2014/main" id="{98ADC5B7-4B8E-481B-AD70-D0C656DA5616}"/>
            </a:ext>
          </a:extLst>
        </xdr:cNvPr>
        <xdr:cNvSpPr/>
      </xdr:nvSpPr>
      <xdr:spPr>
        <a:xfrm>
          <a:off x="15777193" y="0"/>
          <a:ext cx="2420396" cy="1126776"/>
        </a:xfrm>
        <a:prstGeom prst="wedgeRectCallout">
          <a:avLst>
            <a:gd name="adj1" fmla="val 25096"/>
            <a:gd name="adj2" fmla="val 10835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救急・周産期・小児医療に携わる従事者のみが対象です。（事務職員等も対象です。）</a:t>
          </a:r>
        </a:p>
      </xdr:txBody>
    </xdr:sp>
    <xdr:clientData/>
  </xdr:twoCellAnchor>
  <xdr:twoCellAnchor>
    <xdr:from>
      <xdr:col>17</xdr:col>
      <xdr:colOff>304093</xdr:colOff>
      <xdr:row>8</xdr:row>
      <xdr:rowOff>122827</xdr:rowOff>
    </xdr:from>
    <xdr:to>
      <xdr:col>21</xdr:col>
      <xdr:colOff>324190</xdr:colOff>
      <xdr:row>11</xdr:row>
      <xdr:rowOff>13761</xdr:rowOff>
    </xdr:to>
    <xdr:sp macro="" textlink="">
      <xdr:nvSpPr>
        <xdr:cNvPr id="6" name="吹き出し: 四角形 5">
          <a:extLst>
            <a:ext uri="{FF2B5EF4-FFF2-40B4-BE49-F238E27FC236}">
              <a16:creationId xmlns:a16="http://schemas.microsoft.com/office/drawing/2014/main" id="{BD231BA2-7645-4672-A45F-948D4D8DD3E5}"/>
            </a:ext>
          </a:extLst>
        </xdr:cNvPr>
        <xdr:cNvSpPr/>
      </xdr:nvSpPr>
      <xdr:spPr>
        <a:xfrm>
          <a:off x="16134643" y="2161177"/>
          <a:ext cx="2763297" cy="757709"/>
        </a:xfrm>
        <a:prstGeom prst="wedgeRectCallout">
          <a:avLst>
            <a:gd name="adj1" fmla="val -100563"/>
            <a:gd name="adj2" fmla="val -3728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rgbClr val="FF0000"/>
              </a:solidFill>
            </a:rPr>
            <a:t>令和５年４月１日～９月３０日の入院診療日数（最大１８３日）です。</a:t>
          </a:r>
        </a:p>
      </xdr:txBody>
    </xdr:sp>
    <xdr:clientData/>
  </xdr:twoCellAnchor>
  <xdr:twoCellAnchor>
    <xdr:from>
      <xdr:col>10</xdr:col>
      <xdr:colOff>240347</xdr:colOff>
      <xdr:row>15</xdr:row>
      <xdr:rowOff>243827</xdr:rowOff>
    </xdr:from>
    <xdr:to>
      <xdr:col>15</xdr:col>
      <xdr:colOff>142875</xdr:colOff>
      <xdr:row>19</xdr:row>
      <xdr:rowOff>133351</xdr:rowOff>
    </xdr:to>
    <xdr:sp macro="" textlink="">
      <xdr:nvSpPr>
        <xdr:cNvPr id="7" name="吹き出し: 四角形 6">
          <a:extLst>
            <a:ext uri="{FF2B5EF4-FFF2-40B4-BE49-F238E27FC236}">
              <a16:creationId xmlns:a16="http://schemas.microsoft.com/office/drawing/2014/main" id="{0E78C478-3E64-4446-923E-DACD768B6C5F}"/>
            </a:ext>
          </a:extLst>
        </xdr:cNvPr>
        <xdr:cNvSpPr/>
      </xdr:nvSpPr>
      <xdr:spPr>
        <a:xfrm>
          <a:off x="11270297" y="5215877"/>
          <a:ext cx="3331528" cy="1299224"/>
        </a:xfrm>
        <a:prstGeom prst="wedgeRectCallout">
          <a:avLst>
            <a:gd name="adj1" fmla="val 2139"/>
            <a:gd name="adj2" fmla="val -11501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例）</a:t>
          </a:r>
          <a:endParaRPr kumimoji="1" lang="en-US" altLang="ja-JP" sz="1050" b="1">
            <a:solidFill>
              <a:srgbClr val="FF0000"/>
            </a:solidFill>
          </a:endParaRPr>
        </a:p>
        <a:p>
          <a:pPr algn="l"/>
          <a:r>
            <a:rPr kumimoji="1" lang="ja-JP" altLang="en-US" sz="1050" b="1">
              <a:solidFill>
                <a:srgbClr val="FF0000"/>
              </a:solidFill>
            </a:rPr>
            <a:t>①「</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1,000</a:t>
          </a:r>
          <a:r>
            <a:rPr kumimoji="1" lang="ja-JP" altLang="en-US" sz="1050" b="1">
              <a:solidFill>
                <a:srgbClr val="FF0000"/>
              </a:solidFill>
            </a:rPr>
            <a:t>枚入</a:t>
          </a:r>
          <a:r>
            <a:rPr kumimoji="1" lang="en-US" altLang="ja-JP" sz="1050" b="1">
              <a:solidFill>
                <a:srgbClr val="FF0000"/>
              </a:solidFill>
            </a:rPr>
            <a:t>500</a:t>
          </a:r>
          <a:r>
            <a:rPr kumimoji="1" lang="ja-JP" altLang="en-US" sz="1050" b="1">
              <a:solidFill>
                <a:srgbClr val="FF0000"/>
              </a:solidFill>
            </a:rPr>
            <a:t>円」のマスクを</a:t>
          </a:r>
          <a:r>
            <a:rPr kumimoji="1" lang="en-US" altLang="ja-JP" sz="1050" b="1">
              <a:solidFill>
                <a:srgbClr val="FF0000"/>
              </a:solidFill>
            </a:rPr>
            <a:t>3</a:t>
          </a:r>
          <a:r>
            <a:rPr kumimoji="1" lang="ja-JP" altLang="en-US" sz="1050" b="1">
              <a:solidFill>
                <a:srgbClr val="FF0000"/>
              </a:solidFill>
            </a:rPr>
            <a:t>箱と</a:t>
          </a:r>
          <a:endParaRPr kumimoji="1" lang="en-US" altLang="ja-JP" sz="1050" b="1">
            <a:solidFill>
              <a:srgbClr val="FF0000"/>
            </a:solidFill>
          </a:endParaRPr>
        </a:p>
        <a:p>
          <a:pPr algn="l"/>
          <a:r>
            <a:rPr kumimoji="1" lang="ja-JP" altLang="en-US" sz="1050" b="1">
              <a:solidFill>
                <a:srgbClr val="FF0000"/>
              </a:solidFill>
            </a:rPr>
            <a:t>②「</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700</a:t>
          </a:r>
          <a:r>
            <a:rPr kumimoji="1" lang="ja-JP" altLang="en-US" sz="1050" b="1">
              <a:solidFill>
                <a:srgbClr val="FF0000"/>
              </a:solidFill>
            </a:rPr>
            <a:t>枚入</a:t>
          </a:r>
          <a:r>
            <a:rPr kumimoji="1" lang="en-US" altLang="ja-JP" sz="1050" b="1">
              <a:solidFill>
                <a:srgbClr val="FF0000"/>
              </a:solidFill>
            </a:rPr>
            <a:t>430</a:t>
          </a:r>
          <a:r>
            <a:rPr kumimoji="1" lang="ja-JP" altLang="en-US" sz="1050" b="1">
              <a:solidFill>
                <a:srgbClr val="FF0000"/>
              </a:solidFill>
            </a:rPr>
            <a:t>円」のマスクを</a:t>
          </a:r>
          <a:r>
            <a:rPr kumimoji="1" lang="en-US" altLang="ja-JP" sz="1050" b="1">
              <a:solidFill>
                <a:srgbClr val="FF0000"/>
              </a:solidFill>
            </a:rPr>
            <a:t>5</a:t>
          </a:r>
          <a:r>
            <a:rPr kumimoji="1" lang="ja-JP" altLang="en-US" sz="1050" b="1">
              <a:solidFill>
                <a:srgbClr val="FF0000"/>
              </a:solidFill>
            </a:rPr>
            <a:t>箱購入した場合</a:t>
          </a:r>
          <a:endParaRPr kumimoji="1" lang="en-US" altLang="ja-JP" sz="1050" b="1">
            <a:solidFill>
              <a:srgbClr val="FF0000"/>
            </a:solidFill>
          </a:endParaRPr>
        </a:p>
        <a:p>
          <a:pPr algn="l"/>
          <a:r>
            <a:rPr kumimoji="1" lang="en-US" altLang="ja-JP" sz="1050" b="1">
              <a:solidFill>
                <a:srgbClr val="FF0000"/>
              </a:solidFill>
            </a:rPr>
            <a:t>【D</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500</a:t>
          </a:r>
          <a:r>
            <a:rPr kumimoji="1" lang="ja-JP" altLang="en-US" sz="1050" b="1">
              <a:solidFill>
                <a:srgbClr val="FF0000"/>
              </a:solidFill>
            </a:rPr>
            <a:t>円</a:t>
          </a:r>
          <a:r>
            <a:rPr kumimoji="1" lang="en-US" altLang="ja-JP" sz="1050" b="1">
              <a:solidFill>
                <a:srgbClr val="FF0000"/>
              </a:solidFill>
            </a:rPr>
            <a:t>×3</a:t>
          </a:r>
          <a:r>
            <a:rPr kumimoji="1" lang="ja-JP" altLang="en-US" sz="1050" b="1">
              <a:solidFill>
                <a:srgbClr val="FF0000"/>
              </a:solidFill>
            </a:rPr>
            <a:t>箱＋②</a:t>
          </a:r>
          <a:r>
            <a:rPr kumimoji="1" lang="en-US" altLang="ja-JP" sz="1050" b="1">
              <a:solidFill>
                <a:srgbClr val="FF0000"/>
              </a:solidFill>
            </a:rPr>
            <a:t>430</a:t>
          </a:r>
          <a:r>
            <a:rPr kumimoji="1" lang="ja-JP" altLang="en-US" sz="1050" b="1">
              <a:solidFill>
                <a:srgbClr val="FF0000"/>
              </a:solidFill>
            </a:rPr>
            <a:t>円</a:t>
          </a:r>
          <a:r>
            <a:rPr kumimoji="1" lang="en-US" altLang="ja-JP" sz="1050" b="1">
              <a:solidFill>
                <a:srgbClr val="FF0000"/>
              </a:solidFill>
            </a:rPr>
            <a:t>×5</a:t>
          </a:r>
          <a:r>
            <a:rPr kumimoji="1" lang="ja-JP" altLang="en-US" sz="1050" b="1">
              <a:solidFill>
                <a:srgbClr val="FF0000"/>
              </a:solidFill>
            </a:rPr>
            <a:t>箱＝</a:t>
          </a:r>
          <a:r>
            <a:rPr kumimoji="1" lang="en-US" altLang="ja-JP" sz="1050" b="1">
              <a:solidFill>
                <a:srgbClr val="FF0000"/>
              </a:solidFill>
            </a:rPr>
            <a:t>3,650</a:t>
          </a:r>
          <a:r>
            <a:rPr kumimoji="1" lang="ja-JP" altLang="en-US" sz="1050" b="1">
              <a:solidFill>
                <a:srgbClr val="FF0000"/>
              </a:solidFill>
            </a:rPr>
            <a:t>円</a:t>
          </a:r>
          <a:endParaRPr kumimoji="1" lang="en-US" altLang="ja-JP" sz="1050" b="1">
            <a:solidFill>
              <a:srgbClr val="FF0000"/>
            </a:solidFill>
          </a:endParaRPr>
        </a:p>
        <a:p>
          <a:pPr algn="l"/>
          <a:r>
            <a:rPr kumimoji="1" lang="en-US" altLang="ja-JP" sz="1050" b="1">
              <a:solidFill>
                <a:srgbClr val="FF0000"/>
              </a:solidFill>
            </a:rPr>
            <a:t>【E</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1,000</a:t>
          </a:r>
          <a:r>
            <a:rPr kumimoji="1" lang="ja-JP" altLang="en-US" sz="1050" b="1">
              <a:solidFill>
                <a:srgbClr val="FF0000"/>
              </a:solidFill>
            </a:rPr>
            <a:t>枚</a:t>
          </a:r>
          <a:r>
            <a:rPr kumimoji="1" lang="en-US" altLang="ja-JP" sz="1050" b="1">
              <a:solidFill>
                <a:srgbClr val="FF0000"/>
              </a:solidFill>
            </a:rPr>
            <a:t>×3</a:t>
          </a:r>
          <a:r>
            <a:rPr kumimoji="1" lang="ja-JP" altLang="en-US" sz="1050" b="1">
              <a:solidFill>
                <a:srgbClr val="FF0000"/>
              </a:solidFill>
            </a:rPr>
            <a:t>箱＋②</a:t>
          </a:r>
          <a:r>
            <a:rPr kumimoji="1" lang="en-US" altLang="ja-JP" sz="1050" b="1">
              <a:solidFill>
                <a:srgbClr val="FF0000"/>
              </a:solidFill>
            </a:rPr>
            <a:t>3700</a:t>
          </a:r>
          <a:r>
            <a:rPr kumimoji="1" lang="ja-JP" altLang="en-US" sz="1050" b="1">
              <a:solidFill>
                <a:srgbClr val="FF0000"/>
              </a:solidFill>
            </a:rPr>
            <a:t>枚</a:t>
          </a:r>
          <a:r>
            <a:rPr kumimoji="1" lang="en-US" altLang="ja-JP" sz="1050" b="1">
              <a:solidFill>
                <a:srgbClr val="FF0000"/>
              </a:solidFill>
            </a:rPr>
            <a:t>×5</a:t>
          </a:r>
          <a:r>
            <a:rPr kumimoji="1" lang="ja-JP" altLang="en-US" sz="1050" b="1">
              <a:solidFill>
                <a:srgbClr val="FF0000"/>
              </a:solidFill>
            </a:rPr>
            <a:t>箱＝</a:t>
          </a:r>
          <a:r>
            <a:rPr kumimoji="1" lang="en-US" altLang="ja-JP" sz="1050" b="1">
              <a:solidFill>
                <a:srgbClr val="FF0000"/>
              </a:solidFill>
            </a:rPr>
            <a:t>6,500</a:t>
          </a:r>
          <a:r>
            <a:rPr kumimoji="1" lang="ja-JP" altLang="en-US" sz="1050" b="1">
              <a:solidFill>
                <a:srgbClr val="FF0000"/>
              </a:solidFill>
            </a:rPr>
            <a:t>枚</a:t>
          </a:r>
          <a:endParaRPr kumimoji="1" lang="en-US" altLang="ja-JP" sz="1050" b="1">
            <a:solidFill>
              <a:srgbClr val="FF0000"/>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13</xdr:col>
      <xdr:colOff>301625</xdr:colOff>
      <xdr:row>10</xdr:row>
      <xdr:rowOff>190500</xdr:rowOff>
    </xdr:from>
    <xdr:to>
      <xdr:col>24</xdr:col>
      <xdr:colOff>25400</xdr:colOff>
      <xdr:row>12</xdr:row>
      <xdr:rowOff>349250</xdr:rowOff>
    </xdr:to>
    <xdr:sp macro="" textlink="">
      <xdr:nvSpPr>
        <xdr:cNvPr id="2" name="正方形/長方形 1">
          <a:extLst>
            <a:ext uri="{FF2B5EF4-FFF2-40B4-BE49-F238E27FC236}">
              <a16:creationId xmlns:a16="http://schemas.microsoft.com/office/drawing/2014/main" id="{DDB3A277-A726-433D-950A-D518525CD959}"/>
            </a:ext>
          </a:extLst>
        </xdr:cNvPr>
        <xdr:cNvSpPr/>
      </xdr:nvSpPr>
      <xdr:spPr>
        <a:xfrm>
          <a:off x="7429500" y="2841625"/>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21</xdr:col>
      <xdr:colOff>268941</xdr:colOff>
      <xdr:row>24</xdr:row>
      <xdr:rowOff>33619</xdr:rowOff>
    </xdr:from>
    <xdr:to>
      <xdr:col>28</xdr:col>
      <xdr:colOff>369794</xdr:colOff>
      <xdr:row>26</xdr:row>
      <xdr:rowOff>33619</xdr:rowOff>
    </xdr:to>
    <xdr:sp macro="" textlink="">
      <xdr:nvSpPr>
        <xdr:cNvPr id="2" name="吹き出し: 四角形 1">
          <a:extLst>
            <a:ext uri="{FF2B5EF4-FFF2-40B4-BE49-F238E27FC236}">
              <a16:creationId xmlns:a16="http://schemas.microsoft.com/office/drawing/2014/main" id="{445E9A1A-DC1F-4F5B-BFE1-E6EE98EE4684}"/>
            </a:ext>
          </a:extLst>
        </xdr:cNvPr>
        <xdr:cNvSpPr/>
      </xdr:nvSpPr>
      <xdr:spPr>
        <a:xfrm>
          <a:off x="7563970" y="5894295"/>
          <a:ext cx="4885765"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診療実績は</a:t>
          </a:r>
          <a:r>
            <a:rPr kumimoji="1" lang="en-US" altLang="ja-JP" sz="1600" b="1">
              <a:solidFill>
                <a:srgbClr val="FF0000"/>
              </a:solidFill>
              <a:latin typeface="+mn-ea"/>
              <a:ea typeface="+mn-ea"/>
            </a:rPr>
            <a:t>G-MIS</a:t>
          </a:r>
          <a:r>
            <a:rPr kumimoji="1" lang="ja-JP" altLang="en-US" sz="1600" b="1">
              <a:solidFill>
                <a:srgbClr val="FF0000"/>
              </a:solidFill>
              <a:latin typeface="+mn-ea"/>
              <a:ea typeface="+mn-ea"/>
            </a:rPr>
            <a:t>の入力実績を県で確認します。</a:t>
          </a:r>
        </a:p>
      </xdr:txBody>
    </xdr:sp>
    <xdr:clientData/>
  </xdr:twoCellAnchor>
  <xdr:twoCellAnchor>
    <xdr:from>
      <xdr:col>21</xdr:col>
      <xdr:colOff>347382</xdr:colOff>
      <xdr:row>13</xdr:row>
      <xdr:rowOff>33618</xdr:rowOff>
    </xdr:from>
    <xdr:to>
      <xdr:col>30</xdr:col>
      <xdr:colOff>89646</xdr:colOff>
      <xdr:row>15</xdr:row>
      <xdr:rowOff>22412</xdr:rowOff>
    </xdr:to>
    <xdr:sp macro="" textlink="">
      <xdr:nvSpPr>
        <xdr:cNvPr id="3" name="吹き出し: 四角形 2">
          <a:extLst>
            <a:ext uri="{FF2B5EF4-FFF2-40B4-BE49-F238E27FC236}">
              <a16:creationId xmlns:a16="http://schemas.microsoft.com/office/drawing/2014/main" id="{12F3BA53-AF43-4101-8E59-270D5EC522E6}"/>
            </a:ext>
          </a:extLst>
        </xdr:cNvPr>
        <xdr:cNvSpPr/>
      </xdr:nvSpPr>
      <xdr:spPr>
        <a:xfrm>
          <a:off x="7642411" y="3238500"/>
          <a:ext cx="5894294"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診療実績がない場合、補助金の返還が必要となります。</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25</xdr:col>
      <xdr:colOff>180975</xdr:colOff>
      <xdr:row>34</xdr:row>
      <xdr:rowOff>238125</xdr:rowOff>
    </xdr:from>
    <xdr:to>
      <xdr:col>55</xdr:col>
      <xdr:colOff>9525</xdr:colOff>
      <xdr:row>41</xdr:row>
      <xdr:rowOff>47625</xdr:rowOff>
    </xdr:to>
    <xdr:sp macro="" textlink="">
      <xdr:nvSpPr>
        <xdr:cNvPr id="2" name="吹き出し: 四角形 1">
          <a:extLst>
            <a:ext uri="{FF2B5EF4-FFF2-40B4-BE49-F238E27FC236}">
              <a16:creationId xmlns:a16="http://schemas.microsoft.com/office/drawing/2014/main" id="{17D52F1C-ABBF-4477-A503-14E4E73B336A}"/>
            </a:ext>
          </a:extLst>
        </xdr:cNvPr>
        <xdr:cNvSpPr/>
      </xdr:nvSpPr>
      <xdr:spPr>
        <a:xfrm>
          <a:off x="6610350" y="8286750"/>
          <a:ext cx="7543800" cy="1428750"/>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twoCellAnchor>
    <xdr:from>
      <xdr:col>24</xdr:col>
      <xdr:colOff>123825</xdr:colOff>
      <xdr:row>7</xdr:row>
      <xdr:rowOff>190500</xdr:rowOff>
    </xdr:from>
    <xdr:to>
      <xdr:col>39</xdr:col>
      <xdr:colOff>95250</xdr:colOff>
      <xdr:row>13</xdr:row>
      <xdr:rowOff>142875</xdr:rowOff>
    </xdr:to>
    <xdr:sp macro="" textlink="">
      <xdr:nvSpPr>
        <xdr:cNvPr id="3" name="吹き出し: 四角形 2">
          <a:extLst>
            <a:ext uri="{FF2B5EF4-FFF2-40B4-BE49-F238E27FC236}">
              <a16:creationId xmlns:a16="http://schemas.microsoft.com/office/drawing/2014/main" id="{C3E6F1F1-7988-40DA-8F99-55D30D25823B}"/>
            </a:ext>
          </a:extLst>
        </xdr:cNvPr>
        <xdr:cNvSpPr/>
      </xdr:nvSpPr>
      <xdr:spPr>
        <a:xfrm>
          <a:off x="6296025" y="1857375"/>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a:t>
          </a:r>
          <a:r>
            <a:rPr kumimoji="1" lang="ja-JP" altLang="en-US" sz="1800" b="1">
              <a:solidFill>
                <a:srgbClr val="FF0000"/>
              </a:solidFill>
              <a:latin typeface="+mn-ea"/>
              <a:ea typeface="+mn-ea"/>
            </a:rPr>
            <a:t>に</a:t>
          </a:r>
          <a:r>
            <a:rPr kumimoji="1" lang="ja-JP" altLang="en-US" sz="1800" b="1" u="sng">
              <a:solidFill>
                <a:srgbClr val="FF0000"/>
              </a:solidFill>
              <a:latin typeface="+mn-ea"/>
              <a:ea typeface="+mn-ea"/>
            </a:rPr>
            <a:t>記載の金額</a:t>
          </a:r>
          <a:r>
            <a:rPr kumimoji="1" lang="ja-JP" altLang="en-US" sz="1800" b="1">
              <a:solidFill>
                <a:srgbClr val="FF0000"/>
              </a:solidFill>
              <a:latin typeface="+mn-ea"/>
              <a:ea typeface="+mn-ea"/>
            </a:rPr>
            <a:t>及び</a:t>
          </a:r>
          <a:r>
            <a:rPr kumimoji="1" lang="ja-JP" altLang="en-US" sz="1800" b="1" u="sng">
              <a:solidFill>
                <a:srgbClr val="FF0000"/>
              </a:solidFill>
              <a:latin typeface="+mn-ea"/>
              <a:ea typeface="+mn-ea"/>
            </a:rPr>
            <a:t>文書番号</a:t>
          </a:r>
          <a:r>
            <a:rPr kumimoji="1" lang="ja-JP" altLang="en-US" sz="1800" b="1">
              <a:solidFill>
                <a:srgbClr val="FF0000"/>
              </a:solidFill>
              <a:latin typeface="+mn-ea"/>
              <a:ea typeface="+mn-ea"/>
            </a:rPr>
            <a:t>を記載してください。</a:t>
          </a:r>
        </a:p>
      </xdr:txBody>
    </xdr:sp>
    <xdr:clientData/>
  </xdr:twoCellAnchor>
  <xdr:twoCellAnchor>
    <xdr:from>
      <xdr:col>24</xdr:col>
      <xdr:colOff>66675</xdr:colOff>
      <xdr:row>22</xdr:row>
      <xdr:rowOff>238125</xdr:rowOff>
    </xdr:from>
    <xdr:to>
      <xdr:col>37</xdr:col>
      <xdr:colOff>57150</xdr:colOff>
      <xdr:row>30</xdr:row>
      <xdr:rowOff>114300</xdr:rowOff>
    </xdr:to>
    <xdr:sp macro="" textlink="">
      <xdr:nvSpPr>
        <xdr:cNvPr id="4" name="正方形/長方形 3">
          <a:extLst>
            <a:ext uri="{FF2B5EF4-FFF2-40B4-BE49-F238E27FC236}">
              <a16:creationId xmlns:a16="http://schemas.microsoft.com/office/drawing/2014/main" id="{8BE76EB5-4E3D-4142-A187-CFDEF6873FA9}"/>
            </a:ext>
          </a:extLst>
        </xdr:cNvPr>
        <xdr:cNvSpPr/>
      </xdr:nvSpPr>
      <xdr:spPr>
        <a:xfrm>
          <a:off x="6238875" y="5429250"/>
          <a:ext cx="3333750" cy="180022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r>
            <a:rPr kumimoji="1" lang="ja-JP" altLang="en-US" sz="1200" b="1">
              <a:solidFill>
                <a:srgbClr val="FF0000"/>
              </a:solidFill>
            </a:rPr>
            <a:t>・補助金交付請求書（第６号様式）</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（上記と別に添付が必要な書類）</a:t>
          </a:r>
          <a:endParaRPr kumimoji="1" lang="en-US" altLang="ja-JP" sz="1200" b="1">
            <a:solidFill>
              <a:srgbClr val="FF0000"/>
            </a:solidFill>
          </a:endParaRPr>
        </a:p>
        <a:p>
          <a:pPr algn="l"/>
          <a:r>
            <a:rPr kumimoji="1" lang="ja-JP" altLang="en-US" sz="1200" b="1">
              <a:solidFill>
                <a:srgbClr val="FF0000"/>
              </a:solidFill>
            </a:rPr>
            <a:t>・金融機関等振込先通帳の写し</a:t>
          </a:r>
          <a:endParaRPr kumimoji="1" lang="en-US" altLang="ja-JP" sz="1200" b="1">
            <a:solidFill>
              <a:srgbClr val="FF0000"/>
            </a:solidFill>
          </a:endParaRPr>
        </a:p>
      </xdr:txBody>
    </xdr:sp>
    <xdr:clientData/>
  </xdr:twoCellAnchor>
  <xdr:twoCellAnchor>
    <xdr:from>
      <xdr:col>23</xdr:col>
      <xdr:colOff>152400</xdr:colOff>
      <xdr:row>0</xdr:row>
      <xdr:rowOff>85725</xdr:rowOff>
    </xdr:from>
    <xdr:to>
      <xdr:col>51</xdr:col>
      <xdr:colOff>9525</xdr:colOff>
      <xdr:row>5</xdr:row>
      <xdr:rowOff>247650</xdr:rowOff>
    </xdr:to>
    <xdr:sp macro="" textlink="">
      <xdr:nvSpPr>
        <xdr:cNvPr id="5" name="正方形/長方形 4">
          <a:extLst>
            <a:ext uri="{FF2B5EF4-FFF2-40B4-BE49-F238E27FC236}">
              <a16:creationId xmlns:a16="http://schemas.microsoft.com/office/drawing/2014/main" id="{3F859235-67F7-4D2C-B94A-94FB27AEC624}"/>
            </a:ext>
          </a:extLst>
        </xdr:cNvPr>
        <xdr:cNvSpPr/>
      </xdr:nvSpPr>
      <xdr:spPr>
        <a:xfrm>
          <a:off x="6067425" y="85725"/>
          <a:ext cx="7058025" cy="1257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黄色の着色セルのみ入力してください。</a:t>
          </a:r>
          <a:endParaRPr kumimoji="1" lang="en-US" altLang="ja-JP" sz="2000" b="1">
            <a:solidFill>
              <a:srgbClr val="FF0000"/>
            </a:solidFill>
          </a:endParaRPr>
        </a:p>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24</xdr:col>
      <xdr:colOff>152400</xdr:colOff>
      <xdr:row>1</xdr:row>
      <xdr:rowOff>28575</xdr:rowOff>
    </xdr:from>
    <xdr:to>
      <xdr:col>42</xdr:col>
      <xdr:colOff>9525</xdr:colOff>
      <xdr:row>2</xdr:row>
      <xdr:rowOff>104775</xdr:rowOff>
    </xdr:to>
    <xdr:sp macro="" textlink="">
      <xdr:nvSpPr>
        <xdr:cNvPr id="2" name="吹き出し: 四角形 1">
          <a:extLst>
            <a:ext uri="{FF2B5EF4-FFF2-40B4-BE49-F238E27FC236}">
              <a16:creationId xmlns:a16="http://schemas.microsoft.com/office/drawing/2014/main" id="{935F7469-32D7-40E7-BEC0-94A61AA71743}"/>
            </a:ext>
          </a:extLst>
        </xdr:cNvPr>
        <xdr:cNvSpPr/>
      </xdr:nvSpPr>
      <xdr:spPr>
        <a:xfrm>
          <a:off x="6324600" y="276225"/>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24</xdr:col>
      <xdr:colOff>9525</xdr:colOff>
      <xdr:row>3</xdr:row>
      <xdr:rowOff>171450</xdr:rowOff>
    </xdr:from>
    <xdr:to>
      <xdr:col>33</xdr:col>
      <xdr:colOff>66675</xdr:colOff>
      <xdr:row>5</xdr:row>
      <xdr:rowOff>142875</xdr:rowOff>
    </xdr:to>
    <xdr:sp macro="" textlink="">
      <xdr:nvSpPr>
        <xdr:cNvPr id="3" name="吹き出し: 四角形 2">
          <a:extLst>
            <a:ext uri="{FF2B5EF4-FFF2-40B4-BE49-F238E27FC236}">
              <a16:creationId xmlns:a16="http://schemas.microsoft.com/office/drawing/2014/main" id="{4098CC2E-8743-46B1-8C91-BF115A9E4782}"/>
            </a:ext>
          </a:extLst>
        </xdr:cNvPr>
        <xdr:cNvSpPr/>
      </xdr:nvSpPr>
      <xdr:spPr>
        <a:xfrm>
          <a:off x="6181725" y="914400"/>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95250</xdr:colOff>
      <xdr:row>15</xdr:row>
      <xdr:rowOff>47625</xdr:rowOff>
    </xdr:from>
    <xdr:to>
      <xdr:col>39</xdr:col>
      <xdr:colOff>66675</xdr:colOff>
      <xdr:row>20</xdr:row>
      <xdr:rowOff>95250</xdr:rowOff>
    </xdr:to>
    <xdr:sp macro="" textlink="">
      <xdr:nvSpPr>
        <xdr:cNvPr id="4" name="吹き出し: 四角形 3">
          <a:extLst>
            <a:ext uri="{FF2B5EF4-FFF2-40B4-BE49-F238E27FC236}">
              <a16:creationId xmlns:a16="http://schemas.microsoft.com/office/drawing/2014/main" id="{B556A56E-7473-4D22-866A-194EE4CED21D}"/>
            </a:ext>
          </a:extLst>
        </xdr:cNvPr>
        <xdr:cNvSpPr/>
      </xdr:nvSpPr>
      <xdr:spPr>
        <a:xfrm>
          <a:off x="6267450" y="3762375"/>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交付額確定通知書に記載の文書番号</a:t>
          </a:r>
          <a:r>
            <a:rPr kumimoji="1" lang="ja-JP" altLang="en-US" sz="1800" b="1">
              <a:solidFill>
                <a:srgbClr val="FF0000"/>
              </a:solidFill>
              <a:latin typeface="+mn-ea"/>
              <a:ea typeface="+mn-ea"/>
            </a:rPr>
            <a:t>を記載してください。</a:t>
          </a:r>
        </a:p>
      </xdr:txBody>
    </xdr:sp>
    <xdr:clientData/>
  </xdr:twoCellAnchor>
  <xdr:twoCellAnchor>
    <xdr:from>
      <xdr:col>24</xdr:col>
      <xdr:colOff>171450</xdr:colOff>
      <xdr:row>25</xdr:row>
      <xdr:rowOff>104775</xdr:rowOff>
    </xdr:from>
    <xdr:to>
      <xdr:col>39</xdr:col>
      <xdr:colOff>142875</xdr:colOff>
      <xdr:row>31</xdr:row>
      <xdr:rowOff>133350</xdr:rowOff>
    </xdr:to>
    <xdr:sp macro="" textlink="">
      <xdr:nvSpPr>
        <xdr:cNvPr id="5" name="吹き出し: 四角形 4">
          <a:extLst>
            <a:ext uri="{FF2B5EF4-FFF2-40B4-BE49-F238E27FC236}">
              <a16:creationId xmlns:a16="http://schemas.microsoft.com/office/drawing/2014/main" id="{C4460816-7990-46AC-BAF0-68E76C78B81E}"/>
            </a:ext>
          </a:extLst>
        </xdr:cNvPr>
        <xdr:cNvSpPr/>
      </xdr:nvSpPr>
      <xdr:spPr>
        <a:xfrm>
          <a:off x="6343650" y="6238875"/>
          <a:ext cx="3829050" cy="1285875"/>
        </a:xfrm>
        <a:prstGeom prst="wedgeRectCallout">
          <a:avLst>
            <a:gd name="adj1" fmla="val -60053"/>
            <a:gd name="adj2" fmla="val 1582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県からの交付額確定通知書に記載された金額を記載してください。</a:t>
          </a:r>
        </a:p>
        <a:p>
          <a:pPr algn="l"/>
          <a:endParaRPr kumimoji="1" lang="ja-JP" altLang="en-US" sz="1800" b="1">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2775857</xdr:colOff>
      <xdr:row>20</xdr:row>
      <xdr:rowOff>163286</xdr:rowOff>
    </xdr:from>
    <xdr:to>
      <xdr:col>8</xdr:col>
      <xdr:colOff>549729</xdr:colOff>
      <xdr:row>23</xdr:row>
      <xdr:rowOff>217715</xdr:rowOff>
    </xdr:to>
    <xdr:sp macro="" textlink="">
      <xdr:nvSpPr>
        <xdr:cNvPr id="2" name="吹き出し: 四角形 1">
          <a:extLst>
            <a:ext uri="{FF2B5EF4-FFF2-40B4-BE49-F238E27FC236}">
              <a16:creationId xmlns:a16="http://schemas.microsoft.com/office/drawing/2014/main" id="{84862D34-AD3F-42AC-9806-BAE017570828}"/>
            </a:ext>
          </a:extLst>
        </xdr:cNvPr>
        <xdr:cNvSpPr/>
      </xdr:nvSpPr>
      <xdr:spPr>
        <a:xfrm>
          <a:off x="2952750" y="9035143"/>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2762250</xdr:colOff>
      <xdr:row>24</xdr:row>
      <xdr:rowOff>136071</xdr:rowOff>
    </xdr:from>
    <xdr:to>
      <xdr:col>8</xdr:col>
      <xdr:colOff>231322</xdr:colOff>
      <xdr:row>29</xdr:row>
      <xdr:rowOff>68035</xdr:rowOff>
    </xdr:to>
    <xdr:sp macro="" textlink="">
      <xdr:nvSpPr>
        <xdr:cNvPr id="3" name="吹き出し: 四角形 2">
          <a:extLst>
            <a:ext uri="{FF2B5EF4-FFF2-40B4-BE49-F238E27FC236}">
              <a16:creationId xmlns:a16="http://schemas.microsoft.com/office/drawing/2014/main" id="{A3C0EC80-475E-46C8-A846-24D971F63936}"/>
            </a:ext>
          </a:extLst>
        </xdr:cNvPr>
        <xdr:cNvSpPr/>
      </xdr:nvSpPr>
      <xdr:spPr>
        <a:xfrm>
          <a:off x="2939143" y="9987642"/>
          <a:ext cx="7239000" cy="1156607"/>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）欄以外の項目は別紙８－２（新規）、</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８</a:t>
          </a:r>
          <a:r>
            <a:rPr kumimoji="1" lang="ja-JP" altLang="ja-JP" sz="1400" b="1">
              <a:solidFill>
                <a:srgbClr val="FF0000"/>
              </a:solidFill>
              <a:effectLst/>
              <a:latin typeface="+mn-lt"/>
              <a:ea typeface="+mn-ea"/>
              <a:cs typeface="+mn-cs"/>
            </a:rPr>
            <a:t>－２（新規）附表（購入予定物品一覧）</a:t>
          </a:r>
          <a:r>
            <a:rPr kumimoji="1" lang="ja-JP" altLang="en-US" sz="1400" b="1">
              <a:solidFill>
                <a:srgbClr val="FF0000"/>
              </a:solidFill>
              <a:effectLst/>
              <a:latin typeface="+mn-lt"/>
              <a:ea typeface="+mn-ea"/>
              <a:cs typeface="+mn-cs"/>
            </a:rPr>
            <a:t>および</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８</a:t>
          </a:r>
          <a:r>
            <a:rPr kumimoji="1" lang="ja-JP" altLang="ja-JP" sz="1400" b="1">
              <a:solidFill>
                <a:srgbClr val="FF0000"/>
              </a:solidFill>
              <a:effectLst/>
              <a:latin typeface="+mn-lt"/>
              <a:ea typeface="+mn-ea"/>
              <a:cs typeface="+mn-cs"/>
            </a:rPr>
            <a:t>－２（新規）附表（</a:t>
          </a:r>
          <a:r>
            <a:rPr kumimoji="1" lang="ja-JP" altLang="en-US" sz="1400" b="1">
              <a:solidFill>
                <a:srgbClr val="FF0000"/>
              </a:solidFill>
              <a:effectLst/>
              <a:latin typeface="+mn-lt"/>
              <a:ea typeface="+mn-ea"/>
              <a:cs typeface="+mn-cs"/>
            </a:rPr>
            <a:t>個人防護具</a:t>
          </a:r>
          <a:r>
            <a:rPr kumimoji="1" lang="ja-JP" altLang="ja-JP" sz="1400" b="1">
              <a:solidFill>
                <a:srgbClr val="FF0000"/>
              </a:solidFill>
              <a:effectLst/>
              <a:latin typeface="+mn-lt"/>
              <a:ea typeface="+mn-ea"/>
              <a:cs typeface="+mn-cs"/>
            </a:rPr>
            <a:t>積算）</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638735</xdr:colOff>
      <xdr:row>9</xdr:row>
      <xdr:rowOff>44823</xdr:rowOff>
    </xdr:from>
    <xdr:to>
      <xdr:col>22</xdr:col>
      <xdr:colOff>997324</xdr:colOff>
      <xdr:row>9</xdr:row>
      <xdr:rowOff>495299</xdr:rowOff>
    </xdr:to>
    <xdr:sp macro="" textlink="">
      <xdr:nvSpPr>
        <xdr:cNvPr id="2" name="吹き出し: 四角形 1">
          <a:extLst>
            <a:ext uri="{FF2B5EF4-FFF2-40B4-BE49-F238E27FC236}">
              <a16:creationId xmlns:a16="http://schemas.microsoft.com/office/drawing/2014/main" id="{AF71F299-E6B4-4839-AF6D-A309DA01B79F}"/>
            </a:ext>
          </a:extLst>
        </xdr:cNvPr>
        <xdr:cNvSpPr/>
      </xdr:nvSpPr>
      <xdr:spPr>
        <a:xfrm>
          <a:off x="13738411" y="2599764"/>
          <a:ext cx="7832913"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・別紙８－２（新規）附表（個人防護具積算）に記入いただくと、自動計算し、反映されます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795617</xdr:colOff>
      <xdr:row>11</xdr:row>
      <xdr:rowOff>89646</xdr:rowOff>
    </xdr:from>
    <xdr:to>
      <xdr:col>23</xdr:col>
      <xdr:colOff>824752</xdr:colOff>
      <xdr:row>11</xdr:row>
      <xdr:rowOff>540122</xdr:rowOff>
    </xdr:to>
    <xdr:sp macro="" textlink="">
      <xdr:nvSpPr>
        <xdr:cNvPr id="3" name="吹き出し: 四角形 2">
          <a:extLst>
            <a:ext uri="{FF2B5EF4-FFF2-40B4-BE49-F238E27FC236}">
              <a16:creationId xmlns:a16="http://schemas.microsoft.com/office/drawing/2014/main" id="{DF742768-B3FB-42D2-ACD0-8036896E9BCC}"/>
            </a:ext>
          </a:extLst>
        </xdr:cNvPr>
        <xdr:cNvSpPr/>
      </xdr:nvSpPr>
      <xdr:spPr>
        <a:xfrm>
          <a:off x="13895293" y="3742764"/>
          <a:ext cx="8668871"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・別紙８－２（新規）附表（購入予定物品一覧）に記入いただくと、自動計算し、反映されます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268941</xdr:colOff>
      <xdr:row>12</xdr:row>
      <xdr:rowOff>537882</xdr:rowOff>
    </xdr:from>
    <xdr:to>
      <xdr:col>18</xdr:col>
      <xdr:colOff>190501</xdr:colOff>
      <xdr:row>14</xdr:row>
      <xdr:rowOff>168088</xdr:rowOff>
    </xdr:to>
    <xdr:sp macro="" textlink="">
      <xdr:nvSpPr>
        <xdr:cNvPr id="4" name="吹き出し: 四角形 3">
          <a:extLst>
            <a:ext uri="{FF2B5EF4-FFF2-40B4-BE49-F238E27FC236}">
              <a16:creationId xmlns:a16="http://schemas.microsoft.com/office/drawing/2014/main" id="{FD3926D8-38D4-459F-A8B1-D2A513B1C05F}"/>
            </a:ext>
          </a:extLst>
        </xdr:cNvPr>
        <xdr:cNvSpPr/>
      </xdr:nvSpPr>
      <xdr:spPr>
        <a:xfrm>
          <a:off x="13368617" y="4740088"/>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14</xdr:col>
      <xdr:colOff>773206</xdr:colOff>
      <xdr:row>19</xdr:row>
      <xdr:rowOff>33617</xdr:rowOff>
    </xdr:from>
    <xdr:to>
      <xdr:col>23</xdr:col>
      <xdr:colOff>811866</xdr:colOff>
      <xdr:row>19</xdr:row>
      <xdr:rowOff>484093</xdr:rowOff>
    </xdr:to>
    <xdr:sp macro="" textlink="">
      <xdr:nvSpPr>
        <xdr:cNvPr id="5" name="吹き出し: 四角形 4">
          <a:extLst>
            <a:ext uri="{FF2B5EF4-FFF2-40B4-BE49-F238E27FC236}">
              <a16:creationId xmlns:a16="http://schemas.microsoft.com/office/drawing/2014/main" id="{D88EB186-1A0B-421D-BA4C-5C033FFB6E31}"/>
            </a:ext>
          </a:extLst>
        </xdr:cNvPr>
        <xdr:cNvSpPr/>
      </xdr:nvSpPr>
      <xdr:spPr>
        <a:xfrm>
          <a:off x="13872882" y="8079441"/>
          <a:ext cx="8678396"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・別紙８－２（新規）附表（購入予定物品一覧）に記入いただくと、自動計算し、反映されます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365761</xdr:colOff>
      <xdr:row>6</xdr:row>
      <xdr:rowOff>60960</xdr:rowOff>
    </xdr:from>
    <xdr:ext cx="2026920" cy="800604"/>
    <xdr:sp macro="" textlink="">
      <xdr:nvSpPr>
        <xdr:cNvPr id="2" name="テキスト ボックス 1">
          <a:extLst>
            <a:ext uri="{FF2B5EF4-FFF2-40B4-BE49-F238E27FC236}">
              <a16:creationId xmlns:a16="http://schemas.microsoft.com/office/drawing/2014/main" id="{4DD37C62-71AF-4BCB-8F55-57568730EFB9}"/>
            </a:ext>
          </a:extLst>
        </xdr:cNvPr>
        <xdr:cNvSpPr txBox="1"/>
      </xdr:nvSpPr>
      <xdr:spPr>
        <a:xfrm>
          <a:off x="8313421" y="1356360"/>
          <a:ext cx="2026920" cy="80060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（２）個人防護具は、</a:t>
          </a:r>
          <a:endParaRPr kumimoji="1" lang="en-US" altLang="ja-JP" sz="1100"/>
        </a:p>
        <a:p>
          <a:r>
            <a:rPr kumimoji="1" lang="ja-JP" altLang="en-US" sz="1100"/>
            <a:t>附表「個人防護具積算」に</a:t>
          </a:r>
          <a:endParaRPr kumimoji="1" lang="en-US" altLang="ja-JP" sz="1100"/>
        </a:p>
        <a:p>
          <a:r>
            <a:rPr kumimoji="1" lang="ja-JP" altLang="en-US" sz="1100"/>
            <a:t>ご記入ください。</a:t>
          </a:r>
        </a:p>
      </xdr:txBody>
    </xdr:sp>
    <xdr:clientData/>
  </xdr:oneCellAnchor>
  <xdr:twoCellAnchor>
    <xdr:from>
      <xdr:col>14</xdr:col>
      <xdr:colOff>159808</xdr:colOff>
      <xdr:row>15</xdr:row>
      <xdr:rowOff>200025</xdr:rowOff>
    </xdr:from>
    <xdr:to>
      <xdr:col>24</xdr:col>
      <xdr:colOff>550333</xdr:colOff>
      <xdr:row>18</xdr:row>
      <xdr:rowOff>381000</xdr:rowOff>
    </xdr:to>
    <xdr:sp macro="" textlink="">
      <xdr:nvSpPr>
        <xdr:cNvPr id="3" name="正方形/長方形 2">
          <a:extLst>
            <a:ext uri="{FF2B5EF4-FFF2-40B4-BE49-F238E27FC236}">
              <a16:creationId xmlns:a16="http://schemas.microsoft.com/office/drawing/2014/main" id="{5C35A85B-DA5C-48D8-8C19-D1EC91725E4B}"/>
            </a:ext>
          </a:extLst>
        </xdr:cNvPr>
        <xdr:cNvSpPr/>
      </xdr:nvSpPr>
      <xdr:spPr>
        <a:xfrm>
          <a:off x="11913658" y="3762375"/>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159809</xdr:colOff>
      <xdr:row>19</xdr:row>
      <xdr:rowOff>85724</xdr:rowOff>
    </xdr:from>
    <xdr:to>
      <xdr:col>24</xdr:col>
      <xdr:colOff>559859</xdr:colOff>
      <xdr:row>23</xdr:row>
      <xdr:rowOff>104774</xdr:rowOff>
    </xdr:to>
    <xdr:sp macro="" textlink="">
      <xdr:nvSpPr>
        <xdr:cNvPr id="4" name="正方形/長方形 3">
          <a:extLst>
            <a:ext uri="{FF2B5EF4-FFF2-40B4-BE49-F238E27FC236}">
              <a16:creationId xmlns:a16="http://schemas.microsoft.com/office/drawing/2014/main" id="{05592464-180D-405B-9F40-18F2C626B0B6}"/>
            </a:ext>
          </a:extLst>
        </xdr:cNvPr>
        <xdr:cNvSpPr/>
      </xdr:nvSpPr>
      <xdr:spPr>
        <a:xfrm>
          <a:off x="11913659" y="4857749"/>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159808</xdr:colOff>
      <xdr:row>24</xdr:row>
      <xdr:rowOff>114299</xdr:rowOff>
    </xdr:from>
    <xdr:to>
      <xdr:col>29</xdr:col>
      <xdr:colOff>607483</xdr:colOff>
      <xdr:row>32</xdr:row>
      <xdr:rowOff>38099</xdr:rowOff>
    </xdr:to>
    <xdr:sp macro="" textlink="">
      <xdr:nvSpPr>
        <xdr:cNvPr id="5" name="正方形/長方形 4">
          <a:extLst>
            <a:ext uri="{FF2B5EF4-FFF2-40B4-BE49-F238E27FC236}">
              <a16:creationId xmlns:a16="http://schemas.microsoft.com/office/drawing/2014/main" id="{8A7E977E-99A0-4AD2-A1A3-D1E688EDB84D}"/>
            </a:ext>
          </a:extLst>
        </xdr:cNvPr>
        <xdr:cNvSpPr/>
      </xdr:nvSpPr>
      <xdr:spPr>
        <a:xfrm>
          <a:off x="11913658" y="6095999"/>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twoCellAnchor editAs="oneCell">
    <xdr:from>
      <xdr:col>14</xdr:col>
      <xdr:colOff>133350</xdr:colOff>
      <xdr:row>0</xdr:row>
      <xdr:rowOff>19050</xdr:rowOff>
    </xdr:from>
    <xdr:to>
      <xdr:col>25</xdr:col>
      <xdr:colOff>226484</xdr:colOff>
      <xdr:row>15</xdr:row>
      <xdr:rowOff>66676</xdr:rowOff>
    </xdr:to>
    <xdr:pic>
      <xdr:nvPicPr>
        <xdr:cNvPr id="6" name="図 5">
          <a:extLst>
            <a:ext uri="{FF2B5EF4-FFF2-40B4-BE49-F238E27FC236}">
              <a16:creationId xmlns:a16="http://schemas.microsoft.com/office/drawing/2014/main" id="{722EC895-95F7-4286-AF11-F280526E726B}"/>
            </a:ext>
          </a:extLst>
        </xdr:cNvPr>
        <xdr:cNvPicPr>
          <a:picLocks noChangeAspect="1"/>
        </xdr:cNvPicPr>
      </xdr:nvPicPr>
      <xdr:blipFill rotWithShape="1">
        <a:blip xmlns:r="http://schemas.openxmlformats.org/officeDocument/2006/relationships" r:embed="rId1"/>
        <a:srcRect l="1" t="22348" r="31450" b="18420"/>
        <a:stretch/>
      </xdr:blipFill>
      <xdr:spPr>
        <a:xfrm>
          <a:off x="11887200" y="19050"/>
          <a:ext cx="7427384" cy="3609976"/>
        </a:xfrm>
        <a:prstGeom prst="rect">
          <a:avLst/>
        </a:prstGeom>
      </xdr:spPr>
    </xdr:pic>
    <xdr:clientData/>
  </xdr:twoCellAnchor>
  <xdr:twoCellAnchor>
    <xdr:from>
      <xdr:col>14</xdr:col>
      <xdr:colOff>140758</xdr:colOff>
      <xdr:row>6</xdr:row>
      <xdr:rowOff>76200</xdr:rowOff>
    </xdr:from>
    <xdr:to>
      <xdr:col>16</xdr:col>
      <xdr:colOff>169333</xdr:colOff>
      <xdr:row>8</xdr:row>
      <xdr:rowOff>38100</xdr:rowOff>
    </xdr:to>
    <xdr:sp macro="" textlink="">
      <xdr:nvSpPr>
        <xdr:cNvPr id="7" name="円: 塗りつぶしなし 6">
          <a:extLst>
            <a:ext uri="{FF2B5EF4-FFF2-40B4-BE49-F238E27FC236}">
              <a16:creationId xmlns:a16="http://schemas.microsoft.com/office/drawing/2014/main" id="{E5FE7B98-6DD1-45AA-8678-78554DABA3B2}"/>
            </a:ext>
          </a:extLst>
        </xdr:cNvPr>
        <xdr:cNvSpPr/>
      </xdr:nvSpPr>
      <xdr:spPr>
        <a:xfrm>
          <a:off x="11894608" y="1390650"/>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238125</xdr:colOff>
      <xdr:row>8</xdr:row>
      <xdr:rowOff>152400</xdr:rowOff>
    </xdr:from>
    <xdr:to>
      <xdr:col>24</xdr:col>
      <xdr:colOff>638175</xdr:colOff>
      <xdr:row>12</xdr:row>
      <xdr:rowOff>190500</xdr:rowOff>
    </xdr:to>
    <xdr:sp macro="" textlink="">
      <xdr:nvSpPr>
        <xdr:cNvPr id="8" name="正方形/長方形 7">
          <a:extLst>
            <a:ext uri="{FF2B5EF4-FFF2-40B4-BE49-F238E27FC236}">
              <a16:creationId xmlns:a16="http://schemas.microsoft.com/office/drawing/2014/main" id="{AD4856E4-A4EA-4122-8B2A-662E16A29599}"/>
            </a:ext>
          </a:extLst>
        </xdr:cNvPr>
        <xdr:cNvSpPr/>
      </xdr:nvSpPr>
      <xdr:spPr>
        <a:xfrm>
          <a:off x="11991975" y="1943100"/>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100116</xdr:colOff>
      <xdr:row>3</xdr:row>
      <xdr:rowOff>118223</xdr:rowOff>
    </xdr:from>
    <xdr:to>
      <xdr:col>19</xdr:col>
      <xdr:colOff>563656</xdr:colOff>
      <xdr:row>18</xdr:row>
      <xdr:rowOff>94691</xdr:rowOff>
    </xdr:to>
    <xdr:pic>
      <xdr:nvPicPr>
        <xdr:cNvPr id="2" name="図 1">
          <a:extLst>
            <a:ext uri="{FF2B5EF4-FFF2-40B4-BE49-F238E27FC236}">
              <a16:creationId xmlns:a16="http://schemas.microsoft.com/office/drawing/2014/main" id="{E310B19D-12AC-4F18-B2D9-6758989606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44266" y="851648"/>
          <a:ext cx="7321540" cy="4796118"/>
        </a:xfrm>
        <a:prstGeom prst="rect">
          <a:avLst/>
        </a:prstGeom>
        <a:solidFill>
          <a:schemeClr val="bg1"/>
        </a:solidFill>
      </xdr:spPr>
    </xdr:pic>
    <xdr:clientData/>
  </xdr:twoCellAnchor>
  <xdr:twoCellAnchor>
    <xdr:from>
      <xdr:col>8</xdr:col>
      <xdr:colOff>93008</xdr:colOff>
      <xdr:row>3</xdr:row>
      <xdr:rowOff>70597</xdr:rowOff>
    </xdr:from>
    <xdr:to>
      <xdr:col>11</xdr:col>
      <xdr:colOff>359710</xdr:colOff>
      <xdr:row>5</xdr:row>
      <xdr:rowOff>242047</xdr:rowOff>
    </xdr:to>
    <xdr:sp macro="" textlink="">
      <xdr:nvSpPr>
        <xdr:cNvPr id="3" name="テキスト ボックス 2">
          <a:extLst>
            <a:ext uri="{FF2B5EF4-FFF2-40B4-BE49-F238E27FC236}">
              <a16:creationId xmlns:a16="http://schemas.microsoft.com/office/drawing/2014/main" id="{7512E4D8-C260-4551-AA50-A9999C2E5DB8}"/>
            </a:ext>
          </a:extLst>
        </xdr:cNvPr>
        <xdr:cNvSpPr txBox="1"/>
      </xdr:nvSpPr>
      <xdr:spPr>
        <a:xfrm>
          <a:off x="10437158" y="804022"/>
          <a:ext cx="1638302" cy="6477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記載例</a:t>
          </a:r>
        </a:p>
      </xdr:txBody>
    </xdr:sp>
    <xdr:clientData/>
  </xdr:twoCellAnchor>
  <xdr:twoCellAnchor>
    <xdr:from>
      <xdr:col>16</xdr:col>
      <xdr:colOff>556932</xdr:colOff>
      <xdr:row>0</xdr:row>
      <xdr:rowOff>0</xdr:rowOff>
    </xdr:from>
    <xdr:to>
      <xdr:col>20</xdr:col>
      <xdr:colOff>214031</xdr:colOff>
      <xdr:row>4</xdr:row>
      <xdr:rowOff>142875</xdr:rowOff>
    </xdr:to>
    <xdr:sp macro="" textlink="">
      <xdr:nvSpPr>
        <xdr:cNvPr id="4" name="吹き出し: 四角形 3">
          <a:extLst>
            <a:ext uri="{FF2B5EF4-FFF2-40B4-BE49-F238E27FC236}">
              <a16:creationId xmlns:a16="http://schemas.microsoft.com/office/drawing/2014/main" id="{3F60274A-7ED8-4078-8720-ABB5E82FB530}"/>
            </a:ext>
          </a:extLst>
        </xdr:cNvPr>
        <xdr:cNvSpPr/>
      </xdr:nvSpPr>
      <xdr:spPr>
        <a:xfrm>
          <a:off x="15701682" y="0"/>
          <a:ext cx="2400299" cy="1114425"/>
        </a:xfrm>
        <a:prstGeom prst="wedgeRectCallout">
          <a:avLst>
            <a:gd name="adj1" fmla="val 25096"/>
            <a:gd name="adj2" fmla="val 10835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救急・周産期・小児医療に携わる従事者のみが対象です。（事務職員等も対象です。）</a:t>
          </a:r>
        </a:p>
      </xdr:txBody>
    </xdr:sp>
    <xdr:clientData/>
  </xdr:twoCellAnchor>
  <xdr:twoCellAnchor>
    <xdr:from>
      <xdr:col>17</xdr:col>
      <xdr:colOff>214033</xdr:colOff>
      <xdr:row>8</xdr:row>
      <xdr:rowOff>99172</xdr:rowOff>
    </xdr:from>
    <xdr:to>
      <xdr:col>21</xdr:col>
      <xdr:colOff>214033</xdr:colOff>
      <xdr:row>10</xdr:row>
      <xdr:rowOff>375397</xdr:rowOff>
    </xdr:to>
    <xdr:sp macro="" textlink="">
      <xdr:nvSpPr>
        <xdr:cNvPr id="5" name="吹き出し: 四角形 4">
          <a:extLst>
            <a:ext uri="{FF2B5EF4-FFF2-40B4-BE49-F238E27FC236}">
              <a16:creationId xmlns:a16="http://schemas.microsoft.com/office/drawing/2014/main" id="{E1CD160A-5F4B-453A-B8D6-F7F03A69D34F}"/>
            </a:ext>
          </a:extLst>
        </xdr:cNvPr>
        <xdr:cNvSpPr/>
      </xdr:nvSpPr>
      <xdr:spPr>
        <a:xfrm>
          <a:off x="16102989" y="2161177"/>
          <a:ext cx="2763297" cy="757709"/>
        </a:xfrm>
        <a:prstGeom prst="wedgeRectCallout">
          <a:avLst>
            <a:gd name="adj1" fmla="val -103972"/>
            <a:gd name="adj2" fmla="val -4004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rgbClr val="FF0000"/>
              </a:solidFill>
            </a:rPr>
            <a:t>令和５年４月１日～９月３０日の入院診療日数（最大１８３日）です。</a:t>
          </a:r>
        </a:p>
      </xdr:txBody>
    </xdr:sp>
    <xdr:clientData/>
  </xdr:twoCellAnchor>
  <xdr:twoCellAnchor>
    <xdr:from>
      <xdr:col>10</xdr:col>
      <xdr:colOff>185456</xdr:colOff>
      <xdr:row>16</xdr:row>
      <xdr:rowOff>327772</xdr:rowOff>
    </xdr:from>
    <xdr:to>
      <xdr:col>14</xdr:col>
      <xdr:colOff>509307</xdr:colOff>
      <xdr:row>21</xdr:row>
      <xdr:rowOff>89647</xdr:rowOff>
    </xdr:to>
    <xdr:sp macro="" textlink="">
      <xdr:nvSpPr>
        <xdr:cNvPr id="6" name="吹き出し: 四角形 5">
          <a:extLst>
            <a:ext uri="{FF2B5EF4-FFF2-40B4-BE49-F238E27FC236}">
              <a16:creationId xmlns:a16="http://schemas.microsoft.com/office/drawing/2014/main" id="{1D2B1E22-E8BD-48A8-ABF0-ABB0426A7DD2}"/>
            </a:ext>
          </a:extLst>
        </xdr:cNvPr>
        <xdr:cNvSpPr/>
      </xdr:nvSpPr>
      <xdr:spPr>
        <a:xfrm>
          <a:off x="11215406" y="5175997"/>
          <a:ext cx="3067051" cy="1524000"/>
        </a:xfrm>
        <a:prstGeom prst="wedgeRectCallout">
          <a:avLst>
            <a:gd name="adj1" fmla="val 2139"/>
            <a:gd name="adj2" fmla="val -11501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例）</a:t>
          </a:r>
          <a:endParaRPr kumimoji="1" lang="en-US" altLang="ja-JP" sz="1050" b="1">
            <a:solidFill>
              <a:srgbClr val="FF0000"/>
            </a:solidFill>
          </a:endParaRPr>
        </a:p>
        <a:p>
          <a:pPr algn="l"/>
          <a:r>
            <a:rPr kumimoji="1" lang="ja-JP" altLang="en-US" sz="1050" b="1">
              <a:solidFill>
                <a:srgbClr val="FF0000"/>
              </a:solidFill>
            </a:rPr>
            <a:t>①</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50</a:t>
          </a:r>
          <a:r>
            <a:rPr kumimoji="1" lang="ja-JP" altLang="en-US" sz="1050" b="1">
              <a:solidFill>
                <a:srgbClr val="FF0000"/>
              </a:solidFill>
            </a:rPr>
            <a:t>枚入りのマスク（</a:t>
          </a:r>
          <a:r>
            <a:rPr kumimoji="1" lang="en-US" altLang="ja-JP" sz="1050" b="1">
              <a:solidFill>
                <a:srgbClr val="FF0000"/>
              </a:solidFill>
            </a:rPr>
            <a:t>10,000</a:t>
          </a:r>
          <a:r>
            <a:rPr kumimoji="1" lang="ja-JP" altLang="en-US" sz="1050" b="1">
              <a:solidFill>
                <a:srgbClr val="FF0000"/>
              </a:solidFill>
            </a:rPr>
            <a:t>円）と</a:t>
          </a:r>
          <a:endParaRPr kumimoji="1" lang="en-US" altLang="ja-JP" sz="1050" b="1">
            <a:solidFill>
              <a:srgbClr val="FF0000"/>
            </a:solidFill>
          </a:endParaRPr>
        </a:p>
        <a:p>
          <a:pPr algn="l"/>
          <a:r>
            <a:rPr kumimoji="1" lang="ja-JP" altLang="en-US" sz="1050" b="1">
              <a:solidFill>
                <a:srgbClr val="FF0000"/>
              </a:solidFill>
            </a:rPr>
            <a:t>②</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30</a:t>
          </a:r>
          <a:r>
            <a:rPr kumimoji="1" lang="ja-JP" altLang="en-US" sz="1050" b="1">
              <a:solidFill>
                <a:srgbClr val="FF0000"/>
              </a:solidFill>
            </a:rPr>
            <a:t>枚入りのマスク（</a:t>
          </a:r>
          <a:r>
            <a:rPr kumimoji="1" lang="en-US" altLang="ja-JP" sz="1050" b="1">
              <a:solidFill>
                <a:srgbClr val="FF0000"/>
              </a:solidFill>
            </a:rPr>
            <a:t>6</a:t>
          </a:r>
          <a:r>
            <a:rPr kumimoji="1" lang="ja-JP" altLang="en-US" sz="1050" b="1">
              <a:solidFill>
                <a:srgbClr val="FF0000"/>
              </a:solidFill>
            </a:rPr>
            <a:t>，</a:t>
          </a:r>
          <a:r>
            <a:rPr kumimoji="1" lang="en-US" altLang="ja-JP" sz="1050" b="1">
              <a:solidFill>
                <a:srgbClr val="FF0000"/>
              </a:solidFill>
            </a:rPr>
            <a:t>352</a:t>
          </a:r>
          <a:r>
            <a:rPr kumimoji="1" lang="ja-JP" altLang="en-US" sz="1050" b="1">
              <a:solidFill>
                <a:srgbClr val="FF0000"/>
              </a:solidFill>
            </a:rPr>
            <a:t>円）を購入した場合</a:t>
          </a:r>
          <a:endParaRPr kumimoji="1" lang="en-US" altLang="ja-JP" sz="1050" b="1">
            <a:solidFill>
              <a:srgbClr val="FF0000"/>
            </a:solidFill>
          </a:endParaRPr>
        </a:p>
        <a:p>
          <a:pPr algn="l"/>
          <a:r>
            <a:rPr kumimoji="1" lang="en-US" altLang="ja-JP" sz="1050" b="1">
              <a:solidFill>
                <a:srgbClr val="FF0000"/>
              </a:solidFill>
            </a:rPr>
            <a:t>【D</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10,000</a:t>
          </a:r>
          <a:r>
            <a:rPr kumimoji="1" lang="ja-JP" altLang="en-US" sz="1050" b="1">
              <a:solidFill>
                <a:srgbClr val="FF0000"/>
              </a:solidFill>
            </a:rPr>
            <a:t>円＋②</a:t>
          </a:r>
          <a:r>
            <a:rPr kumimoji="1" lang="en-US" altLang="ja-JP" sz="1050" b="1">
              <a:solidFill>
                <a:srgbClr val="FF0000"/>
              </a:solidFill>
            </a:rPr>
            <a:t>6,352</a:t>
          </a:r>
          <a:r>
            <a:rPr kumimoji="1" lang="ja-JP" altLang="en-US" sz="1050" b="1">
              <a:solidFill>
                <a:srgbClr val="FF0000"/>
              </a:solidFill>
            </a:rPr>
            <a:t>円＝</a:t>
          </a:r>
          <a:r>
            <a:rPr kumimoji="1" lang="en-US" altLang="ja-JP" sz="1050" b="1">
              <a:solidFill>
                <a:srgbClr val="FF0000"/>
              </a:solidFill>
            </a:rPr>
            <a:t>16,352</a:t>
          </a:r>
          <a:r>
            <a:rPr kumimoji="1" lang="ja-JP" altLang="en-US" sz="1050" b="1">
              <a:solidFill>
                <a:srgbClr val="FF0000"/>
              </a:solidFill>
            </a:rPr>
            <a:t>円</a:t>
          </a:r>
          <a:endParaRPr kumimoji="1" lang="en-US" altLang="ja-JP" sz="1050" b="1">
            <a:solidFill>
              <a:srgbClr val="FF0000"/>
            </a:solidFill>
          </a:endParaRPr>
        </a:p>
        <a:p>
          <a:pPr algn="l"/>
          <a:r>
            <a:rPr kumimoji="1" lang="en-US" altLang="ja-JP" sz="1050" b="1">
              <a:solidFill>
                <a:srgbClr val="FF0000"/>
              </a:solidFill>
            </a:rPr>
            <a:t>【E</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50</a:t>
          </a:r>
          <a:r>
            <a:rPr kumimoji="1" lang="ja-JP" altLang="en-US" sz="1050" b="1">
              <a:solidFill>
                <a:srgbClr val="FF0000"/>
              </a:solidFill>
            </a:rPr>
            <a:t>枚＋②</a:t>
          </a:r>
          <a:r>
            <a:rPr kumimoji="1" lang="en-US" altLang="ja-JP" sz="1050" b="1">
              <a:solidFill>
                <a:srgbClr val="FF0000"/>
              </a:solidFill>
            </a:rPr>
            <a:t>30</a:t>
          </a:r>
          <a:r>
            <a:rPr kumimoji="1" lang="ja-JP" altLang="en-US" sz="1050" b="1">
              <a:solidFill>
                <a:srgbClr val="FF0000"/>
              </a:solidFill>
            </a:rPr>
            <a:t>枚＝</a:t>
          </a:r>
          <a:r>
            <a:rPr kumimoji="1" lang="en-US" altLang="ja-JP" sz="1050" b="1">
              <a:solidFill>
                <a:srgbClr val="FF0000"/>
              </a:solidFill>
            </a:rPr>
            <a:t>80</a:t>
          </a:r>
          <a:r>
            <a:rPr kumimoji="1" lang="ja-JP" altLang="en-US" sz="1050" b="1">
              <a:solidFill>
                <a:srgbClr val="FF0000"/>
              </a:solidFill>
            </a:rPr>
            <a:t>枚</a:t>
          </a:r>
          <a:endParaRPr kumimoji="1" lang="en-US" altLang="ja-JP" sz="1050" b="1">
            <a:solidFill>
              <a:srgbClr val="FF0000"/>
            </a:solidFill>
          </a:endParaRPr>
        </a:p>
      </xdr:txBody>
    </xdr:sp>
    <xdr:clientData/>
  </xdr:twoCellAnchor>
  <xdr:twoCellAnchor>
    <xdr:from>
      <xdr:col>0</xdr:col>
      <xdr:colOff>0</xdr:colOff>
      <xdr:row>22</xdr:row>
      <xdr:rowOff>10084</xdr:rowOff>
    </xdr:from>
    <xdr:to>
      <xdr:col>6</xdr:col>
      <xdr:colOff>137160</xdr:colOff>
      <xdr:row>29</xdr:row>
      <xdr:rowOff>219808</xdr:rowOff>
    </xdr:to>
    <xdr:sp macro="" textlink="">
      <xdr:nvSpPr>
        <xdr:cNvPr id="7" name="正方形/長方形 6">
          <a:extLst>
            <a:ext uri="{FF2B5EF4-FFF2-40B4-BE49-F238E27FC236}">
              <a16:creationId xmlns:a16="http://schemas.microsoft.com/office/drawing/2014/main" id="{703CA252-4DCE-44CE-94AF-C3F76EBD91D8}"/>
            </a:ext>
          </a:extLst>
        </xdr:cNvPr>
        <xdr:cNvSpPr/>
      </xdr:nvSpPr>
      <xdr:spPr>
        <a:xfrm>
          <a:off x="0" y="6918326"/>
          <a:ext cx="7443149" cy="1894916"/>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rPr>
            <a:t>・救急・周産期・小児医療に携わる医師や看護師等の使用分が対象です。一般外来等で使用するものと区別してください。</a:t>
          </a:r>
          <a:br>
            <a:rPr kumimoji="1" lang="en-US" altLang="ja-JP" sz="1400" b="1">
              <a:solidFill>
                <a:srgbClr val="FF0000"/>
              </a:solidFill>
            </a:rPr>
          </a:br>
          <a:r>
            <a:rPr kumimoji="1" lang="ja-JP" altLang="en-US" sz="1400" b="1">
              <a:solidFill>
                <a:srgbClr val="FF0000"/>
              </a:solidFill>
            </a:rPr>
            <a:t>・補助対象期間の終了間際に納品されたものについて、使用実績等を踏まえたうえで、補助対象として認められないことがあります。</a:t>
          </a:r>
          <a:br>
            <a:rPr kumimoji="1" lang="en-US" altLang="ja-JP" sz="1400" b="1">
              <a:solidFill>
                <a:srgbClr val="FF0000"/>
              </a:solidFill>
            </a:rPr>
          </a:br>
          <a:r>
            <a:rPr kumimoji="1" lang="ja-JP" altLang="en-US" sz="1400" b="1">
              <a:solidFill>
                <a:srgbClr val="FF0000"/>
              </a:solidFill>
            </a:rPr>
            <a:t>・個人防護具の計算シートに基づき算出された枚数等を補助対象とします。</a:t>
          </a:r>
          <a:endParaRPr kumimoji="1" lang="en-US" altLang="ja-JP" sz="14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291354</xdr:colOff>
      <xdr:row>10</xdr:row>
      <xdr:rowOff>224118</xdr:rowOff>
    </xdr:from>
    <xdr:to>
      <xdr:col>23</xdr:col>
      <xdr:colOff>625849</xdr:colOff>
      <xdr:row>13</xdr:row>
      <xdr:rowOff>3735</xdr:rowOff>
    </xdr:to>
    <xdr:sp macro="" textlink="">
      <xdr:nvSpPr>
        <xdr:cNvPr id="2" name="正方形/長方形 1">
          <a:extLst>
            <a:ext uri="{FF2B5EF4-FFF2-40B4-BE49-F238E27FC236}">
              <a16:creationId xmlns:a16="http://schemas.microsoft.com/office/drawing/2014/main" id="{F20C4231-5D46-466A-BA44-38D499B67B27}"/>
            </a:ext>
          </a:extLst>
        </xdr:cNvPr>
        <xdr:cNvSpPr/>
      </xdr:nvSpPr>
      <xdr:spPr>
        <a:xfrm>
          <a:off x="7485530" y="2857500"/>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21</xdr:col>
      <xdr:colOff>257736</xdr:colOff>
      <xdr:row>23</xdr:row>
      <xdr:rowOff>145676</xdr:rowOff>
    </xdr:from>
    <xdr:to>
      <xdr:col>28</xdr:col>
      <xdr:colOff>358589</xdr:colOff>
      <xdr:row>25</xdr:row>
      <xdr:rowOff>168088</xdr:rowOff>
    </xdr:to>
    <xdr:sp macro="" textlink="">
      <xdr:nvSpPr>
        <xdr:cNvPr id="2" name="吹き出し: 四角形 1">
          <a:extLst>
            <a:ext uri="{FF2B5EF4-FFF2-40B4-BE49-F238E27FC236}">
              <a16:creationId xmlns:a16="http://schemas.microsoft.com/office/drawing/2014/main" id="{636D9D27-495D-4C99-8710-A7CE88312CA8}"/>
            </a:ext>
          </a:extLst>
        </xdr:cNvPr>
        <xdr:cNvSpPr/>
      </xdr:nvSpPr>
      <xdr:spPr>
        <a:xfrm>
          <a:off x="7552765" y="5782235"/>
          <a:ext cx="4885765"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診療実績は</a:t>
          </a:r>
          <a:r>
            <a:rPr kumimoji="1" lang="en-US" altLang="ja-JP" sz="1600" b="1">
              <a:solidFill>
                <a:srgbClr val="FF0000"/>
              </a:solidFill>
              <a:latin typeface="+mn-ea"/>
              <a:ea typeface="+mn-ea"/>
            </a:rPr>
            <a:t>G-MIS</a:t>
          </a:r>
          <a:r>
            <a:rPr kumimoji="1" lang="ja-JP" altLang="en-US" sz="1600" b="1">
              <a:solidFill>
                <a:srgbClr val="FF0000"/>
              </a:solidFill>
              <a:latin typeface="+mn-ea"/>
              <a:ea typeface="+mn-ea"/>
            </a:rPr>
            <a:t>の入力実績を県で確認します。</a:t>
          </a:r>
        </a:p>
      </xdr:txBody>
    </xdr:sp>
    <xdr:clientData/>
  </xdr:twoCellAnchor>
  <xdr:twoCellAnchor>
    <xdr:from>
      <xdr:col>21</xdr:col>
      <xdr:colOff>336177</xdr:colOff>
      <xdr:row>12</xdr:row>
      <xdr:rowOff>168087</xdr:rowOff>
    </xdr:from>
    <xdr:to>
      <xdr:col>30</xdr:col>
      <xdr:colOff>78441</xdr:colOff>
      <xdr:row>14</xdr:row>
      <xdr:rowOff>156881</xdr:rowOff>
    </xdr:to>
    <xdr:sp macro="" textlink="">
      <xdr:nvSpPr>
        <xdr:cNvPr id="3" name="吹き出し: 四角形 2">
          <a:extLst>
            <a:ext uri="{FF2B5EF4-FFF2-40B4-BE49-F238E27FC236}">
              <a16:creationId xmlns:a16="http://schemas.microsoft.com/office/drawing/2014/main" id="{755A9582-B8B9-4B0D-BF78-5F45FCE18E11}"/>
            </a:ext>
          </a:extLst>
        </xdr:cNvPr>
        <xdr:cNvSpPr/>
      </xdr:nvSpPr>
      <xdr:spPr>
        <a:xfrm>
          <a:off x="7631206" y="3126440"/>
          <a:ext cx="5894294"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診療実績がない場合、補助金の返還が必要となります。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302556</xdr:colOff>
      <xdr:row>25</xdr:row>
      <xdr:rowOff>201707</xdr:rowOff>
    </xdr:from>
    <xdr:to>
      <xdr:col>29</xdr:col>
      <xdr:colOff>358586</xdr:colOff>
      <xdr:row>32</xdr:row>
      <xdr:rowOff>112060</xdr:rowOff>
    </xdr:to>
    <xdr:sp macro="" textlink="">
      <xdr:nvSpPr>
        <xdr:cNvPr id="2" name="吹き出し: 四角形 1">
          <a:extLst>
            <a:ext uri="{FF2B5EF4-FFF2-40B4-BE49-F238E27FC236}">
              <a16:creationId xmlns:a16="http://schemas.microsoft.com/office/drawing/2014/main" id="{B7F10DD4-023A-4C19-BE6C-8F2E4B642815}"/>
            </a:ext>
          </a:extLst>
        </xdr:cNvPr>
        <xdr:cNvSpPr/>
      </xdr:nvSpPr>
      <xdr:spPr>
        <a:xfrm>
          <a:off x="8269938" y="6925236"/>
          <a:ext cx="4762501" cy="2028265"/>
        </a:xfrm>
        <a:prstGeom prst="wedgeRectCallout">
          <a:avLst>
            <a:gd name="adj1" fmla="val -68390"/>
            <a:gd name="adj2" fmla="val -3984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②令和５年が初めての整備となるが、各設備を複数整備する場合</a:t>
          </a:r>
          <a:endParaRPr kumimoji="1" lang="en-US" altLang="ja-JP" sz="1200" b="1">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例）</a:t>
          </a:r>
          <a:r>
            <a:rPr kumimoji="1" lang="en-US" altLang="ja-JP" sz="1200" b="0">
              <a:solidFill>
                <a:srgbClr val="FF0000"/>
              </a:solidFill>
            </a:rPr>
            <a:t>HEPA</a:t>
          </a:r>
          <a:r>
            <a:rPr kumimoji="1" lang="ja-JP" altLang="en-US" sz="1200" b="0">
              <a:solidFill>
                <a:srgbClr val="FF0000"/>
              </a:solidFill>
            </a:rPr>
            <a:t>フィルター空気清浄機（陰圧対応可能なものに限る。）</a:t>
          </a:r>
          <a:endParaRPr kumimoji="1" lang="en-US" altLang="ja-JP" sz="1200" b="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rgbClr val="FF0000"/>
              </a:solidFill>
            </a:rPr>
            <a:t>・当院では、救急患者を診察するにあたり、診察室２室、医師２名体制で対応しており、その対応のために</a:t>
          </a:r>
          <a:r>
            <a:rPr kumimoji="1" lang="en-US" altLang="ja-JP" sz="1200" b="0">
              <a:solidFill>
                <a:srgbClr val="FF0000"/>
              </a:solidFill>
            </a:rPr>
            <a:t>HEPA</a:t>
          </a:r>
          <a:r>
            <a:rPr kumimoji="1" lang="ja-JP" altLang="en-US" sz="1200" b="0">
              <a:solidFill>
                <a:srgbClr val="FF0000"/>
              </a:solidFill>
            </a:rPr>
            <a:t>フィルター空気清浄機が２台必要となるため。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lt1"/>
              </a:solidFill>
              <a:effectLst/>
              <a:latin typeface="+mn-lt"/>
              <a:ea typeface="+mn-ea"/>
              <a:cs typeface="+mn-cs"/>
            </a:rPr>
            <a:t>HEPA</a:t>
          </a:r>
          <a:r>
            <a:rPr kumimoji="1" lang="ja-JP" altLang="ja-JP" sz="1100" b="0">
              <a:solidFill>
                <a:schemeClr val="lt1"/>
              </a:solidFill>
              <a:effectLst/>
              <a:latin typeface="+mn-lt"/>
              <a:ea typeface="+mn-ea"/>
              <a:cs typeface="+mn-cs"/>
            </a:rPr>
            <a:t>フィルター空気清浄機（陰圧対応可能なものに限る。）</a:t>
          </a:r>
          <a:endParaRPr lang="ja-JP" altLang="ja-JP" sz="1200">
            <a:effectLst/>
          </a:endParaRPr>
        </a:p>
        <a:p>
          <a:pPr algn="l"/>
          <a:endParaRPr kumimoji="1" lang="ja-JP" altLang="en-US" sz="1200" b="0">
            <a:solidFill>
              <a:srgbClr val="FF0000"/>
            </a:solidFill>
          </a:endParaRPr>
        </a:p>
      </xdr:txBody>
    </xdr:sp>
    <xdr:clientData/>
  </xdr:twoCellAnchor>
  <xdr:twoCellAnchor>
    <xdr:from>
      <xdr:col>22</xdr:col>
      <xdr:colOff>68915</xdr:colOff>
      <xdr:row>14</xdr:row>
      <xdr:rowOff>44824</xdr:rowOff>
    </xdr:from>
    <xdr:to>
      <xdr:col>29</xdr:col>
      <xdr:colOff>470646</xdr:colOff>
      <xdr:row>22</xdr:row>
      <xdr:rowOff>56031</xdr:rowOff>
    </xdr:to>
    <xdr:sp macro="" textlink="">
      <xdr:nvSpPr>
        <xdr:cNvPr id="3" name="吹き出し: 四角形 2">
          <a:extLst>
            <a:ext uri="{FF2B5EF4-FFF2-40B4-BE49-F238E27FC236}">
              <a16:creationId xmlns:a16="http://schemas.microsoft.com/office/drawing/2014/main" id="{CA7AC063-DDB6-4579-82EC-5696C9372F60}"/>
            </a:ext>
          </a:extLst>
        </xdr:cNvPr>
        <xdr:cNvSpPr/>
      </xdr:nvSpPr>
      <xdr:spPr>
        <a:xfrm>
          <a:off x="8036297" y="3496236"/>
          <a:ext cx="5108202" cy="2375648"/>
        </a:xfrm>
        <a:prstGeom prst="wedgeRectCallout">
          <a:avLst>
            <a:gd name="adj1" fmla="val -60281"/>
            <a:gd name="adj2" fmla="val 1228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①令和４年度以前に整備した設備を追加整備する理由（病院のみ）</a:t>
          </a:r>
          <a:endParaRPr kumimoji="1" lang="en-US" altLang="ja-JP" sz="1200" b="1">
            <a:solidFill>
              <a:sysClr val="windowText" lastClr="000000"/>
            </a:solidFill>
          </a:endParaRPr>
        </a:p>
        <a:p>
          <a:pPr algn="l"/>
          <a:endParaRPr kumimoji="1" lang="en-US" altLang="ja-JP" sz="1100">
            <a:solidFill>
              <a:sysClr val="windowText" lastClr="000000"/>
            </a:solidFill>
          </a:endParaRPr>
        </a:p>
        <a:p>
          <a:r>
            <a:rPr kumimoji="1" lang="ja-JP" altLang="ja-JP" sz="1100" b="0">
              <a:solidFill>
                <a:srgbClr val="FF0000"/>
              </a:solidFill>
              <a:effectLst/>
              <a:latin typeface="+mn-lt"/>
              <a:ea typeface="+mn-ea"/>
              <a:cs typeface="+mn-cs"/>
            </a:rPr>
            <a:t>例）</a:t>
          </a:r>
          <a:r>
            <a:rPr kumimoji="1" lang="ja-JP" altLang="en-US" sz="1100" b="0">
              <a:solidFill>
                <a:srgbClr val="FF0000"/>
              </a:solidFill>
              <a:effectLst/>
              <a:latin typeface="+mn-lt"/>
              <a:ea typeface="+mn-ea"/>
              <a:cs typeface="+mn-cs"/>
            </a:rPr>
            <a:t>簡易ベッド</a:t>
          </a:r>
          <a:endParaRPr kumimoji="1" lang="en-US" altLang="ja-JP" sz="1100" b="0">
            <a:solidFill>
              <a:srgbClr val="FF0000"/>
            </a:solidFill>
            <a:effectLst/>
            <a:latin typeface="+mn-lt"/>
            <a:ea typeface="+mn-ea"/>
            <a:cs typeface="+mn-cs"/>
          </a:endParaRPr>
        </a:p>
        <a:p>
          <a:r>
            <a:rPr kumimoji="1" lang="ja-JP" altLang="en-US" sz="1100">
              <a:solidFill>
                <a:srgbClr val="FF0000"/>
              </a:solidFill>
            </a:rPr>
            <a:t>・令和４年度に、救急対応のために簡易ベッドを２台購入し、外来対応を行ってきた。しかしながら、ピーク時には、最大５台程度ベッドが必要となり、他の外来からベッドを持ってくる等で対応を行ったところ。今後のピーク時に備えて、簡易ベッドを追加で３台整備することで、救急対応の逼迫時に対応できる体制を整えるため。　</a:t>
          </a:r>
        </a:p>
      </xdr:txBody>
    </xdr:sp>
    <xdr:clientData/>
  </xdr:twoCellAnchor>
  <xdr:twoCellAnchor>
    <xdr:from>
      <xdr:col>22</xdr:col>
      <xdr:colOff>134471</xdr:colOff>
      <xdr:row>22</xdr:row>
      <xdr:rowOff>190500</xdr:rowOff>
    </xdr:from>
    <xdr:to>
      <xdr:col>30</xdr:col>
      <xdr:colOff>531159</xdr:colOff>
      <xdr:row>25</xdr:row>
      <xdr:rowOff>24316</xdr:rowOff>
    </xdr:to>
    <xdr:sp macro="" textlink="">
      <xdr:nvSpPr>
        <xdr:cNvPr id="4" name="吹き出し: 四角形 3">
          <a:extLst>
            <a:ext uri="{FF2B5EF4-FFF2-40B4-BE49-F238E27FC236}">
              <a16:creationId xmlns:a16="http://schemas.microsoft.com/office/drawing/2014/main" id="{8F510332-A2A4-4D1A-B621-FD071D4006FF}"/>
            </a:ext>
          </a:extLst>
        </xdr:cNvPr>
        <xdr:cNvSpPr/>
      </xdr:nvSpPr>
      <xdr:spPr>
        <a:xfrm>
          <a:off x="8101853" y="6006353"/>
          <a:ext cx="5775512" cy="741492"/>
        </a:xfrm>
        <a:prstGeom prst="wedgeRectCallout">
          <a:avLst>
            <a:gd name="adj1" fmla="val -62322"/>
            <a:gd name="adj2" fmla="val -2570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記載例</a:t>
          </a:r>
          <a:r>
            <a:rPr kumimoji="1" lang="en-US" altLang="ja-JP" sz="1400" b="1">
              <a:solidFill>
                <a:srgbClr val="FF0000"/>
              </a:solidFill>
            </a:rPr>
            <a:t>】</a:t>
          </a:r>
          <a:r>
            <a:rPr kumimoji="1" lang="ja-JP" altLang="en-US" sz="1400" b="1">
              <a:solidFill>
                <a:srgbClr val="FF0000"/>
              </a:solidFill>
            </a:rPr>
            <a:t>を参考に、過去の整備実績、用途、効果、必要数量の根拠等について、具体的に記載しください。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A476-7387-46E3-938E-2ACADB6AF9EE}">
  <sheetPr>
    <tabColor rgb="FFFF0000"/>
  </sheetPr>
  <dimension ref="B1:Y22"/>
  <sheetViews>
    <sheetView showGridLines="0" tabSelected="1" view="pageBreakPreview" zoomScaleNormal="100" zoomScaleSheetLayoutView="100" workbookViewId="0">
      <selection activeCell="E5" sqref="E5:J5"/>
    </sheetView>
  </sheetViews>
  <sheetFormatPr defaultColWidth="8.75" defaultRowHeight="18.75"/>
  <cols>
    <col min="1" max="1" width="1.75" style="6" customWidth="1"/>
    <col min="2" max="2" width="4.25" style="6" customWidth="1"/>
    <col min="3" max="3" width="14.25" style="6" customWidth="1"/>
    <col min="4" max="4" width="12.625" style="6" customWidth="1"/>
    <col min="5" max="5" width="8.75" style="6"/>
    <col min="6" max="6" width="7" style="6" customWidth="1"/>
    <col min="7" max="7" width="7.5" style="6" customWidth="1"/>
    <col min="8" max="8" width="6.375" style="6" customWidth="1"/>
    <col min="9" max="9" width="9.625" style="6" customWidth="1"/>
    <col min="10" max="10" width="8.75" style="6"/>
    <col min="11" max="11" width="8.75" style="226"/>
    <col min="26" max="16384" width="8.75" style="6"/>
  </cols>
  <sheetData>
    <row r="1" spans="2:13" customFormat="1" ht="27" customHeight="1">
      <c r="B1" s="254" t="s">
        <v>312</v>
      </c>
      <c r="C1" s="254"/>
      <c r="D1" s="255" t="s">
        <v>313</v>
      </c>
      <c r="E1" s="255"/>
      <c r="F1" s="255"/>
      <c r="G1" s="255"/>
      <c r="H1" s="255"/>
      <c r="I1" s="255"/>
      <c r="J1" s="255"/>
      <c r="K1" s="226"/>
    </row>
    <row r="2" spans="2:13" customFormat="1">
      <c r="J2" t="s">
        <v>375</v>
      </c>
      <c r="K2" s="226"/>
    </row>
    <row r="3" spans="2:13">
      <c r="B3" s="232" t="s">
        <v>92</v>
      </c>
      <c r="C3" s="232"/>
      <c r="D3" s="5"/>
      <c r="E3" s="5"/>
      <c r="F3" s="5"/>
      <c r="G3" s="5"/>
      <c r="H3" s="5"/>
      <c r="I3" s="5"/>
      <c r="J3" s="5"/>
    </row>
    <row r="4" spans="2:13" ht="34.9" customHeight="1">
      <c r="B4" s="7" t="s">
        <v>93</v>
      </c>
      <c r="C4" s="7"/>
      <c r="D4" s="5"/>
      <c r="E4" s="5"/>
      <c r="F4" s="5"/>
      <c r="G4" s="5"/>
      <c r="H4" s="5"/>
      <c r="I4" s="5"/>
      <c r="J4" s="5"/>
    </row>
    <row r="5" spans="2:13" ht="34.9" customHeight="1">
      <c r="B5" s="233" t="s">
        <v>94</v>
      </c>
      <c r="C5" s="234"/>
      <c r="D5" s="235"/>
      <c r="E5" s="236"/>
      <c r="F5" s="236"/>
      <c r="G5" s="236"/>
      <c r="H5" s="236"/>
      <c r="I5" s="236"/>
      <c r="J5" s="236"/>
    </row>
    <row r="6" spans="2:13" ht="34.9" customHeight="1">
      <c r="B6" s="233" t="s">
        <v>95</v>
      </c>
      <c r="C6" s="234"/>
      <c r="D6" s="235"/>
      <c r="E6" s="236"/>
      <c r="F6" s="236"/>
      <c r="G6" s="236"/>
      <c r="H6" s="236"/>
      <c r="I6" s="236"/>
      <c r="J6" s="236"/>
      <c r="K6" s="227" t="s">
        <v>364</v>
      </c>
      <c r="L6" s="228"/>
      <c r="M6" s="228"/>
    </row>
    <row r="7" spans="2:13" ht="34.9" customHeight="1">
      <c r="B7" s="233" t="s">
        <v>96</v>
      </c>
      <c r="C7" s="234"/>
      <c r="D7" s="235"/>
      <c r="E7" s="236"/>
      <c r="F7" s="236"/>
      <c r="G7" s="236"/>
      <c r="H7" s="236"/>
      <c r="I7" s="236"/>
      <c r="J7" s="236"/>
      <c r="K7" s="227" t="s">
        <v>365</v>
      </c>
      <c r="L7" s="228"/>
      <c r="M7" s="228"/>
    </row>
    <row r="8" spans="2:13" ht="34.9" customHeight="1">
      <c r="B8" s="250" t="s">
        <v>71</v>
      </c>
      <c r="C8" s="234"/>
      <c r="D8" s="235"/>
      <c r="E8" s="236"/>
      <c r="F8" s="236"/>
      <c r="G8" s="236"/>
      <c r="H8" s="236"/>
      <c r="I8" s="236"/>
      <c r="J8" s="236"/>
      <c r="K8" s="227" t="s">
        <v>366</v>
      </c>
    </row>
    <row r="9" spans="2:13" ht="34.9" customHeight="1">
      <c r="B9" s="250" t="s">
        <v>105</v>
      </c>
      <c r="C9" s="234"/>
      <c r="D9" s="235"/>
      <c r="E9" s="236"/>
      <c r="F9" s="236"/>
      <c r="G9" s="236"/>
      <c r="H9" s="236"/>
      <c r="I9" s="236"/>
      <c r="J9" s="236"/>
    </row>
    <row r="10" spans="2:13" ht="34.9" customHeight="1">
      <c r="B10" s="251" t="s">
        <v>192</v>
      </c>
      <c r="C10" s="252"/>
      <c r="D10" s="253"/>
      <c r="E10" s="245"/>
      <c r="F10" s="245"/>
      <c r="G10" s="245"/>
      <c r="H10" s="245"/>
      <c r="I10" s="245"/>
      <c r="J10" s="245"/>
      <c r="K10" s="227" t="s">
        <v>367</v>
      </c>
    </row>
    <row r="11" spans="2:13" ht="34.9" customHeight="1">
      <c r="B11" s="264" t="s">
        <v>97</v>
      </c>
      <c r="C11" s="263" t="s">
        <v>98</v>
      </c>
      <c r="D11" s="244"/>
      <c r="E11" s="246"/>
      <c r="F11" s="247"/>
      <c r="G11" s="248"/>
      <c r="H11" s="8" t="s">
        <v>75</v>
      </c>
      <c r="I11" s="247"/>
      <c r="J11" s="248"/>
    </row>
    <row r="12" spans="2:13" ht="34.9" customHeight="1">
      <c r="B12" s="264"/>
      <c r="C12" s="243" t="s">
        <v>99</v>
      </c>
      <c r="D12" s="244"/>
      <c r="E12" s="245"/>
      <c r="F12" s="245"/>
      <c r="G12" s="245"/>
      <c r="H12" s="245"/>
      <c r="I12" s="245"/>
      <c r="J12" s="245"/>
    </row>
    <row r="13" spans="2:13" ht="34.9" customHeight="1">
      <c r="B13" s="264"/>
      <c r="C13" s="243" t="s">
        <v>100</v>
      </c>
      <c r="D13" s="244"/>
      <c r="E13" s="246"/>
      <c r="F13" s="247"/>
      <c r="G13" s="247"/>
      <c r="H13" s="247"/>
      <c r="I13" s="247"/>
      <c r="J13" s="248"/>
      <c r="K13" s="227" t="s">
        <v>368</v>
      </c>
    </row>
    <row r="14" spans="2:13" ht="40.15" customHeight="1">
      <c r="B14" s="264"/>
      <c r="C14" s="233" t="s">
        <v>101</v>
      </c>
      <c r="D14" s="235"/>
      <c r="E14" s="249"/>
      <c r="F14" s="245"/>
      <c r="G14" s="245"/>
      <c r="H14" s="245"/>
      <c r="I14" s="245"/>
      <c r="J14" s="245"/>
      <c r="K14" s="227" t="s">
        <v>369</v>
      </c>
    </row>
    <row r="15" spans="2:13" ht="34.9" customHeight="1">
      <c r="B15" s="237" t="s">
        <v>102</v>
      </c>
      <c r="C15" s="238"/>
      <c r="D15" s="10" t="s">
        <v>103</v>
      </c>
      <c r="E15" s="239"/>
      <c r="F15" s="239"/>
      <c r="G15" s="239"/>
      <c r="H15" s="239"/>
      <c r="I15" s="239"/>
      <c r="J15" s="239"/>
    </row>
    <row r="16" spans="2:13" ht="34.9" customHeight="1">
      <c r="B16" s="238"/>
      <c r="C16" s="238"/>
      <c r="D16" s="10" t="s">
        <v>74</v>
      </c>
      <c r="E16" s="239"/>
      <c r="F16" s="239"/>
      <c r="G16" s="239"/>
      <c r="H16" s="239"/>
      <c r="I16" s="239"/>
      <c r="J16" s="239"/>
    </row>
    <row r="17" spans="2:11" ht="34.9" customHeight="1">
      <c r="B17" s="238"/>
      <c r="C17" s="238"/>
      <c r="D17" s="11" t="s">
        <v>104</v>
      </c>
      <c r="E17" s="240"/>
      <c r="F17" s="241"/>
      <c r="G17" s="241"/>
      <c r="H17" s="241"/>
      <c r="I17" s="241"/>
      <c r="J17" s="242"/>
    </row>
    <row r="18" spans="2:11" ht="34.9" customHeight="1">
      <c r="B18" s="256" t="s">
        <v>320</v>
      </c>
      <c r="C18" s="256"/>
      <c r="D18" s="10" t="s">
        <v>139</v>
      </c>
      <c r="E18" s="239"/>
      <c r="F18" s="239"/>
      <c r="G18" s="239"/>
      <c r="H18" s="239"/>
      <c r="I18" s="239"/>
      <c r="J18" s="239"/>
    </row>
    <row r="19" spans="2:11" ht="34.9" customHeight="1">
      <c r="B19" s="256"/>
      <c r="C19" s="256"/>
      <c r="D19" s="10" t="s">
        <v>140</v>
      </c>
      <c r="E19" s="239"/>
      <c r="F19" s="239"/>
      <c r="G19" s="239"/>
      <c r="H19" s="239"/>
      <c r="I19" s="239"/>
      <c r="J19" s="239"/>
    </row>
    <row r="20" spans="2:11" ht="34.9" customHeight="1">
      <c r="B20" s="256"/>
      <c r="C20" s="256"/>
      <c r="D20" s="10" t="s">
        <v>141</v>
      </c>
      <c r="E20" s="257"/>
      <c r="F20" s="258"/>
      <c r="G20" s="259" t="s">
        <v>321</v>
      </c>
      <c r="H20" s="260"/>
      <c r="I20" s="261"/>
      <c r="J20" s="262"/>
    </row>
    <row r="21" spans="2:11" ht="34.9" customHeight="1">
      <c r="B21" s="256"/>
      <c r="C21" s="256"/>
      <c r="D21" s="9" t="s">
        <v>143</v>
      </c>
      <c r="E21" s="239"/>
      <c r="F21" s="239"/>
      <c r="G21" s="239"/>
      <c r="H21" s="239"/>
      <c r="I21" s="239"/>
      <c r="J21" s="239"/>
      <c r="K21" s="227" t="s">
        <v>370</v>
      </c>
    </row>
    <row r="22" spans="2:11" ht="34.9" customHeight="1">
      <c r="B22" s="256"/>
      <c r="C22" s="256"/>
      <c r="D22" s="11" t="s">
        <v>142</v>
      </c>
      <c r="E22" s="240"/>
      <c r="F22" s="241"/>
      <c r="G22" s="241"/>
      <c r="H22" s="241"/>
      <c r="I22" s="241"/>
      <c r="J22" s="242"/>
    </row>
  </sheetData>
  <sheetProtection algorithmName="SHA-512" hashValue="uHfNtpPgcwVEWLX9j87vOvQSok9iwSEdsl+1rKx7m6kpTF6CqAbI7tmhtAp9gZYtDGT7PCV7Ridox4DWh0AWEQ==" saltValue="7Pt5ej4VZc9UFtbUWAdelA==" spinCount="100000" sheet="1" selectLockedCells="1"/>
  <mergeCells count="37">
    <mergeCell ref="B1:C1"/>
    <mergeCell ref="D1:J1"/>
    <mergeCell ref="B18:C22"/>
    <mergeCell ref="E18:J18"/>
    <mergeCell ref="E21:J21"/>
    <mergeCell ref="E22:J22"/>
    <mergeCell ref="E19:J19"/>
    <mergeCell ref="E20:F20"/>
    <mergeCell ref="G20:H20"/>
    <mergeCell ref="I20:J20"/>
    <mergeCell ref="C11:D11"/>
    <mergeCell ref="E11:G11"/>
    <mergeCell ref="B11:B14"/>
    <mergeCell ref="I11:J11"/>
    <mergeCell ref="B8:D8"/>
    <mergeCell ref="E8:J8"/>
    <mergeCell ref="E10:J10"/>
    <mergeCell ref="B6:D6"/>
    <mergeCell ref="E6:J6"/>
    <mergeCell ref="B7:D7"/>
    <mergeCell ref="E7:J7"/>
    <mergeCell ref="B3:C3"/>
    <mergeCell ref="B5:D5"/>
    <mergeCell ref="E5:J5"/>
    <mergeCell ref="B15:C17"/>
    <mergeCell ref="E15:J15"/>
    <mergeCell ref="E16:J16"/>
    <mergeCell ref="E17:J17"/>
    <mergeCell ref="C12:D12"/>
    <mergeCell ref="E12:J12"/>
    <mergeCell ref="C13:D13"/>
    <mergeCell ref="E13:J13"/>
    <mergeCell ref="C14:D14"/>
    <mergeCell ref="E14:J14"/>
    <mergeCell ref="B9:D9"/>
    <mergeCell ref="E9:J9"/>
    <mergeCell ref="B10:D10"/>
  </mergeCells>
  <phoneticPr fontId="2"/>
  <dataValidations count="1">
    <dataValidation type="list" allowBlank="1" showInputMessage="1" showErrorMessage="1" sqref="E20" xr:uid="{EDDCCC83-8A17-41B7-93FB-A6FC9BD7A47D}">
      <formula1>"普通,当座"</formula1>
    </dataValidation>
  </dataValidations>
  <pageMargins left="0.7" right="0.43" top="0.56000000000000005" bottom="0.4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DDAF7-23B9-4FD0-BD9C-4A4DBACADEFB}">
  <sheetPr>
    <tabColor rgb="FF92D050"/>
  </sheetPr>
  <dimension ref="A1:U43"/>
  <sheetViews>
    <sheetView showGridLines="0" view="pageBreakPreview" topLeftCell="A4" zoomScale="85" zoomScaleNormal="85" zoomScaleSheetLayoutView="85" workbookViewId="0">
      <selection activeCell="B9" sqref="B9:T11"/>
    </sheetView>
  </sheetViews>
  <sheetFormatPr defaultColWidth="8.75" defaultRowHeight="18.75"/>
  <cols>
    <col min="1" max="21" width="4.5" style="6" customWidth="1"/>
    <col min="22" max="16384" width="8.75" style="6"/>
  </cols>
  <sheetData>
    <row r="1" spans="1:21">
      <c r="A1" s="71"/>
      <c r="B1" s="71"/>
      <c r="C1" s="71"/>
      <c r="D1" s="71"/>
      <c r="E1" s="71"/>
      <c r="F1" s="71"/>
      <c r="G1" s="71"/>
      <c r="H1" s="71"/>
      <c r="I1" s="71"/>
      <c r="J1" s="71"/>
      <c r="K1" s="71"/>
      <c r="L1" s="71"/>
      <c r="M1" s="71"/>
      <c r="N1" s="71"/>
      <c r="O1" s="71"/>
      <c r="P1" s="71"/>
      <c r="Q1" s="71"/>
      <c r="R1" s="71"/>
      <c r="S1" s="71"/>
      <c r="T1" s="71"/>
      <c r="U1" s="71"/>
    </row>
    <row r="2" spans="1:21">
      <c r="A2" s="73"/>
      <c r="B2" s="73"/>
      <c r="C2" s="73"/>
      <c r="D2" s="73"/>
      <c r="E2" s="73"/>
      <c r="F2" s="73"/>
      <c r="G2" s="73"/>
      <c r="H2" s="73"/>
      <c r="I2" s="71"/>
      <c r="J2" s="71"/>
      <c r="K2" s="71"/>
      <c r="L2" s="71"/>
      <c r="M2" s="71"/>
      <c r="N2" s="71"/>
      <c r="O2" s="71"/>
      <c r="P2" s="71"/>
      <c r="Q2" s="71"/>
      <c r="R2" s="71"/>
      <c r="S2" s="71"/>
      <c r="T2" s="71"/>
      <c r="U2" s="72"/>
    </row>
    <row r="3" spans="1:21" ht="21">
      <c r="A3" s="380" t="s">
        <v>314</v>
      </c>
      <c r="B3" s="380"/>
      <c r="C3" s="380"/>
      <c r="D3" s="380"/>
      <c r="E3" s="380"/>
      <c r="F3" s="380"/>
      <c r="G3" s="380"/>
      <c r="H3" s="380"/>
      <c r="I3" s="381"/>
      <c r="J3" s="381"/>
      <c r="K3" s="381"/>
      <c r="L3" s="381"/>
      <c r="M3" s="381"/>
      <c r="N3" s="381"/>
      <c r="O3" s="381"/>
      <c r="P3" s="381"/>
      <c r="Q3" s="381"/>
      <c r="R3" s="381"/>
      <c r="S3" s="381"/>
      <c r="T3" s="381"/>
      <c r="U3" s="381"/>
    </row>
    <row r="4" spans="1:21" ht="21">
      <c r="A4" s="139"/>
      <c r="B4" s="139"/>
      <c r="C4" s="139"/>
      <c r="D4" s="139"/>
      <c r="E4" s="139"/>
      <c r="F4" s="139"/>
      <c r="G4" s="139"/>
      <c r="H4" s="139"/>
      <c r="I4" s="140"/>
      <c r="J4" s="140"/>
      <c r="K4" s="140"/>
      <c r="L4" s="140"/>
      <c r="M4" s="140"/>
      <c r="N4" s="140"/>
      <c r="O4" s="140"/>
      <c r="P4" s="140"/>
      <c r="Q4" s="140"/>
      <c r="R4" s="140"/>
      <c r="S4" s="140"/>
      <c r="T4" s="140"/>
      <c r="U4" s="140"/>
    </row>
    <row r="5" spans="1:21" ht="21">
      <c r="A5" s="139"/>
      <c r="B5" s="139"/>
      <c r="C5" s="139"/>
      <c r="D5" s="139"/>
      <c r="E5" s="139"/>
      <c r="F5" s="139"/>
      <c r="G5" s="139"/>
      <c r="H5" s="139"/>
      <c r="I5" s="140"/>
      <c r="J5" s="140"/>
      <c r="K5" s="140"/>
      <c r="L5" s="140"/>
      <c r="M5" s="140"/>
      <c r="N5" s="140"/>
      <c r="O5" s="140"/>
      <c r="P5" s="140"/>
      <c r="Q5" s="140"/>
      <c r="R5" s="140"/>
      <c r="S5" s="140"/>
      <c r="T5" s="140"/>
      <c r="U5" s="140"/>
    </row>
    <row r="6" spans="1:21" ht="21">
      <c r="A6" s="139"/>
      <c r="B6" s="139"/>
      <c r="C6" s="139"/>
      <c r="D6" s="139"/>
      <c r="E6" s="139"/>
      <c r="F6" s="139"/>
      <c r="G6" s="139"/>
      <c r="H6" s="139"/>
      <c r="I6" s="140"/>
      <c r="J6" s="140"/>
      <c r="K6" s="17" t="s">
        <v>89</v>
      </c>
      <c r="L6" s="315">
        <f>基本情報!E8</f>
        <v>0</v>
      </c>
      <c r="M6" s="315"/>
      <c r="N6" s="315"/>
      <c r="O6" s="315"/>
      <c r="P6" s="315"/>
      <c r="Q6" s="315"/>
      <c r="R6" s="315"/>
      <c r="S6" s="315"/>
      <c r="T6" s="315"/>
      <c r="U6" s="146"/>
    </row>
    <row r="7" spans="1:21">
      <c r="A7" s="18"/>
      <c r="B7" s="18"/>
      <c r="C7" s="18"/>
      <c r="D7" s="18"/>
      <c r="E7" s="18"/>
      <c r="F7" s="18"/>
      <c r="G7" s="18"/>
      <c r="H7" s="18"/>
      <c r="I7" s="18"/>
      <c r="J7" s="18"/>
      <c r="K7" s="18"/>
      <c r="L7" s="18"/>
      <c r="M7" s="18"/>
      <c r="N7" s="18"/>
      <c r="O7" s="18"/>
      <c r="P7" s="18"/>
      <c r="Q7" s="18"/>
      <c r="R7" s="18"/>
      <c r="S7" s="18"/>
      <c r="T7" s="18"/>
      <c r="U7" s="18"/>
    </row>
    <row r="8" spans="1:21">
      <c r="A8" s="74"/>
      <c r="B8" s="74"/>
      <c r="C8" s="74"/>
      <c r="D8" s="74"/>
      <c r="E8" s="74"/>
      <c r="F8" s="74"/>
      <c r="G8" s="74"/>
      <c r="H8" s="74"/>
      <c r="I8" s="74"/>
      <c r="J8" s="74"/>
      <c r="K8" s="74"/>
      <c r="L8" s="74"/>
      <c r="M8" s="74"/>
      <c r="N8" s="74"/>
      <c r="O8" s="74"/>
      <c r="P8" s="74"/>
      <c r="Q8" s="74"/>
      <c r="R8" s="74"/>
      <c r="S8" s="74"/>
      <c r="T8" s="74"/>
      <c r="U8" s="74"/>
    </row>
    <row r="9" spans="1:21" customFormat="1">
      <c r="A9" s="170"/>
      <c r="B9" s="397" t="s">
        <v>317</v>
      </c>
      <c r="C9" s="397"/>
      <c r="D9" s="397"/>
      <c r="E9" s="397"/>
      <c r="F9" s="397"/>
      <c r="G9" s="397"/>
      <c r="H9" s="397"/>
      <c r="I9" s="397"/>
      <c r="J9" s="397"/>
      <c r="K9" s="397"/>
      <c r="L9" s="397"/>
      <c r="M9" s="397"/>
      <c r="N9" s="397"/>
      <c r="O9" s="397"/>
      <c r="P9" s="397"/>
      <c r="Q9" s="397"/>
      <c r="R9" s="397"/>
      <c r="S9" s="397"/>
      <c r="T9" s="397"/>
      <c r="U9" s="170"/>
    </row>
    <row r="10" spans="1:21" customFormat="1">
      <c r="A10" s="170"/>
      <c r="B10" s="397"/>
      <c r="C10" s="397"/>
      <c r="D10" s="397"/>
      <c r="E10" s="397"/>
      <c r="F10" s="397"/>
      <c r="G10" s="397"/>
      <c r="H10" s="397"/>
      <c r="I10" s="397"/>
      <c r="J10" s="397"/>
      <c r="K10" s="397"/>
      <c r="L10" s="397"/>
      <c r="M10" s="397"/>
      <c r="N10" s="397"/>
      <c r="O10" s="397"/>
      <c r="P10" s="397"/>
      <c r="Q10" s="397"/>
      <c r="R10" s="397"/>
      <c r="S10" s="397"/>
      <c r="T10" s="397"/>
      <c r="U10" s="170"/>
    </row>
    <row r="11" spans="1:21" customFormat="1">
      <c r="B11" s="397"/>
      <c r="C11" s="397"/>
      <c r="D11" s="397"/>
      <c r="E11" s="397"/>
      <c r="F11" s="397"/>
      <c r="G11" s="397"/>
      <c r="H11" s="397"/>
      <c r="I11" s="397"/>
      <c r="J11" s="397"/>
      <c r="K11" s="397"/>
      <c r="L11" s="397"/>
      <c r="M11" s="397"/>
      <c r="N11" s="397"/>
      <c r="O11" s="397"/>
      <c r="P11" s="397"/>
      <c r="Q11" s="397"/>
      <c r="R11" s="397"/>
      <c r="S11" s="397"/>
      <c r="T11" s="397"/>
    </row>
    <row r="12" spans="1:21" customFormat="1"/>
    <row r="13" spans="1:21" customFormat="1" ht="19.5">
      <c r="B13" s="416" t="s">
        <v>315</v>
      </c>
      <c r="C13" s="416"/>
      <c r="D13" s="416"/>
      <c r="E13" s="416"/>
      <c r="F13" s="416"/>
      <c r="G13" s="416"/>
      <c r="H13" s="416"/>
      <c r="I13" s="416"/>
      <c r="J13" s="416"/>
      <c r="K13" s="416"/>
      <c r="L13" s="416"/>
      <c r="M13" s="416"/>
      <c r="N13" s="416"/>
      <c r="O13" s="416"/>
      <c r="P13" s="416"/>
      <c r="Q13" s="416"/>
      <c r="R13" s="416"/>
      <c r="S13" s="416"/>
      <c r="T13" s="416"/>
    </row>
    <row r="14" spans="1:21" customFormat="1" ht="19.5">
      <c r="B14" s="171" t="s">
        <v>316</v>
      </c>
      <c r="C14" s="171"/>
      <c r="D14" s="171"/>
      <c r="E14" s="171"/>
      <c r="F14" s="171"/>
      <c r="G14" s="171"/>
      <c r="H14" s="171"/>
      <c r="I14" s="171"/>
      <c r="J14" s="171"/>
      <c r="K14" s="171"/>
      <c r="L14" s="171"/>
      <c r="M14" s="171"/>
      <c r="N14" s="171"/>
      <c r="O14" s="171"/>
      <c r="P14" s="171"/>
      <c r="Q14" s="171"/>
      <c r="R14" s="171"/>
      <c r="S14" s="171"/>
      <c r="T14" s="171"/>
    </row>
    <row r="15" spans="1:21" ht="19.5">
      <c r="B15" s="141"/>
      <c r="C15" s="141"/>
      <c r="D15" s="141"/>
      <c r="E15" s="141"/>
      <c r="F15" s="141"/>
      <c r="G15" s="141"/>
      <c r="H15" s="141"/>
      <c r="I15" s="141"/>
      <c r="J15" s="141"/>
      <c r="K15" s="141"/>
      <c r="L15" s="141"/>
      <c r="M15" s="141"/>
      <c r="N15" s="141"/>
      <c r="O15" s="141"/>
      <c r="P15" s="141"/>
      <c r="Q15" s="141"/>
      <c r="R15" s="141"/>
      <c r="S15" s="141"/>
      <c r="T15" s="141"/>
    </row>
    <row r="16" spans="1:21" ht="24.6" customHeight="1">
      <c r="B16" s="406" t="s">
        <v>175</v>
      </c>
      <c r="C16" s="407"/>
      <c r="D16" s="407"/>
      <c r="E16" s="407"/>
      <c r="F16" s="407"/>
      <c r="G16" s="408"/>
      <c r="H16" s="415"/>
      <c r="I16" s="415"/>
      <c r="J16" s="415"/>
      <c r="K16" s="415"/>
      <c r="L16" s="415"/>
      <c r="M16" s="415"/>
      <c r="N16" s="415"/>
      <c r="O16" s="415"/>
      <c r="P16" s="415"/>
      <c r="Q16" s="415"/>
      <c r="R16" s="415"/>
      <c r="S16" s="415"/>
      <c r="T16" s="415"/>
    </row>
    <row r="17" spans="2:20" ht="24.6" customHeight="1">
      <c r="B17" s="409"/>
      <c r="C17" s="410"/>
      <c r="D17" s="410"/>
      <c r="E17" s="410"/>
      <c r="F17" s="410"/>
      <c r="G17" s="411"/>
      <c r="H17" s="415"/>
      <c r="I17" s="415"/>
      <c r="J17" s="415"/>
      <c r="K17" s="415"/>
      <c r="L17" s="415"/>
      <c r="M17" s="415"/>
      <c r="N17" s="415"/>
      <c r="O17" s="415"/>
      <c r="P17" s="415"/>
      <c r="Q17" s="415"/>
      <c r="R17" s="415"/>
      <c r="S17" s="415"/>
      <c r="T17" s="415"/>
    </row>
    <row r="18" spans="2:20" ht="24.6" customHeight="1">
      <c r="B18" s="412"/>
      <c r="C18" s="413"/>
      <c r="D18" s="413"/>
      <c r="E18" s="413"/>
      <c r="F18" s="413"/>
      <c r="G18" s="414"/>
      <c r="H18" s="415"/>
      <c r="I18" s="415"/>
      <c r="J18" s="415"/>
      <c r="K18" s="415"/>
      <c r="L18" s="415"/>
      <c r="M18" s="415"/>
      <c r="N18" s="415"/>
      <c r="O18" s="415"/>
      <c r="P18" s="415"/>
      <c r="Q18" s="415"/>
      <c r="R18" s="415"/>
      <c r="S18" s="415"/>
      <c r="T18" s="415"/>
    </row>
    <row r="19" spans="2:20" ht="24.6" customHeight="1">
      <c r="B19" s="417" t="s">
        <v>59</v>
      </c>
      <c r="C19" s="417"/>
      <c r="D19" s="417"/>
      <c r="E19" s="417"/>
      <c r="F19" s="417"/>
      <c r="G19" s="417"/>
      <c r="H19" s="415"/>
      <c r="I19" s="415"/>
      <c r="J19" s="415"/>
      <c r="K19" s="415"/>
      <c r="L19" s="415"/>
      <c r="M19" s="415"/>
      <c r="N19" s="415"/>
      <c r="O19" s="415"/>
      <c r="P19" s="415"/>
      <c r="Q19" s="415"/>
      <c r="R19" s="415"/>
      <c r="S19" s="415"/>
      <c r="T19" s="415"/>
    </row>
    <row r="20" spans="2:20" ht="24.6" customHeight="1">
      <c r="B20" s="417"/>
      <c r="C20" s="417"/>
      <c r="D20" s="417"/>
      <c r="E20" s="417"/>
      <c r="F20" s="417"/>
      <c r="G20" s="417"/>
      <c r="H20" s="415"/>
      <c r="I20" s="415"/>
      <c r="J20" s="415"/>
      <c r="K20" s="415"/>
      <c r="L20" s="415"/>
      <c r="M20" s="415"/>
      <c r="N20" s="415"/>
      <c r="O20" s="415"/>
      <c r="P20" s="415"/>
      <c r="Q20" s="415"/>
      <c r="R20" s="415"/>
      <c r="S20" s="415"/>
      <c r="T20" s="415"/>
    </row>
    <row r="21" spans="2:20" ht="24.6" customHeight="1">
      <c r="B21" s="417"/>
      <c r="C21" s="417"/>
      <c r="D21" s="417"/>
      <c r="E21" s="417"/>
      <c r="F21" s="417"/>
      <c r="G21" s="417"/>
      <c r="H21" s="415"/>
      <c r="I21" s="415"/>
      <c r="J21" s="415"/>
      <c r="K21" s="415"/>
      <c r="L21" s="415"/>
      <c r="M21" s="415"/>
      <c r="N21" s="415"/>
      <c r="O21" s="415"/>
      <c r="P21" s="415"/>
      <c r="Q21" s="415"/>
      <c r="R21" s="415"/>
      <c r="S21" s="415"/>
      <c r="T21" s="415"/>
    </row>
    <row r="22" spans="2:20" ht="24.6" customHeight="1">
      <c r="B22" s="417" t="s">
        <v>186</v>
      </c>
      <c r="C22" s="417"/>
      <c r="D22" s="417"/>
      <c r="E22" s="417"/>
      <c r="F22" s="417"/>
      <c r="G22" s="417"/>
      <c r="H22" s="415"/>
      <c r="I22" s="415"/>
      <c r="J22" s="415"/>
      <c r="K22" s="415"/>
      <c r="L22" s="415"/>
      <c r="M22" s="415"/>
      <c r="N22" s="415"/>
      <c r="O22" s="415"/>
      <c r="P22" s="415"/>
      <c r="Q22" s="415"/>
      <c r="R22" s="415"/>
      <c r="S22" s="415"/>
      <c r="T22" s="415"/>
    </row>
    <row r="23" spans="2:20" ht="24.6" customHeight="1">
      <c r="B23" s="417"/>
      <c r="C23" s="417"/>
      <c r="D23" s="417"/>
      <c r="E23" s="417"/>
      <c r="F23" s="417"/>
      <c r="G23" s="417"/>
      <c r="H23" s="415"/>
      <c r="I23" s="415"/>
      <c r="J23" s="415"/>
      <c r="K23" s="415"/>
      <c r="L23" s="415"/>
      <c r="M23" s="415"/>
      <c r="N23" s="415"/>
      <c r="O23" s="415"/>
      <c r="P23" s="415"/>
      <c r="Q23" s="415"/>
      <c r="R23" s="415"/>
      <c r="S23" s="415"/>
      <c r="T23" s="415"/>
    </row>
    <row r="24" spans="2:20" ht="24.6" customHeight="1">
      <c r="B24" s="417"/>
      <c r="C24" s="417"/>
      <c r="D24" s="417"/>
      <c r="E24" s="417"/>
      <c r="F24" s="417"/>
      <c r="G24" s="417"/>
      <c r="H24" s="415"/>
      <c r="I24" s="415"/>
      <c r="J24" s="415"/>
      <c r="K24" s="415"/>
      <c r="L24" s="415"/>
      <c r="M24" s="415"/>
      <c r="N24" s="415"/>
      <c r="O24" s="415"/>
      <c r="P24" s="415"/>
      <c r="Q24" s="415"/>
      <c r="R24" s="415"/>
      <c r="S24" s="415"/>
      <c r="T24" s="415"/>
    </row>
    <row r="25" spans="2:20" ht="24.6" customHeight="1">
      <c r="B25" s="417" t="s">
        <v>106</v>
      </c>
      <c r="C25" s="417"/>
      <c r="D25" s="417"/>
      <c r="E25" s="417"/>
      <c r="F25" s="417"/>
      <c r="G25" s="417"/>
      <c r="H25" s="415"/>
      <c r="I25" s="415"/>
      <c r="J25" s="415"/>
      <c r="K25" s="415"/>
      <c r="L25" s="415"/>
      <c r="M25" s="415"/>
      <c r="N25" s="415"/>
      <c r="O25" s="415"/>
      <c r="P25" s="415"/>
      <c r="Q25" s="415"/>
      <c r="R25" s="415"/>
      <c r="S25" s="415"/>
      <c r="T25" s="415"/>
    </row>
    <row r="26" spans="2:20" ht="24.6" customHeight="1">
      <c r="B26" s="417"/>
      <c r="C26" s="417"/>
      <c r="D26" s="417"/>
      <c r="E26" s="417"/>
      <c r="F26" s="417"/>
      <c r="G26" s="417"/>
      <c r="H26" s="415"/>
      <c r="I26" s="415"/>
      <c r="J26" s="415"/>
      <c r="K26" s="415"/>
      <c r="L26" s="415"/>
      <c r="M26" s="415"/>
      <c r="N26" s="415"/>
      <c r="O26" s="415"/>
      <c r="P26" s="415"/>
      <c r="Q26" s="415"/>
      <c r="R26" s="415"/>
      <c r="S26" s="415"/>
      <c r="T26" s="415"/>
    </row>
    <row r="27" spans="2:20" ht="24.6" customHeight="1">
      <c r="B27" s="417"/>
      <c r="C27" s="417"/>
      <c r="D27" s="417"/>
      <c r="E27" s="417"/>
      <c r="F27" s="417"/>
      <c r="G27" s="417"/>
      <c r="H27" s="415"/>
      <c r="I27" s="415"/>
      <c r="J27" s="415"/>
      <c r="K27" s="415"/>
      <c r="L27" s="415"/>
      <c r="M27" s="415"/>
      <c r="N27" s="415"/>
      <c r="O27" s="415"/>
      <c r="P27" s="415"/>
      <c r="Q27" s="415"/>
      <c r="R27" s="415"/>
      <c r="S27" s="415"/>
      <c r="T27" s="415"/>
    </row>
    <row r="28" spans="2:20" ht="24.6" customHeight="1">
      <c r="B28" s="417" t="s">
        <v>107</v>
      </c>
      <c r="C28" s="417"/>
      <c r="D28" s="417"/>
      <c r="E28" s="417"/>
      <c r="F28" s="417"/>
      <c r="G28" s="417"/>
      <c r="H28" s="415"/>
      <c r="I28" s="415"/>
      <c r="J28" s="415"/>
      <c r="K28" s="415"/>
      <c r="L28" s="415"/>
      <c r="M28" s="415"/>
      <c r="N28" s="415"/>
      <c r="O28" s="415"/>
      <c r="P28" s="415"/>
      <c r="Q28" s="415"/>
      <c r="R28" s="415"/>
      <c r="S28" s="415"/>
      <c r="T28" s="415"/>
    </row>
    <row r="29" spans="2:20" ht="24.6" customHeight="1">
      <c r="B29" s="417"/>
      <c r="C29" s="417"/>
      <c r="D29" s="417"/>
      <c r="E29" s="417"/>
      <c r="F29" s="417"/>
      <c r="G29" s="417"/>
      <c r="H29" s="415"/>
      <c r="I29" s="415"/>
      <c r="J29" s="415"/>
      <c r="K29" s="415"/>
      <c r="L29" s="415"/>
      <c r="M29" s="415"/>
      <c r="N29" s="415"/>
      <c r="O29" s="415"/>
      <c r="P29" s="415"/>
      <c r="Q29" s="415"/>
      <c r="R29" s="415"/>
      <c r="S29" s="415"/>
      <c r="T29" s="415"/>
    </row>
    <row r="30" spans="2:20" ht="24.6" customHeight="1">
      <c r="B30" s="417"/>
      <c r="C30" s="417"/>
      <c r="D30" s="417"/>
      <c r="E30" s="417"/>
      <c r="F30" s="417"/>
      <c r="G30" s="417"/>
      <c r="H30" s="415"/>
      <c r="I30" s="415"/>
      <c r="J30" s="415"/>
      <c r="K30" s="415"/>
      <c r="L30" s="415"/>
      <c r="M30" s="415"/>
      <c r="N30" s="415"/>
      <c r="O30" s="415"/>
      <c r="P30" s="415"/>
      <c r="Q30" s="415"/>
      <c r="R30" s="415"/>
      <c r="S30" s="415"/>
      <c r="T30" s="415"/>
    </row>
    <row r="31" spans="2:20" ht="24.6" customHeight="1">
      <c r="B31" s="417" t="s">
        <v>297</v>
      </c>
      <c r="C31" s="417"/>
      <c r="D31" s="417"/>
      <c r="E31" s="417"/>
      <c r="F31" s="417"/>
      <c r="G31" s="417"/>
      <c r="H31" s="415"/>
      <c r="I31" s="415"/>
      <c r="J31" s="415"/>
      <c r="K31" s="415"/>
      <c r="L31" s="415"/>
      <c r="M31" s="415"/>
      <c r="N31" s="415"/>
      <c r="O31" s="415"/>
      <c r="P31" s="415"/>
      <c r="Q31" s="415"/>
      <c r="R31" s="415"/>
      <c r="S31" s="415"/>
      <c r="T31" s="415"/>
    </row>
    <row r="32" spans="2:20" ht="24.6" customHeight="1">
      <c r="B32" s="417"/>
      <c r="C32" s="417"/>
      <c r="D32" s="417"/>
      <c r="E32" s="417"/>
      <c r="F32" s="417"/>
      <c r="G32" s="417"/>
      <c r="H32" s="415"/>
      <c r="I32" s="415"/>
      <c r="J32" s="415"/>
      <c r="K32" s="415"/>
      <c r="L32" s="415"/>
      <c r="M32" s="415"/>
      <c r="N32" s="415"/>
      <c r="O32" s="415"/>
      <c r="P32" s="415"/>
      <c r="Q32" s="415"/>
      <c r="R32" s="415"/>
      <c r="S32" s="415"/>
      <c r="T32" s="415"/>
    </row>
    <row r="33" spans="2:20" ht="24.6" customHeight="1">
      <c r="B33" s="417"/>
      <c r="C33" s="417"/>
      <c r="D33" s="417"/>
      <c r="E33" s="417"/>
      <c r="F33" s="417"/>
      <c r="G33" s="417"/>
      <c r="H33" s="415"/>
      <c r="I33" s="415"/>
      <c r="J33" s="415"/>
      <c r="K33" s="415"/>
      <c r="L33" s="415"/>
      <c r="M33" s="415"/>
      <c r="N33" s="415"/>
      <c r="O33" s="415"/>
      <c r="P33" s="415"/>
      <c r="Q33" s="415"/>
      <c r="R33" s="415"/>
      <c r="S33" s="415"/>
      <c r="T33" s="415"/>
    </row>
    <row r="34" spans="2:20" ht="24.6" customHeight="1">
      <c r="B34" s="417" t="s">
        <v>298</v>
      </c>
      <c r="C34" s="417"/>
      <c r="D34" s="417"/>
      <c r="E34" s="417"/>
      <c r="F34" s="417"/>
      <c r="G34" s="417"/>
      <c r="H34" s="415"/>
      <c r="I34" s="415"/>
      <c r="J34" s="415"/>
      <c r="K34" s="415"/>
      <c r="L34" s="415"/>
      <c r="M34" s="415"/>
      <c r="N34" s="415"/>
      <c r="O34" s="415"/>
      <c r="P34" s="415"/>
      <c r="Q34" s="415"/>
      <c r="R34" s="415"/>
      <c r="S34" s="415"/>
      <c r="T34" s="415"/>
    </row>
    <row r="35" spans="2:20" ht="24.6" customHeight="1">
      <c r="B35" s="417"/>
      <c r="C35" s="417"/>
      <c r="D35" s="417"/>
      <c r="E35" s="417"/>
      <c r="F35" s="417"/>
      <c r="G35" s="417"/>
      <c r="H35" s="415"/>
      <c r="I35" s="415"/>
      <c r="J35" s="415"/>
      <c r="K35" s="415"/>
      <c r="L35" s="415"/>
      <c r="M35" s="415"/>
      <c r="N35" s="415"/>
      <c r="O35" s="415"/>
      <c r="P35" s="415"/>
      <c r="Q35" s="415"/>
      <c r="R35" s="415"/>
      <c r="S35" s="415"/>
      <c r="T35" s="415"/>
    </row>
    <row r="36" spans="2:20" ht="24.6" customHeight="1">
      <c r="B36" s="417"/>
      <c r="C36" s="417"/>
      <c r="D36" s="417"/>
      <c r="E36" s="417"/>
      <c r="F36" s="417"/>
      <c r="G36" s="417"/>
      <c r="H36" s="415"/>
      <c r="I36" s="415"/>
      <c r="J36" s="415"/>
      <c r="K36" s="415"/>
      <c r="L36" s="415"/>
      <c r="M36" s="415"/>
      <c r="N36" s="415"/>
      <c r="O36" s="415"/>
      <c r="P36" s="415"/>
      <c r="Q36" s="415"/>
      <c r="R36" s="415"/>
      <c r="S36" s="415"/>
      <c r="T36" s="415"/>
    </row>
    <row r="37" spans="2:20" ht="19.5">
      <c r="B37" s="47" t="s">
        <v>193</v>
      </c>
      <c r="C37" s="47"/>
      <c r="D37" s="47"/>
      <c r="E37" s="47"/>
      <c r="F37" s="47"/>
      <c r="G37" s="47"/>
      <c r="H37" s="47"/>
      <c r="I37" s="47"/>
      <c r="J37" s="47"/>
      <c r="K37" s="47"/>
      <c r="L37" s="47"/>
      <c r="M37" s="47"/>
      <c r="N37" s="47"/>
      <c r="O37" s="47"/>
      <c r="P37" s="47"/>
      <c r="Q37" s="47"/>
      <c r="R37" s="47"/>
      <c r="S37" s="47"/>
      <c r="T37" s="47"/>
    </row>
    <row r="38" spans="2:20" ht="19.5">
      <c r="B38" s="47"/>
      <c r="C38" s="47"/>
      <c r="D38" s="47"/>
      <c r="E38" s="47"/>
      <c r="F38" s="47"/>
      <c r="G38" s="47"/>
      <c r="H38" s="47"/>
      <c r="I38" s="47"/>
      <c r="J38" s="47"/>
      <c r="K38" s="47"/>
      <c r="L38" s="47"/>
      <c r="M38" s="47"/>
      <c r="N38" s="47"/>
      <c r="O38" s="47"/>
      <c r="P38" s="47"/>
      <c r="Q38" s="47"/>
      <c r="R38" s="47"/>
      <c r="S38" s="47"/>
      <c r="T38" s="47"/>
    </row>
    <row r="39" spans="2:20" ht="19.5">
      <c r="B39" s="47"/>
      <c r="C39" s="47"/>
      <c r="D39" s="47"/>
      <c r="E39" s="47"/>
      <c r="F39" s="47"/>
      <c r="G39" s="47"/>
      <c r="H39" s="47"/>
      <c r="I39" s="47"/>
      <c r="J39" s="47"/>
      <c r="K39" s="47"/>
      <c r="L39" s="47"/>
      <c r="M39" s="47"/>
      <c r="N39" s="47"/>
      <c r="O39" s="47"/>
      <c r="P39" s="47"/>
      <c r="Q39" s="47"/>
      <c r="R39" s="47"/>
      <c r="S39" s="47"/>
      <c r="T39" s="47"/>
    </row>
    <row r="40" spans="2:20" ht="19.5">
      <c r="B40" s="47"/>
      <c r="C40" s="47"/>
      <c r="D40" s="47"/>
      <c r="E40" s="47"/>
      <c r="F40" s="47"/>
      <c r="G40" s="47"/>
      <c r="H40" s="47"/>
      <c r="I40" s="47"/>
      <c r="J40" s="47"/>
      <c r="K40" s="47"/>
      <c r="L40" s="47"/>
      <c r="M40" s="47"/>
      <c r="N40" s="47"/>
      <c r="O40" s="47"/>
      <c r="P40" s="47"/>
      <c r="Q40" s="47"/>
      <c r="R40" s="47"/>
      <c r="S40" s="47"/>
      <c r="T40" s="47"/>
    </row>
    <row r="41" spans="2:20" ht="19.5">
      <c r="B41" s="47"/>
      <c r="C41" s="47"/>
      <c r="D41" s="47"/>
      <c r="E41" s="47"/>
      <c r="F41" s="47"/>
      <c r="G41" s="47"/>
      <c r="H41" s="47"/>
      <c r="I41" s="47"/>
      <c r="J41" s="47"/>
      <c r="K41" s="47"/>
      <c r="L41" s="47"/>
      <c r="M41" s="47"/>
      <c r="N41" s="47"/>
      <c r="O41" s="47"/>
      <c r="P41" s="47"/>
      <c r="Q41" s="47"/>
      <c r="R41" s="47"/>
      <c r="S41" s="47"/>
      <c r="T41" s="47"/>
    </row>
    <row r="42" spans="2:20" ht="19.5">
      <c r="B42" s="47"/>
      <c r="C42" s="47"/>
      <c r="D42" s="47"/>
      <c r="E42" s="47"/>
      <c r="F42" s="47"/>
      <c r="G42" s="47"/>
      <c r="H42" s="47"/>
      <c r="I42" s="47"/>
      <c r="J42" s="47"/>
      <c r="K42" s="47"/>
      <c r="L42" s="47"/>
      <c r="M42" s="47"/>
      <c r="N42" s="47"/>
      <c r="O42" s="47"/>
      <c r="P42" s="47"/>
      <c r="Q42" s="47"/>
      <c r="R42" s="47"/>
      <c r="S42" s="47"/>
      <c r="T42" s="47"/>
    </row>
    <row r="43" spans="2:20" ht="19.5">
      <c r="B43" s="47"/>
      <c r="C43" s="47"/>
      <c r="D43" s="47"/>
      <c r="E43" s="47"/>
      <c r="F43" s="47"/>
      <c r="G43" s="47"/>
      <c r="H43" s="47"/>
      <c r="I43" s="47"/>
      <c r="J43" s="47"/>
      <c r="K43" s="47"/>
      <c r="L43" s="47"/>
      <c r="M43" s="47"/>
      <c r="N43" s="47"/>
      <c r="O43" s="47"/>
      <c r="P43" s="47"/>
      <c r="Q43" s="47"/>
      <c r="R43" s="47"/>
      <c r="S43" s="47"/>
      <c r="T43" s="47"/>
    </row>
  </sheetData>
  <sheetProtection algorithmName="SHA-512" hashValue="vsuSPDBAeQjn1LvtuUNZpC7gp8eF11nAsFbE/itkExkkKeglW1kIwR0gQwRQC9dAj9cM3HbBLbrBPDGXnfrLnA==" saltValue="6xJ3EDpfCCG6xzGynV6duQ==" spinCount="100000" sheet="1" formatRows="0" selectLockedCells="1"/>
  <mergeCells count="18">
    <mergeCell ref="B28:G30"/>
    <mergeCell ref="H28:T30"/>
    <mergeCell ref="B31:G33"/>
    <mergeCell ref="H31:T33"/>
    <mergeCell ref="B34:G36"/>
    <mergeCell ref="H34:T36"/>
    <mergeCell ref="B22:G24"/>
    <mergeCell ref="H22:T24"/>
    <mergeCell ref="B25:G27"/>
    <mergeCell ref="H25:T27"/>
    <mergeCell ref="B19:G21"/>
    <mergeCell ref="H19:T21"/>
    <mergeCell ref="B16:G18"/>
    <mergeCell ref="H16:T18"/>
    <mergeCell ref="A3:U3"/>
    <mergeCell ref="L6:T6"/>
    <mergeCell ref="B9:T11"/>
    <mergeCell ref="B13:T13"/>
  </mergeCells>
  <phoneticPr fontId="2"/>
  <pageMargins left="0.7" right="0.4" top="0.75" bottom="0.75" header="0.3" footer="0.3"/>
  <pageSetup paperSize="9"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FC49-76EE-497A-929D-76B1E507F67F}">
  <sheetPr>
    <tabColor theme="4" tint="0.39997558519241921"/>
  </sheetPr>
  <dimension ref="A1:X40"/>
  <sheetViews>
    <sheetView showGridLines="0" showZeros="0" view="pageBreakPreview" topLeftCell="A32" zoomScaleNormal="100" zoomScaleSheetLayoutView="100" workbookViewId="0">
      <selection activeCell="H32" sqref="H32:V36"/>
    </sheetView>
  </sheetViews>
  <sheetFormatPr defaultColWidth="3.375" defaultRowHeight="19.5"/>
  <cols>
    <col min="1" max="16384" width="3.375" style="65"/>
  </cols>
  <sheetData>
    <row r="1" spans="1:24">
      <c r="A1" s="64" t="s">
        <v>38</v>
      </c>
    </row>
    <row r="2" spans="1:24" ht="19.899999999999999" customHeight="1">
      <c r="Q2" s="269"/>
      <c r="R2" s="269"/>
      <c r="S2" s="269"/>
      <c r="T2" s="269"/>
      <c r="U2" s="269"/>
      <c r="V2" s="269"/>
      <c r="W2" s="269"/>
      <c r="X2" s="66" t="s">
        <v>60</v>
      </c>
    </row>
    <row r="3" spans="1:24">
      <c r="Q3" s="270" t="s">
        <v>108</v>
      </c>
      <c r="R3" s="269"/>
      <c r="S3" s="269"/>
      <c r="T3" s="269"/>
      <c r="U3" s="269"/>
      <c r="V3" s="269"/>
      <c r="W3" s="269"/>
      <c r="X3" s="66" t="s">
        <v>52</v>
      </c>
    </row>
    <row r="6" spans="1:24">
      <c r="B6" s="65" t="s">
        <v>29</v>
      </c>
    </row>
    <row r="8" spans="1:24">
      <c r="L8" s="65" t="s">
        <v>82</v>
      </c>
      <c r="X8" s="45"/>
    </row>
    <row r="9" spans="1:24">
      <c r="L9" s="65" t="s">
        <v>83</v>
      </c>
      <c r="M9" s="67"/>
      <c r="N9" s="67"/>
      <c r="O9" s="68"/>
      <c r="P9" s="68"/>
      <c r="Q9" s="68"/>
      <c r="R9" s="68"/>
      <c r="S9" s="68"/>
      <c r="T9" s="68"/>
      <c r="U9" s="68"/>
      <c r="V9" s="68"/>
      <c r="W9" s="68"/>
      <c r="X9" s="45"/>
    </row>
    <row r="10" spans="1:24">
      <c r="M10" s="267" t="str">
        <f>IF(基本情報!E5="","",基本情報!E5)</f>
        <v/>
      </c>
      <c r="N10" s="267"/>
      <c r="O10" s="267"/>
      <c r="P10" s="267"/>
      <c r="Q10" s="267"/>
      <c r="R10" s="267"/>
      <c r="S10" s="267"/>
      <c r="T10" s="267"/>
      <c r="U10" s="267"/>
      <c r="V10" s="267"/>
      <c r="W10" s="267"/>
      <c r="X10" s="45"/>
    </row>
    <row r="11" spans="1:24">
      <c r="L11" s="65" t="s">
        <v>84</v>
      </c>
      <c r="M11" s="67"/>
      <c r="N11" s="67"/>
      <c r="O11" s="68"/>
      <c r="P11" s="68"/>
      <c r="Q11" s="68"/>
      <c r="R11" s="68"/>
      <c r="S11" s="68"/>
      <c r="T11" s="68"/>
      <c r="U11" s="68"/>
      <c r="V11" s="68"/>
      <c r="W11" s="68"/>
    </row>
    <row r="12" spans="1:24">
      <c r="M12" s="267" t="str">
        <f>IF(基本情報!E6="","",基本情報!E6)</f>
        <v/>
      </c>
      <c r="N12" s="267"/>
      <c r="O12" s="267"/>
      <c r="P12" s="267"/>
      <c r="Q12" s="267"/>
      <c r="R12" s="267"/>
      <c r="S12" s="267"/>
      <c r="T12" s="267"/>
      <c r="U12" s="267"/>
      <c r="V12" s="267"/>
      <c r="W12" s="267"/>
      <c r="X12" s="66"/>
    </row>
    <row r="13" spans="1:24">
      <c r="M13" s="266">
        <f>基本情報!E7</f>
        <v>0</v>
      </c>
      <c r="N13" s="421"/>
      <c r="O13" s="421"/>
      <c r="P13" s="421"/>
      <c r="Q13" s="421"/>
      <c r="R13" s="421"/>
      <c r="S13" s="421"/>
      <c r="T13" s="421"/>
      <c r="U13" s="421"/>
      <c r="V13" s="421"/>
      <c r="W13" s="421"/>
      <c r="X13" s="66"/>
    </row>
    <row r="14" spans="1:24" ht="13.9" customHeight="1"/>
    <row r="15" spans="1:24" ht="13.9" customHeight="1"/>
    <row r="16" spans="1:24">
      <c r="A16" s="271" t="s">
        <v>39</v>
      </c>
      <c r="B16" s="271"/>
      <c r="C16" s="271"/>
      <c r="D16" s="271"/>
      <c r="E16" s="271"/>
      <c r="F16" s="271"/>
      <c r="G16" s="271"/>
      <c r="H16" s="271"/>
      <c r="I16" s="271"/>
      <c r="J16" s="271"/>
      <c r="K16" s="271"/>
      <c r="L16" s="271"/>
      <c r="M16" s="271"/>
      <c r="N16" s="271"/>
      <c r="O16" s="271"/>
      <c r="P16" s="271"/>
      <c r="Q16" s="271"/>
      <c r="R16" s="271"/>
      <c r="S16" s="271"/>
      <c r="T16" s="271"/>
      <c r="U16" s="271"/>
      <c r="V16" s="271"/>
      <c r="W16" s="271"/>
    </row>
    <row r="17" spans="1:24" ht="14.45" customHeight="1"/>
    <row r="18" spans="1:24" ht="14.45" customHeight="1"/>
    <row r="19" spans="1:24">
      <c r="B19" s="65" t="s">
        <v>40</v>
      </c>
    </row>
    <row r="20" spans="1:24" ht="13.9" customHeight="1"/>
    <row r="21" spans="1:24" ht="13.9" customHeight="1"/>
    <row r="22" spans="1:24">
      <c r="A22" s="65" t="s">
        <v>33</v>
      </c>
      <c r="I22" s="65" t="s">
        <v>205</v>
      </c>
    </row>
    <row r="23" spans="1:24">
      <c r="I23" s="65" t="s">
        <v>206</v>
      </c>
    </row>
    <row r="24" spans="1:24" ht="12" customHeight="1"/>
    <row r="25" spans="1:24">
      <c r="A25" s="65" t="s">
        <v>85</v>
      </c>
      <c r="I25" s="266">
        <f>基本情報!E8</f>
        <v>0</v>
      </c>
      <c r="J25" s="267"/>
      <c r="K25" s="267"/>
      <c r="L25" s="267"/>
      <c r="M25" s="267"/>
      <c r="N25" s="267"/>
      <c r="O25" s="267"/>
      <c r="P25" s="267"/>
      <c r="Q25" s="267"/>
      <c r="R25" s="267"/>
      <c r="S25" s="267"/>
      <c r="T25" s="267"/>
      <c r="U25" s="267"/>
    </row>
    <row r="26" spans="1:24">
      <c r="H26" s="65" t="s">
        <v>87</v>
      </c>
      <c r="I26" s="266">
        <f>基本情報!E9</f>
        <v>0</v>
      </c>
      <c r="J26" s="268"/>
      <c r="K26" s="268"/>
      <c r="L26" s="268"/>
      <c r="M26" s="268"/>
      <c r="N26" s="268"/>
      <c r="O26" s="268"/>
      <c r="P26" s="268"/>
      <c r="Q26" s="268"/>
      <c r="R26" s="268"/>
      <c r="S26" s="268"/>
      <c r="T26" s="268"/>
      <c r="U26" s="268"/>
      <c r="V26" s="65" t="s">
        <v>88</v>
      </c>
    </row>
    <row r="27" spans="1:24" ht="13.15" customHeight="1"/>
    <row r="28" spans="1:24">
      <c r="A28" s="65" t="s">
        <v>340</v>
      </c>
      <c r="H28" s="65" t="s">
        <v>34</v>
      </c>
      <c r="I28" s="420"/>
      <c r="J28" s="420"/>
      <c r="K28" s="420"/>
      <c r="L28" s="420"/>
      <c r="M28" s="420"/>
      <c r="N28" s="420"/>
      <c r="O28" s="65" t="s">
        <v>35</v>
      </c>
      <c r="X28" s="65" t="s">
        <v>109</v>
      </c>
    </row>
    <row r="29" spans="1:24">
      <c r="A29" s="65" t="s">
        <v>41</v>
      </c>
      <c r="H29" s="65" t="s">
        <v>34</v>
      </c>
      <c r="I29" s="419">
        <f>I30-I28</f>
        <v>0</v>
      </c>
      <c r="J29" s="419"/>
      <c r="K29" s="419"/>
      <c r="L29" s="419"/>
      <c r="M29" s="419"/>
      <c r="N29" s="419"/>
      <c r="O29" s="65" t="s">
        <v>35</v>
      </c>
    </row>
    <row r="30" spans="1:24">
      <c r="A30" s="65" t="s">
        <v>42</v>
      </c>
      <c r="H30" s="65" t="s">
        <v>34</v>
      </c>
      <c r="I30" s="419">
        <f>'別紙8-1（変更）'!I18</f>
        <v>0</v>
      </c>
      <c r="J30" s="419"/>
      <c r="K30" s="419"/>
      <c r="L30" s="419"/>
      <c r="M30" s="419"/>
      <c r="N30" s="419"/>
      <c r="O30" s="65" t="s">
        <v>35</v>
      </c>
    </row>
    <row r="31" spans="1:24" ht="12" customHeight="1"/>
    <row r="32" spans="1:24">
      <c r="A32" s="65" t="s">
        <v>341</v>
      </c>
      <c r="H32" s="418"/>
      <c r="I32" s="418"/>
      <c r="J32" s="418"/>
      <c r="K32" s="418"/>
      <c r="L32" s="418"/>
      <c r="M32" s="418"/>
      <c r="N32" s="418"/>
      <c r="O32" s="418"/>
      <c r="P32" s="418"/>
      <c r="Q32" s="418"/>
      <c r="R32" s="418"/>
      <c r="S32" s="418"/>
      <c r="T32" s="418"/>
      <c r="U32" s="418"/>
      <c r="V32" s="418"/>
    </row>
    <row r="33" spans="1:22">
      <c r="H33" s="418"/>
      <c r="I33" s="418"/>
      <c r="J33" s="418"/>
      <c r="K33" s="418"/>
      <c r="L33" s="418"/>
      <c r="M33" s="418"/>
      <c r="N33" s="418"/>
      <c r="O33" s="418"/>
      <c r="P33" s="418"/>
      <c r="Q33" s="418"/>
      <c r="R33" s="418"/>
      <c r="S33" s="418"/>
      <c r="T33" s="418"/>
      <c r="U33" s="418"/>
      <c r="V33" s="418"/>
    </row>
    <row r="34" spans="1:22">
      <c r="H34" s="418"/>
      <c r="I34" s="418"/>
      <c r="J34" s="418"/>
      <c r="K34" s="418"/>
      <c r="L34" s="418"/>
      <c r="M34" s="418"/>
      <c r="N34" s="418"/>
      <c r="O34" s="418"/>
      <c r="P34" s="418"/>
      <c r="Q34" s="418"/>
      <c r="R34" s="418"/>
      <c r="S34" s="418"/>
      <c r="T34" s="418"/>
      <c r="U34" s="418"/>
      <c r="V34" s="418"/>
    </row>
    <row r="35" spans="1:22">
      <c r="H35" s="418"/>
      <c r="I35" s="418"/>
      <c r="J35" s="418"/>
      <c r="K35" s="418"/>
      <c r="L35" s="418"/>
      <c r="M35" s="418"/>
      <c r="N35" s="418"/>
      <c r="O35" s="418"/>
      <c r="P35" s="418"/>
      <c r="Q35" s="418"/>
      <c r="R35" s="418"/>
      <c r="S35" s="418"/>
      <c r="T35" s="418"/>
      <c r="U35" s="418"/>
      <c r="V35" s="418"/>
    </row>
    <row r="36" spans="1:22">
      <c r="H36" s="418"/>
      <c r="I36" s="418"/>
      <c r="J36" s="418"/>
      <c r="K36" s="418"/>
      <c r="L36" s="418"/>
      <c r="M36" s="418"/>
      <c r="N36" s="418"/>
      <c r="O36" s="418"/>
      <c r="P36" s="418"/>
      <c r="Q36" s="418"/>
      <c r="R36" s="418"/>
      <c r="S36" s="418"/>
      <c r="T36" s="418"/>
      <c r="U36" s="418"/>
      <c r="V36" s="418"/>
    </row>
    <row r="37" spans="1:22" ht="13.15" customHeight="1"/>
    <row r="38" spans="1:22">
      <c r="A38" s="65" t="s">
        <v>342</v>
      </c>
      <c r="H38" s="65" t="s">
        <v>37</v>
      </c>
    </row>
    <row r="39" spans="1:22" ht="10.9" customHeight="1"/>
    <row r="40" spans="1:22">
      <c r="A40" s="65" t="s">
        <v>338</v>
      </c>
      <c r="C40" s="65" t="s">
        <v>339</v>
      </c>
    </row>
  </sheetData>
  <sheetProtection algorithmName="SHA-512" hashValue="DIzGkrakaKlrSYf6QK8W05fxRC/QXQgS7PnrsXY7vTJ44XVwBzhG05UCJJimSb0pQieK9kQqS7jsfXXexNabgA==" saltValue="fKCo0hDJRoj0GTKHmQVh1g==" spinCount="100000" sheet="1" formatRows="0" selectLockedCells="1"/>
  <mergeCells count="12">
    <mergeCell ref="H32:V36"/>
    <mergeCell ref="I29:N29"/>
    <mergeCell ref="I30:N30"/>
    <mergeCell ref="Q2:W2"/>
    <mergeCell ref="Q3:W3"/>
    <mergeCell ref="A16:W16"/>
    <mergeCell ref="I28:N28"/>
    <mergeCell ref="M10:W10"/>
    <mergeCell ref="M12:W12"/>
    <mergeCell ref="M13:W13"/>
    <mergeCell ref="I25:U25"/>
    <mergeCell ref="I26:U26"/>
  </mergeCells>
  <phoneticPr fontId="2"/>
  <pageMargins left="0.7" right="0.7" top="0.75" bottom="0.52"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3E8C2-19BC-477F-8C45-AFEA226025E8}">
  <sheetPr>
    <tabColor theme="4" tint="0.39997558519241921"/>
    <pageSetUpPr fitToPage="1"/>
  </sheetPr>
  <dimension ref="B1:O20"/>
  <sheetViews>
    <sheetView showGridLines="0" view="pageBreakPreview" topLeftCell="A7" zoomScale="70" zoomScaleNormal="100" zoomScaleSheetLayoutView="70" workbookViewId="0">
      <selection activeCell="E9" sqref="E9:J9"/>
    </sheetView>
  </sheetViews>
  <sheetFormatPr defaultColWidth="8.75" defaultRowHeight="18.75"/>
  <cols>
    <col min="1" max="1" width="2.375" style="6" customWidth="1"/>
    <col min="2" max="2" width="46.75" style="6" customWidth="1"/>
    <col min="3" max="10" width="13.625" style="6" customWidth="1"/>
    <col min="11" max="12" width="8.75" style="6"/>
    <col min="13" max="13" width="0" style="6" hidden="1" customWidth="1"/>
    <col min="14" max="14" width="10.5" style="6" hidden="1" customWidth="1"/>
    <col min="15" max="15" width="15.625" style="6" hidden="1" customWidth="1"/>
    <col min="16" max="16384" width="8.75" style="6"/>
  </cols>
  <sheetData>
    <row r="1" spans="2:15" ht="24" customHeight="1">
      <c r="B1" s="6" t="s">
        <v>210</v>
      </c>
      <c r="K1" s="176" t="s">
        <v>323</v>
      </c>
    </row>
    <row r="2" spans="2:15" ht="25.15" customHeight="1">
      <c r="B2" s="273" t="s">
        <v>209</v>
      </c>
      <c r="C2" s="273"/>
      <c r="D2" s="273"/>
      <c r="E2" s="273"/>
      <c r="F2" s="273"/>
      <c r="G2" s="273"/>
      <c r="H2" s="273"/>
      <c r="I2" s="273"/>
      <c r="J2" s="273"/>
      <c r="K2" s="273"/>
    </row>
    <row r="3" spans="2:15" ht="15.6" customHeight="1">
      <c r="B3" s="138"/>
    </row>
    <row r="4" spans="2:15" ht="25.15" customHeight="1">
      <c r="G4" s="50" t="s">
        <v>89</v>
      </c>
      <c r="H4" s="274">
        <f>基本情報!E8</f>
        <v>0</v>
      </c>
      <c r="I4" s="275"/>
      <c r="J4" s="275"/>
      <c r="K4" s="275"/>
    </row>
    <row r="5" spans="2:15" ht="25.15" customHeight="1" thickBot="1">
      <c r="K5" s="48" t="s">
        <v>18</v>
      </c>
    </row>
    <row r="6" spans="2:15" ht="56.25">
      <c r="B6" s="276" t="s">
        <v>25</v>
      </c>
      <c r="C6" s="51" t="s">
        <v>0</v>
      </c>
      <c r="D6" s="52" t="s">
        <v>1</v>
      </c>
      <c r="E6" s="51" t="s">
        <v>2</v>
      </c>
      <c r="F6" s="52" t="s">
        <v>3</v>
      </c>
      <c r="G6" s="51" t="s">
        <v>4</v>
      </c>
      <c r="H6" s="52" t="s">
        <v>5</v>
      </c>
      <c r="I6" s="52" t="s">
        <v>6</v>
      </c>
      <c r="J6" s="52" t="s">
        <v>7</v>
      </c>
      <c r="K6" s="54" t="s">
        <v>8</v>
      </c>
    </row>
    <row r="7" spans="2:15" ht="39.950000000000003" customHeight="1" thickBot="1">
      <c r="B7" s="277"/>
      <c r="C7" s="55" t="s">
        <v>9</v>
      </c>
      <c r="D7" s="55" t="s">
        <v>10</v>
      </c>
      <c r="E7" s="55" t="s">
        <v>17</v>
      </c>
      <c r="F7" s="55" t="s">
        <v>11</v>
      </c>
      <c r="G7" s="56" t="s">
        <v>12</v>
      </c>
      <c r="H7" s="56" t="s">
        <v>13</v>
      </c>
      <c r="I7" s="56" t="s">
        <v>14</v>
      </c>
      <c r="J7" s="56" t="s">
        <v>15</v>
      </c>
      <c r="K7" s="76"/>
      <c r="N7" s="6" t="s">
        <v>76</v>
      </c>
      <c r="O7" t="s">
        <v>361</v>
      </c>
    </row>
    <row r="8" spans="2:15" ht="39.950000000000003" customHeight="1">
      <c r="B8" s="58" t="s">
        <v>266</v>
      </c>
      <c r="C8" s="195">
        <f>'別紙8-2（変更）'!H9</f>
        <v>0</v>
      </c>
      <c r="D8" s="196">
        <v>0</v>
      </c>
      <c r="E8" s="195">
        <f>C8-D8</f>
        <v>0</v>
      </c>
      <c r="F8" s="195">
        <f>E8</f>
        <v>0</v>
      </c>
      <c r="G8" s="195">
        <f>N8*'別紙8-2（変更）'!M9</f>
        <v>0</v>
      </c>
      <c r="H8" s="197">
        <f>MIN(E8,F8,G8)</f>
        <v>0</v>
      </c>
      <c r="I8" s="198"/>
      <c r="J8" s="198"/>
      <c r="K8" s="77"/>
      <c r="N8" s="59">
        <v>133000</v>
      </c>
      <c r="O8" s="85">
        <f>'別紙8-2（変更）附表（購入予定物品一覧）'!J6</f>
        <v>0</v>
      </c>
    </row>
    <row r="9" spans="2:15" ht="39.950000000000003" customHeight="1">
      <c r="B9" s="60" t="s">
        <v>240</v>
      </c>
      <c r="C9" s="195">
        <f>'別紙8-2（変更）'!H10</f>
        <v>0</v>
      </c>
      <c r="D9" s="196">
        <v>0</v>
      </c>
      <c r="E9" s="195">
        <f t="shared" ref="E9:E17" si="0">C9-D9</f>
        <v>0</v>
      </c>
      <c r="F9" s="195">
        <f t="shared" ref="F9:F17" si="1">E9</f>
        <v>0</v>
      </c>
      <c r="G9" s="195">
        <f>N9*'別紙8-2（変更）'!M10</f>
        <v>0</v>
      </c>
      <c r="H9" s="197">
        <f t="shared" ref="H9:H16" si="2">MIN(E9,F9,G9)</f>
        <v>0</v>
      </c>
      <c r="I9" s="199"/>
      <c r="J9" s="199"/>
      <c r="K9" s="77"/>
      <c r="N9" s="59">
        <v>3600</v>
      </c>
    </row>
    <row r="10" spans="2:15" ht="39.950000000000003" customHeight="1">
      <c r="B10" s="60" t="s">
        <v>242</v>
      </c>
      <c r="C10" s="195">
        <f>'別紙8-2（変更）'!H11</f>
        <v>0</v>
      </c>
      <c r="D10" s="196">
        <v>0</v>
      </c>
      <c r="E10" s="195">
        <f t="shared" si="0"/>
        <v>0</v>
      </c>
      <c r="F10" s="195">
        <f t="shared" si="1"/>
        <v>0</v>
      </c>
      <c r="G10" s="195">
        <f>N10*'別紙8-2（変更）'!M11</f>
        <v>0</v>
      </c>
      <c r="H10" s="197">
        <f t="shared" si="2"/>
        <v>0</v>
      </c>
      <c r="I10" s="199"/>
      <c r="J10" s="199"/>
      <c r="K10" s="77"/>
      <c r="N10" s="59">
        <v>4320000</v>
      </c>
      <c r="O10" s="85">
        <f>'別紙8-2（変更）附表（購入予定物品一覧）'!J7</f>
        <v>0</v>
      </c>
    </row>
    <row r="11" spans="2:15" ht="39.950000000000003" customHeight="1">
      <c r="B11" s="61" t="s">
        <v>244</v>
      </c>
      <c r="C11" s="195">
        <f>'別紙8-2（変更）'!H12</f>
        <v>0</v>
      </c>
      <c r="D11" s="196">
        <v>0</v>
      </c>
      <c r="E11" s="195">
        <f t="shared" si="0"/>
        <v>0</v>
      </c>
      <c r="F11" s="195">
        <f t="shared" si="1"/>
        <v>0</v>
      </c>
      <c r="G11" s="195">
        <f>N11*'別紙8-2（変更）'!M12</f>
        <v>0</v>
      </c>
      <c r="H11" s="197">
        <f>MIN(MIN(E11,F11,O11),G11)</f>
        <v>0</v>
      </c>
      <c r="I11" s="199"/>
      <c r="J11" s="199"/>
      <c r="K11" s="77"/>
      <c r="M11" t="s">
        <v>362</v>
      </c>
      <c r="N11" s="59">
        <v>51400</v>
      </c>
      <c r="O11" s="85">
        <f>'別紙8-2（変更）附表（購入予定物品一覧）'!J8</f>
        <v>0</v>
      </c>
    </row>
    <row r="12" spans="2:15" ht="39.950000000000003" customHeight="1">
      <c r="B12" s="61" t="s">
        <v>246</v>
      </c>
      <c r="C12" s="195">
        <f>'別紙8-2（変更）'!H13+'別紙8-2（変更）'!H14</f>
        <v>0</v>
      </c>
      <c r="D12" s="196">
        <v>0</v>
      </c>
      <c r="E12" s="195">
        <f t="shared" si="0"/>
        <v>0</v>
      </c>
      <c r="F12" s="195">
        <f t="shared" si="1"/>
        <v>0</v>
      </c>
      <c r="G12" s="195">
        <f>F12</f>
        <v>0</v>
      </c>
      <c r="H12" s="197">
        <f t="shared" si="2"/>
        <v>0</v>
      </c>
      <c r="I12" s="199"/>
      <c r="J12" s="199"/>
      <c r="K12" s="77"/>
      <c r="N12" s="6" t="s">
        <v>295</v>
      </c>
      <c r="O12" s="85">
        <f>'別紙8-2（変更）附表（購入予定物品一覧）'!J9</f>
        <v>0</v>
      </c>
    </row>
    <row r="13" spans="2:15" ht="39.950000000000003" customHeight="1">
      <c r="B13" s="61" t="s">
        <v>248</v>
      </c>
      <c r="C13" s="195">
        <f>'別紙8-2（変更）'!H15</f>
        <v>0</v>
      </c>
      <c r="D13" s="196">
        <v>0</v>
      </c>
      <c r="E13" s="195">
        <f t="shared" si="0"/>
        <v>0</v>
      </c>
      <c r="F13" s="195">
        <f t="shared" si="1"/>
        <v>0</v>
      </c>
      <c r="G13" s="195">
        <f>IF(C13&gt;0,N13,0)</f>
        <v>0</v>
      </c>
      <c r="H13" s="197">
        <f t="shared" si="2"/>
        <v>0</v>
      </c>
      <c r="I13" s="199"/>
      <c r="J13" s="199"/>
      <c r="K13" s="77"/>
      <c r="N13" s="59">
        <v>905000</v>
      </c>
      <c r="O13" s="85">
        <f>'別紙8-2（変更）附表（購入予定物品一覧）'!J10</f>
        <v>0</v>
      </c>
    </row>
    <row r="14" spans="2:15" ht="39.950000000000003" customHeight="1">
      <c r="B14" s="61" t="s">
        <v>249</v>
      </c>
      <c r="C14" s="195">
        <f>'別紙8-2（変更）'!H16</f>
        <v>0</v>
      </c>
      <c r="D14" s="196">
        <v>0</v>
      </c>
      <c r="E14" s="195">
        <f t="shared" ref="E14" si="3">C14-D14</f>
        <v>0</v>
      </c>
      <c r="F14" s="195">
        <f t="shared" ref="F14" si="4">E14</f>
        <v>0</v>
      </c>
      <c r="G14" s="195">
        <f>N14*'別紙8-2（変更）'!M16</f>
        <v>0</v>
      </c>
      <c r="H14" s="197">
        <f>MIN(MIN(E14,F14,O14),G14)</f>
        <v>0</v>
      </c>
      <c r="I14" s="199"/>
      <c r="J14" s="199"/>
      <c r="K14" s="77"/>
      <c r="M14" t="s">
        <v>362</v>
      </c>
      <c r="N14" s="59">
        <v>205000</v>
      </c>
      <c r="O14" s="85">
        <f>'別紙8-2（変更）附表（購入予定物品一覧）'!J11</f>
        <v>0</v>
      </c>
    </row>
    <row r="15" spans="2:15" ht="39.950000000000003" customHeight="1">
      <c r="B15" s="61" t="s">
        <v>251</v>
      </c>
      <c r="C15" s="195">
        <f>SUM('別紙8-2（変更）'!H17:H18)</f>
        <v>0</v>
      </c>
      <c r="D15" s="196">
        <v>0</v>
      </c>
      <c r="E15" s="195">
        <f t="shared" si="0"/>
        <v>0</v>
      </c>
      <c r="F15" s="195">
        <f t="shared" si="1"/>
        <v>0</v>
      </c>
      <c r="G15" s="195">
        <f>F15</f>
        <v>0</v>
      </c>
      <c r="H15" s="197">
        <f t="shared" si="2"/>
        <v>0</v>
      </c>
      <c r="I15" s="199"/>
      <c r="J15" s="199"/>
      <c r="K15" s="77"/>
      <c r="N15" s="6" t="s">
        <v>295</v>
      </c>
      <c r="O15" s="85">
        <f>'別紙8-2（変更）附表（購入予定物品一覧）'!J12</f>
        <v>0</v>
      </c>
    </row>
    <row r="16" spans="2:15" ht="39.950000000000003" customHeight="1">
      <c r="B16" s="61" t="s">
        <v>252</v>
      </c>
      <c r="C16" s="195">
        <f>'別紙8-2（変更）'!H19</f>
        <v>0</v>
      </c>
      <c r="D16" s="196">
        <v>0</v>
      </c>
      <c r="E16" s="195">
        <f t="shared" si="0"/>
        <v>0</v>
      </c>
      <c r="F16" s="195">
        <f t="shared" si="1"/>
        <v>0</v>
      </c>
      <c r="G16" s="195">
        <f>IF(C16&gt;0,N16,0)</f>
        <v>0</v>
      </c>
      <c r="H16" s="197">
        <f t="shared" si="2"/>
        <v>0</v>
      </c>
      <c r="I16" s="199"/>
      <c r="J16" s="199"/>
      <c r="K16" s="77"/>
      <c r="N16" s="59">
        <v>300000</v>
      </c>
      <c r="O16" s="85">
        <f>'別紙8-2（変更）附表（購入予定物品一覧）'!J13</f>
        <v>0</v>
      </c>
    </row>
    <row r="17" spans="2:15" ht="39.950000000000003" customHeight="1" thickBot="1">
      <c r="B17" s="62" t="s">
        <v>256</v>
      </c>
      <c r="C17" s="195">
        <f>'別紙8-2（変更）'!H20</f>
        <v>0</v>
      </c>
      <c r="D17" s="196">
        <v>0</v>
      </c>
      <c r="E17" s="195">
        <f t="shared" si="0"/>
        <v>0</v>
      </c>
      <c r="F17" s="195">
        <f t="shared" si="1"/>
        <v>0</v>
      </c>
      <c r="G17" s="195">
        <f>N17*'別紙8-2（変更）'!M20</f>
        <v>0</v>
      </c>
      <c r="H17" s="197">
        <f>MIN(MIN(E17,F17,O17),G17)</f>
        <v>0</v>
      </c>
      <c r="I17" s="199"/>
      <c r="J17" s="199"/>
      <c r="K17" s="77"/>
      <c r="M17" t="s">
        <v>362</v>
      </c>
      <c r="N17" s="59">
        <v>1500000</v>
      </c>
      <c r="O17" s="85">
        <f>'別紙8-2（変更）附表（購入予定物品一覧）'!J14</f>
        <v>0</v>
      </c>
    </row>
    <row r="18" spans="2:15" ht="39.950000000000003" customHeight="1" thickTop="1" thickBot="1">
      <c r="B18" s="63" t="s">
        <v>26</v>
      </c>
      <c r="C18" s="200">
        <f t="shared" ref="C18:H18" si="5">SUM(C8:C17)</f>
        <v>0</v>
      </c>
      <c r="D18" s="200">
        <f t="shared" si="5"/>
        <v>0</v>
      </c>
      <c r="E18" s="200">
        <f t="shared" si="5"/>
        <v>0</v>
      </c>
      <c r="F18" s="200">
        <f t="shared" si="5"/>
        <v>0</v>
      </c>
      <c r="G18" s="200">
        <f t="shared" si="5"/>
        <v>0</v>
      </c>
      <c r="H18" s="200">
        <f t="shared" si="5"/>
        <v>0</v>
      </c>
      <c r="I18" s="200">
        <f>ROUNDDOWN(H18,-3)</f>
        <v>0</v>
      </c>
      <c r="J18" s="200">
        <f>I18</f>
        <v>0</v>
      </c>
      <c r="K18" s="78"/>
    </row>
    <row r="19" spans="2:15" ht="26.45" customHeight="1">
      <c r="B19" s="6" t="s">
        <v>16</v>
      </c>
    </row>
    <row r="20" spans="2:15" ht="26.45" customHeight="1">
      <c r="B20" s="6" t="s">
        <v>19</v>
      </c>
    </row>
  </sheetData>
  <sheetProtection algorithmName="SHA-512" hashValue="iqnzLUGf/U7iF3jRbDRB5PAatY4LEyJbqGC1Mw/MfQDKh4O278frwJv30FQmdRJXTx1X45hJkzQJYTp2C2qI5g==" saltValue="LgyF0vPcaz3aBRfBeZJgeA==" spinCount="100000" sheet="1" selectLockedCells="1"/>
  <mergeCells count="3">
    <mergeCell ref="B2:K2"/>
    <mergeCell ref="H4:K4"/>
    <mergeCell ref="B6:B7"/>
  </mergeCells>
  <phoneticPr fontId="2"/>
  <pageMargins left="0.7" right="0.7" top="0.54" bottom="0.5" header="0.3" footer="0.3"/>
  <pageSetup paperSize="9" scale="71"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42A44-23AF-4DF5-9248-FE1607742A61}">
  <sheetPr>
    <tabColor theme="4" tint="0.39997558519241921"/>
    <pageSetUpPr fitToPage="1"/>
  </sheetPr>
  <dimension ref="A1:P33"/>
  <sheetViews>
    <sheetView showGridLines="0" view="pageBreakPreview" topLeftCell="A16" zoomScale="85" zoomScaleNormal="85" zoomScaleSheetLayoutView="85" workbookViewId="0">
      <selection activeCell="H18" sqref="H18"/>
    </sheetView>
  </sheetViews>
  <sheetFormatPr defaultColWidth="8.75" defaultRowHeight="18.75"/>
  <cols>
    <col min="1" max="1" width="2.25" style="6" customWidth="1"/>
    <col min="2" max="8" width="15.25" style="6" customWidth="1"/>
    <col min="9" max="19" width="10.375" style="6" customWidth="1"/>
    <col min="20" max="24" width="15.25" style="6" customWidth="1"/>
    <col min="25" max="16384" width="8.75" style="6"/>
  </cols>
  <sheetData>
    <row r="1" spans="1:16">
      <c r="A1" s="41"/>
      <c r="B1" s="6" t="s">
        <v>211</v>
      </c>
      <c r="C1" s="42"/>
      <c r="D1" s="42"/>
      <c r="N1" s="176" t="s">
        <v>323</v>
      </c>
    </row>
    <row r="2" spans="1:16">
      <c r="A2" s="41"/>
      <c r="B2" s="43" t="s">
        <v>208</v>
      </c>
      <c r="C2" s="44"/>
      <c r="D2" s="45"/>
    </row>
    <row r="3" spans="1:16" ht="27.6" customHeight="1">
      <c r="A3" s="41"/>
      <c r="B3" s="44"/>
      <c r="C3" s="44"/>
      <c r="D3" s="45"/>
    </row>
    <row r="4" spans="1:16">
      <c r="A4" s="41"/>
      <c r="B4" s="44"/>
      <c r="J4" s="17" t="s">
        <v>89</v>
      </c>
      <c r="K4" s="315">
        <f>基本情報!E8</f>
        <v>0</v>
      </c>
      <c r="L4" s="315"/>
      <c r="M4" s="315"/>
      <c r="N4" s="315"/>
      <c r="O4" s="17"/>
      <c r="P4" s="17"/>
    </row>
    <row r="5" spans="1:16" ht="20.45" customHeight="1">
      <c r="A5" s="41"/>
      <c r="B5" s="42"/>
      <c r="J5" s="42"/>
      <c r="K5" s="42"/>
      <c r="L5" s="42"/>
      <c r="M5" s="42"/>
      <c r="N5" s="42"/>
      <c r="O5" s="42"/>
      <c r="P5" s="42"/>
    </row>
    <row r="6" spans="1:16" ht="18" customHeight="1">
      <c r="A6" s="41"/>
      <c r="B6" s="316" t="s">
        <v>53</v>
      </c>
      <c r="C6" s="317"/>
      <c r="D6" s="317"/>
      <c r="E6" s="318"/>
      <c r="F6" s="278" t="s">
        <v>54</v>
      </c>
      <c r="G6" s="278"/>
      <c r="H6" s="322" t="s">
        <v>264</v>
      </c>
      <c r="I6" s="324" t="s">
        <v>261</v>
      </c>
      <c r="J6" s="325"/>
      <c r="K6" s="325"/>
      <c r="L6" s="325"/>
      <c r="M6" s="325"/>
      <c r="N6" s="326"/>
    </row>
    <row r="7" spans="1:16">
      <c r="A7" s="41"/>
      <c r="B7" s="319"/>
      <c r="C7" s="320"/>
      <c r="D7" s="320"/>
      <c r="E7" s="321"/>
      <c r="F7" s="322"/>
      <c r="G7" s="322"/>
      <c r="H7" s="323"/>
      <c r="I7" s="327"/>
      <c r="J7" s="328"/>
      <c r="K7" s="328"/>
      <c r="L7" s="328"/>
      <c r="M7" s="328"/>
      <c r="N7" s="329"/>
    </row>
    <row r="8" spans="1:16">
      <c r="A8" s="41"/>
      <c r="B8" s="311"/>
      <c r="C8" s="312"/>
      <c r="D8" s="312"/>
      <c r="E8" s="313"/>
      <c r="F8" s="314"/>
      <c r="G8" s="314"/>
      <c r="H8" s="46" t="s">
        <v>57</v>
      </c>
      <c r="I8" s="311"/>
      <c r="J8" s="312"/>
      <c r="K8" s="312"/>
      <c r="L8" s="312"/>
      <c r="M8" s="120"/>
      <c r="N8" s="121"/>
    </row>
    <row r="9" spans="1:16" ht="43.9" customHeight="1">
      <c r="A9" s="41"/>
      <c r="B9" s="283" t="s">
        <v>176</v>
      </c>
      <c r="C9" s="283"/>
      <c r="D9" s="283"/>
      <c r="E9" s="283"/>
      <c r="F9" s="285" t="s">
        <v>188</v>
      </c>
      <c r="G9" s="285"/>
      <c r="H9" s="98">
        <f>'別紙8-2（変更）附表（購入予定物品一覧）'!E6</f>
        <v>0</v>
      </c>
      <c r="I9" s="289" t="s">
        <v>189</v>
      </c>
      <c r="J9" s="290"/>
      <c r="K9" s="290"/>
      <c r="L9" s="290"/>
      <c r="M9" s="202"/>
      <c r="N9" s="143" t="s">
        <v>187</v>
      </c>
    </row>
    <row r="10" spans="1:16" ht="43.9" customHeight="1">
      <c r="A10" s="41"/>
      <c r="B10" s="283" t="s">
        <v>241</v>
      </c>
      <c r="C10" s="284"/>
      <c r="D10" s="284"/>
      <c r="E10" s="284"/>
      <c r="F10" s="330" t="s">
        <v>254</v>
      </c>
      <c r="G10" s="330"/>
      <c r="H10" s="98">
        <f>'別紙8-2（変更）附表（個人防護具積算）'!H21</f>
        <v>0</v>
      </c>
      <c r="I10" s="289" t="s">
        <v>311</v>
      </c>
      <c r="J10" s="290"/>
      <c r="K10" s="290"/>
      <c r="L10" s="290"/>
      <c r="M10" s="203">
        <f>'別紙8-2（変更）附表（個人防護具積算）'!E10</f>
        <v>0</v>
      </c>
      <c r="N10" s="150" t="s">
        <v>310</v>
      </c>
    </row>
    <row r="11" spans="1:16" ht="43.9" customHeight="1">
      <c r="A11" s="41"/>
      <c r="B11" s="283" t="s">
        <v>243</v>
      </c>
      <c r="C11" s="284"/>
      <c r="D11" s="284"/>
      <c r="E11" s="284"/>
      <c r="F11" s="285" t="s">
        <v>177</v>
      </c>
      <c r="G11" s="285"/>
      <c r="H11" s="98">
        <f>'別紙8-2（変更）附表（購入予定物品一覧）'!E7</f>
        <v>0</v>
      </c>
      <c r="I11" s="289" t="s">
        <v>258</v>
      </c>
      <c r="J11" s="290"/>
      <c r="K11" s="290"/>
      <c r="L11" s="290"/>
      <c r="M11" s="204"/>
      <c r="N11" s="143" t="s">
        <v>187</v>
      </c>
    </row>
    <row r="12" spans="1:16" ht="43.9" customHeight="1">
      <c r="A12" s="41"/>
      <c r="B12" s="283" t="s">
        <v>245</v>
      </c>
      <c r="C12" s="284"/>
      <c r="D12" s="284"/>
      <c r="E12" s="284"/>
      <c r="F12" s="285" t="s">
        <v>81</v>
      </c>
      <c r="G12" s="285"/>
      <c r="H12" s="98">
        <f>'別紙8-2（変更）附表（購入予定物品一覧）'!E8</f>
        <v>0</v>
      </c>
      <c r="I12" s="289" t="s">
        <v>259</v>
      </c>
      <c r="J12" s="290"/>
      <c r="K12" s="290"/>
      <c r="L12" s="290"/>
      <c r="M12" s="203">
        <f>SUMIF('別紙8-2（変更）附表（購入予定物品一覧）'!A:A,"（４）",'別紙8-2（変更）附表（購入予定物品一覧）'!F:F)</f>
        <v>0</v>
      </c>
      <c r="N12" s="143" t="s">
        <v>260</v>
      </c>
    </row>
    <row r="13" spans="1:16" ht="43.9" customHeight="1">
      <c r="A13" s="41"/>
      <c r="B13" s="301" t="s">
        <v>247</v>
      </c>
      <c r="C13" s="302"/>
      <c r="D13" s="305" t="s">
        <v>352</v>
      </c>
      <c r="E13" s="306"/>
      <c r="F13" s="294" t="s">
        <v>363</v>
      </c>
      <c r="G13" s="295"/>
      <c r="H13" s="98">
        <f>'別紙8-2（変更）附表（購入予定物品一覧）'!E9</f>
        <v>0</v>
      </c>
      <c r="I13" s="286"/>
      <c r="J13" s="287"/>
      <c r="K13" s="287"/>
      <c r="L13" s="287"/>
      <c r="M13" s="287"/>
      <c r="N13" s="288"/>
    </row>
    <row r="14" spans="1:16" ht="43.9" customHeight="1">
      <c r="A14" s="41"/>
      <c r="B14" s="303"/>
      <c r="C14" s="304"/>
      <c r="D14" s="305" t="s">
        <v>353</v>
      </c>
      <c r="E14" s="306"/>
      <c r="F14" s="296"/>
      <c r="G14" s="297"/>
      <c r="H14" s="156">
        <v>0</v>
      </c>
      <c r="I14" s="298"/>
      <c r="J14" s="299"/>
      <c r="K14" s="299"/>
      <c r="L14" s="299"/>
      <c r="M14" s="299"/>
      <c r="N14" s="300"/>
    </row>
    <row r="15" spans="1:16" ht="43.9" customHeight="1">
      <c r="A15" s="41"/>
      <c r="B15" s="283" t="s">
        <v>248</v>
      </c>
      <c r="C15" s="284"/>
      <c r="D15" s="284"/>
      <c r="E15" s="284"/>
      <c r="F15" s="285" t="s">
        <v>262</v>
      </c>
      <c r="G15" s="285"/>
      <c r="H15" s="98">
        <f>'別紙8-2（変更）附表（購入予定物品一覧）'!E10</f>
        <v>0</v>
      </c>
      <c r="I15" s="286"/>
      <c r="J15" s="287"/>
      <c r="K15" s="287"/>
      <c r="L15" s="287"/>
      <c r="M15" s="287"/>
      <c r="N15" s="288"/>
    </row>
    <row r="16" spans="1:16" ht="43.9" customHeight="1">
      <c r="A16" s="41"/>
      <c r="B16" s="283" t="s">
        <v>250</v>
      </c>
      <c r="C16" s="284"/>
      <c r="D16" s="284"/>
      <c r="E16" s="284"/>
      <c r="F16" s="285" t="s">
        <v>80</v>
      </c>
      <c r="G16" s="285"/>
      <c r="H16" s="98">
        <f>'別紙8-2（変更）附表（購入予定物品一覧）'!E11</f>
        <v>0</v>
      </c>
      <c r="I16" s="289" t="s">
        <v>265</v>
      </c>
      <c r="J16" s="290"/>
      <c r="K16" s="290"/>
      <c r="L16" s="290"/>
      <c r="M16" s="203">
        <f>SUMIF('別紙8-2（変更）附表（購入予定物品一覧）'!A:A,"（７）",'別紙8-2（変更）附表（購入予定物品一覧）'!F:F)</f>
        <v>0</v>
      </c>
      <c r="N16" s="143" t="s">
        <v>260</v>
      </c>
    </row>
    <row r="17" spans="1:14" ht="43.9" customHeight="1">
      <c r="A17" s="41"/>
      <c r="B17" s="291" t="s">
        <v>251</v>
      </c>
      <c r="C17" s="292"/>
      <c r="D17" s="293" t="s">
        <v>267</v>
      </c>
      <c r="E17" s="293"/>
      <c r="F17" s="294" t="s">
        <v>363</v>
      </c>
      <c r="G17" s="295"/>
      <c r="H17" s="98">
        <f>'別紙8-2（変更）附表（購入予定物品一覧）'!E12</f>
        <v>0</v>
      </c>
      <c r="I17" s="286"/>
      <c r="J17" s="287"/>
      <c r="K17" s="287"/>
      <c r="L17" s="287"/>
      <c r="M17" s="287"/>
      <c r="N17" s="288"/>
    </row>
    <row r="18" spans="1:14" ht="43.9" customHeight="1">
      <c r="A18" s="41"/>
      <c r="B18" s="142"/>
      <c r="C18" s="153"/>
      <c r="D18" s="293" t="s">
        <v>268</v>
      </c>
      <c r="E18" s="293"/>
      <c r="F18" s="296"/>
      <c r="G18" s="297"/>
      <c r="H18" s="156"/>
      <c r="I18" s="298"/>
      <c r="J18" s="299"/>
      <c r="K18" s="299"/>
      <c r="L18" s="299"/>
      <c r="M18" s="299"/>
      <c r="N18" s="300"/>
    </row>
    <row r="19" spans="1:14" ht="43.9" customHeight="1">
      <c r="A19" s="41"/>
      <c r="B19" s="283" t="s">
        <v>253</v>
      </c>
      <c r="C19" s="284"/>
      <c r="D19" s="284"/>
      <c r="E19" s="284"/>
      <c r="F19" s="285" t="s">
        <v>255</v>
      </c>
      <c r="G19" s="285"/>
      <c r="H19" s="98">
        <f>'別紙8-2（変更）附表（購入予定物品一覧）'!E13</f>
        <v>0</v>
      </c>
      <c r="I19" s="286"/>
      <c r="J19" s="287"/>
      <c r="K19" s="287"/>
      <c r="L19" s="287"/>
      <c r="M19" s="287"/>
      <c r="N19" s="288"/>
    </row>
    <row r="20" spans="1:14" ht="43.9" customHeight="1">
      <c r="A20" s="41"/>
      <c r="B20" s="283" t="s">
        <v>257</v>
      </c>
      <c r="C20" s="284"/>
      <c r="D20" s="284"/>
      <c r="E20" s="284"/>
      <c r="F20" s="285" t="s">
        <v>299</v>
      </c>
      <c r="G20" s="285"/>
      <c r="H20" s="98">
        <f>'別紙8-2（変更）附表（購入予定物品一覧）'!E14</f>
        <v>0</v>
      </c>
      <c r="I20" s="289" t="s">
        <v>259</v>
      </c>
      <c r="J20" s="290"/>
      <c r="K20" s="290"/>
      <c r="L20" s="290"/>
      <c r="M20" s="203">
        <f>SUMIF('別紙8-2（変更）附表（購入予定物品一覧）'!A:A,"（１０）",'別紙8-2（変更）附表（購入予定物品一覧）'!F:F)</f>
        <v>0</v>
      </c>
      <c r="N20" s="143" t="s">
        <v>260</v>
      </c>
    </row>
    <row r="21" spans="1:14" ht="43.9" customHeight="1">
      <c r="A21" s="41"/>
      <c r="B21" s="278" t="s">
        <v>58</v>
      </c>
      <c r="C21" s="279"/>
      <c r="D21" s="279"/>
      <c r="E21" s="279"/>
      <c r="F21" s="278"/>
      <c r="G21" s="278"/>
      <c r="H21" s="201">
        <f>SUM(H9:H20)</f>
        <v>0</v>
      </c>
      <c r="I21" s="280"/>
      <c r="J21" s="281"/>
      <c r="K21" s="281"/>
      <c r="L21" s="281"/>
      <c r="M21" s="281"/>
      <c r="N21" s="282"/>
    </row>
    <row r="22" spans="1:14">
      <c r="A22" s="45"/>
      <c r="B22" s="41" t="s">
        <v>373</v>
      </c>
      <c r="C22" s="146"/>
      <c r="D22" s="146"/>
      <c r="E22" s="146"/>
      <c r="F22" s="146"/>
    </row>
    <row r="23" spans="1:14">
      <c r="A23" s="45"/>
      <c r="B23" s="154" t="s">
        <v>294</v>
      </c>
      <c r="C23" s="155"/>
      <c r="D23" s="155"/>
    </row>
    <row r="24" spans="1:14" ht="10.15" customHeight="1">
      <c r="B24" s="123"/>
    </row>
    <row r="25" spans="1:14" ht="25.15" customHeight="1"/>
    <row r="26" spans="1:14" ht="25.15" customHeight="1"/>
    <row r="27" spans="1:14" ht="25.15" customHeight="1"/>
    <row r="28" spans="1:14" ht="25.15" customHeight="1"/>
    <row r="29" spans="1:14" ht="25.15" customHeight="1"/>
    <row r="30" spans="1:14" ht="25.15" customHeight="1">
      <c r="D30" s="47"/>
      <c r="E30" s="47"/>
      <c r="F30" s="47"/>
    </row>
    <row r="31" spans="1:14" ht="25.15" customHeight="1"/>
    <row r="32" spans="1:14" ht="25.15" customHeight="1"/>
    <row r="33" ht="25.15" customHeight="1"/>
  </sheetData>
  <sheetProtection algorithmName="SHA-512" hashValue="nDvVFrqglEeWhH0Q1+z9pbioFuaYpEeihXHg0Wsb25JxgPom7KGebTLYYF9rh02KfD60BqY/SigUAz7Un4TOXA==" saltValue="+kUX7dvA/e0RazhrWs/zFg==" spinCount="100000" sheet="1" formatRows="0" selectLockedCells="1"/>
  <mergeCells count="47">
    <mergeCell ref="F21:G21"/>
    <mergeCell ref="F16:G16"/>
    <mergeCell ref="B16:E16"/>
    <mergeCell ref="B19:E19"/>
    <mergeCell ref="I18:N18"/>
    <mergeCell ref="I21:N21"/>
    <mergeCell ref="I17:N17"/>
    <mergeCell ref="I19:N19"/>
    <mergeCell ref="B21:E21"/>
    <mergeCell ref="B17:C17"/>
    <mergeCell ref="D17:E17"/>
    <mergeCell ref="D18:E18"/>
    <mergeCell ref="F19:G19"/>
    <mergeCell ref="F20:G20"/>
    <mergeCell ref="F17:G18"/>
    <mergeCell ref="B20:E20"/>
    <mergeCell ref="F13:G14"/>
    <mergeCell ref="I12:L12"/>
    <mergeCell ref="I16:L16"/>
    <mergeCell ref="I20:L20"/>
    <mergeCell ref="I13:N13"/>
    <mergeCell ref="I15:N15"/>
    <mergeCell ref="I14:N14"/>
    <mergeCell ref="B6:E7"/>
    <mergeCell ref="B8:E8"/>
    <mergeCell ref="B12:E12"/>
    <mergeCell ref="B15:E15"/>
    <mergeCell ref="I10:L10"/>
    <mergeCell ref="I11:L11"/>
    <mergeCell ref="F12:G12"/>
    <mergeCell ref="F15:G15"/>
    <mergeCell ref="B11:E11"/>
    <mergeCell ref="B9:E9"/>
    <mergeCell ref="B10:E10"/>
    <mergeCell ref="F10:G10"/>
    <mergeCell ref="F11:G11"/>
    <mergeCell ref="B13:C14"/>
    <mergeCell ref="D13:E13"/>
    <mergeCell ref="D14:E14"/>
    <mergeCell ref="K4:N4"/>
    <mergeCell ref="I6:N7"/>
    <mergeCell ref="F6:G7"/>
    <mergeCell ref="F8:G8"/>
    <mergeCell ref="F9:G9"/>
    <mergeCell ref="H6:H7"/>
    <mergeCell ref="I8:L8"/>
    <mergeCell ref="I9:L9"/>
  </mergeCells>
  <phoneticPr fontId="2"/>
  <pageMargins left="0.70866141732283472" right="0.35433070866141736" top="0.47244094488188981" bottom="0.27559055118110237" header="0.31496062992125984" footer="0.15748031496062992"/>
  <pageSetup paperSize="9" scale="7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F3D95-9D31-429B-9BB7-6DED73AAB8C3}">
  <sheetPr>
    <tabColor theme="4" tint="0.39997558519241921"/>
    <pageSetUpPr fitToPage="1"/>
  </sheetPr>
  <dimension ref="A1:N133"/>
  <sheetViews>
    <sheetView showGridLines="0" view="pageBreakPreview" topLeftCell="A10" zoomScaleNormal="100" zoomScaleSheetLayoutView="100" workbookViewId="0">
      <selection activeCell="A24" sqref="A24"/>
    </sheetView>
  </sheetViews>
  <sheetFormatPr defaultColWidth="8.75" defaultRowHeight="18.75"/>
  <cols>
    <col min="1" max="1" width="8.75" style="157"/>
    <col min="2" max="2" width="23.5" style="157" customWidth="1"/>
    <col min="3" max="3" width="26.25" style="157" customWidth="1"/>
    <col min="4" max="4" width="23.75" style="157" customWidth="1"/>
    <col min="5" max="5" width="14.875" style="157" customWidth="1"/>
    <col min="6" max="6" width="7" style="157" customWidth="1"/>
    <col min="7" max="7" width="15.875" style="157" bestFit="1" customWidth="1"/>
    <col min="8" max="8" width="19" style="157" customWidth="1"/>
    <col min="9" max="9" width="15.25" style="157" customWidth="1"/>
    <col min="10" max="10" width="9.875" style="157" hidden="1" customWidth="1"/>
    <col min="11" max="12" width="0" style="157" hidden="1" customWidth="1"/>
    <col min="13" max="13" width="9.5" style="157" hidden="1" customWidth="1"/>
    <col min="14" max="14" width="0" style="157" hidden="1" customWidth="1"/>
    <col min="15" max="16384" width="8.75" style="157"/>
  </cols>
  <sheetData>
    <row r="1" spans="1:14">
      <c r="A1" s="157" t="s">
        <v>212</v>
      </c>
      <c r="I1" s="176" t="s">
        <v>323</v>
      </c>
    </row>
    <row r="2" spans="1:14" ht="19.5">
      <c r="A2" s="158" t="s">
        <v>194</v>
      </c>
    </row>
    <row r="3" spans="1:14" ht="19.5">
      <c r="D3" s="159"/>
      <c r="E3" s="160" t="s">
        <v>89</v>
      </c>
      <c r="F3" s="334">
        <f>基本情報!E8</f>
        <v>0</v>
      </c>
      <c r="G3" s="335"/>
      <c r="H3" s="335"/>
      <c r="I3" s="159"/>
    </row>
    <row r="4" spans="1:14" ht="8.4499999999999993" customHeight="1"/>
    <row r="5" spans="1:14">
      <c r="A5" s="336" t="s">
        <v>217</v>
      </c>
      <c r="B5" s="337"/>
      <c r="C5" s="337"/>
      <c r="D5" s="338"/>
      <c r="E5" s="339" t="s">
        <v>296</v>
      </c>
      <c r="F5" s="339"/>
    </row>
    <row r="6" spans="1:14">
      <c r="A6" s="161" t="s">
        <v>218</v>
      </c>
      <c r="B6" s="331" t="s">
        <v>227</v>
      </c>
      <c r="C6" s="332"/>
      <c r="D6" s="332"/>
      <c r="E6" s="333">
        <f t="shared" ref="E6:E14" si="0">SUMIF(A:A,A6,G:G)</f>
        <v>0</v>
      </c>
      <c r="F6" s="333"/>
      <c r="J6" s="224">
        <f t="shared" ref="J6:J14" si="1">SUMIF(A:A,A6,N:N)</f>
        <v>0</v>
      </c>
      <c r="L6" s="157" t="s">
        <v>355</v>
      </c>
      <c r="M6" s="222">
        <v>133000</v>
      </c>
      <c r="N6" s="99" t="s">
        <v>359</v>
      </c>
    </row>
    <row r="7" spans="1:14">
      <c r="A7" s="161" t="s">
        <v>219</v>
      </c>
      <c r="B7" s="331" t="s">
        <v>228</v>
      </c>
      <c r="C7" s="332"/>
      <c r="D7" s="332"/>
      <c r="E7" s="333">
        <f t="shared" si="0"/>
        <v>0</v>
      </c>
      <c r="F7" s="333"/>
      <c r="J7" s="224">
        <f t="shared" si="1"/>
        <v>0</v>
      </c>
      <c r="L7" s="157" t="s">
        <v>219</v>
      </c>
      <c r="M7" s="222">
        <v>4320000</v>
      </c>
      <c r="N7" s="99" t="s">
        <v>359</v>
      </c>
    </row>
    <row r="8" spans="1:14">
      <c r="A8" s="161" t="s">
        <v>220</v>
      </c>
      <c r="B8" s="331" t="s">
        <v>229</v>
      </c>
      <c r="C8" s="332"/>
      <c r="D8" s="332"/>
      <c r="E8" s="333">
        <f t="shared" si="0"/>
        <v>0</v>
      </c>
      <c r="F8" s="333"/>
      <c r="J8" s="224">
        <f t="shared" si="1"/>
        <v>0</v>
      </c>
      <c r="L8" s="157" t="s">
        <v>220</v>
      </c>
      <c r="M8" s="222">
        <v>51400</v>
      </c>
      <c r="N8" s="111" t="s">
        <v>356</v>
      </c>
    </row>
    <row r="9" spans="1:14">
      <c r="A9" s="161" t="s">
        <v>221</v>
      </c>
      <c r="B9" s="331" t="s">
        <v>351</v>
      </c>
      <c r="C9" s="332"/>
      <c r="D9" s="332"/>
      <c r="E9" s="333">
        <f t="shared" si="0"/>
        <v>0</v>
      </c>
      <c r="F9" s="333"/>
      <c r="J9" s="224">
        <f t="shared" si="1"/>
        <v>0</v>
      </c>
      <c r="L9" s="157" t="s">
        <v>221</v>
      </c>
      <c r="M9" s="99" t="s">
        <v>358</v>
      </c>
    </row>
    <row r="10" spans="1:14">
      <c r="A10" s="161" t="s">
        <v>222</v>
      </c>
      <c r="B10" s="331" t="s">
        <v>230</v>
      </c>
      <c r="C10" s="332"/>
      <c r="D10" s="332"/>
      <c r="E10" s="333">
        <f t="shared" si="0"/>
        <v>0</v>
      </c>
      <c r="F10" s="333"/>
      <c r="J10" s="224">
        <f t="shared" si="1"/>
        <v>0</v>
      </c>
      <c r="L10" s="157" t="s">
        <v>222</v>
      </c>
      <c r="M10" s="222">
        <v>905000</v>
      </c>
      <c r="N10" s="99" t="s">
        <v>357</v>
      </c>
    </row>
    <row r="11" spans="1:14">
      <c r="A11" s="161" t="s">
        <v>223</v>
      </c>
      <c r="B11" s="331" t="s">
        <v>231</v>
      </c>
      <c r="C11" s="332"/>
      <c r="D11" s="332"/>
      <c r="E11" s="333">
        <f t="shared" si="0"/>
        <v>0</v>
      </c>
      <c r="F11" s="333"/>
      <c r="J11" s="224">
        <f t="shared" si="1"/>
        <v>0</v>
      </c>
      <c r="L11" s="157" t="s">
        <v>223</v>
      </c>
      <c r="M11" s="222">
        <v>205000</v>
      </c>
      <c r="N11" s="111" t="s">
        <v>356</v>
      </c>
    </row>
    <row r="12" spans="1:14">
      <c r="A12" s="161" t="s">
        <v>224</v>
      </c>
      <c r="B12" s="331" t="s">
        <v>232</v>
      </c>
      <c r="C12" s="332"/>
      <c r="D12" s="332"/>
      <c r="E12" s="333">
        <f t="shared" si="0"/>
        <v>0</v>
      </c>
      <c r="F12" s="333"/>
      <c r="J12" s="224">
        <f t="shared" si="1"/>
        <v>0</v>
      </c>
      <c r="L12" s="157" t="s">
        <v>224</v>
      </c>
      <c r="M12" s="99" t="s">
        <v>358</v>
      </c>
    </row>
    <row r="13" spans="1:14">
      <c r="A13" s="161" t="s">
        <v>225</v>
      </c>
      <c r="B13" s="331" t="s">
        <v>233</v>
      </c>
      <c r="C13" s="332"/>
      <c r="D13" s="332"/>
      <c r="E13" s="333">
        <f t="shared" si="0"/>
        <v>0</v>
      </c>
      <c r="F13" s="333"/>
      <c r="J13" s="224">
        <f t="shared" si="1"/>
        <v>0</v>
      </c>
      <c r="L13" s="157" t="s">
        <v>225</v>
      </c>
      <c r="M13" s="222">
        <v>300000</v>
      </c>
      <c r="N13" s="99" t="s">
        <v>357</v>
      </c>
    </row>
    <row r="14" spans="1:14" ht="19.5">
      <c r="A14" s="161" t="s">
        <v>226</v>
      </c>
      <c r="B14" s="331" t="s">
        <v>234</v>
      </c>
      <c r="C14" s="332"/>
      <c r="D14" s="332"/>
      <c r="E14" s="333">
        <f t="shared" si="0"/>
        <v>0</v>
      </c>
      <c r="F14" s="333"/>
      <c r="G14" s="49" t="s">
        <v>195</v>
      </c>
      <c r="H14" s="208">
        <f>SUM(G:G)-G19</f>
        <v>0</v>
      </c>
      <c r="I14" s="162" t="s">
        <v>235</v>
      </c>
      <c r="J14" s="224">
        <f t="shared" si="1"/>
        <v>0</v>
      </c>
      <c r="L14" s="157" t="s">
        <v>226</v>
      </c>
      <c r="M14" s="222">
        <v>1500000</v>
      </c>
      <c r="N14" s="111" t="s">
        <v>356</v>
      </c>
    </row>
    <row r="15" spans="1:14" ht="26.45" customHeight="1">
      <c r="A15" s="464" t="s">
        <v>374</v>
      </c>
    </row>
    <row r="16" spans="1:14">
      <c r="A16" s="163" t="s">
        <v>196</v>
      </c>
    </row>
    <row r="17" spans="1:14" ht="19.5">
      <c r="A17" s="104" t="s">
        <v>216</v>
      </c>
      <c r="B17" s="104" t="s">
        <v>324</v>
      </c>
      <c r="C17" s="105" t="s">
        <v>197</v>
      </c>
      <c r="D17" s="105" t="s">
        <v>198</v>
      </c>
      <c r="E17" s="104" t="s">
        <v>199</v>
      </c>
      <c r="F17" s="104" t="s">
        <v>238</v>
      </c>
      <c r="G17" s="104" t="s">
        <v>200</v>
      </c>
      <c r="H17" s="105" t="s">
        <v>55</v>
      </c>
      <c r="I17" s="105" t="s">
        <v>56</v>
      </c>
    </row>
    <row r="18" spans="1:14" ht="19.5">
      <c r="A18" s="106"/>
      <c r="B18" s="106"/>
      <c r="C18" s="107"/>
      <c r="D18" s="107"/>
      <c r="E18" s="164" t="s">
        <v>57</v>
      </c>
      <c r="F18" s="118" t="s">
        <v>239</v>
      </c>
      <c r="G18" s="164" t="s">
        <v>57</v>
      </c>
      <c r="H18" s="107"/>
      <c r="I18" s="177" t="s">
        <v>325</v>
      </c>
    </row>
    <row r="19" spans="1:14" ht="37.5">
      <c r="A19" s="165" t="s">
        <v>263</v>
      </c>
      <c r="B19" s="166" t="s">
        <v>201</v>
      </c>
      <c r="C19" s="166" t="s">
        <v>202</v>
      </c>
      <c r="D19" s="166" t="s">
        <v>203</v>
      </c>
      <c r="E19" s="113">
        <v>64800</v>
      </c>
      <c r="F19" s="113">
        <v>1</v>
      </c>
      <c r="G19" s="113">
        <f>E19*F19</f>
        <v>64800</v>
      </c>
      <c r="H19" s="167" t="s">
        <v>236</v>
      </c>
      <c r="I19" s="167" t="s">
        <v>237</v>
      </c>
    </row>
    <row r="21" spans="1:14">
      <c r="A21" s="168" t="s">
        <v>305</v>
      </c>
    </row>
    <row r="22" spans="1:14" ht="19.5">
      <c r="A22" s="104" t="s">
        <v>216</v>
      </c>
      <c r="B22" s="104" t="s">
        <v>324</v>
      </c>
      <c r="C22" s="105" t="s">
        <v>197</v>
      </c>
      <c r="D22" s="105" t="s">
        <v>198</v>
      </c>
      <c r="E22" s="104" t="s">
        <v>199</v>
      </c>
      <c r="F22" s="104" t="s">
        <v>238</v>
      </c>
      <c r="G22" s="104" t="s">
        <v>200</v>
      </c>
      <c r="H22" s="105" t="s">
        <v>55</v>
      </c>
      <c r="I22" s="105" t="s">
        <v>56</v>
      </c>
    </row>
    <row r="23" spans="1:14" ht="19.5">
      <c r="A23" s="106"/>
      <c r="B23" s="106"/>
      <c r="C23" s="107"/>
      <c r="D23" s="107"/>
      <c r="E23" s="164" t="s">
        <v>57</v>
      </c>
      <c r="F23" s="118" t="s">
        <v>239</v>
      </c>
      <c r="G23" s="164" t="s">
        <v>57</v>
      </c>
      <c r="H23" s="107"/>
      <c r="I23" s="177" t="s">
        <v>325</v>
      </c>
      <c r="M23" s="99" t="s">
        <v>360</v>
      </c>
      <c r="N23" s="99" t="s">
        <v>361</v>
      </c>
    </row>
    <row r="24" spans="1:14" s="112" customFormat="1">
      <c r="A24" s="152"/>
      <c r="B24" s="205"/>
      <c r="C24" s="205"/>
      <c r="D24" s="205"/>
      <c r="E24" s="206"/>
      <c r="F24" s="206"/>
      <c r="G24" s="207">
        <f>E24*F24</f>
        <v>0</v>
      </c>
      <c r="H24" s="178"/>
      <c r="I24" s="178"/>
      <c r="M24" s="223" t="e">
        <f>IF(OR(E24&lt;=VLOOKUP(A24,$L$6:$N$14,2,FALSE),VLOOKUP(A24,$L$6:$N$14,3,FALSE)&lt;&gt;"／台"),E24,VLOOKUP(A24,$L$6:$N$14,2,FALSE))</f>
        <v>#N/A</v>
      </c>
      <c r="N24" s="223" t="e">
        <f t="shared" ref="N24:N87" si="2">M24*F24</f>
        <v>#N/A</v>
      </c>
    </row>
    <row r="25" spans="1:14" s="112" customFormat="1">
      <c r="A25" s="152"/>
      <c r="B25" s="205"/>
      <c r="C25" s="205"/>
      <c r="D25" s="205"/>
      <c r="E25" s="206"/>
      <c r="F25" s="206"/>
      <c r="G25" s="207">
        <f t="shared" ref="G25:G133" si="3">E25*F25</f>
        <v>0</v>
      </c>
      <c r="H25" s="178"/>
      <c r="I25" s="178"/>
      <c r="M25" s="223" t="e">
        <f t="shared" ref="M25:M88" si="4">IF(OR(E25&lt;=VLOOKUP(A25,$L$6:$N$14,2,FALSE),VLOOKUP(A25,$L$6:$N$14,3,FALSE)&lt;&gt;"／台"),E25,VLOOKUP(A25,$L$6:$N$14,2,FALSE))</f>
        <v>#N/A</v>
      </c>
      <c r="N25" s="223" t="e">
        <f t="shared" si="2"/>
        <v>#N/A</v>
      </c>
    </row>
    <row r="26" spans="1:14" s="112" customFormat="1">
      <c r="A26" s="152"/>
      <c r="B26" s="205"/>
      <c r="C26" s="205"/>
      <c r="D26" s="205"/>
      <c r="E26" s="206"/>
      <c r="F26" s="206"/>
      <c r="G26" s="207">
        <f t="shared" si="3"/>
        <v>0</v>
      </c>
      <c r="H26" s="178"/>
      <c r="I26" s="178"/>
      <c r="M26" s="223" t="e">
        <f t="shared" si="4"/>
        <v>#N/A</v>
      </c>
      <c r="N26" s="223" t="e">
        <f t="shared" si="2"/>
        <v>#N/A</v>
      </c>
    </row>
    <row r="27" spans="1:14" s="112" customFormat="1">
      <c r="A27" s="152"/>
      <c r="B27" s="205"/>
      <c r="C27" s="205"/>
      <c r="D27" s="205"/>
      <c r="E27" s="206"/>
      <c r="F27" s="206"/>
      <c r="G27" s="207">
        <f t="shared" si="3"/>
        <v>0</v>
      </c>
      <c r="H27" s="178"/>
      <c r="I27" s="178"/>
      <c r="M27" s="223" t="e">
        <f t="shared" si="4"/>
        <v>#N/A</v>
      </c>
      <c r="N27" s="223" t="e">
        <f t="shared" si="2"/>
        <v>#N/A</v>
      </c>
    </row>
    <row r="28" spans="1:14" s="112" customFormat="1">
      <c r="A28" s="152"/>
      <c r="B28" s="205"/>
      <c r="C28" s="205"/>
      <c r="D28" s="205"/>
      <c r="E28" s="206"/>
      <c r="F28" s="206"/>
      <c r="G28" s="207">
        <f t="shared" si="3"/>
        <v>0</v>
      </c>
      <c r="H28" s="178"/>
      <c r="I28" s="178"/>
      <c r="M28" s="223" t="e">
        <f t="shared" si="4"/>
        <v>#N/A</v>
      </c>
      <c r="N28" s="223" t="e">
        <f t="shared" si="2"/>
        <v>#N/A</v>
      </c>
    </row>
    <row r="29" spans="1:14" s="112" customFormat="1">
      <c r="A29" s="152"/>
      <c r="B29" s="205"/>
      <c r="C29" s="205"/>
      <c r="D29" s="205"/>
      <c r="E29" s="206"/>
      <c r="F29" s="206"/>
      <c r="G29" s="207">
        <f t="shared" si="3"/>
        <v>0</v>
      </c>
      <c r="H29" s="178"/>
      <c r="I29" s="178"/>
      <c r="M29" s="223" t="e">
        <f t="shared" si="4"/>
        <v>#N/A</v>
      </c>
      <c r="N29" s="223" t="e">
        <f t="shared" si="2"/>
        <v>#N/A</v>
      </c>
    </row>
    <row r="30" spans="1:14" s="112" customFormat="1">
      <c r="A30" s="152"/>
      <c r="B30" s="205"/>
      <c r="C30" s="205"/>
      <c r="D30" s="205"/>
      <c r="E30" s="206"/>
      <c r="F30" s="206"/>
      <c r="G30" s="207">
        <f t="shared" si="3"/>
        <v>0</v>
      </c>
      <c r="H30" s="178"/>
      <c r="I30" s="178"/>
      <c r="M30" s="223" t="e">
        <f t="shared" si="4"/>
        <v>#N/A</v>
      </c>
      <c r="N30" s="223" t="e">
        <f t="shared" si="2"/>
        <v>#N/A</v>
      </c>
    </row>
    <row r="31" spans="1:14" s="112" customFormat="1">
      <c r="A31" s="152"/>
      <c r="B31" s="205"/>
      <c r="C31" s="205"/>
      <c r="D31" s="205"/>
      <c r="E31" s="206"/>
      <c r="F31" s="206"/>
      <c r="G31" s="207">
        <f t="shared" si="3"/>
        <v>0</v>
      </c>
      <c r="H31" s="178"/>
      <c r="I31" s="178"/>
      <c r="M31" s="223" t="e">
        <f t="shared" si="4"/>
        <v>#N/A</v>
      </c>
      <c r="N31" s="223" t="e">
        <f t="shared" si="2"/>
        <v>#N/A</v>
      </c>
    </row>
    <row r="32" spans="1:14" s="112" customFormat="1">
      <c r="A32" s="152"/>
      <c r="B32" s="205"/>
      <c r="C32" s="205"/>
      <c r="D32" s="205"/>
      <c r="E32" s="206"/>
      <c r="F32" s="206"/>
      <c r="G32" s="207">
        <f t="shared" si="3"/>
        <v>0</v>
      </c>
      <c r="H32" s="178"/>
      <c r="I32" s="178"/>
      <c r="M32" s="223" t="e">
        <f t="shared" si="4"/>
        <v>#N/A</v>
      </c>
      <c r="N32" s="223" t="e">
        <f t="shared" si="2"/>
        <v>#N/A</v>
      </c>
    </row>
    <row r="33" spans="1:14" s="112" customFormat="1">
      <c r="A33" s="152"/>
      <c r="B33" s="205"/>
      <c r="C33" s="205"/>
      <c r="D33" s="205"/>
      <c r="E33" s="206"/>
      <c r="F33" s="206"/>
      <c r="G33" s="207">
        <f t="shared" si="3"/>
        <v>0</v>
      </c>
      <c r="H33" s="178"/>
      <c r="I33" s="178"/>
      <c r="M33" s="223" t="e">
        <f t="shared" si="4"/>
        <v>#N/A</v>
      </c>
      <c r="N33" s="223" t="e">
        <f t="shared" si="2"/>
        <v>#N/A</v>
      </c>
    </row>
    <row r="34" spans="1:14" s="112" customFormat="1">
      <c r="A34" s="152"/>
      <c r="B34" s="205"/>
      <c r="C34" s="205"/>
      <c r="D34" s="205"/>
      <c r="E34" s="206"/>
      <c r="F34" s="206"/>
      <c r="G34" s="207">
        <f t="shared" si="3"/>
        <v>0</v>
      </c>
      <c r="H34" s="178"/>
      <c r="I34" s="178"/>
      <c r="M34" s="223" t="e">
        <f t="shared" si="4"/>
        <v>#N/A</v>
      </c>
      <c r="N34" s="223" t="e">
        <f t="shared" si="2"/>
        <v>#N/A</v>
      </c>
    </row>
    <row r="35" spans="1:14" s="112" customFormat="1">
      <c r="A35" s="152"/>
      <c r="B35" s="205"/>
      <c r="C35" s="205"/>
      <c r="D35" s="205"/>
      <c r="E35" s="206"/>
      <c r="F35" s="206"/>
      <c r="G35" s="207">
        <f t="shared" si="3"/>
        <v>0</v>
      </c>
      <c r="H35" s="178"/>
      <c r="I35" s="178"/>
      <c r="M35" s="223" t="e">
        <f t="shared" si="4"/>
        <v>#N/A</v>
      </c>
      <c r="N35" s="223" t="e">
        <f t="shared" si="2"/>
        <v>#N/A</v>
      </c>
    </row>
    <row r="36" spans="1:14" s="112" customFormat="1">
      <c r="A36" s="152"/>
      <c r="B36" s="205"/>
      <c r="C36" s="205"/>
      <c r="D36" s="205"/>
      <c r="E36" s="206"/>
      <c r="F36" s="206"/>
      <c r="G36" s="207">
        <f t="shared" si="3"/>
        <v>0</v>
      </c>
      <c r="H36" s="178"/>
      <c r="I36" s="178"/>
      <c r="M36" s="223" t="e">
        <f t="shared" si="4"/>
        <v>#N/A</v>
      </c>
      <c r="N36" s="223" t="e">
        <f t="shared" si="2"/>
        <v>#N/A</v>
      </c>
    </row>
    <row r="37" spans="1:14" s="112" customFormat="1">
      <c r="A37" s="152"/>
      <c r="B37" s="205"/>
      <c r="C37" s="205"/>
      <c r="D37" s="205"/>
      <c r="E37" s="206"/>
      <c r="F37" s="206"/>
      <c r="G37" s="207">
        <f t="shared" si="3"/>
        <v>0</v>
      </c>
      <c r="H37" s="178"/>
      <c r="I37" s="178"/>
      <c r="M37" s="223" t="e">
        <f t="shared" si="4"/>
        <v>#N/A</v>
      </c>
      <c r="N37" s="223" t="e">
        <f t="shared" si="2"/>
        <v>#N/A</v>
      </c>
    </row>
    <row r="38" spans="1:14" s="112" customFormat="1">
      <c r="A38" s="152"/>
      <c r="B38" s="205"/>
      <c r="C38" s="205"/>
      <c r="D38" s="205"/>
      <c r="E38" s="206"/>
      <c r="F38" s="206"/>
      <c r="G38" s="207">
        <f t="shared" si="3"/>
        <v>0</v>
      </c>
      <c r="H38" s="178"/>
      <c r="I38" s="178"/>
      <c r="M38" s="223" t="e">
        <f t="shared" si="4"/>
        <v>#N/A</v>
      </c>
      <c r="N38" s="223" t="e">
        <f t="shared" si="2"/>
        <v>#N/A</v>
      </c>
    </row>
    <row r="39" spans="1:14" s="112" customFormat="1">
      <c r="A39" s="152"/>
      <c r="B39" s="205"/>
      <c r="C39" s="205"/>
      <c r="D39" s="205"/>
      <c r="E39" s="206"/>
      <c r="F39" s="206"/>
      <c r="G39" s="207">
        <f t="shared" si="3"/>
        <v>0</v>
      </c>
      <c r="H39" s="178"/>
      <c r="I39" s="178"/>
      <c r="M39" s="223" t="e">
        <f t="shared" si="4"/>
        <v>#N/A</v>
      </c>
      <c r="N39" s="223" t="e">
        <f t="shared" si="2"/>
        <v>#N/A</v>
      </c>
    </row>
    <row r="40" spans="1:14" s="112" customFormat="1">
      <c r="A40" s="152"/>
      <c r="B40" s="205"/>
      <c r="C40" s="205"/>
      <c r="D40" s="205"/>
      <c r="E40" s="206"/>
      <c r="F40" s="206"/>
      <c r="G40" s="207">
        <f t="shared" si="3"/>
        <v>0</v>
      </c>
      <c r="H40" s="178"/>
      <c r="I40" s="178"/>
      <c r="M40" s="223" t="e">
        <f t="shared" si="4"/>
        <v>#N/A</v>
      </c>
      <c r="N40" s="223" t="e">
        <f t="shared" si="2"/>
        <v>#N/A</v>
      </c>
    </row>
    <row r="41" spans="1:14" s="112" customFormat="1">
      <c r="A41" s="152"/>
      <c r="B41" s="205"/>
      <c r="C41" s="205"/>
      <c r="D41" s="205"/>
      <c r="E41" s="206"/>
      <c r="F41" s="206"/>
      <c r="G41" s="207">
        <f t="shared" si="3"/>
        <v>0</v>
      </c>
      <c r="H41" s="178"/>
      <c r="I41" s="178"/>
      <c r="M41" s="223" t="e">
        <f t="shared" si="4"/>
        <v>#N/A</v>
      </c>
      <c r="N41" s="223" t="e">
        <f t="shared" si="2"/>
        <v>#N/A</v>
      </c>
    </row>
    <row r="42" spans="1:14" s="112" customFormat="1">
      <c r="A42" s="152"/>
      <c r="B42" s="205"/>
      <c r="C42" s="205"/>
      <c r="D42" s="205"/>
      <c r="E42" s="206"/>
      <c r="F42" s="206"/>
      <c r="G42" s="207">
        <f t="shared" si="3"/>
        <v>0</v>
      </c>
      <c r="H42" s="178"/>
      <c r="I42" s="178"/>
      <c r="M42" s="223" t="e">
        <f t="shared" si="4"/>
        <v>#N/A</v>
      </c>
      <c r="N42" s="223" t="e">
        <f t="shared" si="2"/>
        <v>#N/A</v>
      </c>
    </row>
    <row r="43" spans="1:14" s="112" customFormat="1">
      <c r="A43" s="152"/>
      <c r="B43" s="205"/>
      <c r="C43" s="205"/>
      <c r="D43" s="205"/>
      <c r="E43" s="206"/>
      <c r="F43" s="206"/>
      <c r="G43" s="207">
        <f t="shared" si="3"/>
        <v>0</v>
      </c>
      <c r="H43" s="178"/>
      <c r="I43" s="178"/>
      <c r="M43" s="223" t="e">
        <f t="shared" si="4"/>
        <v>#N/A</v>
      </c>
      <c r="N43" s="223" t="e">
        <f t="shared" si="2"/>
        <v>#N/A</v>
      </c>
    </row>
    <row r="44" spans="1:14" s="112" customFormat="1">
      <c r="A44" s="152"/>
      <c r="B44" s="205"/>
      <c r="C44" s="205"/>
      <c r="D44" s="205"/>
      <c r="E44" s="206"/>
      <c r="F44" s="206"/>
      <c r="G44" s="207">
        <f t="shared" si="3"/>
        <v>0</v>
      </c>
      <c r="H44" s="178"/>
      <c r="I44" s="178"/>
      <c r="M44" s="223" t="e">
        <f t="shared" si="4"/>
        <v>#N/A</v>
      </c>
      <c r="N44" s="223" t="e">
        <f t="shared" si="2"/>
        <v>#N/A</v>
      </c>
    </row>
    <row r="45" spans="1:14" s="112" customFormat="1">
      <c r="A45" s="152"/>
      <c r="B45" s="205"/>
      <c r="C45" s="205"/>
      <c r="D45" s="205"/>
      <c r="E45" s="206"/>
      <c r="F45" s="206"/>
      <c r="G45" s="207">
        <f t="shared" si="3"/>
        <v>0</v>
      </c>
      <c r="H45" s="178"/>
      <c r="I45" s="178"/>
      <c r="M45" s="223" t="e">
        <f t="shared" si="4"/>
        <v>#N/A</v>
      </c>
      <c r="N45" s="223" t="e">
        <f t="shared" si="2"/>
        <v>#N/A</v>
      </c>
    </row>
    <row r="46" spans="1:14" s="112" customFormat="1">
      <c r="A46" s="152"/>
      <c r="B46" s="205"/>
      <c r="C46" s="205"/>
      <c r="D46" s="205"/>
      <c r="E46" s="206"/>
      <c r="F46" s="206"/>
      <c r="G46" s="207">
        <f t="shared" si="3"/>
        <v>0</v>
      </c>
      <c r="H46" s="178"/>
      <c r="I46" s="178"/>
      <c r="M46" s="223" t="e">
        <f t="shared" si="4"/>
        <v>#N/A</v>
      </c>
      <c r="N46" s="223" t="e">
        <f t="shared" si="2"/>
        <v>#N/A</v>
      </c>
    </row>
    <row r="47" spans="1:14" s="112" customFormat="1">
      <c r="A47" s="152"/>
      <c r="B47" s="205"/>
      <c r="C47" s="205"/>
      <c r="D47" s="205"/>
      <c r="E47" s="206"/>
      <c r="F47" s="206"/>
      <c r="G47" s="207">
        <f t="shared" si="3"/>
        <v>0</v>
      </c>
      <c r="H47" s="178"/>
      <c r="I47" s="178"/>
      <c r="M47" s="223" t="e">
        <f t="shared" si="4"/>
        <v>#N/A</v>
      </c>
      <c r="N47" s="223" t="e">
        <f t="shared" si="2"/>
        <v>#N/A</v>
      </c>
    </row>
    <row r="48" spans="1:14" s="112" customFormat="1">
      <c r="A48" s="152"/>
      <c r="B48" s="205"/>
      <c r="C48" s="205"/>
      <c r="D48" s="205"/>
      <c r="E48" s="206"/>
      <c r="F48" s="206"/>
      <c r="G48" s="207">
        <f t="shared" si="3"/>
        <v>0</v>
      </c>
      <c r="H48" s="178"/>
      <c r="I48" s="178"/>
      <c r="M48" s="223" t="e">
        <f t="shared" si="4"/>
        <v>#N/A</v>
      </c>
      <c r="N48" s="223" t="e">
        <f t="shared" si="2"/>
        <v>#N/A</v>
      </c>
    </row>
    <row r="49" spans="1:14" s="112" customFormat="1">
      <c r="A49" s="152"/>
      <c r="B49" s="205"/>
      <c r="C49" s="205"/>
      <c r="D49" s="205"/>
      <c r="E49" s="206"/>
      <c r="F49" s="206"/>
      <c r="G49" s="207">
        <f t="shared" si="3"/>
        <v>0</v>
      </c>
      <c r="H49" s="178"/>
      <c r="I49" s="178"/>
      <c r="M49" s="223" t="e">
        <f t="shared" si="4"/>
        <v>#N/A</v>
      </c>
      <c r="N49" s="223" t="e">
        <f t="shared" si="2"/>
        <v>#N/A</v>
      </c>
    </row>
    <row r="50" spans="1:14" s="112" customFormat="1">
      <c r="A50" s="152"/>
      <c r="B50" s="205"/>
      <c r="C50" s="205"/>
      <c r="D50" s="205"/>
      <c r="E50" s="206"/>
      <c r="F50" s="206"/>
      <c r="G50" s="207">
        <f t="shared" si="3"/>
        <v>0</v>
      </c>
      <c r="H50" s="178"/>
      <c r="I50" s="178"/>
      <c r="M50" s="223" t="e">
        <f t="shared" si="4"/>
        <v>#N/A</v>
      </c>
      <c r="N50" s="223" t="e">
        <f t="shared" si="2"/>
        <v>#N/A</v>
      </c>
    </row>
    <row r="51" spans="1:14" s="112" customFormat="1">
      <c r="A51" s="152"/>
      <c r="B51" s="205"/>
      <c r="C51" s="205"/>
      <c r="D51" s="205"/>
      <c r="E51" s="206"/>
      <c r="F51" s="206"/>
      <c r="G51" s="207">
        <f t="shared" si="3"/>
        <v>0</v>
      </c>
      <c r="H51" s="178"/>
      <c r="I51" s="178"/>
      <c r="M51" s="223" t="e">
        <f t="shared" si="4"/>
        <v>#N/A</v>
      </c>
      <c r="N51" s="223" t="e">
        <f t="shared" si="2"/>
        <v>#N/A</v>
      </c>
    </row>
    <row r="52" spans="1:14" s="112" customFormat="1">
      <c r="A52" s="152"/>
      <c r="B52" s="205"/>
      <c r="C52" s="205"/>
      <c r="D52" s="205"/>
      <c r="E52" s="206"/>
      <c r="F52" s="206"/>
      <c r="G52" s="207">
        <f t="shared" ref="G52:G115" si="5">E52*F52</f>
        <v>0</v>
      </c>
      <c r="H52" s="178"/>
      <c r="I52" s="178"/>
      <c r="M52" s="223" t="e">
        <f t="shared" si="4"/>
        <v>#N/A</v>
      </c>
      <c r="N52" s="223" t="e">
        <f t="shared" si="2"/>
        <v>#N/A</v>
      </c>
    </row>
    <row r="53" spans="1:14" s="112" customFormat="1">
      <c r="A53" s="152"/>
      <c r="B53" s="205"/>
      <c r="C53" s="205"/>
      <c r="D53" s="205"/>
      <c r="E53" s="206"/>
      <c r="F53" s="206"/>
      <c r="G53" s="207">
        <f t="shared" si="5"/>
        <v>0</v>
      </c>
      <c r="H53" s="178"/>
      <c r="I53" s="178"/>
      <c r="M53" s="223" t="e">
        <f t="shared" si="4"/>
        <v>#N/A</v>
      </c>
      <c r="N53" s="223" t="e">
        <f t="shared" si="2"/>
        <v>#N/A</v>
      </c>
    </row>
    <row r="54" spans="1:14" s="112" customFormat="1">
      <c r="A54" s="152"/>
      <c r="B54" s="205"/>
      <c r="C54" s="205"/>
      <c r="D54" s="205"/>
      <c r="E54" s="206"/>
      <c r="F54" s="206"/>
      <c r="G54" s="207">
        <f t="shared" si="5"/>
        <v>0</v>
      </c>
      <c r="H54" s="178"/>
      <c r="I54" s="178"/>
      <c r="M54" s="223" t="e">
        <f t="shared" si="4"/>
        <v>#N/A</v>
      </c>
      <c r="N54" s="223" t="e">
        <f t="shared" si="2"/>
        <v>#N/A</v>
      </c>
    </row>
    <row r="55" spans="1:14" s="112" customFormat="1">
      <c r="A55" s="152"/>
      <c r="B55" s="205"/>
      <c r="C55" s="205"/>
      <c r="D55" s="205"/>
      <c r="E55" s="206"/>
      <c r="F55" s="206"/>
      <c r="G55" s="207">
        <f t="shared" si="5"/>
        <v>0</v>
      </c>
      <c r="H55" s="178"/>
      <c r="I55" s="178"/>
      <c r="M55" s="223" t="e">
        <f t="shared" si="4"/>
        <v>#N/A</v>
      </c>
      <c r="N55" s="223" t="e">
        <f t="shared" si="2"/>
        <v>#N/A</v>
      </c>
    </row>
    <row r="56" spans="1:14" s="112" customFormat="1">
      <c r="A56" s="152"/>
      <c r="B56" s="205"/>
      <c r="C56" s="205"/>
      <c r="D56" s="205"/>
      <c r="E56" s="206"/>
      <c r="F56" s="206"/>
      <c r="G56" s="207">
        <f t="shared" si="5"/>
        <v>0</v>
      </c>
      <c r="H56" s="178"/>
      <c r="I56" s="178"/>
      <c r="M56" s="223" t="e">
        <f t="shared" si="4"/>
        <v>#N/A</v>
      </c>
      <c r="N56" s="223" t="e">
        <f t="shared" si="2"/>
        <v>#N/A</v>
      </c>
    </row>
    <row r="57" spans="1:14" s="112" customFormat="1">
      <c r="A57" s="152"/>
      <c r="B57" s="205"/>
      <c r="C57" s="205"/>
      <c r="D57" s="205"/>
      <c r="E57" s="206"/>
      <c r="F57" s="206"/>
      <c r="G57" s="207">
        <f t="shared" si="5"/>
        <v>0</v>
      </c>
      <c r="H57" s="178"/>
      <c r="I57" s="178"/>
      <c r="M57" s="223" t="e">
        <f t="shared" si="4"/>
        <v>#N/A</v>
      </c>
      <c r="N57" s="223" t="e">
        <f t="shared" si="2"/>
        <v>#N/A</v>
      </c>
    </row>
    <row r="58" spans="1:14" s="112" customFormat="1">
      <c r="A58" s="152"/>
      <c r="B58" s="205"/>
      <c r="C58" s="205"/>
      <c r="D58" s="205"/>
      <c r="E58" s="206"/>
      <c r="F58" s="206"/>
      <c r="G58" s="207">
        <f t="shared" si="5"/>
        <v>0</v>
      </c>
      <c r="H58" s="178"/>
      <c r="I58" s="178"/>
      <c r="M58" s="223" t="e">
        <f t="shared" si="4"/>
        <v>#N/A</v>
      </c>
      <c r="N58" s="223" t="e">
        <f t="shared" si="2"/>
        <v>#N/A</v>
      </c>
    </row>
    <row r="59" spans="1:14" s="112" customFormat="1">
      <c r="A59" s="152"/>
      <c r="B59" s="205"/>
      <c r="C59" s="205"/>
      <c r="D59" s="205"/>
      <c r="E59" s="206"/>
      <c r="F59" s="206"/>
      <c r="G59" s="207">
        <f t="shared" si="5"/>
        <v>0</v>
      </c>
      <c r="H59" s="178"/>
      <c r="I59" s="178"/>
      <c r="M59" s="223" t="e">
        <f t="shared" si="4"/>
        <v>#N/A</v>
      </c>
      <c r="N59" s="223" t="e">
        <f t="shared" si="2"/>
        <v>#N/A</v>
      </c>
    </row>
    <row r="60" spans="1:14" s="112" customFormat="1">
      <c r="A60" s="152"/>
      <c r="B60" s="205"/>
      <c r="C60" s="205"/>
      <c r="D60" s="205"/>
      <c r="E60" s="206"/>
      <c r="F60" s="206"/>
      <c r="G60" s="207">
        <f t="shared" si="5"/>
        <v>0</v>
      </c>
      <c r="H60" s="178"/>
      <c r="I60" s="178"/>
      <c r="M60" s="223" t="e">
        <f t="shared" si="4"/>
        <v>#N/A</v>
      </c>
      <c r="N60" s="223" t="e">
        <f t="shared" si="2"/>
        <v>#N/A</v>
      </c>
    </row>
    <row r="61" spans="1:14" s="112" customFormat="1">
      <c r="A61" s="152"/>
      <c r="B61" s="205"/>
      <c r="C61" s="205"/>
      <c r="D61" s="205"/>
      <c r="E61" s="206"/>
      <c r="F61" s="206"/>
      <c r="G61" s="207">
        <f t="shared" si="5"/>
        <v>0</v>
      </c>
      <c r="H61" s="178"/>
      <c r="I61" s="178"/>
      <c r="M61" s="223" t="e">
        <f t="shared" si="4"/>
        <v>#N/A</v>
      </c>
      <c r="N61" s="223" t="e">
        <f t="shared" si="2"/>
        <v>#N/A</v>
      </c>
    </row>
    <row r="62" spans="1:14" s="112" customFormat="1">
      <c r="A62" s="152"/>
      <c r="B62" s="205"/>
      <c r="C62" s="205"/>
      <c r="D62" s="205"/>
      <c r="E62" s="206"/>
      <c r="F62" s="206"/>
      <c r="G62" s="207">
        <f t="shared" si="5"/>
        <v>0</v>
      </c>
      <c r="H62" s="178"/>
      <c r="I62" s="178"/>
      <c r="M62" s="223" t="e">
        <f t="shared" si="4"/>
        <v>#N/A</v>
      </c>
      <c r="N62" s="223" t="e">
        <f t="shared" si="2"/>
        <v>#N/A</v>
      </c>
    </row>
    <row r="63" spans="1:14" s="112" customFormat="1">
      <c r="A63" s="152"/>
      <c r="B63" s="205"/>
      <c r="C63" s="205"/>
      <c r="D63" s="205"/>
      <c r="E63" s="206"/>
      <c r="F63" s="206"/>
      <c r="G63" s="207">
        <f t="shared" si="5"/>
        <v>0</v>
      </c>
      <c r="H63" s="178"/>
      <c r="I63" s="178"/>
      <c r="M63" s="223" t="e">
        <f t="shared" si="4"/>
        <v>#N/A</v>
      </c>
      <c r="N63" s="223" t="e">
        <f t="shared" si="2"/>
        <v>#N/A</v>
      </c>
    </row>
    <row r="64" spans="1:14" s="112" customFormat="1">
      <c r="A64" s="152"/>
      <c r="B64" s="205"/>
      <c r="C64" s="205"/>
      <c r="D64" s="205"/>
      <c r="E64" s="206"/>
      <c r="F64" s="206"/>
      <c r="G64" s="207">
        <f t="shared" si="5"/>
        <v>0</v>
      </c>
      <c r="H64" s="178"/>
      <c r="I64" s="178"/>
      <c r="M64" s="223" t="e">
        <f t="shared" si="4"/>
        <v>#N/A</v>
      </c>
      <c r="N64" s="223" t="e">
        <f t="shared" si="2"/>
        <v>#N/A</v>
      </c>
    </row>
    <row r="65" spans="1:14" s="112" customFormat="1">
      <c r="A65" s="152"/>
      <c r="B65" s="205"/>
      <c r="C65" s="205"/>
      <c r="D65" s="205"/>
      <c r="E65" s="206"/>
      <c r="F65" s="206"/>
      <c r="G65" s="207">
        <f t="shared" si="5"/>
        <v>0</v>
      </c>
      <c r="H65" s="178"/>
      <c r="I65" s="178"/>
      <c r="M65" s="223" t="e">
        <f t="shared" si="4"/>
        <v>#N/A</v>
      </c>
      <c r="N65" s="223" t="e">
        <f t="shared" si="2"/>
        <v>#N/A</v>
      </c>
    </row>
    <row r="66" spans="1:14" s="112" customFormat="1">
      <c r="A66" s="152"/>
      <c r="B66" s="205"/>
      <c r="C66" s="205"/>
      <c r="D66" s="205"/>
      <c r="E66" s="206"/>
      <c r="F66" s="206"/>
      <c r="G66" s="207">
        <f t="shared" si="5"/>
        <v>0</v>
      </c>
      <c r="H66" s="178"/>
      <c r="I66" s="178"/>
      <c r="M66" s="223" t="e">
        <f t="shared" si="4"/>
        <v>#N/A</v>
      </c>
      <c r="N66" s="223" t="e">
        <f t="shared" si="2"/>
        <v>#N/A</v>
      </c>
    </row>
    <row r="67" spans="1:14" s="112" customFormat="1">
      <c r="A67" s="152"/>
      <c r="B67" s="205"/>
      <c r="C67" s="205"/>
      <c r="D67" s="205"/>
      <c r="E67" s="206"/>
      <c r="F67" s="206"/>
      <c r="G67" s="207">
        <f t="shared" si="5"/>
        <v>0</v>
      </c>
      <c r="H67" s="178"/>
      <c r="I67" s="178"/>
      <c r="M67" s="223" t="e">
        <f t="shared" si="4"/>
        <v>#N/A</v>
      </c>
      <c r="N67" s="223" t="e">
        <f t="shared" si="2"/>
        <v>#N/A</v>
      </c>
    </row>
    <row r="68" spans="1:14" s="112" customFormat="1">
      <c r="A68" s="152"/>
      <c r="B68" s="205"/>
      <c r="C68" s="205"/>
      <c r="D68" s="205"/>
      <c r="E68" s="206"/>
      <c r="F68" s="206"/>
      <c r="G68" s="207">
        <f t="shared" si="5"/>
        <v>0</v>
      </c>
      <c r="H68" s="178"/>
      <c r="I68" s="178"/>
      <c r="M68" s="223" t="e">
        <f t="shared" si="4"/>
        <v>#N/A</v>
      </c>
      <c r="N68" s="223" t="e">
        <f t="shared" si="2"/>
        <v>#N/A</v>
      </c>
    </row>
    <row r="69" spans="1:14" s="112" customFormat="1">
      <c r="A69" s="152"/>
      <c r="B69" s="205"/>
      <c r="C69" s="205"/>
      <c r="D69" s="205"/>
      <c r="E69" s="206"/>
      <c r="F69" s="206"/>
      <c r="G69" s="207">
        <f t="shared" si="5"/>
        <v>0</v>
      </c>
      <c r="H69" s="178"/>
      <c r="I69" s="178"/>
      <c r="M69" s="223" t="e">
        <f t="shared" si="4"/>
        <v>#N/A</v>
      </c>
      <c r="N69" s="223" t="e">
        <f t="shared" si="2"/>
        <v>#N/A</v>
      </c>
    </row>
    <row r="70" spans="1:14" s="112" customFormat="1">
      <c r="A70" s="152"/>
      <c r="B70" s="205"/>
      <c r="C70" s="205"/>
      <c r="D70" s="205"/>
      <c r="E70" s="206"/>
      <c r="F70" s="206"/>
      <c r="G70" s="207">
        <f t="shared" si="5"/>
        <v>0</v>
      </c>
      <c r="H70" s="178"/>
      <c r="I70" s="178"/>
      <c r="M70" s="223" t="e">
        <f t="shared" si="4"/>
        <v>#N/A</v>
      </c>
      <c r="N70" s="223" t="e">
        <f t="shared" si="2"/>
        <v>#N/A</v>
      </c>
    </row>
    <row r="71" spans="1:14" s="112" customFormat="1">
      <c r="A71" s="152"/>
      <c r="B71" s="205"/>
      <c r="C71" s="205"/>
      <c r="D71" s="205"/>
      <c r="E71" s="206"/>
      <c r="F71" s="206"/>
      <c r="G71" s="207">
        <f t="shared" si="5"/>
        <v>0</v>
      </c>
      <c r="H71" s="178"/>
      <c r="I71" s="178"/>
      <c r="M71" s="223" t="e">
        <f t="shared" si="4"/>
        <v>#N/A</v>
      </c>
      <c r="N71" s="223" t="e">
        <f t="shared" si="2"/>
        <v>#N/A</v>
      </c>
    </row>
    <row r="72" spans="1:14" s="112" customFormat="1">
      <c r="A72" s="152"/>
      <c r="B72" s="205"/>
      <c r="C72" s="205"/>
      <c r="D72" s="205"/>
      <c r="E72" s="206"/>
      <c r="F72" s="206"/>
      <c r="G72" s="207">
        <f t="shared" si="5"/>
        <v>0</v>
      </c>
      <c r="H72" s="178"/>
      <c r="I72" s="178"/>
      <c r="M72" s="223" t="e">
        <f t="shared" si="4"/>
        <v>#N/A</v>
      </c>
      <c r="N72" s="223" t="e">
        <f t="shared" si="2"/>
        <v>#N/A</v>
      </c>
    </row>
    <row r="73" spans="1:14" s="112" customFormat="1">
      <c r="A73" s="152"/>
      <c r="B73" s="205"/>
      <c r="C73" s="205"/>
      <c r="D73" s="205"/>
      <c r="E73" s="206"/>
      <c r="F73" s="206"/>
      <c r="G73" s="207">
        <f t="shared" si="5"/>
        <v>0</v>
      </c>
      <c r="H73" s="178"/>
      <c r="I73" s="178"/>
      <c r="M73" s="223" t="e">
        <f t="shared" si="4"/>
        <v>#N/A</v>
      </c>
      <c r="N73" s="223" t="e">
        <f t="shared" si="2"/>
        <v>#N/A</v>
      </c>
    </row>
    <row r="74" spans="1:14" s="112" customFormat="1">
      <c r="A74" s="152"/>
      <c r="B74" s="205"/>
      <c r="C74" s="205"/>
      <c r="D74" s="205"/>
      <c r="E74" s="206"/>
      <c r="F74" s="206"/>
      <c r="G74" s="207">
        <f t="shared" si="5"/>
        <v>0</v>
      </c>
      <c r="H74" s="178"/>
      <c r="I74" s="178"/>
      <c r="M74" s="223" t="e">
        <f t="shared" si="4"/>
        <v>#N/A</v>
      </c>
      <c r="N74" s="223" t="e">
        <f t="shared" si="2"/>
        <v>#N/A</v>
      </c>
    </row>
    <row r="75" spans="1:14" s="112" customFormat="1">
      <c r="A75" s="152"/>
      <c r="B75" s="205"/>
      <c r="C75" s="205"/>
      <c r="D75" s="205"/>
      <c r="E75" s="206"/>
      <c r="F75" s="206"/>
      <c r="G75" s="207">
        <f t="shared" si="5"/>
        <v>0</v>
      </c>
      <c r="H75" s="178"/>
      <c r="I75" s="178"/>
      <c r="M75" s="223" t="e">
        <f t="shared" si="4"/>
        <v>#N/A</v>
      </c>
      <c r="N75" s="223" t="e">
        <f t="shared" si="2"/>
        <v>#N/A</v>
      </c>
    </row>
    <row r="76" spans="1:14" s="112" customFormat="1">
      <c r="A76" s="152"/>
      <c r="B76" s="205"/>
      <c r="C76" s="205"/>
      <c r="D76" s="205"/>
      <c r="E76" s="206"/>
      <c r="F76" s="206"/>
      <c r="G76" s="207">
        <f t="shared" si="5"/>
        <v>0</v>
      </c>
      <c r="H76" s="178"/>
      <c r="I76" s="178"/>
      <c r="M76" s="223" t="e">
        <f t="shared" si="4"/>
        <v>#N/A</v>
      </c>
      <c r="N76" s="223" t="e">
        <f t="shared" si="2"/>
        <v>#N/A</v>
      </c>
    </row>
    <row r="77" spans="1:14" s="112" customFormat="1">
      <c r="A77" s="152"/>
      <c r="B77" s="205"/>
      <c r="C77" s="205"/>
      <c r="D77" s="205"/>
      <c r="E77" s="206"/>
      <c r="F77" s="206"/>
      <c r="G77" s="207">
        <f t="shared" si="5"/>
        <v>0</v>
      </c>
      <c r="H77" s="178"/>
      <c r="I77" s="178"/>
      <c r="M77" s="223" t="e">
        <f t="shared" si="4"/>
        <v>#N/A</v>
      </c>
      <c r="N77" s="223" t="e">
        <f t="shared" si="2"/>
        <v>#N/A</v>
      </c>
    </row>
    <row r="78" spans="1:14" s="112" customFormat="1">
      <c r="A78" s="152"/>
      <c r="B78" s="205"/>
      <c r="C78" s="205"/>
      <c r="D78" s="205"/>
      <c r="E78" s="206"/>
      <c r="F78" s="206"/>
      <c r="G78" s="207">
        <f t="shared" si="5"/>
        <v>0</v>
      </c>
      <c r="H78" s="178"/>
      <c r="I78" s="178"/>
      <c r="M78" s="223" t="e">
        <f t="shared" si="4"/>
        <v>#N/A</v>
      </c>
      <c r="N78" s="223" t="e">
        <f t="shared" si="2"/>
        <v>#N/A</v>
      </c>
    </row>
    <row r="79" spans="1:14" s="112" customFormat="1">
      <c r="A79" s="152"/>
      <c r="B79" s="205"/>
      <c r="C79" s="205"/>
      <c r="D79" s="205"/>
      <c r="E79" s="206"/>
      <c r="F79" s="206"/>
      <c r="G79" s="207">
        <f t="shared" si="5"/>
        <v>0</v>
      </c>
      <c r="H79" s="178"/>
      <c r="I79" s="178"/>
      <c r="M79" s="223" t="e">
        <f t="shared" si="4"/>
        <v>#N/A</v>
      </c>
      <c r="N79" s="223" t="e">
        <f t="shared" si="2"/>
        <v>#N/A</v>
      </c>
    </row>
    <row r="80" spans="1:14" s="112" customFormat="1">
      <c r="A80" s="152"/>
      <c r="B80" s="205"/>
      <c r="C80" s="205"/>
      <c r="D80" s="205"/>
      <c r="E80" s="206"/>
      <c r="F80" s="206"/>
      <c r="G80" s="207">
        <f t="shared" si="5"/>
        <v>0</v>
      </c>
      <c r="H80" s="178"/>
      <c r="I80" s="178"/>
      <c r="M80" s="223" t="e">
        <f t="shared" si="4"/>
        <v>#N/A</v>
      </c>
      <c r="N80" s="223" t="e">
        <f t="shared" si="2"/>
        <v>#N/A</v>
      </c>
    </row>
    <row r="81" spans="1:14" s="112" customFormat="1">
      <c r="A81" s="152"/>
      <c r="B81" s="205"/>
      <c r="C81" s="205"/>
      <c r="D81" s="205"/>
      <c r="E81" s="206"/>
      <c r="F81" s="206"/>
      <c r="G81" s="207">
        <f t="shared" si="5"/>
        <v>0</v>
      </c>
      <c r="H81" s="178"/>
      <c r="I81" s="178"/>
      <c r="M81" s="223" t="e">
        <f t="shared" si="4"/>
        <v>#N/A</v>
      </c>
      <c r="N81" s="223" t="e">
        <f t="shared" si="2"/>
        <v>#N/A</v>
      </c>
    </row>
    <row r="82" spans="1:14" s="112" customFormat="1">
      <c r="A82" s="152"/>
      <c r="B82" s="205"/>
      <c r="C82" s="205"/>
      <c r="D82" s="205"/>
      <c r="E82" s="206"/>
      <c r="F82" s="206"/>
      <c r="G82" s="207">
        <f t="shared" si="5"/>
        <v>0</v>
      </c>
      <c r="H82" s="178"/>
      <c r="I82" s="178"/>
      <c r="M82" s="223" t="e">
        <f t="shared" si="4"/>
        <v>#N/A</v>
      </c>
      <c r="N82" s="223" t="e">
        <f t="shared" si="2"/>
        <v>#N/A</v>
      </c>
    </row>
    <row r="83" spans="1:14" s="112" customFormat="1">
      <c r="A83" s="152"/>
      <c r="B83" s="205"/>
      <c r="C83" s="205"/>
      <c r="D83" s="205"/>
      <c r="E83" s="206"/>
      <c r="F83" s="206"/>
      <c r="G83" s="207">
        <f t="shared" si="5"/>
        <v>0</v>
      </c>
      <c r="H83" s="178"/>
      <c r="I83" s="178"/>
      <c r="M83" s="223" t="e">
        <f t="shared" si="4"/>
        <v>#N/A</v>
      </c>
      <c r="N83" s="223" t="e">
        <f t="shared" si="2"/>
        <v>#N/A</v>
      </c>
    </row>
    <row r="84" spans="1:14" s="112" customFormat="1">
      <c r="A84" s="152"/>
      <c r="B84" s="205"/>
      <c r="C84" s="205"/>
      <c r="D84" s="205"/>
      <c r="E84" s="206"/>
      <c r="F84" s="206"/>
      <c r="G84" s="207">
        <f t="shared" si="5"/>
        <v>0</v>
      </c>
      <c r="H84" s="178"/>
      <c r="I84" s="178"/>
      <c r="M84" s="223" t="e">
        <f t="shared" si="4"/>
        <v>#N/A</v>
      </c>
      <c r="N84" s="223" t="e">
        <f t="shared" si="2"/>
        <v>#N/A</v>
      </c>
    </row>
    <row r="85" spans="1:14" s="112" customFormat="1">
      <c r="A85" s="152"/>
      <c r="B85" s="205"/>
      <c r="C85" s="205"/>
      <c r="D85" s="205"/>
      <c r="E85" s="206"/>
      <c r="F85" s="206"/>
      <c r="G85" s="207">
        <f t="shared" si="5"/>
        <v>0</v>
      </c>
      <c r="H85" s="178"/>
      <c r="I85" s="178"/>
      <c r="M85" s="223" t="e">
        <f t="shared" si="4"/>
        <v>#N/A</v>
      </c>
      <c r="N85" s="223" t="e">
        <f t="shared" si="2"/>
        <v>#N/A</v>
      </c>
    </row>
    <row r="86" spans="1:14" s="112" customFormat="1">
      <c r="A86" s="152"/>
      <c r="B86" s="205"/>
      <c r="C86" s="205"/>
      <c r="D86" s="205"/>
      <c r="E86" s="206"/>
      <c r="F86" s="206"/>
      <c r="G86" s="207">
        <f t="shared" si="5"/>
        <v>0</v>
      </c>
      <c r="H86" s="178"/>
      <c r="I86" s="178"/>
      <c r="M86" s="223" t="e">
        <f t="shared" si="4"/>
        <v>#N/A</v>
      </c>
      <c r="N86" s="223" t="e">
        <f t="shared" si="2"/>
        <v>#N/A</v>
      </c>
    </row>
    <row r="87" spans="1:14" s="112" customFormat="1">
      <c r="A87" s="152"/>
      <c r="B87" s="205"/>
      <c r="C87" s="205"/>
      <c r="D87" s="205"/>
      <c r="E87" s="206"/>
      <c r="F87" s="206"/>
      <c r="G87" s="207">
        <f t="shared" si="5"/>
        <v>0</v>
      </c>
      <c r="H87" s="178"/>
      <c r="I87" s="178"/>
      <c r="M87" s="223" t="e">
        <f t="shared" si="4"/>
        <v>#N/A</v>
      </c>
      <c r="N87" s="223" t="e">
        <f t="shared" si="2"/>
        <v>#N/A</v>
      </c>
    </row>
    <row r="88" spans="1:14" s="112" customFormat="1">
      <c r="A88" s="152"/>
      <c r="B88" s="205"/>
      <c r="C88" s="205"/>
      <c r="D88" s="205"/>
      <c r="E88" s="206"/>
      <c r="F88" s="206"/>
      <c r="G88" s="207">
        <f t="shared" si="5"/>
        <v>0</v>
      </c>
      <c r="H88" s="178"/>
      <c r="I88" s="178"/>
      <c r="M88" s="223" t="e">
        <f t="shared" si="4"/>
        <v>#N/A</v>
      </c>
      <c r="N88" s="223" t="e">
        <f t="shared" ref="N88:N133" si="6">M88*F88</f>
        <v>#N/A</v>
      </c>
    </row>
    <row r="89" spans="1:14" s="112" customFormat="1">
      <c r="A89" s="152"/>
      <c r="B89" s="205"/>
      <c r="C89" s="205"/>
      <c r="D89" s="205"/>
      <c r="E89" s="206"/>
      <c r="F89" s="206"/>
      <c r="G89" s="207">
        <f t="shared" si="5"/>
        <v>0</v>
      </c>
      <c r="H89" s="178"/>
      <c r="I89" s="178"/>
      <c r="M89" s="223" t="e">
        <f t="shared" ref="M89:M133" si="7">IF(OR(E89&lt;=VLOOKUP(A89,$L$6:$N$14,2,FALSE),VLOOKUP(A89,$L$6:$N$14,3,FALSE)&lt;&gt;"／台"),E89,VLOOKUP(A89,$L$6:$N$14,2,FALSE))</f>
        <v>#N/A</v>
      </c>
      <c r="N89" s="223" t="e">
        <f t="shared" si="6"/>
        <v>#N/A</v>
      </c>
    </row>
    <row r="90" spans="1:14" s="112" customFormat="1">
      <c r="A90" s="152"/>
      <c r="B90" s="205"/>
      <c r="C90" s="205"/>
      <c r="D90" s="205"/>
      <c r="E90" s="206"/>
      <c r="F90" s="206"/>
      <c r="G90" s="207">
        <f t="shared" si="5"/>
        <v>0</v>
      </c>
      <c r="H90" s="178"/>
      <c r="I90" s="178"/>
      <c r="M90" s="223" t="e">
        <f t="shared" si="7"/>
        <v>#N/A</v>
      </c>
      <c r="N90" s="223" t="e">
        <f t="shared" si="6"/>
        <v>#N/A</v>
      </c>
    </row>
    <row r="91" spans="1:14" s="112" customFormat="1">
      <c r="A91" s="152"/>
      <c r="B91" s="205"/>
      <c r="C91" s="205"/>
      <c r="D91" s="205"/>
      <c r="E91" s="206"/>
      <c r="F91" s="206"/>
      <c r="G91" s="207">
        <f t="shared" si="5"/>
        <v>0</v>
      </c>
      <c r="H91" s="178"/>
      <c r="I91" s="178"/>
      <c r="M91" s="223" t="e">
        <f t="shared" si="7"/>
        <v>#N/A</v>
      </c>
      <c r="N91" s="223" t="e">
        <f t="shared" si="6"/>
        <v>#N/A</v>
      </c>
    </row>
    <row r="92" spans="1:14" s="112" customFormat="1">
      <c r="A92" s="152"/>
      <c r="B92" s="205"/>
      <c r="C92" s="205"/>
      <c r="D92" s="205"/>
      <c r="E92" s="206"/>
      <c r="F92" s="206"/>
      <c r="G92" s="207">
        <f t="shared" si="5"/>
        <v>0</v>
      </c>
      <c r="H92" s="178"/>
      <c r="I92" s="178"/>
      <c r="M92" s="223" t="e">
        <f t="shared" si="7"/>
        <v>#N/A</v>
      </c>
      <c r="N92" s="223" t="e">
        <f t="shared" si="6"/>
        <v>#N/A</v>
      </c>
    </row>
    <row r="93" spans="1:14" s="112" customFormat="1">
      <c r="A93" s="152"/>
      <c r="B93" s="205"/>
      <c r="C93" s="205"/>
      <c r="D93" s="205"/>
      <c r="E93" s="206"/>
      <c r="F93" s="206"/>
      <c r="G93" s="207">
        <f t="shared" si="5"/>
        <v>0</v>
      </c>
      <c r="H93" s="178"/>
      <c r="I93" s="178"/>
      <c r="M93" s="223" t="e">
        <f t="shared" si="7"/>
        <v>#N/A</v>
      </c>
      <c r="N93" s="223" t="e">
        <f t="shared" si="6"/>
        <v>#N/A</v>
      </c>
    </row>
    <row r="94" spans="1:14" s="112" customFormat="1">
      <c r="A94" s="152"/>
      <c r="B94" s="205"/>
      <c r="C94" s="205"/>
      <c r="D94" s="205"/>
      <c r="E94" s="206"/>
      <c r="F94" s="206"/>
      <c r="G94" s="207">
        <f t="shared" si="5"/>
        <v>0</v>
      </c>
      <c r="H94" s="178"/>
      <c r="I94" s="178"/>
      <c r="M94" s="223" t="e">
        <f t="shared" si="7"/>
        <v>#N/A</v>
      </c>
      <c r="N94" s="223" t="e">
        <f t="shared" si="6"/>
        <v>#N/A</v>
      </c>
    </row>
    <row r="95" spans="1:14" s="112" customFormat="1">
      <c r="A95" s="152"/>
      <c r="B95" s="205"/>
      <c r="C95" s="205"/>
      <c r="D95" s="205"/>
      <c r="E95" s="206"/>
      <c r="F95" s="206"/>
      <c r="G95" s="207">
        <f t="shared" si="5"/>
        <v>0</v>
      </c>
      <c r="H95" s="178"/>
      <c r="I95" s="178"/>
      <c r="M95" s="223" t="e">
        <f t="shared" si="7"/>
        <v>#N/A</v>
      </c>
      <c r="N95" s="223" t="e">
        <f t="shared" si="6"/>
        <v>#N/A</v>
      </c>
    </row>
    <row r="96" spans="1:14" s="112" customFormat="1">
      <c r="A96" s="152"/>
      <c r="B96" s="205"/>
      <c r="C96" s="205"/>
      <c r="D96" s="205"/>
      <c r="E96" s="206"/>
      <c r="F96" s="206"/>
      <c r="G96" s="207">
        <f t="shared" si="5"/>
        <v>0</v>
      </c>
      <c r="H96" s="178"/>
      <c r="I96" s="178"/>
      <c r="M96" s="223" t="e">
        <f t="shared" si="7"/>
        <v>#N/A</v>
      </c>
      <c r="N96" s="223" t="e">
        <f t="shared" si="6"/>
        <v>#N/A</v>
      </c>
    </row>
    <row r="97" spans="1:14" s="112" customFormat="1">
      <c r="A97" s="152"/>
      <c r="B97" s="205"/>
      <c r="C97" s="205"/>
      <c r="D97" s="205"/>
      <c r="E97" s="206"/>
      <c r="F97" s="206"/>
      <c r="G97" s="207">
        <f t="shared" si="5"/>
        <v>0</v>
      </c>
      <c r="H97" s="178"/>
      <c r="I97" s="178"/>
      <c r="M97" s="223" t="e">
        <f t="shared" si="7"/>
        <v>#N/A</v>
      </c>
      <c r="N97" s="223" t="e">
        <f t="shared" si="6"/>
        <v>#N/A</v>
      </c>
    </row>
    <row r="98" spans="1:14" s="112" customFormat="1">
      <c r="A98" s="152"/>
      <c r="B98" s="205"/>
      <c r="C98" s="205"/>
      <c r="D98" s="205"/>
      <c r="E98" s="206"/>
      <c r="F98" s="206"/>
      <c r="G98" s="207">
        <f t="shared" si="5"/>
        <v>0</v>
      </c>
      <c r="H98" s="178"/>
      <c r="I98" s="178"/>
      <c r="M98" s="223" t="e">
        <f t="shared" si="7"/>
        <v>#N/A</v>
      </c>
      <c r="N98" s="223" t="e">
        <f t="shared" si="6"/>
        <v>#N/A</v>
      </c>
    </row>
    <row r="99" spans="1:14" s="112" customFormat="1">
      <c r="A99" s="152"/>
      <c r="B99" s="205"/>
      <c r="C99" s="205"/>
      <c r="D99" s="205"/>
      <c r="E99" s="206"/>
      <c r="F99" s="206"/>
      <c r="G99" s="207">
        <f t="shared" si="5"/>
        <v>0</v>
      </c>
      <c r="H99" s="178"/>
      <c r="I99" s="178"/>
      <c r="M99" s="223" t="e">
        <f t="shared" si="7"/>
        <v>#N/A</v>
      </c>
      <c r="N99" s="223" t="e">
        <f t="shared" si="6"/>
        <v>#N/A</v>
      </c>
    </row>
    <row r="100" spans="1:14" s="112" customFormat="1">
      <c r="A100" s="152"/>
      <c r="B100" s="205"/>
      <c r="C100" s="205"/>
      <c r="D100" s="205"/>
      <c r="E100" s="206"/>
      <c r="F100" s="206"/>
      <c r="G100" s="207">
        <f t="shared" si="5"/>
        <v>0</v>
      </c>
      <c r="H100" s="178"/>
      <c r="I100" s="178"/>
      <c r="M100" s="223" t="e">
        <f t="shared" si="7"/>
        <v>#N/A</v>
      </c>
      <c r="N100" s="223" t="e">
        <f t="shared" si="6"/>
        <v>#N/A</v>
      </c>
    </row>
    <row r="101" spans="1:14" s="112" customFormat="1">
      <c r="A101" s="152"/>
      <c r="B101" s="205"/>
      <c r="C101" s="205"/>
      <c r="D101" s="205"/>
      <c r="E101" s="206"/>
      <c r="F101" s="206"/>
      <c r="G101" s="207">
        <f t="shared" si="5"/>
        <v>0</v>
      </c>
      <c r="H101" s="178"/>
      <c r="I101" s="178"/>
      <c r="M101" s="223" t="e">
        <f t="shared" si="7"/>
        <v>#N/A</v>
      </c>
      <c r="N101" s="223" t="e">
        <f t="shared" si="6"/>
        <v>#N/A</v>
      </c>
    </row>
    <row r="102" spans="1:14" s="112" customFormat="1">
      <c r="A102" s="152"/>
      <c r="B102" s="205"/>
      <c r="C102" s="205"/>
      <c r="D102" s="205"/>
      <c r="E102" s="206"/>
      <c r="F102" s="206"/>
      <c r="G102" s="207">
        <f t="shared" si="5"/>
        <v>0</v>
      </c>
      <c r="H102" s="178"/>
      <c r="I102" s="178"/>
      <c r="M102" s="223" t="e">
        <f t="shared" si="7"/>
        <v>#N/A</v>
      </c>
      <c r="N102" s="223" t="e">
        <f t="shared" si="6"/>
        <v>#N/A</v>
      </c>
    </row>
    <row r="103" spans="1:14" s="112" customFormat="1">
      <c r="A103" s="152"/>
      <c r="B103" s="205"/>
      <c r="C103" s="205"/>
      <c r="D103" s="205"/>
      <c r="E103" s="206"/>
      <c r="F103" s="206"/>
      <c r="G103" s="207">
        <f t="shared" si="5"/>
        <v>0</v>
      </c>
      <c r="H103" s="178"/>
      <c r="I103" s="178"/>
      <c r="M103" s="223" t="e">
        <f t="shared" si="7"/>
        <v>#N/A</v>
      </c>
      <c r="N103" s="223" t="e">
        <f t="shared" si="6"/>
        <v>#N/A</v>
      </c>
    </row>
    <row r="104" spans="1:14" s="112" customFormat="1">
      <c r="A104" s="152"/>
      <c r="B104" s="205"/>
      <c r="C104" s="205"/>
      <c r="D104" s="205"/>
      <c r="E104" s="206"/>
      <c r="F104" s="206"/>
      <c r="G104" s="207">
        <f t="shared" si="5"/>
        <v>0</v>
      </c>
      <c r="H104" s="178"/>
      <c r="I104" s="178"/>
      <c r="M104" s="223" t="e">
        <f t="shared" si="7"/>
        <v>#N/A</v>
      </c>
      <c r="N104" s="223" t="e">
        <f t="shared" si="6"/>
        <v>#N/A</v>
      </c>
    </row>
    <row r="105" spans="1:14" s="112" customFormat="1">
      <c r="A105" s="152"/>
      <c r="B105" s="205"/>
      <c r="C105" s="205"/>
      <c r="D105" s="205"/>
      <c r="E105" s="206"/>
      <c r="F105" s="206"/>
      <c r="G105" s="207">
        <f t="shared" si="5"/>
        <v>0</v>
      </c>
      <c r="H105" s="178"/>
      <c r="I105" s="178"/>
      <c r="M105" s="223" t="e">
        <f t="shared" si="7"/>
        <v>#N/A</v>
      </c>
      <c r="N105" s="223" t="e">
        <f t="shared" si="6"/>
        <v>#N/A</v>
      </c>
    </row>
    <row r="106" spans="1:14" s="112" customFormat="1">
      <c r="A106" s="152"/>
      <c r="B106" s="205"/>
      <c r="C106" s="205"/>
      <c r="D106" s="205"/>
      <c r="E106" s="206"/>
      <c r="F106" s="206"/>
      <c r="G106" s="207">
        <f t="shared" si="5"/>
        <v>0</v>
      </c>
      <c r="H106" s="178"/>
      <c r="I106" s="178"/>
      <c r="M106" s="223" t="e">
        <f t="shared" si="7"/>
        <v>#N/A</v>
      </c>
      <c r="N106" s="223" t="e">
        <f t="shared" si="6"/>
        <v>#N/A</v>
      </c>
    </row>
    <row r="107" spans="1:14" s="112" customFormat="1">
      <c r="A107" s="152"/>
      <c r="B107" s="205"/>
      <c r="C107" s="205"/>
      <c r="D107" s="205"/>
      <c r="E107" s="206"/>
      <c r="F107" s="206"/>
      <c r="G107" s="207">
        <f t="shared" si="5"/>
        <v>0</v>
      </c>
      <c r="H107" s="178"/>
      <c r="I107" s="178"/>
      <c r="M107" s="223" t="e">
        <f t="shared" si="7"/>
        <v>#N/A</v>
      </c>
      <c r="N107" s="223" t="e">
        <f t="shared" si="6"/>
        <v>#N/A</v>
      </c>
    </row>
    <row r="108" spans="1:14" s="112" customFormat="1">
      <c r="A108" s="152"/>
      <c r="B108" s="205"/>
      <c r="C108" s="205"/>
      <c r="D108" s="205"/>
      <c r="E108" s="206"/>
      <c r="F108" s="206"/>
      <c r="G108" s="207">
        <f t="shared" si="5"/>
        <v>0</v>
      </c>
      <c r="H108" s="178"/>
      <c r="I108" s="178"/>
      <c r="M108" s="223" t="e">
        <f t="shared" si="7"/>
        <v>#N/A</v>
      </c>
      <c r="N108" s="223" t="e">
        <f t="shared" si="6"/>
        <v>#N/A</v>
      </c>
    </row>
    <row r="109" spans="1:14" s="112" customFormat="1">
      <c r="A109" s="152"/>
      <c r="B109" s="205"/>
      <c r="C109" s="205"/>
      <c r="D109" s="205"/>
      <c r="E109" s="206"/>
      <c r="F109" s="206"/>
      <c r="G109" s="207">
        <f t="shared" si="5"/>
        <v>0</v>
      </c>
      <c r="H109" s="178"/>
      <c r="I109" s="178"/>
      <c r="M109" s="223" t="e">
        <f t="shared" si="7"/>
        <v>#N/A</v>
      </c>
      <c r="N109" s="223" t="e">
        <f t="shared" si="6"/>
        <v>#N/A</v>
      </c>
    </row>
    <row r="110" spans="1:14" s="112" customFormat="1">
      <c r="A110" s="152"/>
      <c r="B110" s="205"/>
      <c r="C110" s="205"/>
      <c r="D110" s="205"/>
      <c r="E110" s="206"/>
      <c r="F110" s="206"/>
      <c r="G110" s="207">
        <f t="shared" si="5"/>
        <v>0</v>
      </c>
      <c r="H110" s="178"/>
      <c r="I110" s="178"/>
      <c r="M110" s="223" t="e">
        <f t="shared" si="7"/>
        <v>#N/A</v>
      </c>
      <c r="N110" s="223" t="e">
        <f t="shared" si="6"/>
        <v>#N/A</v>
      </c>
    </row>
    <row r="111" spans="1:14" s="112" customFormat="1">
      <c r="A111" s="152"/>
      <c r="B111" s="205"/>
      <c r="C111" s="205"/>
      <c r="D111" s="205"/>
      <c r="E111" s="206"/>
      <c r="F111" s="206"/>
      <c r="G111" s="207">
        <f t="shared" si="5"/>
        <v>0</v>
      </c>
      <c r="H111" s="178"/>
      <c r="I111" s="178"/>
      <c r="M111" s="223" t="e">
        <f t="shared" si="7"/>
        <v>#N/A</v>
      </c>
      <c r="N111" s="223" t="e">
        <f t="shared" si="6"/>
        <v>#N/A</v>
      </c>
    </row>
    <row r="112" spans="1:14" s="112" customFormat="1">
      <c r="A112" s="152"/>
      <c r="B112" s="205"/>
      <c r="C112" s="205"/>
      <c r="D112" s="205"/>
      <c r="E112" s="206"/>
      <c r="F112" s="206"/>
      <c r="G112" s="207">
        <f t="shared" si="5"/>
        <v>0</v>
      </c>
      <c r="H112" s="178"/>
      <c r="I112" s="178"/>
      <c r="M112" s="223" t="e">
        <f t="shared" si="7"/>
        <v>#N/A</v>
      </c>
      <c r="N112" s="223" t="e">
        <f t="shared" si="6"/>
        <v>#N/A</v>
      </c>
    </row>
    <row r="113" spans="1:14" s="112" customFormat="1">
      <c r="A113" s="152"/>
      <c r="B113" s="205"/>
      <c r="C113" s="205"/>
      <c r="D113" s="205"/>
      <c r="E113" s="206"/>
      <c r="F113" s="206"/>
      <c r="G113" s="207">
        <f t="shared" si="5"/>
        <v>0</v>
      </c>
      <c r="H113" s="178"/>
      <c r="I113" s="178"/>
      <c r="M113" s="223" t="e">
        <f t="shared" si="7"/>
        <v>#N/A</v>
      </c>
      <c r="N113" s="223" t="e">
        <f t="shared" si="6"/>
        <v>#N/A</v>
      </c>
    </row>
    <row r="114" spans="1:14" s="112" customFormat="1">
      <c r="A114" s="152"/>
      <c r="B114" s="205"/>
      <c r="C114" s="205"/>
      <c r="D114" s="205"/>
      <c r="E114" s="206"/>
      <c r="F114" s="206"/>
      <c r="G114" s="207">
        <f t="shared" si="5"/>
        <v>0</v>
      </c>
      <c r="H114" s="178"/>
      <c r="I114" s="178"/>
      <c r="M114" s="223" t="e">
        <f t="shared" si="7"/>
        <v>#N/A</v>
      </c>
      <c r="N114" s="223" t="e">
        <f t="shared" si="6"/>
        <v>#N/A</v>
      </c>
    </row>
    <row r="115" spans="1:14" s="112" customFormat="1">
      <c r="A115" s="152"/>
      <c r="B115" s="205"/>
      <c r="C115" s="205"/>
      <c r="D115" s="205"/>
      <c r="E115" s="206"/>
      <c r="F115" s="206"/>
      <c r="G115" s="207">
        <f t="shared" si="5"/>
        <v>0</v>
      </c>
      <c r="H115" s="178"/>
      <c r="I115" s="178"/>
      <c r="M115" s="223" t="e">
        <f t="shared" si="7"/>
        <v>#N/A</v>
      </c>
      <c r="N115" s="223" t="e">
        <f t="shared" si="6"/>
        <v>#N/A</v>
      </c>
    </row>
    <row r="116" spans="1:14" s="112" customFormat="1">
      <c r="A116" s="152"/>
      <c r="B116" s="205"/>
      <c r="C116" s="205"/>
      <c r="D116" s="205"/>
      <c r="E116" s="206"/>
      <c r="F116" s="206"/>
      <c r="G116" s="207">
        <f t="shared" ref="G116:G131" si="8">E116*F116</f>
        <v>0</v>
      </c>
      <c r="H116" s="178"/>
      <c r="I116" s="178"/>
      <c r="M116" s="223" t="e">
        <f t="shared" si="7"/>
        <v>#N/A</v>
      </c>
      <c r="N116" s="223" t="e">
        <f t="shared" si="6"/>
        <v>#N/A</v>
      </c>
    </row>
    <row r="117" spans="1:14" s="112" customFormat="1">
      <c r="A117" s="152"/>
      <c r="B117" s="205"/>
      <c r="C117" s="205"/>
      <c r="D117" s="205"/>
      <c r="E117" s="206"/>
      <c r="F117" s="206"/>
      <c r="G117" s="207">
        <f t="shared" si="8"/>
        <v>0</v>
      </c>
      <c r="H117" s="178"/>
      <c r="I117" s="178"/>
      <c r="M117" s="223" t="e">
        <f t="shared" si="7"/>
        <v>#N/A</v>
      </c>
      <c r="N117" s="223" t="e">
        <f t="shared" si="6"/>
        <v>#N/A</v>
      </c>
    </row>
    <row r="118" spans="1:14" s="112" customFormat="1">
      <c r="A118" s="152"/>
      <c r="B118" s="205"/>
      <c r="C118" s="205"/>
      <c r="D118" s="205"/>
      <c r="E118" s="206"/>
      <c r="F118" s="206"/>
      <c r="G118" s="207">
        <f t="shared" si="8"/>
        <v>0</v>
      </c>
      <c r="H118" s="178"/>
      <c r="I118" s="178"/>
      <c r="M118" s="223" t="e">
        <f t="shared" si="7"/>
        <v>#N/A</v>
      </c>
      <c r="N118" s="223" t="e">
        <f t="shared" si="6"/>
        <v>#N/A</v>
      </c>
    </row>
    <row r="119" spans="1:14" s="112" customFormat="1">
      <c r="A119" s="152"/>
      <c r="B119" s="205"/>
      <c r="C119" s="205"/>
      <c r="D119" s="205"/>
      <c r="E119" s="206"/>
      <c r="F119" s="206"/>
      <c r="G119" s="207">
        <f t="shared" si="8"/>
        <v>0</v>
      </c>
      <c r="H119" s="178"/>
      <c r="I119" s="178"/>
      <c r="M119" s="223" t="e">
        <f t="shared" si="7"/>
        <v>#N/A</v>
      </c>
      <c r="N119" s="223" t="e">
        <f t="shared" si="6"/>
        <v>#N/A</v>
      </c>
    </row>
    <row r="120" spans="1:14" s="112" customFormat="1">
      <c r="A120" s="152"/>
      <c r="B120" s="205"/>
      <c r="C120" s="205"/>
      <c r="D120" s="205"/>
      <c r="E120" s="206"/>
      <c r="F120" s="206"/>
      <c r="G120" s="207">
        <f t="shared" si="8"/>
        <v>0</v>
      </c>
      <c r="H120" s="178"/>
      <c r="I120" s="178"/>
      <c r="M120" s="223" t="e">
        <f t="shared" si="7"/>
        <v>#N/A</v>
      </c>
      <c r="N120" s="223" t="e">
        <f t="shared" si="6"/>
        <v>#N/A</v>
      </c>
    </row>
    <row r="121" spans="1:14" s="112" customFormat="1">
      <c r="A121" s="152"/>
      <c r="B121" s="205"/>
      <c r="C121" s="205"/>
      <c r="D121" s="205"/>
      <c r="E121" s="206"/>
      <c r="F121" s="206"/>
      <c r="G121" s="207">
        <f t="shared" si="8"/>
        <v>0</v>
      </c>
      <c r="H121" s="178"/>
      <c r="I121" s="178"/>
      <c r="M121" s="223" t="e">
        <f t="shared" si="7"/>
        <v>#N/A</v>
      </c>
      <c r="N121" s="223" t="e">
        <f t="shared" si="6"/>
        <v>#N/A</v>
      </c>
    </row>
    <row r="122" spans="1:14" s="112" customFormat="1">
      <c r="A122" s="152"/>
      <c r="B122" s="205"/>
      <c r="C122" s="205"/>
      <c r="D122" s="205"/>
      <c r="E122" s="206"/>
      <c r="F122" s="206"/>
      <c r="G122" s="207">
        <f t="shared" si="8"/>
        <v>0</v>
      </c>
      <c r="H122" s="178"/>
      <c r="I122" s="178"/>
      <c r="M122" s="223" t="e">
        <f t="shared" si="7"/>
        <v>#N/A</v>
      </c>
      <c r="N122" s="223" t="e">
        <f t="shared" si="6"/>
        <v>#N/A</v>
      </c>
    </row>
    <row r="123" spans="1:14" s="112" customFormat="1">
      <c r="A123" s="152"/>
      <c r="B123" s="205"/>
      <c r="C123" s="205"/>
      <c r="D123" s="205"/>
      <c r="E123" s="206"/>
      <c r="F123" s="206"/>
      <c r="G123" s="207">
        <f t="shared" si="8"/>
        <v>0</v>
      </c>
      <c r="H123" s="178"/>
      <c r="I123" s="178"/>
      <c r="M123" s="223" t="e">
        <f t="shared" si="7"/>
        <v>#N/A</v>
      </c>
      <c r="N123" s="223" t="e">
        <f t="shared" si="6"/>
        <v>#N/A</v>
      </c>
    </row>
    <row r="124" spans="1:14" s="112" customFormat="1">
      <c r="A124" s="152"/>
      <c r="B124" s="205"/>
      <c r="C124" s="205"/>
      <c r="D124" s="205"/>
      <c r="E124" s="206"/>
      <c r="F124" s="206"/>
      <c r="G124" s="207">
        <f t="shared" si="8"/>
        <v>0</v>
      </c>
      <c r="H124" s="178"/>
      <c r="I124" s="178"/>
      <c r="M124" s="223" t="e">
        <f t="shared" si="7"/>
        <v>#N/A</v>
      </c>
      <c r="N124" s="223" t="e">
        <f t="shared" si="6"/>
        <v>#N/A</v>
      </c>
    </row>
    <row r="125" spans="1:14" s="112" customFormat="1">
      <c r="A125" s="152"/>
      <c r="B125" s="205"/>
      <c r="C125" s="205"/>
      <c r="D125" s="205"/>
      <c r="E125" s="206"/>
      <c r="F125" s="206"/>
      <c r="G125" s="207">
        <f t="shared" si="8"/>
        <v>0</v>
      </c>
      <c r="H125" s="178"/>
      <c r="I125" s="178"/>
      <c r="M125" s="223" t="e">
        <f t="shared" si="7"/>
        <v>#N/A</v>
      </c>
      <c r="N125" s="223" t="e">
        <f t="shared" si="6"/>
        <v>#N/A</v>
      </c>
    </row>
    <row r="126" spans="1:14" s="112" customFormat="1">
      <c r="A126" s="152"/>
      <c r="B126" s="205"/>
      <c r="C126" s="205"/>
      <c r="D126" s="205"/>
      <c r="E126" s="206"/>
      <c r="F126" s="206"/>
      <c r="G126" s="207">
        <f t="shared" si="8"/>
        <v>0</v>
      </c>
      <c r="H126" s="178"/>
      <c r="I126" s="178"/>
      <c r="M126" s="223" t="e">
        <f t="shared" si="7"/>
        <v>#N/A</v>
      </c>
      <c r="N126" s="223" t="e">
        <f t="shared" si="6"/>
        <v>#N/A</v>
      </c>
    </row>
    <row r="127" spans="1:14" s="112" customFormat="1">
      <c r="A127" s="152"/>
      <c r="B127" s="205"/>
      <c r="C127" s="205"/>
      <c r="D127" s="205"/>
      <c r="E127" s="206"/>
      <c r="F127" s="206"/>
      <c r="G127" s="207">
        <f t="shared" si="8"/>
        <v>0</v>
      </c>
      <c r="H127" s="178"/>
      <c r="I127" s="178"/>
      <c r="M127" s="223" t="e">
        <f t="shared" si="7"/>
        <v>#N/A</v>
      </c>
      <c r="N127" s="223" t="e">
        <f t="shared" si="6"/>
        <v>#N/A</v>
      </c>
    </row>
    <row r="128" spans="1:14" s="112" customFormat="1">
      <c r="A128" s="152"/>
      <c r="B128" s="205"/>
      <c r="C128" s="205"/>
      <c r="D128" s="205"/>
      <c r="E128" s="206"/>
      <c r="F128" s="206"/>
      <c r="G128" s="207">
        <f t="shared" si="8"/>
        <v>0</v>
      </c>
      <c r="H128" s="178"/>
      <c r="I128" s="178"/>
      <c r="M128" s="223" t="e">
        <f t="shared" si="7"/>
        <v>#N/A</v>
      </c>
      <c r="N128" s="223" t="e">
        <f t="shared" si="6"/>
        <v>#N/A</v>
      </c>
    </row>
    <row r="129" spans="1:14" s="112" customFormat="1">
      <c r="A129" s="152"/>
      <c r="B129" s="205"/>
      <c r="C129" s="205"/>
      <c r="D129" s="205"/>
      <c r="E129" s="206"/>
      <c r="F129" s="206"/>
      <c r="G129" s="207">
        <f t="shared" si="8"/>
        <v>0</v>
      </c>
      <c r="H129" s="178"/>
      <c r="I129" s="178"/>
      <c r="M129" s="223" t="e">
        <f t="shared" si="7"/>
        <v>#N/A</v>
      </c>
      <c r="N129" s="223" t="e">
        <f t="shared" si="6"/>
        <v>#N/A</v>
      </c>
    </row>
    <row r="130" spans="1:14" s="112" customFormat="1">
      <c r="A130" s="152"/>
      <c r="B130" s="205"/>
      <c r="C130" s="205"/>
      <c r="D130" s="205"/>
      <c r="E130" s="206"/>
      <c r="F130" s="206"/>
      <c r="G130" s="207">
        <f t="shared" si="8"/>
        <v>0</v>
      </c>
      <c r="H130" s="178"/>
      <c r="I130" s="178"/>
      <c r="M130" s="223" t="e">
        <f t="shared" si="7"/>
        <v>#N/A</v>
      </c>
      <c r="N130" s="223" t="e">
        <f t="shared" si="6"/>
        <v>#N/A</v>
      </c>
    </row>
    <row r="131" spans="1:14" s="112" customFormat="1">
      <c r="A131" s="152"/>
      <c r="B131" s="205"/>
      <c r="C131" s="205"/>
      <c r="D131" s="205"/>
      <c r="E131" s="206"/>
      <c r="F131" s="206"/>
      <c r="G131" s="207">
        <f t="shared" si="8"/>
        <v>0</v>
      </c>
      <c r="H131" s="178"/>
      <c r="I131" s="178"/>
      <c r="M131" s="223" t="e">
        <f t="shared" si="7"/>
        <v>#N/A</v>
      </c>
      <c r="N131" s="223" t="e">
        <f t="shared" si="6"/>
        <v>#N/A</v>
      </c>
    </row>
    <row r="132" spans="1:14" s="112" customFormat="1">
      <c r="A132" s="152"/>
      <c r="B132" s="205"/>
      <c r="C132" s="205"/>
      <c r="D132" s="205"/>
      <c r="E132" s="206"/>
      <c r="F132" s="206"/>
      <c r="G132" s="207">
        <f t="shared" si="3"/>
        <v>0</v>
      </c>
      <c r="H132" s="178"/>
      <c r="I132" s="178"/>
      <c r="M132" s="223" t="e">
        <f t="shared" si="7"/>
        <v>#N/A</v>
      </c>
      <c r="N132" s="223" t="e">
        <f t="shared" si="6"/>
        <v>#N/A</v>
      </c>
    </row>
    <row r="133" spans="1:14" s="112" customFormat="1">
      <c r="A133" s="152"/>
      <c r="B133" s="205"/>
      <c r="C133" s="205"/>
      <c r="D133" s="205"/>
      <c r="E133" s="206"/>
      <c r="F133" s="206"/>
      <c r="G133" s="207">
        <f t="shared" si="3"/>
        <v>0</v>
      </c>
      <c r="H133" s="178"/>
      <c r="I133" s="178"/>
      <c r="M133" s="223" t="e">
        <f t="shared" si="7"/>
        <v>#N/A</v>
      </c>
      <c r="N133" s="223" t="e">
        <f t="shared" si="6"/>
        <v>#N/A</v>
      </c>
    </row>
  </sheetData>
  <sheetProtection algorithmName="SHA-512" hashValue="fGrM1wKKDzNnwVOi+R3mCbOjTXZuBnBBZ7kBpJ9BK17Q/SNkMxaZKxkcNZE2o9brOaNlQbAwsi/8RcCgwpMgoQ==" saltValue="Dhx9NVrEdiQkC+a00waj+A==" spinCount="100000" sheet="1" insertRows="0" selectLockedCells="1"/>
  <mergeCells count="21">
    <mergeCell ref="E13:F13"/>
    <mergeCell ref="B9:D9"/>
    <mergeCell ref="E9:F9"/>
    <mergeCell ref="B14:D14"/>
    <mergeCell ref="E14:F14"/>
    <mergeCell ref="B11:D11"/>
    <mergeCell ref="E11:F11"/>
    <mergeCell ref="B12:D12"/>
    <mergeCell ref="E12:F12"/>
    <mergeCell ref="B13:D13"/>
    <mergeCell ref="B10:D10"/>
    <mergeCell ref="E10:F10"/>
    <mergeCell ref="B7:D7"/>
    <mergeCell ref="E7:F7"/>
    <mergeCell ref="B8:D8"/>
    <mergeCell ref="E8:F8"/>
    <mergeCell ref="F3:H3"/>
    <mergeCell ref="E5:F5"/>
    <mergeCell ref="E6:F6"/>
    <mergeCell ref="B6:D6"/>
    <mergeCell ref="A5:D5"/>
  </mergeCells>
  <phoneticPr fontId="2"/>
  <dataValidations count="1">
    <dataValidation type="list" allowBlank="1" showInputMessage="1" showErrorMessage="1" sqref="A24:A133" xr:uid="{C807B431-C8E4-4C31-A3A8-4131B1FDB81F}">
      <formula1>$A$6:$A$14</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54B7F-38A4-436C-8B19-3298DF6532EE}">
  <sheetPr>
    <tabColor theme="4" tint="0.39997558519241921"/>
    <pageSetUpPr fitToPage="1"/>
  </sheetPr>
  <dimension ref="A1:J21"/>
  <sheetViews>
    <sheetView showGridLines="0" view="pageBreakPreview" topLeftCell="F1" zoomScaleNormal="100" zoomScaleSheetLayoutView="100" workbookViewId="0">
      <selection activeCell="E9" sqref="E9:J9"/>
    </sheetView>
  </sheetViews>
  <sheetFormatPr defaultRowHeight="18.75"/>
  <cols>
    <col min="1" max="1" width="3.625" customWidth="1"/>
    <col min="2" max="2" width="19.25" customWidth="1"/>
    <col min="3" max="4" width="20" customWidth="1"/>
    <col min="5" max="5" width="12.875" bestFit="1" customWidth="1"/>
    <col min="6" max="8" width="20" customWidth="1"/>
    <col min="10" max="10" width="0" hidden="1" customWidth="1"/>
  </cols>
  <sheetData>
    <row r="1" spans="1:10" s="99" customFormat="1">
      <c r="A1" s="99" t="s">
        <v>212</v>
      </c>
      <c r="H1" s="176" t="s">
        <v>323</v>
      </c>
    </row>
    <row r="2" spans="1:10" s="99" customFormat="1" ht="19.5">
      <c r="A2" s="100" t="s">
        <v>293</v>
      </c>
    </row>
    <row r="3" spans="1:10" s="99" customFormat="1" ht="19.5">
      <c r="D3" s="115"/>
      <c r="F3" s="102" t="s">
        <v>89</v>
      </c>
      <c r="G3" s="340">
        <f>基本情報!E8</f>
        <v>0</v>
      </c>
      <c r="H3" s="340"/>
      <c r="I3" s="115"/>
    </row>
    <row r="5" spans="1:10">
      <c r="B5" s="341" t="s">
        <v>276</v>
      </c>
      <c r="C5" s="341"/>
      <c r="D5" s="341"/>
      <c r="E5" s="342">
        <f>SUM(F6:H6)</f>
        <v>0</v>
      </c>
      <c r="F5" s="136" t="s">
        <v>287</v>
      </c>
      <c r="G5" s="137" t="s">
        <v>288</v>
      </c>
      <c r="H5" s="137" t="s">
        <v>289</v>
      </c>
    </row>
    <row r="6" spans="1:10" s="126" customFormat="1" ht="28.15" customHeight="1">
      <c r="B6" s="341"/>
      <c r="C6" s="341"/>
      <c r="D6" s="341"/>
      <c r="E6" s="342"/>
      <c r="F6" s="209"/>
      <c r="G6" s="209"/>
      <c r="H6" s="209"/>
    </row>
    <row r="7" spans="1:10" s="126" customFormat="1" ht="10.15" customHeight="1"/>
    <row r="8" spans="1:10" s="126" customFormat="1" ht="28.15" customHeight="1">
      <c r="B8" s="169" t="s">
        <v>327</v>
      </c>
      <c r="E8" s="209"/>
      <c r="F8" s="180" t="str">
        <f>IF(E8&gt;J8,"入力できる最大日数("&amp;J8&amp;"日)を超えています","")</f>
        <v/>
      </c>
      <c r="G8" s="169"/>
      <c r="H8" s="169"/>
      <c r="I8" s="169"/>
      <c r="J8" s="169">
        <f>_xlfn.DAYS("2023/9/30","2023/4/1")+1</f>
        <v>183</v>
      </c>
    </row>
    <row r="9" spans="1:10" s="126" customFormat="1" ht="10.15" customHeight="1"/>
    <row r="10" spans="1:10" s="126" customFormat="1" ht="28.15" customHeight="1">
      <c r="B10" s="126" t="s">
        <v>277</v>
      </c>
      <c r="E10" s="210">
        <f>E5*E8</f>
        <v>0</v>
      </c>
    </row>
    <row r="11" spans="1:10" s="126" customFormat="1" ht="31.15" customHeight="1">
      <c r="H11" s="135" t="s">
        <v>18</v>
      </c>
    </row>
    <row r="12" spans="1:10" s="127" customFormat="1">
      <c r="B12" s="343"/>
      <c r="C12" s="125" t="s">
        <v>290</v>
      </c>
      <c r="D12" s="125" t="s">
        <v>291</v>
      </c>
      <c r="E12" s="125" t="s">
        <v>285</v>
      </c>
      <c r="F12" s="125" t="s">
        <v>283</v>
      </c>
      <c r="G12" s="125" t="s">
        <v>275</v>
      </c>
      <c r="H12" s="125" t="s">
        <v>286</v>
      </c>
    </row>
    <row r="13" spans="1:10" s="127" customFormat="1">
      <c r="B13" s="343"/>
      <c r="C13" s="128" t="s">
        <v>11</v>
      </c>
      <c r="D13" s="128" t="s">
        <v>278</v>
      </c>
      <c r="E13" s="128" t="s">
        <v>279</v>
      </c>
      <c r="F13" s="128" t="s">
        <v>280</v>
      </c>
      <c r="G13" s="128" t="s">
        <v>281</v>
      </c>
      <c r="H13" s="128" t="s">
        <v>282</v>
      </c>
    </row>
    <row r="14" spans="1:10" s="127" customFormat="1" ht="63.6" customHeight="1">
      <c r="B14" s="343"/>
      <c r="C14" s="344" t="s">
        <v>292</v>
      </c>
      <c r="D14" s="345"/>
      <c r="E14" s="124"/>
      <c r="F14" s="124"/>
      <c r="G14" s="124"/>
      <c r="H14" s="124"/>
    </row>
    <row r="15" spans="1:10" s="126" customFormat="1" ht="28.15" customHeight="1">
      <c r="B15" s="122" t="s">
        <v>269</v>
      </c>
      <c r="C15" s="211"/>
      <c r="D15" s="211"/>
      <c r="E15" s="129">
        <f>IFERROR(C15/D15,0)</f>
        <v>0</v>
      </c>
      <c r="F15" s="209"/>
      <c r="G15" s="213">
        <f>$E$10*F15</f>
        <v>0</v>
      </c>
      <c r="H15" s="130">
        <f>E15*G15</f>
        <v>0</v>
      </c>
    </row>
    <row r="16" spans="1:10" s="126" customFormat="1" ht="28.15" customHeight="1">
      <c r="B16" s="122" t="s">
        <v>270</v>
      </c>
      <c r="C16" s="211"/>
      <c r="D16" s="211"/>
      <c r="E16" s="129">
        <f t="shared" ref="E16:E20" si="0">IFERROR(C16/D16,0)</f>
        <v>0</v>
      </c>
      <c r="F16" s="209"/>
      <c r="G16" s="213">
        <f t="shared" ref="G16:G20" si="1">$E$10*F16</f>
        <v>0</v>
      </c>
      <c r="H16" s="130">
        <f t="shared" ref="H16:H20" si="2">E16*G16</f>
        <v>0</v>
      </c>
    </row>
    <row r="17" spans="2:8" s="126" customFormat="1" ht="28.15" customHeight="1">
      <c r="B17" s="122" t="s">
        <v>271</v>
      </c>
      <c r="C17" s="211"/>
      <c r="D17" s="211"/>
      <c r="E17" s="129">
        <f t="shared" si="0"/>
        <v>0</v>
      </c>
      <c r="F17" s="209"/>
      <c r="G17" s="213">
        <f t="shared" si="1"/>
        <v>0</v>
      </c>
      <c r="H17" s="130">
        <f t="shared" si="2"/>
        <v>0</v>
      </c>
    </row>
    <row r="18" spans="2:8" s="126" customFormat="1" ht="28.15" customHeight="1">
      <c r="B18" s="122" t="s">
        <v>272</v>
      </c>
      <c r="C18" s="211"/>
      <c r="D18" s="211"/>
      <c r="E18" s="129">
        <f t="shared" si="0"/>
        <v>0</v>
      </c>
      <c r="F18" s="209"/>
      <c r="G18" s="213">
        <f t="shared" si="1"/>
        <v>0</v>
      </c>
      <c r="H18" s="130">
        <f t="shared" si="2"/>
        <v>0</v>
      </c>
    </row>
    <row r="19" spans="2:8" s="126" customFormat="1" ht="28.15" customHeight="1">
      <c r="B19" s="122" t="s">
        <v>273</v>
      </c>
      <c r="C19" s="211"/>
      <c r="D19" s="211"/>
      <c r="E19" s="129">
        <f t="shared" si="0"/>
        <v>0</v>
      </c>
      <c r="F19" s="209"/>
      <c r="G19" s="213">
        <f t="shared" si="1"/>
        <v>0</v>
      </c>
      <c r="H19" s="130">
        <f t="shared" si="2"/>
        <v>0</v>
      </c>
    </row>
    <row r="20" spans="2:8" s="126" customFormat="1" ht="28.15" customHeight="1" thickBot="1">
      <c r="B20" s="131" t="s">
        <v>274</v>
      </c>
      <c r="C20" s="212"/>
      <c r="D20" s="212"/>
      <c r="E20" s="147">
        <f t="shared" si="0"/>
        <v>0</v>
      </c>
      <c r="F20" s="214"/>
      <c r="G20" s="215">
        <f t="shared" si="1"/>
        <v>0</v>
      </c>
      <c r="H20" s="148">
        <f t="shared" si="2"/>
        <v>0</v>
      </c>
    </row>
    <row r="21" spans="2:8" s="126" customFormat="1" ht="28.15" customHeight="1" thickTop="1">
      <c r="B21" s="132" t="s">
        <v>284</v>
      </c>
      <c r="C21" s="133"/>
      <c r="D21" s="133"/>
      <c r="E21" s="134"/>
      <c r="F21" s="134"/>
      <c r="G21" s="134"/>
      <c r="H21" s="149">
        <f>ROUNDDOWN(SUM(H15:H20),0)</f>
        <v>0</v>
      </c>
    </row>
  </sheetData>
  <sheetProtection algorithmName="SHA-512" hashValue="eR7pXsIqTHBOZxe19WHBkLt1cYYGtXYCbDw37HkfQH5H01hHHbvL3e66GWH5INffZ8ffWnA79+MXe0bDb+snHg==" saltValue="hW+bAExU2dtbA+6YcqgX3Q==" spinCount="100000" sheet="1" selectLockedCells="1"/>
  <mergeCells count="5">
    <mergeCell ref="G3:H3"/>
    <mergeCell ref="B12:B14"/>
    <mergeCell ref="B5:D6"/>
    <mergeCell ref="E5:E6"/>
    <mergeCell ref="C14:D14"/>
  </mergeCells>
  <phoneticPr fontId="2"/>
  <pageMargins left="0.70866141732283472" right="0.70866141732283472" top="0.74803149606299213" bottom="0.74803149606299213" header="0.31496062992125984" footer="0.31496062992125984"/>
  <pageSetup paperSize="9" scale="8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8E4A6-0AEA-4239-922F-827A4EFC28DB}">
  <sheetPr>
    <tabColor theme="4" tint="0.39997558519241921"/>
  </sheetPr>
  <dimension ref="A1:M32"/>
  <sheetViews>
    <sheetView showGridLines="0" view="pageBreakPreview" zoomScale="60" zoomScaleNormal="85" workbookViewId="0">
      <selection activeCell="E9" sqref="E9:L9"/>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76" t="s">
        <v>323</v>
      </c>
    </row>
    <row r="2" spans="1:13">
      <c r="A2" s="379"/>
      <c r="B2" s="379"/>
      <c r="C2" s="379"/>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80" t="s">
        <v>72</v>
      </c>
      <c r="B4" s="380"/>
      <c r="C4" s="381"/>
      <c r="D4" s="381"/>
      <c r="E4" s="381"/>
      <c r="F4" s="381"/>
      <c r="G4" s="381"/>
      <c r="H4" s="381"/>
      <c r="I4" s="381"/>
      <c r="J4" s="381"/>
      <c r="K4" s="381"/>
      <c r="L4" s="381"/>
      <c r="M4" s="381"/>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89</v>
      </c>
      <c r="I7" s="315">
        <f>基本情報!E8</f>
        <v>0</v>
      </c>
      <c r="J7" s="387"/>
      <c r="K7" s="387"/>
      <c r="L7" s="387"/>
      <c r="M7" s="387"/>
    </row>
    <row r="8" spans="1:13">
      <c r="A8" s="18"/>
      <c r="B8" s="18"/>
      <c r="C8" s="18"/>
      <c r="D8" s="18"/>
      <c r="E8" s="18"/>
      <c r="F8" s="18"/>
      <c r="G8" s="18"/>
      <c r="H8" s="18"/>
      <c r="I8" s="18"/>
      <c r="J8" s="18"/>
      <c r="K8" s="18"/>
      <c r="L8" s="18"/>
      <c r="M8" s="18"/>
    </row>
    <row r="9" spans="1:13" ht="19.5" thickBot="1">
      <c r="A9" s="362" t="s">
        <v>61</v>
      </c>
      <c r="B9" s="357"/>
      <c r="C9" s="18"/>
      <c r="D9" s="18"/>
      <c r="E9" s="18"/>
      <c r="F9" s="18"/>
      <c r="G9" s="18"/>
      <c r="H9" s="363" t="s">
        <v>62</v>
      </c>
      <c r="I9" s="363"/>
      <c r="J9" s="364"/>
      <c r="K9" s="364"/>
      <c r="L9" s="364"/>
      <c r="M9" s="18"/>
    </row>
    <row r="10" spans="1:13" ht="29.45" customHeight="1" thickBot="1">
      <c r="A10" s="18"/>
      <c r="B10" s="382" t="s">
        <v>63</v>
      </c>
      <c r="C10" s="383"/>
      <c r="D10" s="383"/>
      <c r="E10" s="383"/>
      <c r="F10" s="383"/>
      <c r="G10" s="384"/>
      <c r="H10" s="385" t="s">
        <v>64</v>
      </c>
      <c r="I10" s="383"/>
      <c r="J10" s="383"/>
      <c r="K10" s="383"/>
      <c r="L10" s="386"/>
      <c r="M10" s="18"/>
    </row>
    <row r="11" spans="1:13" ht="29.45" customHeight="1">
      <c r="A11" s="18"/>
      <c r="B11" s="388" t="s">
        <v>73</v>
      </c>
      <c r="C11" s="389"/>
      <c r="D11" s="389"/>
      <c r="E11" s="389"/>
      <c r="F11" s="389"/>
      <c r="G11" s="390"/>
      <c r="H11" s="19"/>
      <c r="I11" s="20"/>
      <c r="J11" s="391">
        <f>'別紙8-1（変更）'!I18</f>
        <v>0</v>
      </c>
      <c r="K11" s="391"/>
      <c r="L11" s="21"/>
      <c r="M11" s="18"/>
    </row>
    <row r="12" spans="1:13" ht="29.45" customHeight="1">
      <c r="A12" s="18"/>
      <c r="B12" s="373" t="s">
        <v>65</v>
      </c>
      <c r="C12" s="374"/>
      <c r="D12" s="374"/>
      <c r="E12" s="374"/>
      <c r="F12" s="374"/>
      <c r="G12" s="375"/>
      <c r="H12" s="22"/>
      <c r="I12" s="23"/>
      <c r="J12" s="392">
        <f>J18-J11-J13</f>
        <v>0</v>
      </c>
      <c r="K12" s="392"/>
      <c r="L12" s="24"/>
      <c r="M12" s="18"/>
    </row>
    <row r="13" spans="1:13" ht="29.45" customHeight="1" thickBot="1">
      <c r="A13" s="18"/>
      <c r="B13" s="373" t="s">
        <v>66</v>
      </c>
      <c r="C13" s="374"/>
      <c r="D13" s="374"/>
      <c r="E13" s="374"/>
      <c r="F13" s="374"/>
      <c r="G13" s="375"/>
      <c r="H13" s="25"/>
      <c r="I13" s="26"/>
      <c r="J13" s="376">
        <f>'別紙8-1（変更）'!D18</f>
        <v>0</v>
      </c>
      <c r="K13" s="376"/>
      <c r="L13" s="27"/>
      <c r="M13" s="18"/>
    </row>
    <row r="14" spans="1:13" ht="29.45" customHeight="1" thickBot="1">
      <c r="A14" s="18"/>
      <c r="B14" s="353" t="s">
        <v>67</v>
      </c>
      <c r="C14" s="354"/>
      <c r="D14" s="354"/>
      <c r="E14" s="354"/>
      <c r="F14" s="354"/>
      <c r="G14" s="355"/>
      <c r="H14" s="28"/>
      <c r="I14" s="356">
        <f>SUM(J11:K13)</f>
        <v>0</v>
      </c>
      <c r="J14" s="356"/>
      <c r="K14" s="356"/>
      <c r="L14" s="29"/>
      <c r="M14" s="18"/>
    </row>
    <row r="15" spans="1:13">
      <c r="A15" s="18"/>
      <c r="B15" s="377"/>
      <c r="C15" s="377"/>
      <c r="D15" s="377"/>
      <c r="E15" s="377"/>
      <c r="F15" s="377"/>
      <c r="G15" s="377"/>
      <c r="H15" s="377"/>
      <c r="I15" s="377"/>
      <c r="J15" s="377"/>
      <c r="K15" s="377"/>
      <c r="L15" s="377"/>
      <c r="M15" s="18"/>
    </row>
    <row r="16" spans="1:13" ht="19.5" thickBot="1">
      <c r="A16" s="362" t="s">
        <v>68</v>
      </c>
      <c r="B16" s="357"/>
      <c r="C16" s="18"/>
      <c r="D16" s="18"/>
      <c r="E16" s="18"/>
      <c r="F16" s="18"/>
      <c r="G16" s="18"/>
      <c r="H16" s="363" t="s">
        <v>62</v>
      </c>
      <c r="I16" s="363"/>
      <c r="J16" s="364"/>
      <c r="K16" s="364"/>
      <c r="L16" s="364"/>
      <c r="M16" s="18"/>
    </row>
    <row r="17" spans="1:13" ht="29.45" customHeight="1" thickBot="1">
      <c r="A17" s="18"/>
      <c r="B17" s="382" t="s">
        <v>63</v>
      </c>
      <c r="C17" s="383"/>
      <c r="D17" s="383"/>
      <c r="E17" s="383"/>
      <c r="F17" s="383"/>
      <c r="G17" s="384"/>
      <c r="H17" s="385" t="s">
        <v>64</v>
      </c>
      <c r="I17" s="383"/>
      <c r="J17" s="383"/>
      <c r="K17" s="383"/>
      <c r="L17" s="386"/>
      <c r="M17" s="18"/>
    </row>
    <row r="18" spans="1:13" ht="29.45" customHeight="1">
      <c r="A18" s="18"/>
      <c r="B18" s="365" t="s">
        <v>69</v>
      </c>
      <c r="C18" s="366"/>
      <c r="D18" s="366"/>
      <c r="E18" s="366"/>
      <c r="F18" s="366"/>
      <c r="G18" s="367"/>
      <c r="H18" s="30"/>
      <c r="I18" s="31"/>
      <c r="J18" s="368">
        <f>'別紙8-1（変更）'!C18</f>
        <v>0</v>
      </c>
      <c r="K18" s="368"/>
      <c r="L18" s="32"/>
      <c r="M18" s="18"/>
    </row>
    <row r="19" spans="1:13" ht="29.45" customHeight="1">
      <c r="A19" s="18"/>
      <c r="B19" s="369"/>
      <c r="C19" s="370"/>
      <c r="D19" s="370"/>
      <c r="E19" s="370"/>
      <c r="F19" s="370"/>
      <c r="G19" s="371"/>
      <c r="H19" s="33"/>
      <c r="I19" s="372"/>
      <c r="J19" s="372"/>
      <c r="K19" s="372"/>
      <c r="L19" s="34"/>
      <c r="M19" s="18"/>
    </row>
    <row r="20" spans="1:13" ht="29.45" customHeight="1" thickBot="1">
      <c r="A20" s="18"/>
      <c r="B20" s="346"/>
      <c r="C20" s="347"/>
      <c r="D20" s="347"/>
      <c r="E20" s="347"/>
      <c r="F20" s="347"/>
      <c r="G20" s="348"/>
      <c r="H20" s="35"/>
      <c r="I20" s="349"/>
      <c r="J20" s="349"/>
      <c r="K20" s="349"/>
      <c r="L20" s="36"/>
      <c r="M20" s="18"/>
    </row>
    <row r="21" spans="1:13" ht="29.45" customHeight="1" thickBot="1">
      <c r="A21" s="18"/>
      <c r="B21" s="353" t="s">
        <v>67</v>
      </c>
      <c r="C21" s="354"/>
      <c r="D21" s="354"/>
      <c r="E21" s="354"/>
      <c r="F21" s="354"/>
      <c r="G21" s="355"/>
      <c r="H21" s="28"/>
      <c r="I21" s="356">
        <f>SUM(J18:K20)</f>
        <v>0</v>
      </c>
      <c r="J21" s="356"/>
      <c r="K21" s="356"/>
      <c r="L21" s="29"/>
      <c r="M21" s="18"/>
    </row>
    <row r="22" spans="1:13">
      <c r="A22" s="18"/>
      <c r="B22" s="18"/>
      <c r="C22" s="18"/>
      <c r="D22" s="18"/>
      <c r="E22" s="18"/>
      <c r="F22" s="18"/>
      <c r="G22" s="18"/>
      <c r="H22" s="18"/>
      <c r="I22" s="18"/>
      <c r="J22" s="18"/>
      <c r="K22" s="18"/>
      <c r="L22" s="18"/>
      <c r="M22" s="18"/>
    </row>
    <row r="23" spans="1:13">
      <c r="A23" s="18"/>
      <c r="B23" s="357" t="s">
        <v>70</v>
      </c>
      <c r="C23" s="357"/>
      <c r="D23" s="357"/>
      <c r="E23" s="357"/>
      <c r="F23" s="357"/>
      <c r="G23" s="357"/>
      <c r="H23" s="357"/>
      <c r="I23" s="357"/>
      <c r="J23" s="357"/>
      <c r="K23" s="37"/>
      <c r="L23" s="18"/>
      <c r="M23" s="18"/>
    </row>
    <row r="24" spans="1:13">
      <c r="A24" s="18"/>
      <c r="B24" s="37"/>
      <c r="C24" s="37"/>
      <c r="D24" s="37"/>
      <c r="E24" s="37"/>
      <c r="F24" s="37"/>
      <c r="G24" s="37"/>
      <c r="H24" s="37"/>
      <c r="I24" s="37"/>
      <c r="J24" s="37"/>
      <c r="K24" s="37"/>
      <c r="L24" s="18"/>
      <c r="M24" s="18"/>
    </row>
    <row r="25" spans="1:13">
      <c r="A25" s="18"/>
      <c r="B25" s="37"/>
      <c r="C25" s="1"/>
      <c r="D25" s="359" t="str">
        <f>'様式第２号（変更申請書）'!Q3</f>
        <v>令和５年　月　　日</v>
      </c>
      <c r="E25" s="360"/>
      <c r="F25" s="360"/>
      <c r="G25" s="360"/>
      <c r="H25" s="360"/>
      <c r="I25" s="360"/>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58" t="s">
        <v>74</v>
      </c>
      <c r="E27" s="358"/>
      <c r="F27" s="378" t="s">
        <v>90</v>
      </c>
      <c r="G27" s="378"/>
      <c r="H27" s="378"/>
      <c r="I27" s="378"/>
      <c r="J27" s="378"/>
      <c r="K27" s="378"/>
      <c r="L27" s="378"/>
      <c r="M27" s="378"/>
    </row>
    <row r="28" spans="1:13">
      <c r="A28" s="18"/>
      <c r="B28" s="18"/>
      <c r="C28" s="18"/>
      <c r="D28" s="38"/>
      <c r="E28" s="38"/>
      <c r="F28" s="39"/>
      <c r="G28" s="361" t="str">
        <f>IF(基本情報!E5="","",基本情報!E5)</f>
        <v/>
      </c>
      <c r="H28" s="361"/>
      <c r="I28" s="361"/>
      <c r="J28" s="361"/>
      <c r="K28" s="361"/>
      <c r="L28" s="361"/>
      <c r="M28" s="361"/>
    </row>
    <row r="29" spans="1:13" ht="9" customHeight="1">
      <c r="A29" s="18"/>
      <c r="B29" s="37"/>
      <c r="C29" s="37"/>
      <c r="D29" s="37"/>
      <c r="E29" s="37"/>
      <c r="F29" s="37"/>
      <c r="G29" s="37"/>
      <c r="H29" s="37"/>
      <c r="I29" s="37"/>
      <c r="J29" s="37"/>
      <c r="K29" s="37"/>
      <c r="L29" s="18"/>
      <c r="M29" s="18"/>
    </row>
    <row r="30" spans="1:13">
      <c r="A30" s="18"/>
      <c r="B30" s="18"/>
      <c r="C30" s="18"/>
      <c r="D30" s="350" t="s">
        <v>75</v>
      </c>
      <c r="E30" s="350"/>
      <c r="F30" s="378" t="s">
        <v>91</v>
      </c>
      <c r="G30" s="378"/>
      <c r="H30" s="378"/>
      <c r="I30" s="378"/>
      <c r="J30" s="378"/>
      <c r="K30" s="378"/>
      <c r="L30" s="378"/>
      <c r="M30" s="378"/>
    </row>
    <row r="31" spans="1:13">
      <c r="A31" s="18"/>
      <c r="B31" s="18"/>
      <c r="C31" s="18"/>
      <c r="D31" s="351"/>
      <c r="E31" s="351"/>
      <c r="F31" s="40"/>
      <c r="G31" s="352" t="str">
        <f>IF(基本情報!E6="","",基本情報!E6)</f>
        <v/>
      </c>
      <c r="H31" s="352"/>
      <c r="I31" s="352"/>
      <c r="J31" s="352"/>
      <c r="K31" s="352"/>
      <c r="L31" s="352"/>
      <c r="M31" s="352"/>
    </row>
    <row r="32" spans="1:13">
      <c r="A32" s="18"/>
      <c r="B32" s="18"/>
      <c r="C32" s="18"/>
      <c r="D32" s="18"/>
      <c r="E32" s="18"/>
      <c r="F32" s="18"/>
      <c r="G32" s="352">
        <f>基本情報!E7</f>
        <v>0</v>
      </c>
      <c r="H32" s="352"/>
      <c r="I32" s="352"/>
      <c r="J32" s="352"/>
      <c r="K32" s="352"/>
      <c r="L32" s="352"/>
      <c r="M32" s="352"/>
    </row>
  </sheetData>
  <sheetProtection algorithmName="SHA-512" hashValue="3AKaVS51FYfmKIBYcOLC4TWSnVy5CFTVk647oAV1xYRHK5MByF5SpUFr6LMI35h8fJ+ZPODSjAz3ABixpt1jtg==" saltValue="kETx/3ePF/nslNVybDlZnw==" spinCount="100000" sheet="1" selectLockedCells="1"/>
  <mergeCells count="38">
    <mergeCell ref="G32:M32"/>
    <mergeCell ref="B21:G21"/>
    <mergeCell ref="I21:K21"/>
    <mergeCell ref="B23:J23"/>
    <mergeCell ref="D25:I25"/>
    <mergeCell ref="D27:E27"/>
    <mergeCell ref="F27:M27"/>
    <mergeCell ref="G28:M28"/>
    <mergeCell ref="D30:E30"/>
    <mergeCell ref="F30:M30"/>
    <mergeCell ref="D31:E31"/>
    <mergeCell ref="G31:M31"/>
    <mergeCell ref="B18:G18"/>
    <mergeCell ref="J18:K18"/>
    <mergeCell ref="B19:G19"/>
    <mergeCell ref="I19:K19"/>
    <mergeCell ref="B20:G20"/>
    <mergeCell ref="I20:K20"/>
    <mergeCell ref="B17:G17"/>
    <mergeCell ref="H17:L17"/>
    <mergeCell ref="B11:G11"/>
    <mergeCell ref="J11:K11"/>
    <mergeCell ref="B12:G12"/>
    <mergeCell ref="J12:K12"/>
    <mergeCell ref="B13:G13"/>
    <mergeCell ref="J13:K13"/>
    <mergeCell ref="B14:G14"/>
    <mergeCell ref="I14:K14"/>
    <mergeCell ref="B15:L15"/>
    <mergeCell ref="A16:B16"/>
    <mergeCell ref="H16:L16"/>
    <mergeCell ref="B10:G10"/>
    <mergeCell ref="H10:L10"/>
    <mergeCell ref="A2:C2"/>
    <mergeCell ref="A4:M4"/>
    <mergeCell ref="I7:M7"/>
    <mergeCell ref="A9:B9"/>
    <mergeCell ref="H9:L9"/>
  </mergeCells>
  <phoneticPr fontId="2"/>
  <pageMargins left="0.7" right="0.4" top="0.75" bottom="0.75" header="0.3" footer="0.3"/>
  <pageSetup paperSize="9" scale="86"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72C22-F25C-4FED-9B17-B7927E95D72D}">
  <sheetPr>
    <tabColor theme="4" tint="0.39997558519241921"/>
  </sheetPr>
  <dimension ref="A1:U37"/>
  <sheetViews>
    <sheetView showGridLines="0" view="pageBreakPreview" topLeftCell="A2" zoomScale="85" zoomScaleNormal="85" zoomScaleSheetLayoutView="85" workbookViewId="0">
      <selection activeCell="B9" sqref="B9:T11"/>
    </sheetView>
  </sheetViews>
  <sheetFormatPr defaultRowHeight="18.75"/>
  <cols>
    <col min="1" max="21" width="4.5" customWidth="1"/>
  </cols>
  <sheetData>
    <row r="1" spans="1:21">
      <c r="A1" s="181"/>
      <c r="B1" s="181"/>
      <c r="C1" s="181"/>
      <c r="D1" s="181"/>
      <c r="E1" s="181"/>
      <c r="F1" s="181"/>
      <c r="G1" s="181"/>
      <c r="H1" s="181"/>
      <c r="I1" s="181"/>
      <c r="J1" s="181"/>
      <c r="K1" s="181"/>
      <c r="L1" s="181"/>
      <c r="M1" s="181"/>
      <c r="N1" s="181"/>
      <c r="O1" s="181"/>
      <c r="P1" s="181"/>
      <c r="Q1" s="181"/>
      <c r="R1" s="181"/>
      <c r="S1" s="181"/>
      <c r="T1" s="181"/>
      <c r="U1" s="176"/>
    </row>
    <row r="2" spans="1:21">
      <c r="A2" s="182"/>
      <c r="B2" s="182"/>
      <c r="C2" s="182"/>
      <c r="D2" s="182"/>
      <c r="E2" s="182"/>
      <c r="F2" s="182"/>
      <c r="G2" s="182"/>
      <c r="H2" s="182"/>
      <c r="I2" s="181"/>
      <c r="J2" s="181"/>
      <c r="K2" s="181"/>
      <c r="L2" s="181"/>
      <c r="M2" s="181"/>
      <c r="N2" s="181"/>
      <c r="O2" s="181"/>
      <c r="P2" s="181"/>
      <c r="Q2" s="181"/>
      <c r="R2" s="181"/>
      <c r="S2" s="181"/>
      <c r="T2" s="181"/>
      <c r="U2" s="176" t="s">
        <v>323</v>
      </c>
    </row>
    <row r="3" spans="1:21" ht="21">
      <c r="A3" s="393" t="s">
        <v>328</v>
      </c>
      <c r="B3" s="393"/>
      <c r="C3" s="393"/>
      <c r="D3" s="393"/>
      <c r="E3" s="393"/>
      <c r="F3" s="393"/>
      <c r="G3" s="393"/>
      <c r="H3" s="393"/>
      <c r="I3" s="394"/>
      <c r="J3" s="394"/>
      <c r="K3" s="394"/>
      <c r="L3" s="394"/>
      <c r="M3" s="394"/>
      <c r="N3" s="394"/>
      <c r="O3" s="394"/>
      <c r="P3" s="394"/>
      <c r="Q3" s="394"/>
      <c r="R3" s="394"/>
      <c r="S3" s="394"/>
      <c r="T3" s="394"/>
      <c r="U3" s="394"/>
    </row>
    <row r="4" spans="1:21" ht="21">
      <c r="A4" s="184"/>
      <c r="B4" s="184"/>
      <c r="C4" s="184"/>
      <c r="D4" s="184"/>
      <c r="E4" s="184"/>
      <c r="F4" s="184"/>
      <c r="G4" s="184"/>
      <c r="H4" s="184"/>
      <c r="I4" s="185"/>
      <c r="J4" s="185"/>
      <c r="K4" s="185"/>
      <c r="L4" s="185"/>
      <c r="M4" s="185"/>
      <c r="N4" s="185"/>
      <c r="O4" s="185"/>
      <c r="P4" s="185"/>
      <c r="Q4" s="185"/>
      <c r="R4" s="185"/>
      <c r="S4" s="185"/>
      <c r="T4" s="185"/>
      <c r="U4" s="185"/>
    </row>
    <row r="5" spans="1:21" ht="21">
      <c r="A5" s="184"/>
      <c r="B5" s="184"/>
      <c r="C5" s="184"/>
      <c r="D5" s="184"/>
      <c r="E5" s="184"/>
      <c r="F5" s="184"/>
      <c r="G5" s="184"/>
      <c r="H5" s="184"/>
      <c r="I5" s="185"/>
      <c r="J5" s="185"/>
      <c r="K5" s="185"/>
      <c r="L5" s="185"/>
      <c r="M5" s="185"/>
      <c r="N5" s="185"/>
      <c r="O5" s="185"/>
      <c r="P5" s="185"/>
      <c r="Q5" s="185"/>
      <c r="R5" s="185"/>
      <c r="S5" s="185"/>
      <c r="T5" s="185"/>
      <c r="U5" s="185"/>
    </row>
    <row r="6" spans="1:21" ht="21">
      <c r="A6" s="184"/>
      <c r="B6" s="184"/>
      <c r="C6" s="184"/>
      <c r="D6" s="184"/>
      <c r="E6" s="184"/>
      <c r="F6" s="184"/>
      <c r="G6" s="184"/>
      <c r="H6" s="184"/>
      <c r="I6" s="185"/>
      <c r="J6" s="185"/>
      <c r="K6" s="186" t="s">
        <v>89</v>
      </c>
      <c r="L6" s="395">
        <f>基本情報!E8</f>
        <v>0</v>
      </c>
      <c r="M6" s="396"/>
      <c r="N6" s="396"/>
      <c r="O6" s="396"/>
      <c r="P6" s="396"/>
      <c r="Q6" s="396"/>
      <c r="R6" s="396"/>
      <c r="S6" s="396"/>
      <c r="T6" s="396"/>
      <c r="U6" s="187"/>
    </row>
    <row r="7" spans="1:21">
      <c r="A7" s="188"/>
      <c r="B7" s="188"/>
      <c r="C7" s="188"/>
      <c r="D7" s="188"/>
      <c r="E7" s="188"/>
      <c r="F7" s="188"/>
      <c r="G7" s="188"/>
      <c r="H7" s="188"/>
      <c r="I7" s="188"/>
      <c r="J7" s="188"/>
      <c r="K7" s="188"/>
      <c r="L7" s="188"/>
      <c r="M7" s="188"/>
      <c r="N7" s="188"/>
      <c r="O7" s="188"/>
      <c r="P7" s="188"/>
      <c r="Q7" s="188"/>
      <c r="R7" s="188"/>
      <c r="S7" s="188"/>
      <c r="T7" s="188"/>
      <c r="U7" s="188"/>
    </row>
    <row r="8" spans="1:21">
      <c r="A8" s="170"/>
      <c r="B8" s="170"/>
      <c r="C8" s="170"/>
      <c r="D8" s="170"/>
      <c r="E8" s="170"/>
      <c r="F8" s="170"/>
      <c r="G8" s="170"/>
      <c r="H8" s="170"/>
      <c r="I8" s="170"/>
      <c r="J8" s="170"/>
      <c r="K8" s="170"/>
      <c r="L8" s="170"/>
      <c r="M8" s="170"/>
      <c r="N8" s="170"/>
      <c r="O8" s="170"/>
      <c r="P8" s="170"/>
      <c r="Q8" s="170"/>
      <c r="R8" s="170"/>
      <c r="S8" s="170"/>
      <c r="T8" s="170"/>
      <c r="U8" s="170"/>
    </row>
    <row r="9" spans="1:21">
      <c r="A9" s="170"/>
      <c r="B9" s="397" t="s">
        <v>329</v>
      </c>
      <c r="C9" s="397"/>
      <c r="D9" s="397"/>
      <c r="E9" s="397"/>
      <c r="F9" s="397"/>
      <c r="G9" s="397"/>
      <c r="H9" s="397"/>
      <c r="I9" s="397"/>
      <c r="J9" s="397"/>
      <c r="K9" s="397"/>
      <c r="L9" s="397"/>
      <c r="M9" s="397"/>
      <c r="N9" s="397"/>
      <c r="O9" s="397"/>
      <c r="P9" s="397"/>
      <c r="Q9" s="397"/>
      <c r="R9" s="397"/>
      <c r="S9" s="397"/>
      <c r="T9" s="397"/>
      <c r="U9" s="170"/>
    </row>
    <row r="10" spans="1:21">
      <c r="A10" s="170"/>
      <c r="B10" s="397"/>
      <c r="C10" s="397"/>
      <c r="D10" s="397"/>
      <c r="E10" s="397"/>
      <c r="F10" s="397"/>
      <c r="G10" s="397"/>
      <c r="H10" s="397"/>
      <c r="I10" s="397"/>
      <c r="J10" s="397"/>
      <c r="K10" s="397"/>
      <c r="L10" s="397"/>
      <c r="M10" s="397"/>
      <c r="N10" s="397"/>
      <c r="O10" s="397"/>
      <c r="P10" s="397"/>
      <c r="Q10" s="397"/>
      <c r="R10" s="397"/>
      <c r="S10" s="397"/>
      <c r="T10" s="397"/>
      <c r="U10" s="170"/>
    </row>
    <row r="11" spans="1:21">
      <c r="B11" s="397"/>
      <c r="C11" s="397"/>
      <c r="D11" s="397"/>
      <c r="E11" s="397"/>
      <c r="F11" s="397"/>
      <c r="G11" s="397"/>
      <c r="H11" s="397"/>
      <c r="I11" s="397"/>
      <c r="J11" s="397"/>
      <c r="K11" s="397"/>
      <c r="L11" s="397"/>
      <c r="M11" s="397"/>
      <c r="N11" s="397"/>
      <c r="O11" s="397"/>
      <c r="P11" s="397"/>
      <c r="Q11" s="397"/>
      <c r="R11" s="397"/>
      <c r="S11" s="397"/>
      <c r="T11" s="397"/>
    </row>
    <row r="13" spans="1:21" ht="19.5">
      <c r="B13" s="189"/>
      <c r="C13" s="189"/>
      <c r="D13" s="189"/>
      <c r="E13" s="189"/>
      <c r="F13" s="189"/>
      <c r="G13" s="189"/>
      <c r="H13" s="189"/>
      <c r="I13" s="189"/>
      <c r="J13" s="189"/>
      <c r="K13" s="189"/>
      <c r="L13" s="189"/>
      <c r="M13" s="189"/>
      <c r="N13" s="189"/>
      <c r="O13" s="189"/>
      <c r="P13" s="189"/>
      <c r="Q13" s="189"/>
      <c r="R13" s="189"/>
      <c r="S13" s="189"/>
      <c r="T13" s="189"/>
    </row>
    <row r="14" spans="1:21" ht="19.899999999999999" customHeight="1">
      <c r="B14" s="398"/>
      <c r="C14" s="399" t="s">
        <v>330</v>
      </c>
      <c r="D14" s="399"/>
      <c r="E14" s="399"/>
      <c r="F14" s="399"/>
      <c r="G14" s="399"/>
      <c r="H14" s="399"/>
      <c r="I14" s="399"/>
      <c r="J14" s="399"/>
      <c r="K14" s="399"/>
      <c r="L14" s="399"/>
      <c r="M14" s="399"/>
      <c r="N14" s="399"/>
      <c r="O14" s="399"/>
      <c r="P14" s="399"/>
      <c r="Q14" s="191"/>
      <c r="R14" s="400"/>
      <c r="S14" s="401"/>
      <c r="T14" s="402"/>
      <c r="U14" s="174"/>
    </row>
    <row r="15" spans="1:21" ht="19.899999999999999" customHeight="1">
      <c r="B15" s="341"/>
      <c r="C15" s="399"/>
      <c r="D15" s="399"/>
      <c r="E15" s="399"/>
      <c r="F15" s="399"/>
      <c r="G15" s="399"/>
      <c r="H15" s="399"/>
      <c r="I15" s="399"/>
      <c r="J15" s="399"/>
      <c r="K15" s="399"/>
      <c r="L15" s="399"/>
      <c r="M15" s="399"/>
      <c r="N15" s="399"/>
      <c r="O15" s="399"/>
      <c r="P15" s="399"/>
      <c r="Q15" s="191"/>
      <c r="R15" s="403"/>
      <c r="S15" s="404"/>
      <c r="T15" s="405"/>
      <c r="U15" s="174"/>
    </row>
    <row r="16" spans="1:21" ht="19.5">
      <c r="B16" s="190"/>
      <c r="C16" s="190"/>
      <c r="D16" s="190"/>
      <c r="E16" s="190"/>
      <c r="F16" s="190"/>
      <c r="G16" s="190"/>
      <c r="H16" s="190"/>
      <c r="I16" s="190"/>
      <c r="J16" s="190"/>
      <c r="K16" s="190"/>
      <c r="L16" s="190"/>
      <c r="M16" s="190"/>
      <c r="N16" s="190"/>
      <c r="O16" s="190"/>
      <c r="P16" s="190"/>
      <c r="Q16" s="190"/>
      <c r="R16" s="190"/>
      <c r="S16" s="190"/>
      <c r="T16" s="190"/>
      <c r="U16" s="174"/>
    </row>
    <row r="17" spans="2:21" ht="19.5">
      <c r="B17" s="189"/>
      <c r="C17" s="189"/>
      <c r="D17" s="189"/>
      <c r="E17" s="189"/>
      <c r="F17" s="189"/>
      <c r="G17" s="189"/>
      <c r="H17" s="189"/>
      <c r="I17" s="189"/>
      <c r="J17" s="189"/>
      <c r="K17" s="189"/>
      <c r="L17" s="189"/>
      <c r="M17" s="189"/>
      <c r="N17" s="189"/>
      <c r="O17" s="189"/>
      <c r="P17" s="189"/>
      <c r="Q17" s="189"/>
      <c r="R17" s="189"/>
      <c r="S17" s="189"/>
      <c r="T17" s="189"/>
    </row>
    <row r="18" spans="2:21" ht="19.5">
      <c r="B18" s="189"/>
      <c r="C18" s="189"/>
      <c r="D18" s="189"/>
      <c r="E18" s="189"/>
      <c r="F18" s="189"/>
      <c r="G18" s="189"/>
      <c r="H18" s="189"/>
      <c r="I18" s="189"/>
      <c r="J18" s="189"/>
      <c r="K18" s="189"/>
      <c r="L18" s="189"/>
      <c r="M18" s="189"/>
      <c r="N18" s="189"/>
      <c r="O18" s="189"/>
      <c r="P18" s="189"/>
      <c r="Q18" s="189"/>
      <c r="R18" s="189"/>
      <c r="S18" s="189"/>
      <c r="T18" s="189"/>
    </row>
    <row r="19" spans="2:21" ht="18" customHeight="1">
      <c r="B19" s="398"/>
      <c r="C19" s="399" t="s">
        <v>332</v>
      </c>
      <c r="D19" s="399"/>
      <c r="E19" s="399"/>
      <c r="F19" s="399"/>
      <c r="G19" s="399"/>
      <c r="H19" s="399"/>
      <c r="I19" s="399"/>
      <c r="J19" s="399"/>
      <c r="K19" s="399"/>
      <c r="L19" s="399"/>
      <c r="M19" s="399"/>
      <c r="N19" s="399"/>
      <c r="O19" s="399"/>
      <c r="P19" s="399"/>
      <c r="Q19" s="127"/>
      <c r="R19" s="400"/>
      <c r="S19" s="401"/>
      <c r="T19" s="402"/>
      <c r="U19" s="174"/>
    </row>
    <row r="20" spans="2:21">
      <c r="B20" s="341"/>
      <c r="C20" s="399"/>
      <c r="D20" s="399"/>
      <c r="E20" s="399"/>
      <c r="F20" s="399"/>
      <c r="G20" s="399"/>
      <c r="H20" s="399"/>
      <c r="I20" s="399"/>
      <c r="J20" s="399"/>
      <c r="K20" s="399"/>
      <c r="L20" s="399"/>
      <c r="M20" s="399"/>
      <c r="N20" s="399"/>
      <c r="O20" s="399"/>
      <c r="P20" s="399"/>
      <c r="Q20" s="127"/>
      <c r="R20" s="403"/>
      <c r="S20" s="404"/>
      <c r="T20" s="405"/>
      <c r="U20" s="174"/>
    </row>
    <row r="21" spans="2:21" ht="19.5">
      <c r="B21" s="190"/>
      <c r="C21" s="190"/>
      <c r="D21" s="190"/>
      <c r="E21" s="190"/>
      <c r="F21" s="190"/>
      <c r="G21" s="190"/>
      <c r="H21" s="190"/>
      <c r="I21" s="190"/>
      <c r="J21" s="190"/>
      <c r="K21" s="190"/>
      <c r="L21" s="190"/>
      <c r="M21" s="190"/>
      <c r="N21" s="190"/>
      <c r="O21" s="190"/>
      <c r="P21" s="190"/>
      <c r="Q21" s="190"/>
      <c r="R21" s="190"/>
      <c r="S21" s="190"/>
      <c r="T21" s="190"/>
      <c r="U21" s="174"/>
    </row>
    <row r="22" spans="2:21" ht="19.5">
      <c r="B22" s="189"/>
      <c r="C22" s="189"/>
      <c r="D22" s="189"/>
      <c r="E22" s="189"/>
      <c r="F22" s="189"/>
      <c r="G22" s="189"/>
      <c r="H22" s="189"/>
      <c r="I22" s="189"/>
      <c r="J22" s="189"/>
      <c r="K22" s="189"/>
      <c r="L22" s="189"/>
      <c r="M22" s="189"/>
      <c r="N22" s="189"/>
      <c r="O22" s="189"/>
      <c r="P22" s="189"/>
      <c r="Q22" s="189"/>
      <c r="R22" s="189"/>
      <c r="S22" s="189"/>
      <c r="T22" s="189"/>
    </row>
    <row r="23" spans="2:21" ht="19.5">
      <c r="B23" s="189"/>
      <c r="C23" s="189"/>
      <c r="D23" s="189"/>
      <c r="E23" s="189"/>
      <c r="F23" s="189"/>
      <c r="G23" s="189"/>
      <c r="H23" s="189"/>
      <c r="I23" s="189"/>
      <c r="J23" s="189"/>
      <c r="K23" s="189"/>
      <c r="L23" s="189"/>
      <c r="M23" s="189"/>
      <c r="N23" s="189"/>
      <c r="O23" s="189"/>
      <c r="P23" s="189"/>
      <c r="Q23" s="189"/>
      <c r="R23" s="189"/>
      <c r="S23" s="189"/>
      <c r="T23" s="189"/>
    </row>
    <row r="24" spans="2:21" ht="18" customHeight="1">
      <c r="B24" s="398"/>
      <c r="C24" s="399" t="s">
        <v>331</v>
      </c>
      <c r="D24" s="399"/>
      <c r="E24" s="399"/>
      <c r="F24" s="399"/>
      <c r="G24" s="399"/>
      <c r="H24" s="399"/>
      <c r="I24" s="399"/>
      <c r="J24" s="399"/>
      <c r="K24" s="399"/>
      <c r="L24" s="399"/>
      <c r="M24" s="399"/>
      <c r="N24" s="399"/>
      <c r="O24" s="399"/>
      <c r="P24" s="399"/>
      <c r="Q24" s="127"/>
      <c r="R24" s="400"/>
      <c r="S24" s="401"/>
      <c r="T24" s="402"/>
      <c r="U24" s="174"/>
    </row>
    <row r="25" spans="2:21">
      <c r="B25" s="341"/>
      <c r="C25" s="399"/>
      <c r="D25" s="399"/>
      <c r="E25" s="399"/>
      <c r="F25" s="399"/>
      <c r="G25" s="399"/>
      <c r="H25" s="399"/>
      <c r="I25" s="399"/>
      <c r="J25" s="399"/>
      <c r="K25" s="399"/>
      <c r="L25" s="399"/>
      <c r="M25" s="399"/>
      <c r="N25" s="399"/>
      <c r="O25" s="399"/>
      <c r="P25" s="399"/>
      <c r="Q25" s="127"/>
      <c r="R25" s="403"/>
      <c r="S25" s="404"/>
      <c r="T25" s="405"/>
      <c r="U25" s="174"/>
    </row>
    <row r="26" spans="2:21" ht="19.5">
      <c r="B26" s="190"/>
      <c r="C26" s="190"/>
      <c r="D26" s="190"/>
      <c r="E26" s="190"/>
      <c r="F26" s="190"/>
      <c r="G26" s="190"/>
      <c r="H26" s="190"/>
      <c r="I26" s="190"/>
      <c r="J26" s="190"/>
      <c r="K26" s="190"/>
      <c r="L26" s="190"/>
      <c r="M26" s="190"/>
      <c r="N26" s="190"/>
      <c r="O26" s="190"/>
      <c r="P26" s="190"/>
      <c r="Q26" s="190"/>
      <c r="R26" s="190"/>
      <c r="S26" s="190"/>
      <c r="T26" s="190"/>
      <c r="U26" s="174"/>
    </row>
    <row r="27" spans="2:21" ht="19.5">
      <c r="B27" s="189"/>
      <c r="C27" s="189"/>
      <c r="D27" s="189"/>
      <c r="E27" s="189"/>
      <c r="F27" s="189"/>
      <c r="G27" s="189"/>
      <c r="H27" s="189"/>
      <c r="I27" s="189"/>
      <c r="J27" s="189"/>
      <c r="K27" s="189"/>
      <c r="L27" s="189"/>
      <c r="M27" s="189"/>
      <c r="N27" s="189"/>
      <c r="O27" s="189"/>
      <c r="P27" s="189"/>
      <c r="Q27" s="189"/>
      <c r="R27" s="189"/>
      <c r="S27" s="189"/>
      <c r="T27" s="189"/>
    </row>
    <row r="28" spans="2:21" ht="19.5">
      <c r="B28" s="189"/>
      <c r="C28" s="189"/>
      <c r="D28" s="189"/>
      <c r="E28" s="189"/>
      <c r="F28" s="189"/>
      <c r="G28" s="189"/>
      <c r="H28" s="189"/>
      <c r="I28" s="189"/>
      <c r="J28" s="189"/>
      <c r="K28" s="189"/>
      <c r="L28" s="189"/>
      <c r="M28" s="189"/>
      <c r="N28" s="189"/>
      <c r="O28" s="189"/>
      <c r="P28" s="189"/>
      <c r="Q28" s="189"/>
      <c r="R28" s="189"/>
      <c r="S28" s="189"/>
      <c r="T28" s="189"/>
    </row>
    <row r="29" spans="2:21" ht="19.5">
      <c r="B29" s="189"/>
      <c r="C29" s="189"/>
      <c r="D29" s="189"/>
      <c r="E29" s="189"/>
      <c r="F29" s="189"/>
      <c r="G29" s="189"/>
      <c r="H29" s="189"/>
      <c r="I29" s="189"/>
      <c r="J29" s="189"/>
      <c r="K29" s="189"/>
      <c r="L29" s="189"/>
      <c r="M29" s="189"/>
      <c r="N29" s="189"/>
      <c r="O29" s="189"/>
      <c r="P29" s="189"/>
      <c r="Q29" s="189"/>
      <c r="R29" s="189"/>
      <c r="S29" s="189"/>
      <c r="T29" s="189"/>
    </row>
    <row r="30" spans="2:21" ht="19.5">
      <c r="B30" s="189"/>
      <c r="C30" s="189"/>
      <c r="D30" s="189"/>
      <c r="E30" s="189"/>
      <c r="F30" s="189"/>
      <c r="G30" s="189"/>
      <c r="H30" s="189"/>
      <c r="I30" s="189"/>
      <c r="J30" s="189"/>
      <c r="K30" s="189"/>
      <c r="L30" s="189"/>
      <c r="M30" s="189"/>
      <c r="N30" s="189"/>
      <c r="O30" s="189"/>
      <c r="P30" s="189"/>
      <c r="Q30" s="189"/>
      <c r="R30" s="189"/>
      <c r="S30" s="189"/>
      <c r="T30" s="189"/>
    </row>
    <row r="31" spans="2:21" ht="19.5">
      <c r="B31" s="192"/>
      <c r="C31" s="192"/>
      <c r="D31" s="192"/>
      <c r="E31" s="192"/>
      <c r="F31" s="192"/>
      <c r="G31" s="192"/>
      <c r="H31" s="192"/>
      <c r="I31" s="192"/>
      <c r="J31" s="192"/>
      <c r="K31" s="192"/>
      <c r="L31" s="192"/>
      <c r="M31" s="192"/>
      <c r="N31" s="192"/>
      <c r="O31" s="192"/>
      <c r="P31" s="192"/>
      <c r="Q31" s="192"/>
      <c r="R31" s="192"/>
      <c r="S31" s="192"/>
      <c r="T31" s="192"/>
    </row>
    <row r="32" spans="2:21" ht="19.5">
      <c r="B32" s="192"/>
      <c r="C32" s="192"/>
      <c r="D32" s="192"/>
      <c r="E32" s="192"/>
      <c r="F32" s="192"/>
      <c r="G32" s="192"/>
      <c r="H32" s="192"/>
      <c r="I32" s="192"/>
      <c r="J32" s="192"/>
      <c r="K32" s="192"/>
      <c r="L32" s="192"/>
      <c r="M32" s="192"/>
      <c r="N32" s="192"/>
      <c r="O32" s="192"/>
      <c r="P32" s="192"/>
      <c r="Q32" s="192"/>
      <c r="R32" s="192"/>
      <c r="S32" s="192"/>
      <c r="T32" s="192"/>
    </row>
    <row r="33" spans="2:20" ht="19.5">
      <c r="B33" s="192"/>
      <c r="C33" s="192"/>
      <c r="D33" s="192"/>
      <c r="E33" s="192"/>
      <c r="F33" s="192"/>
      <c r="G33" s="192"/>
      <c r="H33" s="192"/>
      <c r="I33" s="192"/>
      <c r="J33" s="192"/>
      <c r="K33" s="192"/>
      <c r="L33" s="192"/>
      <c r="M33" s="192"/>
      <c r="N33" s="192"/>
      <c r="O33" s="192"/>
      <c r="P33" s="192"/>
      <c r="Q33" s="192"/>
      <c r="R33" s="192"/>
      <c r="S33" s="192"/>
      <c r="T33" s="192"/>
    </row>
    <row r="34" spans="2:20" ht="19.5">
      <c r="B34" s="192"/>
      <c r="C34" s="192"/>
      <c r="D34" s="192"/>
      <c r="E34" s="192"/>
      <c r="F34" s="192"/>
      <c r="G34" s="192"/>
      <c r="H34" s="192"/>
      <c r="I34" s="192"/>
      <c r="J34" s="192"/>
      <c r="K34" s="192"/>
      <c r="L34" s="192"/>
      <c r="M34" s="192"/>
      <c r="N34" s="192"/>
      <c r="O34" s="192"/>
      <c r="P34" s="192"/>
      <c r="Q34" s="192"/>
      <c r="R34" s="192"/>
      <c r="S34" s="192"/>
      <c r="T34" s="192"/>
    </row>
    <row r="35" spans="2:20" ht="19.5">
      <c r="B35" s="192"/>
      <c r="C35" s="192"/>
      <c r="D35" s="192"/>
      <c r="E35" s="192"/>
      <c r="F35" s="192"/>
      <c r="G35" s="192"/>
      <c r="H35" s="192"/>
      <c r="I35" s="192"/>
      <c r="J35" s="192"/>
      <c r="K35" s="192"/>
      <c r="L35" s="192"/>
      <c r="M35" s="192"/>
      <c r="N35" s="192"/>
      <c r="O35" s="192"/>
      <c r="P35" s="192"/>
      <c r="Q35" s="192"/>
      <c r="R35" s="192"/>
      <c r="S35" s="192"/>
      <c r="T35" s="192"/>
    </row>
    <row r="36" spans="2:20" ht="19.5">
      <c r="B36" s="192"/>
      <c r="C36" s="192"/>
      <c r="D36" s="192"/>
      <c r="E36" s="192"/>
      <c r="F36" s="192"/>
      <c r="G36" s="192"/>
      <c r="H36" s="192"/>
      <c r="I36" s="192"/>
      <c r="J36" s="192"/>
      <c r="K36" s="192"/>
      <c r="L36" s="192"/>
      <c r="M36" s="192"/>
      <c r="N36" s="192"/>
      <c r="O36" s="192"/>
      <c r="P36" s="192"/>
      <c r="Q36" s="192"/>
      <c r="R36" s="192"/>
      <c r="S36" s="192"/>
      <c r="T36" s="192"/>
    </row>
    <row r="37" spans="2:20" ht="19.5">
      <c r="B37" s="192"/>
      <c r="C37" s="192"/>
      <c r="D37" s="192"/>
      <c r="E37" s="192"/>
      <c r="F37" s="192"/>
      <c r="G37" s="192"/>
      <c r="H37" s="192"/>
      <c r="I37" s="192"/>
      <c r="J37" s="192"/>
      <c r="K37" s="192"/>
      <c r="L37" s="192"/>
      <c r="M37" s="192"/>
      <c r="N37" s="192"/>
      <c r="O37" s="192"/>
      <c r="P37" s="192"/>
      <c r="Q37" s="192"/>
      <c r="R37" s="192"/>
      <c r="S37" s="192"/>
      <c r="T37" s="192"/>
    </row>
  </sheetData>
  <sheetProtection algorithmName="SHA-512" hashValue="ro0a0S4OudfosrFjidnb11Plo9lm5QfN+5SKUB7uZVLOby/jNbDtctQ9ikCkkwh8wK7Qov2rPtEeOASXubS43w==" saltValue="mkT5jjsfZrMDV4Pzf1OhDw==" spinCount="100000" sheet="1" selectLockedCells="1"/>
  <mergeCells count="12">
    <mergeCell ref="B19:B20"/>
    <mergeCell ref="C19:P20"/>
    <mergeCell ref="R19:T20"/>
    <mergeCell ref="B24:B25"/>
    <mergeCell ref="C24:P25"/>
    <mergeCell ref="R24:T25"/>
    <mergeCell ref="A3:U3"/>
    <mergeCell ref="L6:T6"/>
    <mergeCell ref="B9:T11"/>
    <mergeCell ref="B14:B15"/>
    <mergeCell ref="C14:P15"/>
    <mergeCell ref="R14:T15"/>
  </mergeCells>
  <phoneticPr fontId="2"/>
  <dataValidations count="1">
    <dataValidation type="list" allowBlank="1" showInputMessage="1" showErrorMessage="1" sqref="R24:T25 R14:T15 R19:T20" xr:uid="{B3B3A190-92AE-4EB7-9E10-B7FD7CAAA5F2}">
      <formula1>"はい"</formula1>
    </dataValidation>
  </dataValidations>
  <pageMargins left="0.7" right="0.4" top="0.75" bottom="0.75" header="0.3" footer="0.3"/>
  <pageSetup paperSize="9" scale="8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A72C6-7722-4BCB-8366-F15D32265B7B}">
  <sheetPr>
    <tabColor theme="4" tint="0.39997558519241921"/>
  </sheetPr>
  <dimension ref="A1:U43"/>
  <sheetViews>
    <sheetView showGridLines="0" view="pageBreakPreview" topLeftCell="A7" zoomScale="85" zoomScaleNormal="85" zoomScaleSheetLayoutView="85" workbookViewId="0">
      <selection activeCell="B9" sqref="B9:T11"/>
    </sheetView>
  </sheetViews>
  <sheetFormatPr defaultColWidth="8.75" defaultRowHeight="18.75"/>
  <cols>
    <col min="1" max="21" width="4.5" style="6" customWidth="1"/>
    <col min="22" max="16384" width="8.75" style="6"/>
  </cols>
  <sheetData>
    <row r="1" spans="1:21">
      <c r="A1" s="71"/>
      <c r="B1" s="71"/>
      <c r="C1" s="71"/>
      <c r="D1" s="71"/>
      <c r="E1" s="71"/>
      <c r="F1" s="71"/>
      <c r="G1" s="71"/>
      <c r="H1" s="71"/>
      <c r="I1" s="71"/>
      <c r="J1" s="71"/>
      <c r="K1" s="71"/>
      <c r="L1" s="71"/>
      <c r="M1" s="71"/>
      <c r="N1" s="71"/>
      <c r="O1" s="71"/>
      <c r="P1" s="71"/>
      <c r="Q1" s="71"/>
      <c r="R1" s="71"/>
      <c r="S1" s="71"/>
      <c r="T1" s="71"/>
      <c r="U1" s="176" t="s">
        <v>323</v>
      </c>
    </row>
    <row r="2" spans="1:21">
      <c r="A2" s="73"/>
      <c r="B2" s="73"/>
      <c r="C2" s="73"/>
      <c r="D2" s="73"/>
      <c r="E2" s="73"/>
      <c r="F2" s="73"/>
      <c r="G2" s="73"/>
      <c r="H2" s="73"/>
      <c r="I2" s="71"/>
      <c r="J2" s="71"/>
      <c r="K2" s="71"/>
      <c r="L2" s="71"/>
      <c r="M2" s="71"/>
      <c r="N2" s="71"/>
      <c r="O2" s="71"/>
      <c r="P2" s="71"/>
      <c r="Q2" s="71"/>
      <c r="R2" s="71"/>
      <c r="S2" s="71"/>
      <c r="T2" s="71"/>
      <c r="U2" s="72"/>
    </row>
    <row r="3" spans="1:21" ht="21">
      <c r="A3" s="380" t="s">
        <v>314</v>
      </c>
      <c r="B3" s="380"/>
      <c r="C3" s="380"/>
      <c r="D3" s="380"/>
      <c r="E3" s="380"/>
      <c r="F3" s="380"/>
      <c r="G3" s="380"/>
      <c r="H3" s="380"/>
      <c r="I3" s="381"/>
      <c r="J3" s="381"/>
      <c r="K3" s="381"/>
      <c r="L3" s="381"/>
      <c r="M3" s="381"/>
      <c r="N3" s="381"/>
      <c r="O3" s="381"/>
      <c r="P3" s="381"/>
      <c r="Q3" s="381"/>
      <c r="R3" s="381"/>
      <c r="S3" s="381"/>
      <c r="T3" s="381"/>
      <c r="U3" s="381"/>
    </row>
    <row r="4" spans="1:21" ht="21">
      <c r="A4" s="139"/>
      <c r="B4" s="139"/>
      <c r="C4" s="139"/>
      <c r="D4" s="139"/>
      <c r="E4" s="139"/>
      <c r="F4" s="139"/>
      <c r="G4" s="139"/>
      <c r="H4" s="139"/>
      <c r="I4" s="140"/>
      <c r="J4" s="140"/>
      <c r="K4" s="140"/>
      <c r="L4" s="140"/>
      <c r="M4" s="140"/>
      <c r="N4" s="140"/>
      <c r="O4" s="140"/>
      <c r="P4" s="140"/>
      <c r="Q4" s="140"/>
      <c r="R4" s="140"/>
      <c r="S4" s="140"/>
      <c r="T4" s="140"/>
      <c r="U4" s="140"/>
    </row>
    <row r="5" spans="1:21" ht="21">
      <c r="A5" s="139"/>
      <c r="B5" s="139"/>
      <c r="C5" s="139"/>
      <c r="D5" s="139"/>
      <c r="E5" s="139"/>
      <c r="F5" s="139"/>
      <c r="G5" s="139"/>
      <c r="H5" s="139"/>
      <c r="I5" s="140"/>
      <c r="J5" s="140"/>
      <c r="K5" s="140"/>
      <c r="L5" s="140"/>
      <c r="M5" s="140"/>
      <c r="N5" s="140"/>
      <c r="O5" s="140"/>
      <c r="P5" s="140"/>
      <c r="Q5" s="140"/>
      <c r="R5" s="140"/>
      <c r="S5" s="140"/>
      <c r="T5" s="140"/>
      <c r="U5" s="140"/>
    </row>
    <row r="6" spans="1:21" ht="21">
      <c r="A6" s="139"/>
      <c r="B6" s="139"/>
      <c r="C6" s="139"/>
      <c r="D6" s="139"/>
      <c r="E6" s="139"/>
      <c r="F6" s="139"/>
      <c r="G6" s="139"/>
      <c r="H6" s="139"/>
      <c r="I6" s="140"/>
      <c r="J6" s="140"/>
      <c r="K6" s="17" t="s">
        <v>89</v>
      </c>
      <c r="L6" s="315">
        <f>基本情報!E8</f>
        <v>0</v>
      </c>
      <c r="M6" s="315"/>
      <c r="N6" s="315"/>
      <c r="O6" s="315"/>
      <c r="P6" s="315"/>
      <c r="Q6" s="315"/>
      <c r="R6" s="315"/>
      <c r="S6" s="315"/>
      <c r="T6" s="315"/>
      <c r="U6" s="146"/>
    </row>
    <row r="7" spans="1:21">
      <c r="A7" s="18"/>
      <c r="B7" s="18"/>
      <c r="C7" s="18"/>
      <c r="D7" s="18"/>
      <c r="E7" s="18"/>
      <c r="F7" s="18"/>
      <c r="G7" s="18"/>
      <c r="H7" s="18"/>
      <c r="I7" s="18"/>
      <c r="J7" s="18"/>
      <c r="K7" s="18"/>
      <c r="L7" s="18"/>
      <c r="M7" s="18"/>
      <c r="N7" s="18"/>
      <c r="O7" s="18"/>
      <c r="P7" s="18"/>
      <c r="Q7" s="18"/>
      <c r="R7" s="18"/>
      <c r="S7" s="18"/>
      <c r="T7" s="18"/>
      <c r="U7" s="18"/>
    </row>
    <row r="8" spans="1:21">
      <c r="A8" s="74"/>
      <c r="B8" s="74"/>
      <c r="C8" s="74"/>
      <c r="D8" s="74"/>
      <c r="E8" s="74"/>
      <c r="F8" s="74"/>
      <c r="G8" s="74"/>
      <c r="H8" s="74"/>
      <c r="I8" s="74"/>
      <c r="J8" s="74"/>
      <c r="K8" s="74"/>
      <c r="L8" s="74"/>
      <c r="M8" s="74"/>
      <c r="N8" s="74"/>
      <c r="O8" s="74"/>
      <c r="P8" s="74"/>
      <c r="Q8" s="74"/>
      <c r="R8" s="74"/>
      <c r="S8" s="74"/>
      <c r="T8" s="74"/>
      <c r="U8" s="74"/>
    </row>
    <row r="9" spans="1:21" customFormat="1">
      <c r="A9" s="170"/>
      <c r="B9" s="397" t="s">
        <v>317</v>
      </c>
      <c r="C9" s="397"/>
      <c r="D9" s="397"/>
      <c r="E9" s="397"/>
      <c r="F9" s="397"/>
      <c r="G9" s="397"/>
      <c r="H9" s="397"/>
      <c r="I9" s="397"/>
      <c r="J9" s="397"/>
      <c r="K9" s="397"/>
      <c r="L9" s="397"/>
      <c r="M9" s="397"/>
      <c r="N9" s="397"/>
      <c r="O9" s="397"/>
      <c r="P9" s="397"/>
      <c r="Q9" s="397"/>
      <c r="R9" s="397"/>
      <c r="S9" s="397"/>
      <c r="T9" s="397"/>
      <c r="U9" s="170"/>
    </row>
    <row r="10" spans="1:21" customFormat="1">
      <c r="A10" s="170"/>
      <c r="B10" s="397"/>
      <c r="C10" s="397"/>
      <c r="D10" s="397"/>
      <c r="E10" s="397"/>
      <c r="F10" s="397"/>
      <c r="G10" s="397"/>
      <c r="H10" s="397"/>
      <c r="I10" s="397"/>
      <c r="J10" s="397"/>
      <c r="K10" s="397"/>
      <c r="L10" s="397"/>
      <c r="M10" s="397"/>
      <c r="N10" s="397"/>
      <c r="O10" s="397"/>
      <c r="P10" s="397"/>
      <c r="Q10" s="397"/>
      <c r="R10" s="397"/>
      <c r="S10" s="397"/>
      <c r="T10" s="397"/>
      <c r="U10" s="170"/>
    </row>
    <row r="11" spans="1:21" customFormat="1">
      <c r="B11" s="397"/>
      <c r="C11" s="397"/>
      <c r="D11" s="397"/>
      <c r="E11" s="397"/>
      <c r="F11" s="397"/>
      <c r="G11" s="397"/>
      <c r="H11" s="397"/>
      <c r="I11" s="397"/>
      <c r="J11" s="397"/>
      <c r="K11" s="397"/>
      <c r="L11" s="397"/>
      <c r="M11" s="397"/>
      <c r="N11" s="397"/>
      <c r="O11" s="397"/>
      <c r="P11" s="397"/>
      <c r="Q11" s="397"/>
      <c r="R11" s="397"/>
      <c r="S11" s="397"/>
      <c r="T11" s="397"/>
    </row>
    <row r="12" spans="1:21" customFormat="1"/>
    <row r="13" spans="1:21" customFormat="1" ht="19.5">
      <c r="B13" s="416" t="s">
        <v>315</v>
      </c>
      <c r="C13" s="416"/>
      <c r="D13" s="416"/>
      <c r="E13" s="416"/>
      <c r="F13" s="416"/>
      <c r="G13" s="416"/>
      <c r="H13" s="416"/>
      <c r="I13" s="416"/>
      <c r="J13" s="416"/>
      <c r="K13" s="416"/>
      <c r="L13" s="416"/>
      <c r="M13" s="416"/>
      <c r="N13" s="416"/>
      <c r="O13" s="416"/>
      <c r="P13" s="416"/>
      <c r="Q13" s="416"/>
      <c r="R13" s="416"/>
      <c r="S13" s="416"/>
      <c r="T13" s="416"/>
    </row>
    <row r="14" spans="1:21" customFormat="1" ht="19.5">
      <c r="B14" s="171" t="s">
        <v>316</v>
      </c>
      <c r="C14" s="171"/>
      <c r="D14" s="171"/>
      <c r="E14" s="171"/>
      <c r="F14" s="171"/>
      <c r="G14" s="171"/>
      <c r="H14" s="171"/>
      <c r="I14" s="171"/>
      <c r="J14" s="171"/>
      <c r="K14" s="171"/>
      <c r="L14" s="171"/>
      <c r="M14" s="171"/>
      <c r="N14" s="171"/>
      <c r="O14" s="171"/>
      <c r="P14" s="171"/>
      <c r="Q14" s="171"/>
      <c r="R14" s="171"/>
      <c r="S14" s="171"/>
      <c r="T14" s="171"/>
    </row>
    <row r="15" spans="1:21" ht="19.5">
      <c r="B15" s="141"/>
      <c r="C15" s="141"/>
      <c r="D15" s="141"/>
      <c r="E15" s="141"/>
      <c r="F15" s="141"/>
      <c r="G15" s="141"/>
      <c r="H15" s="141"/>
      <c r="I15" s="141"/>
      <c r="J15" s="141"/>
      <c r="K15" s="141"/>
      <c r="L15" s="141"/>
      <c r="M15" s="141"/>
      <c r="N15" s="141"/>
      <c r="O15" s="141"/>
      <c r="P15" s="141"/>
      <c r="Q15" s="141"/>
      <c r="R15" s="141"/>
      <c r="S15" s="141"/>
      <c r="T15" s="141"/>
    </row>
    <row r="16" spans="1:21" ht="24.6" customHeight="1">
      <c r="B16" s="406" t="s">
        <v>175</v>
      </c>
      <c r="C16" s="407"/>
      <c r="D16" s="407"/>
      <c r="E16" s="407"/>
      <c r="F16" s="407"/>
      <c r="G16" s="408"/>
      <c r="H16" s="415"/>
      <c r="I16" s="415"/>
      <c r="J16" s="415"/>
      <c r="K16" s="415"/>
      <c r="L16" s="415"/>
      <c r="M16" s="415"/>
      <c r="N16" s="415"/>
      <c r="O16" s="415"/>
      <c r="P16" s="415"/>
      <c r="Q16" s="415"/>
      <c r="R16" s="415"/>
      <c r="S16" s="415"/>
      <c r="T16" s="415"/>
    </row>
    <row r="17" spans="2:20" ht="24.6" customHeight="1">
      <c r="B17" s="409"/>
      <c r="C17" s="410"/>
      <c r="D17" s="410"/>
      <c r="E17" s="410"/>
      <c r="F17" s="410"/>
      <c r="G17" s="411"/>
      <c r="H17" s="415"/>
      <c r="I17" s="415"/>
      <c r="J17" s="415"/>
      <c r="K17" s="415"/>
      <c r="L17" s="415"/>
      <c r="M17" s="415"/>
      <c r="N17" s="415"/>
      <c r="O17" s="415"/>
      <c r="P17" s="415"/>
      <c r="Q17" s="415"/>
      <c r="R17" s="415"/>
      <c r="S17" s="415"/>
      <c r="T17" s="415"/>
    </row>
    <row r="18" spans="2:20" ht="24.6" customHeight="1">
      <c r="B18" s="412"/>
      <c r="C18" s="413"/>
      <c r="D18" s="413"/>
      <c r="E18" s="413"/>
      <c r="F18" s="413"/>
      <c r="G18" s="414"/>
      <c r="H18" s="415"/>
      <c r="I18" s="415"/>
      <c r="J18" s="415"/>
      <c r="K18" s="415"/>
      <c r="L18" s="415"/>
      <c r="M18" s="415"/>
      <c r="N18" s="415"/>
      <c r="O18" s="415"/>
      <c r="P18" s="415"/>
      <c r="Q18" s="415"/>
      <c r="R18" s="415"/>
      <c r="S18" s="415"/>
      <c r="T18" s="415"/>
    </row>
    <row r="19" spans="2:20" ht="24.6" customHeight="1">
      <c r="B19" s="417" t="s">
        <v>59</v>
      </c>
      <c r="C19" s="417"/>
      <c r="D19" s="417"/>
      <c r="E19" s="417"/>
      <c r="F19" s="417"/>
      <c r="G19" s="417"/>
      <c r="H19" s="415"/>
      <c r="I19" s="415"/>
      <c r="J19" s="415"/>
      <c r="K19" s="415"/>
      <c r="L19" s="415"/>
      <c r="M19" s="415"/>
      <c r="N19" s="415"/>
      <c r="O19" s="415"/>
      <c r="P19" s="415"/>
      <c r="Q19" s="415"/>
      <c r="R19" s="415"/>
      <c r="S19" s="415"/>
      <c r="T19" s="415"/>
    </row>
    <row r="20" spans="2:20" ht="24.6" customHeight="1">
      <c r="B20" s="417"/>
      <c r="C20" s="417"/>
      <c r="D20" s="417"/>
      <c r="E20" s="417"/>
      <c r="F20" s="417"/>
      <c r="G20" s="417"/>
      <c r="H20" s="415"/>
      <c r="I20" s="415"/>
      <c r="J20" s="415"/>
      <c r="K20" s="415"/>
      <c r="L20" s="415"/>
      <c r="M20" s="415"/>
      <c r="N20" s="415"/>
      <c r="O20" s="415"/>
      <c r="P20" s="415"/>
      <c r="Q20" s="415"/>
      <c r="R20" s="415"/>
      <c r="S20" s="415"/>
      <c r="T20" s="415"/>
    </row>
    <row r="21" spans="2:20" ht="24.6" customHeight="1">
      <c r="B21" s="417"/>
      <c r="C21" s="417"/>
      <c r="D21" s="417"/>
      <c r="E21" s="417"/>
      <c r="F21" s="417"/>
      <c r="G21" s="417"/>
      <c r="H21" s="415"/>
      <c r="I21" s="415"/>
      <c r="J21" s="415"/>
      <c r="K21" s="415"/>
      <c r="L21" s="415"/>
      <c r="M21" s="415"/>
      <c r="N21" s="415"/>
      <c r="O21" s="415"/>
      <c r="P21" s="415"/>
      <c r="Q21" s="415"/>
      <c r="R21" s="415"/>
      <c r="S21" s="415"/>
      <c r="T21" s="415"/>
    </row>
    <row r="22" spans="2:20" ht="24.6" customHeight="1">
      <c r="B22" s="417" t="s">
        <v>186</v>
      </c>
      <c r="C22" s="417"/>
      <c r="D22" s="417"/>
      <c r="E22" s="417"/>
      <c r="F22" s="417"/>
      <c r="G22" s="417"/>
      <c r="H22" s="415"/>
      <c r="I22" s="415"/>
      <c r="J22" s="415"/>
      <c r="K22" s="415"/>
      <c r="L22" s="415"/>
      <c r="M22" s="415"/>
      <c r="N22" s="415"/>
      <c r="O22" s="415"/>
      <c r="P22" s="415"/>
      <c r="Q22" s="415"/>
      <c r="R22" s="415"/>
      <c r="S22" s="415"/>
      <c r="T22" s="415"/>
    </row>
    <row r="23" spans="2:20" ht="24.6" customHeight="1">
      <c r="B23" s="417"/>
      <c r="C23" s="417"/>
      <c r="D23" s="417"/>
      <c r="E23" s="417"/>
      <c r="F23" s="417"/>
      <c r="G23" s="417"/>
      <c r="H23" s="415"/>
      <c r="I23" s="415"/>
      <c r="J23" s="415"/>
      <c r="K23" s="415"/>
      <c r="L23" s="415"/>
      <c r="M23" s="415"/>
      <c r="N23" s="415"/>
      <c r="O23" s="415"/>
      <c r="P23" s="415"/>
      <c r="Q23" s="415"/>
      <c r="R23" s="415"/>
      <c r="S23" s="415"/>
      <c r="T23" s="415"/>
    </row>
    <row r="24" spans="2:20" ht="24.6" customHeight="1">
      <c r="B24" s="417"/>
      <c r="C24" s="417"/>
      <c r="D24" s="417"/>
      <c r="E24" s="417"/>
      <c r="F24" s="417"/>
      <c r="G24" s="417"/>
      <c r="H24" s="415"/>
      <c r="I24" s="415"/>
      <c r="J24" s="415"/>
      <c r="K24" s="415"/>
      <c r="L24" s="415"/>
      <c r="M24" s="415"/>
      <c r="N24" s="415"/>
      <c r="O24" s="415"/>
      <c r="P24" s="415"/>
      <c r="Q24" s="415"/>
      <c r="R24" s="415"/>
      <c r="S24" s="415"/>
      <c r="T24" s="415"/>
    </row>
    <row r="25" spans="2:20" ht="24.6" customHeight="1">
      <c r="B25" s="417" t="s">
        <v>106</v>
      </c>
      <c r="C25" s="417"/>
      <c r="D25" s="417"/>
      <c r="E25" s="417"/>
      <c r="F25" s="417"/>
      <c r="G25" s="417"/>
      <c r="H25" s="415"/>
      <c r="I25" s="415"/>
      <c r="J25" s="415"/>
      <c r="K25" s="415"/>
      <c r="L25" s="415"/>
      <c r="M25" s="415"/>
      <c r="N25" s="415"/>
      <c r="O25" s="415"/>
      <c r="P25" s="415"/>
      <c r="Q25" s="415"/>
      <c r="R25" s="415"/>
      <c r="S25" s="415"/>
      <c r="T25" s="415"/>
    </row>
    <row r="26" spans="2:20" ht="24.6" customHeight="1">
      <c r="B26" s="417"/>
      <c r="C26" s="417"/>
      <c r="D26" s="417"/>
      <c r="E26" s="417"/>
      <c r="F26" s="417"/>
      <c r="G26" s="417"/>
      <c r="H26" s="415"/>
      <c r="I26" s="415"/>
      <c r="J26" s="415"/>
      <c r="K26" s="415"/>
      <c r="L26" s="415"/>
      <c r="M26" s="415"/>
      <c r="N26" s="415"/>
      <c r="O26" s="415"/>
      <c r="P26" s="415"/>
      <c r="Q26" s="415"/>
      <c r="R26" s="415"/>
      <c r="S26" s="415"/>
      <c r="T26" s="415"/>
    </row>
    <row r="27" spans="2:20" ht="24.6" customHeight="1">
      <c r="B27" s="417"/>
      <c r="C27" s="417"/>
      <c r="D27" s="417"/>
      <c r="E27" s="417"/>
      <c r="F27" s="417"/>
      <c r="G27" s="417"/>
      <c r="H27" s="415"/>
      <c r="I27" s="415"/>
      <c r="J27" s="415"/>
      <c r="K27" s="415"/>
      <c r="L27" s="415"/>
      <c r="M27" s="415"/>
      <c r="N27" s="415"/>
      <c r="O27" s="415"/>
      <c r="P27" s="415"/>
      <c r="Q27" s="415"/>
      <c r="R27" s="415"/>
      <c r="S27" s="415"/>
      <c r="T27" s="415"/>
    </row>
    <row r="28" spans="2:20" ht="24.6" customHeight="1">
      <c r="B28" s="417" t="s">
        <v>107</v>
      </c>
      <c r="C28" s="417"/>
      <c r="D28" s="417"/>
      <c r="E28" s="417"/>
      <c r="F28" s="417"/>
      <c r="G28" s="417"/>
      <c r="H28" s="415"/>
      <c r="I28" s="415"/>
      <c r="J28" s="415"/>
      <c r="K28" s="415"/>
      <c r="L28" s="415"/>
      <c r="M28" s="415"/>
      <c r="N28" s="415"/>
      <c r="O28" s="415"/>
      <c r="P28" s="415"/>
      <c r="Q28" s="415"/>
      <c r="R28" s="415"/>
      <c r="S28" s="415"/>
      <c r="T28" s="415"/>
    </row>
    <row r="29" spans="2:20" ht="24.6" customHeight="1">
      <c r="B29" s="417"/>
      <c r="C29" s="417"/>
      <c r="D29" s="417"/>
      <c r="E29" s="417"/>
      <c r="F29" s="417"/>
      <c r="G29" s="417"/>
      <c r="H29" s="415"/>
      <c r="I29" s="415"/>
      <c r="J29" s="415"/>
      <c r="K29" s="415"/>
      <c r="L29" s="415"/>
      <c r="M29" s="415"/>
      <c r="N29" s="415"/>
      <c r="O29" s="415"/>
      <c r="P29" s="415"/>
      <c r="Q29" s="415"/>
      <c r="R29" s="415"/>
      <c r="S29" s="415"/>
      <c r="T29" s="415"/>
    </row>
    <row r="30" spans="2:20" ht="24.6" customHeight="1">
      <c r="B30" s="417"/>
      <c r="C30" s="417"/>
      <c r="D30" s="417"/>
      <c r="E30" s="417"/>
      <c r="F30" s="417"/>
      <c r="G30" s="417"/>
      <c r="H30" s="415"/>
      <c r="I30" s="415"/>
      <c r="J30" s="415"/>
      <c r="K30" s="415"/>
      <c r="L30" s="415"/>
      <c r="M30" s="415"/>
      <c r="N30" s="415"/>
      <c r="O30" s="415"/>
      <c r="P30" s="415"/>
      <c r="Q30" s="415"/>
      <c r="R30" s="415"/>
      <c r="S30" s="415"/>
      <c r="T30" s="415"/>
    </row>
    <row r="31" spans="2:20" ht="24.6" customHeight="1">
      <c r="B31" s="417" t="s">
        <v>297</v>
      </c>
      <c r="C31" s="417"/>
      <c r="D31" s="417"/>
      <c r="E31" s="417"/>
      <c r="F31" s="417"/>
      <c r="G31" s="417"/>
      <c r="H31" s="415"/>
      <c r="I31" s="415"/>
      <c r="J31" s="415"/>
      <c r="K31" s="415"/>
      <c r="L31" s="415"/>
      <c r="M31" s="415"/>
      <c r="N31" s="415"/>
      <c r="O31" s="415"/>
      <c r="P31" s="415"/>
      <c r="Q31" s="415"/>
      <c r="R31" s="415"/>
      <c r="S31" s="415"/>
      <c r="T31" s="415"/>
    </row>
    <row r="32" spans="2:20" ht="24.6" customHeight="1">
      <c r="B32" s="417"/>
      <c r="C32" s="417"/>
      <c r="D32" s="417"/>
      <c r="E32" s="417"/>
      <c r="F32" s="417"/>
      <c r="G32" s="417"/>
      <c r="H32" s="415"/>
      <c r="I32" s="415"/>
      <c r="J32" s="415"/>
      <c r="K32" s="415"/>
      <c r="L32" s="415"/>
      <c r="M32" s="415"/>
      <c r="N32" s="415"/>
      <c r="O32" s="415"/>
      <c r="P32" s="415"/>
      <c r="Q32" s="415"/>
      <c r="R32" s="415"/>
      <c r="S32" s="415"/>
      <c r="T32" s="415"/>
    </row>
    <row r="33" spans="2:20" ht="24.6" customHeight="1">
      <c r="B33" s="417"/>
      <c r="C33" s="417"/>
      <c r="D33" s="417"/>
      <c r="E33" s="417"/>
      <c r="F33" s="417"/>
      <c r="G33" s="417"/>
      <c r="H33" s="415"/>
      <c r="I33" s="415"/>
      <c r="J33" s="415"/>
      <c r="K33" s="415"/>
      <c r="L33" s="415"/>
      <c r="M33" s="415"/>
      <c r="N33" s="415"/>
      <c r="O33" s="415"/>
      <c r="P33" s="415"/>
      <c r="Q33" s="415"/>
      <c r="R33" s="415"/>
      <c r="S33" s="415"/>
      <c r="T33" s="415"/>
    </row>
    <row r="34" spans="2:20" ht="24.6" customHeight="1">
      <c r="B34" s="417" t="s">
        <v>298</v>
      </c>
      <c r="C34" s="417"/>
      <c r="D34" s="417"/>
      <c r="E34" s="417"/>
      <c r="F34" s="417"/>
      <c r="G34" s="417"/>
      <c r="H34" s="415"/>
      <c r="I34" s="415"/>
      <c r="J34" s="415"/>
      <c r="K34" s="415"/>
      <c r="L34" s="415"/>
      <c r="M34" s="415"/>
      <c r="N34" s="415"/>
      <c r="O34" s="415"/>
      <c r="P34" s="415"/>
      <c r="Q34" s="415"/>
      <c r="R34" s="415"/>
      <c r="S34" s="415"/>
      <c r="T34" s="415"/>
    </row>
    <row r="35" spans="2:20" ht="24.6" customHeight="1">
      <c r="B35" s="417"/>
      <c r="C35" s="417"/>
      <c r="D35" s="417"/>
      <c r="E35" s="417"/>
      <c r="F35" s="417"/>
      <c r="G35" s="417"/>
      <c r="H35" s="415"/>
      <c r="I35" s="415"/>
      <c r="J35" s="415"/>
      <c r="K35" s="415"/>
      <c r="L35" s="415"/>
      <c r="M35" s="415"/>
      <c r="N35" s="415"/>
      <c r="O35" s="415"/>
      <c r="P35" s="415"/>
      <c r="Q35" s="415"/>
      <c r="R35" s="415"/>
      <c r="S35" s="415"/>
      <c r="T35" s="415"/>
    </row>
    <row r="36" spans="2:20" ht="24.6" customHeight="1">
      <c r="B36" s="417"/>
      <c r="C36" s="417"/>
      <c r="D36" s="417"/>
      <c r="E36" s="417"/>
      <c r="F36" s="417"/>
      <c r="G36" s="417"/>
      <c r="H36" s="415"/>
      <c r="I36" s="415"/>
      <c r="J36" s="415"/>
      <c r="K36" s="415"/>
      <c r="L36" s="415"/>
      <c r="M36" s="415"/>
      <c r="N36" s="415"/>
      <c r="O36" s="415"/>
      <c r="P36" s="415"/>
      <c r="Q36" s="415"/>
      <c r="R36" s="415"/>
      <c r="S36" s="415"/>
      <c r="T36" s="415"/>
    </row>
    <row r="37" spans="2:20" ht="19.5">
      <c r="B37" s="47" t="s">
        <v>193</v>
      </c>
      <c r="C37" s="47"/>
      <c r="D37" s="47"/>
      <c r="E37" s="47"/>
      <c r="F37" s="47"/>
      <c r="G37" s="47"/>
      <c r="H37" s="47"/>
      <c r="I37" s="47"/>
      <c r="J37" s="47"/>
      <c r="K37" s="47"/>
      <c r="L37" s="47"/>
      <c r="M37" s="47"/>
      <c r="N37" s="47"/>
      <c r="O37" s="47"/>
      <c r="P37" s="47"/>
      <c r="Q37" s="47"/>
      <c r="R37" s="47"/>
      <c r="S37" s="47"/>
      <c r="T37" s="47"/>
    </row>
    <row r="38" spans="2:20" ht="19.5">
      <c r="B38" s="47"/>
      <c r="C38" s="47"/>
      <c r="D38" s="47"/>
      <c r="E38" s="47"/>
      <c r="F38" s="47"/>
      <c r="G38" s="47"/>
      <c r="H38" s="47"/>
      <c r="I38" s="47"/>
      <c r="J38" s="47"/>
      <c r="K38" s="47"/>
      <c r="L38" s="47"/>
      <c r="M38" s="47"/>
      <c r="N38" s="47"/>
      <c r="O38" s="47"/>
      <c r="P38" s="47"/>
      <c r="Q38" s="47"/>
      <c r="R38" s="47"/>
      <c r="S38" s="47"/>
      <c r="T38" s="47"/>
    </row>
    <row r="39" spans="2:20" ht="19.5">
      <c r="B39" s="47"/>
      <c r="C39" s="47"/>
      <c r="D39" s="47"/>
      <c r="E39" s="47"/>
      <c r="F39" s="47"/>
      <c r="G39" s="47"/>
      <c r="H39" s="47"/>
      <c r="I39" s="47"/>
      <c r="J39" s="47"/>
      <c r="K39" s="47"/>
      <c r="L39" s="47"/>
      <c r="M39" s="47"/>
      <c r="N39" s="47"/>
      <c r="O39" s="47"/>
      <c r="P39" s="47"/>
      <c r="Q39" s="47"/>
      <c r="R39" s="47"/>
      <c r="S39" s="47"/>
      <c r="T39" s="47"/>
    </row>
    <row r="40" spans="2:20" ht="19.5">
      <c r="B40" s="47"/>
      <c r="C40" s="47"/>
      <c r="D40" s="47"/>
      <c r="E40" s="47"/>
      <c r="F40" s="47"/>
      <c r="G40" s="47"/>
      <c r="H40" s="47"/>
      <c r="I40" s="47"/>
      <c r="J40" s="47"/>
      <c r="K40" s="47"/>
      <c r="L40" s="47"/>
      <c r="M40" s="47"/>
      <c r="N40" s="47"/>
      <c r="O40" s="47"/>
      <c r="P40" s="47"/>
      <c r="Q40" s="47"/>
      <c r="R40" s="47"/>
      <c r="S40" s="47"/>
      <c r="T40" s="47"/>
    </row>
    <row r="41" spans="2:20" ht="19.5">
      <c r="B41" s="47"/>
      <c r="C41" s="47"/>
      <c r="D41" s="47"/>
      <c r="E41" s="47"/>
      <c r="F41" s="47"/>
      <c r="G41" s="47"/>
      <c r="H41" s="47"/>
      <c r="I41" s="47"/>
      <c r="J41" s="47"/>
      <c r="K41" s="47"/>
      <c r="L41" s="47"/>
      <c r="M41" s="47"/>
      <c r="N41" s="47"/>
      <c r="O41" s="47"/>
      <c r="P41" s="47"/>
      <c r="Q41" s="47"/>
      <c r="R41" s="47"/>
      <c r="S41" s="47"/>
      <c r="T41" s="47"/>
    </row>
    <row r="42" spans="2:20" ht="19.5">
      <c r="B42" s="47"/>
      <c r="C42" s="47"/>
      <c r="D42" s="47"/>
      <c r="E42" s="47"/>
      <c r="F42" s="47"/>
      <c r="G42" s="47"/>
      <c r="H42" s="47"/>
      <c r="I42" s="47"/>
      <c r="J42" s="47"/>
      <c r="K42" s="47"/>
      <c r="L42" s="47"/>
      <c r="M42" s="47"/>
      <c r="N42" s="47"/>
      <c r="O42" s="47"/>
      <c r="P42" s="47"/>
      <c r="Q42" s="47"/>
      <c r="R42" s="47"/>
      <c r="S42" s="47"/>
      <c r="T42" s="47"/>
    </row>
    <row r="43" spans="2:20" ht="19.5">
      <c r="B43" s="47"/>
      <c r="C43" s="47"/>
      <c r="D43" s="47"/>
      <c r="E43" s="47"/>
      <c r="F43" s="47"/>
      <c r="G43" s="47"/>
      <c r="H43" s="47"/>
      <c r="I43" s="47"/>
      <c r="J43" s="47"/>
      <c r="K43" s="47"/>
      <c r="L43" s="47"/>
      <c r="M43" s="47"/>
      <c r="N43" s="47"/>
      <c r="O43" s="47"/>
      <c r="P43" s="47"/>
      <c r="Q43" s="47"/>
      <c r="R43" s="47"/>
      <c r="S43" s="47"/>
      <c r="T43" s="47"/>
    </row>
  </sheetData>
  <sheetProtection algorithmName="SHA-512" hashValue="m6Z39xgg1bfTUhquoaNQnKEMveVhGtM+yQ82T64ZHdCFWo87g3XBg8xpQFhpQ7wVAsxvwnHqy0oegqIARNm1DA==" saltValue="8RDhx9Kr5WcoE1Q2JOVfsw==" spinCount="100000" sheet="1" formatRows="0" selectLockedCells="1"/>
  <mergeCells count="18">
    <mergeCell ref="B28:G30"/>
    <mergeCell ref="H28:T30"/>
    <mergeCell ref="B31:G33"/>
    <mergeCell ref="H31:T33"/>
    <mergeCell ref="B34:G36"/>
    <mergeCell ref="H34:T36"/>
    <mergeCell ref="A3:U3"/>
    <mergeCell ref="L6:T6"/>
    <mergeCell ref="B16:G18"/>
    <mergeCell ref="H16:T18"/>
    <mergeCell ref="B9:T11"/>
    <mergeCell ref="B13:T13"/>
    <mergeCell ref="B19:G21"/>
    <mergeCell ref="H19:T21"/>
    <mergeCell ref="B22:G24"/>
    <mergeCell ref="H22:T24"/>
    <mergeCell ref="B25:G27"/>
    <mergeCell ref="H25:T27"/>
  </mergeCells>
  <phoneticPr fontId="2"/>
  <pageMargins left="0.7" right="0.4" top="0.75" bottom="0.75" header="0.3" footer="0.3"/>
  <pageSetup paperSize="9" scale="8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D9A0D-8080-483D-803A-45221A34C154}">
  <sheetPr>
    <tabColor theme="5" tint="0.59999389629810485"/>
  </sheetPr>
  <dimension ref="A1:X39"/>
  <sheetViews>
    <sheetView showGridLines="0" showZeros="0" view="pageBreakPreview" topLeftCell="A8" zoomScaleNormal="100" zoomScaleSheetLayoutView="100" workbookViewId="0">
      <selection activeCell="C17" sqref="C17:H17"/>
    </sheetView>
  </sheetViews>
  <sheetFormatPr defaultColWidth="3.375" defaultRowHeight="19.5"/>
  <cols>
    <col min="1" max="16384" width="3.375" style="65"/>
  </cols>
  <sheetData>
    <row r="1" spans="1:24">
      <c r="A1" s="64" t="s">
        <v>118</v>
      </c>
    </row>
    <row r="2" spans="1:24" ht="19.899999999999999" customHeight="1">
      <c r="Q2" s="269"/>
      <c r="R2" s="269"/>
      <c r="S2" s="269"/>
      <c r="T2" s="269"/>
      <c r="U2" s="269"/>
      <c r="V2" s="269"/>
      <c r="W2" s="269"/>
      <c r="X2" s="66" t="s">
        <v>60</v>
      </c>
    </row>
    <row r="3" spans="1:24">
      <c r="Q3" s="270" t="s">
        <v>108</v>
      </c>
      <c r="R3" s="269"/>
      <c r="S3" s="269"/>
      <c r="T3" s="269"/>
      <c r="U3" s="269"/>
      <c r="V3" s="269"/>
      <c r="W3" s="269"/>
      <c r="X3" s="66" t="s">
        <v>52</v>
      </c>
    </row>
    <row r="4" spans="1:24" ht="13.9" customHeight="1"/>
    <row r="5" spans="1:24">
      <c r="B5" s="65" t="s">
        <v>29</v>
      </c>
    </row>
    <row r="6" spans="1:24" ht="15.6" customHeight="1"/>
    <row r="7" spans="1:24">
      <c r="L7" s="65" t="s">
        <v>82</v>
      </c>
      <c r="X7" s="45"/>
    </row>
    <row r="8" spans="1:24">
      <c r="L8" s="65" t="s">
        <v>83</v>
      </c>
      <c r="M8" s="67"/>
      <c r="N8" s="67"/>
      <c r="O8" s="68"/>
      <c r="P8" s="68"/>
      <c r="Q8" s="68"/>
      <c r="R8" s="68"/>
      <c r="S8" s="68"/>
      <c r="T8" s="68"/>
      <c r="U8" s="68"/>
      <c r="V8" s="68"/>
      <c r="W8" s="68"/>
      <c r="X8" s="45"/>
    </row>
    <row r="9" spans="1:24">
      <c r="M9" s="266">
        <f>基本情報!E5</f>
        <v>0</v>
      </c>
      <c r="N9" s="267"/>
      <c r="O9" s="267"/>
      <c r="P9" s="267"/>
      <c r="Q9" s="267"/>
      <c r="R9" s="267"/>
      <c r="S9" s="267"/>
      <c r="T9" s="267"/>
      <c r="U9" s="267"/>
      <c r="V9" s="267"/>
      <c r="W9" s="267"/>
      <c r="X9" s="45"/>
    </row>
    <row r="10" spans="1:24">
      <c r="L10" s="65" t="s">
        <v>84</v>
      </c>
      <c r="M10" s="67"/>
      <c r="N10" s="67"/>
      <c r="O10" s="68"/>
      <c r="P10" s="68"/>
      <c r="Q10" s="68"/>
      <c r="R10" s="68"/>
      <c r="S10" s="68"/>
      <c r="T10" s="68"/>
      <c r="U10" s="68"/>
      <c r="V10" s="68"/>
      <c r="W10" s="68"/>
    </row>
    <row r="11" spans="1:24">
      <c r="M11" s="267" t="str">
        <f>IF(基本情報!E6="","",基本情報!E6)</f>
        <v/>
      </c>
      <c r="N11" s="267"/>
      <c r="O11" s="267"/>
      <c r="P11" s="267"/>
      <c r="Q11" s="267"/>
      <c r="R11" s="267"/>
      <c r="S11" s="267"/>
      <c r="T11" s="267"/>
      <c r="U11" s="267"/>
      <c r="V11" s="267"/>
      <c r="W11" s="267"/>
      <c r="X11" s="66"/>
    </row>
    <row r="12" spans="1:24">
      <c r="M12" s="266">
        <f>基本情報!E7</f>
        <v>0</v>
      </c>
      <c r="N12" s="267"/>
      <c r="O12" s="267"/>
      <c r="P12" s="267"/>
      <c r="Q12" s="267"/>
      <c r="R12" s="267"/>
      <c r="S12" s="267"/>
      <c r="T12" s="267"/>
      <c r="U12" s="267"/>
      <c r="V12" s="267"/>
      <c r="W12" s="267"/>
      <c r="X12" s="66"/>
    </row>
    <row r="13" spans="1:24" ht="13.9" customHeight="1"/>
    <row r="14" spans="1:24">
      <c r="A14" s="271" t="s">
        <v>120</v>
      </c>
      <c r="B14" s="271"/>
      <c r="C14" s="271"/>
      <c r="D14" s="271"/>
      <c r="E14" s="271"/>
      <c r="F14" s="271"/>
      <c r="G14" s="271"/>
      <c r="H14" s="271"/>
      <c r="I14" s="271"/>
      <c r="J14" s="271"/>
      <c r="K14" s="271"/>
      <c r="L14" s="271"/>
      <c r="M14" s="271"/>
      <c r="N14" s="271"/>
      <c r="O14" s="271"/>
      <c r="P14" s="271"/>
      <c r="Q14" s="271"/>
      <c r="R14" s="271"/>
      <c r="S14" s="271"/>
      <c r="T14" s="271"/>
      <c r="U14" s="271"/>
      <c r="V14" s="271"/>
      <c r="W14" s="271"/>
    </row>
    <row r="15" spans="1:24">
      <c r="A15" s="271" t="s">
        <v>119</v>
      </c>
      <c r="B15" s="271"/>
      <c r="C15" s="271"/>
      <c r="D15" s="271"/>
      <c r="E15" s="271"/>
      <c r="F15" s="271"/>
      <c r="G15" s="271"/>
      <c r="H15" s="271"/>
      <c r="I15" s="271"/>
      <c r="J15" s="271"/>
      <c r="K15" s="271"/>
      <c r="L15" s="271"/>
      <c r="M15" s="271"/>
      <c r="N15" s="271"/>
      <c r="O15" s="271"/>
      <c r="P15" s="271"/>
      <c r="Q15" s="271"/>
      <c r="R15" s="271"/>
      <c r="S15" s="271"/>
      <c r="T15" s="271"/>
      <c r="U15" s="271"/>
      <c r="V15" s="271"/>
      <c r="W15" s="271"/>
    </row>
    <row r="16" spans="1:24" ht="14.45" customHeight="1"/>
    <row r="17" spans="1:22">
      <c r="B17" s="86"/>
      <c r="C17" s="422" t="s">
        <v>108</v>
      </c>
      <c r="D17" s="422"/>
      <c r="E17" s="422"/>
      <c r="F17" s="422"/>
      <c r="G17" s="422"/>
      <c r="H17" s="422"/>
      <c r="I17" s="86" t="s">
        <v>178</v>
      </c>
      <c r="J17" s="86"/>
      <c r="K17" s="86"/>
      <c r="L17" s="425"/>
      <c r="M17" s="425"/>
      <c r="N17" s="86" t="s">
        <v>121</v>
      </c>
      <c r="O17" s="86"/>
      <c r="P17" s="425"/>
      <c r="Q17" s="425"/>
      <c r="R17" s="425"/>
      <c r="S17" s="86" t="s">
        <v>180</v>
      </c>
      <c r="T17" s="86"/>
      <c r="U17" s="86"/>
      <c r="V17" s="86"/>
    </row>
    <row r="18" spans="1:22">
      <c r="B18" s="423" t="s">
        <v>179</v>
      </c>
      <c r="C18" s="423"/>
      <c r="D18" s="423"/>
      <c r="E18" s="423"/>
      <c r="F18" s="423"/>
      <c r="G18" s="423"/>
      <c r="H18" s="423"/>
      <c r="I18" s="423"/>
      <c r="J18" s="423"/>
      <c r="K18" s="423"/>
      <c r="L18" s="423"/>
      <c r="M18" s="423"/>
      <c r="N18" s="423"/>
      <c r="O18" s="423"/>
      <c r="P18" s="423"/>
      <c r="Q18" s="423"/>
      <c r="R18" s="423"/>
      <c r="S18" s="423"/>
      <c r="T18" s="423"/>
      <c r="U18" s="423"/>
      <c r="V18" s="423"/>
    </row>
    <row r="19" spans="1:22">
      <c r="B19" s="423"/>
      <c r="C19" s="423"/>
      <c r="D19" s="423"/>
      <c r="E19" s="423"/>
      <c r="F19" s="423"/>
      <c r="G19" s="423"/>
      <c r="H19" s="423"/>
      <c r="I19" s="423"/>
      <c r="J19" s="423"/>
      <c r="K19" s="423"/>
      <c r="L19" s="423"/>
      <c r="M19" s="423"/>
      <c r="N19" s="423"/>
      <c r="O19" s="423"/>
      <c r="P19" s="423"/>
      <c r="Q19" s="423"/>
      <c r="R19" s="423"/>
      <c r="S19" s="423"/>
      <c r="T19" s="423"/>
      <c r="U19" s="423"/>
      <c r="V19" s="423"/>
    </row>
    <row r="20" spans="1:22">
      <c r="B20" s="423"/>
      <c r="C20" s="423"/>
      <c r="D20" s="423"/>
      <c r="E20" s="423"/>
      <c r="F20" s="423"/>
      <c r="G20" s="423"/>
      <c r="H20" s="423"/>
      <c r="I20" s="423"/>
      <c r="J20" s="423"/>
      <c r="K20" s="423"/>
      <c r="L20" s="423"/>
      <c r="M20" s="423"/>
      <c r="N20" s="423"/>
      <c r="O20" s="423"/>
      <c r="P20" s="423"/>
      <c r="Q20" s="423"/>
      <c r="R20" s="423"/>
      <c r="S20" s="423"/>
      <c r="T20" s="423"/>
      <c r="U20" s="423"/>
      <c r="V20" s="423"/>
    </row>
    <row r="21" spans="1:22">
      <c r="B21" s="423"/>
      <c r="C21" s="423"/>
      <c r="D21" s="423"/>
      <c r="E21" s="423"/>
      <c r="F21" s="423"/>
      <c r="G21" s="423"/>
      <c r="H21" s="423"/>
      <c r="I21" s="423"/>
      <c r="J21" s="423"/>
      <c r="K21" s="423"/>
      <c r="L21" s="423"/>
      <c r="M21" s="423"/>
      <c r="N21" s="423"/>
      <c r="O21" s="423"/>
      <c r="P21" s="423"/>
      <c r="Q21" s="423"/>
      <c r="R21" s="423"/>
      <c r="S21" s="423"/>
      <c r="T21" s="423"/>
      <c r="U21" s="423"/>
      <c r="V21" s="423"/>
    </row>
    <row r="22" spans="1:22" ht="13.9" customHeight="1"/>
    <row r="23" spans="1:22">
      <c r="A23" s="65" t="s">
        <v>33</v>
      </c>
      <c r="I23" s="65" t="s">
        <v>205</v>
      </c>
    </row>
    <row r="24" spans="1:22">
      <c r="I24" s="65" t="s">
        <v>206</v>
      </c>
    </row>
    <row r="25" spans="1:22" ht="12" customHeight="1"/>
    <row r="26" spans="1:22">
      <c r="A26" s="65" t="s">
        <v>85</v>
      </c>
      <c r="I26" s="266">
        <f>基本情報!E8</f>
        <v>0</v>
      </c>
      <c r="J26" s="267"/>
      <c r="K26" s="267"/>
      <c r="L26" s="267"/>
      <c r="M26" s="267"/>
      <c r="N26" s="267"/>
      <c r="O26" s="267"/>
      <c r="P26" s="267"/>
      <c r="Q26" s="267"/>
      <c r="R26" s="267"/>
      <c r="S26" s="267"/>
      <c r="T26" s="267"/>
      <c r="U26" s="267"/>
    </row>
    <row r="27" spans="1:22">
      <c r="H27" s="65" t="s">
        <v>87</v>
      </c>
      <c r="I27" s="266">
        <f>基本情報!E9</f>
        <v>0</v>
      </c>
      <c r="J27" s="268"/>
      <c r="K27" s="268"/>
      <c r="L27" s="268"/>
      <c r="M27" s="268"/>
      <c r="N27" s="268"/>
      <c r="O27" s="268"/>
      <c r="P27" s="268"/>
      <c r="Q27" s="268"/>
      <c r="R27" s="268"/>
      <c r="S27" s="268"/>
      <c r="T27" s="268"/>
      <c r="U27" s="268"/>
      <c r="V27" s="65" t="s">
        <v>88</v>
      </c>
    </row>
    <row r="28" spans="1:22" ht="11.45" customHeight="1"/>
    <row r="29" spans="1:22" ht="19.899999999999999" customHeight="1">
      <c r="A29" s="65" t="s">
        <v>122</v>
      </c>
      <c r="I29" s="418"/>
      <c r="J29" s="418"/>
      <c r="K29" s="418"/>
      <c r="L29" s="418"/>
      <c r="M29" s="418"/>
      <c r="N29" s="418"/>
      <c r="O29" s="418"/>
      <c r="P29" s="418"/>
      <c r="Q29" s="418"/>
      <c r="R29" s="418"/>
      <c r="S29" s="418"/>
      <c r="T29" s="418"/>
      <c r="U29" s="418"/>
      <c r="V29" s="418"/>
    </row>
    <row r="30" spans="1:22">
      <c r="I30" s="418"/>
      <c r="J30" s="418"/>
      <c r="K30" s="418"/>
      <c r="L30" s="418"/>
      <c r="M30" s="418"/>
      <c r="N30" s="418"/>
      <c r="O30" s="418"/>
      <c r="P30" s="418"/>
      <c r="Q30" s="418"/>
      <c r="R30" s="418"/>
      <c r="S30" s="418"/>
      <c r="T30" s="418"/>
      <c r="U30" s="418"/>
      <c r="V30" s="418"/>
    </row>
    <row r="31" spans="1:22">
      <c r="I31" s="418"/>
      <c r="J31" s="418"/>
      <c r="K31" s="418"/>
      <c r="L31" s="418"/>
      <c r="M31" s="418"/>
      <c r="N31" s="418"/>
      <c r="O31" s="418"/>
      <c r="P31" s="418"/>
      <c r="Q31" s="418"/>
      <c r="R31" s="418"/>
      <c r="S31" s="418"/>
      <c r="T31" s="418"/>
      <c r="U31" s="418"/>
      <c r="V31" s="418"/>
    </row>
    <row r="32" spans="1:22">
      <c r="I32" s="418"/>
      <c r="J32" s="418"/>
      <c r="K32" s="418"/>
      <c r="L32" s="418"/>
      <c r="M32" s="418"/>
      <c r="N32" s="418"/>
      <c r="O32" s="418"/>
      <c r="P32" s="418"/>
      <c r="Q32" s="418"/>
      <c r="R32" s="418"/>
      <c r="S32" s="418"/>
      <c r="T32" s="418"/>
      <c r="U32" s="418"/>
      <c r="V32" s="418"/>
    </row>
    <row r="33" spans="1:24">
      <c r="I33" s="418"/>
      <c r="J33" s="418"/>
      <c r="K33" s="418"/>
      <c r="L33" s="418"/>
      <c r="M33" s="418"/>
      <c r="N33" s="418"/>
      <c r="O33" s="418"/>
      <c r="P33" s="418"/>
      <c r="Q33" s="418"/>
      <c r="R33" s="418"/>
      <c r="S33" s="418"/>
      <c r="T33" s="418"/>
      <c r="U33" s="418"/>
      <c r="V33" s="418"/>
    </row>
    <row r="34" spans="1:24" ht="13.9" customHeight="1"/>
    <row r="35" spans="1:24">
      <c r="A35" s="65" t="s">
        <v>123</v>
      </c>
      <c r="I35" s="422" t="s">
        <v>108</v>
      </c>
      <c r="J35" s="422"/>
      <c r="K35" s="422"/>
      <c r="L35" s="422"/>
      <c r="M35" s="422"/>
      <c r="N35" s="422"/>
      <c r="O35" s="424" t="s">
        <v>124</v>
      </c>
      <c r="P35" s="424"/>
      <c r="Q35" s="422" t="s">
        <v>108</v>
      </c>
      <c r="R35" s="422"/>
      <c r="S35" s="422"/>
      <c r="T35" s="422"/>
      <c r="U35" s="422"/>
      <c r="V35" s="422"/>
      <c r="X35" s="65" t="s">
        <v>126</v>
      </c>
    </row>
    <row r="36" spans="1:24" ht="11.45" customHeight="1"/>
    <row r="37" spans="1:24">
      <c r="A37" s="65" t="s">
        <v>125</v>
      </c>
      <c r="I37" s="422" t="s">
        <v>108</v>
      </c>
      <c r="J37" s="422"/>
      <c r="K37" s="422"/>
      <c r="L37" s="422"/>
      <c r="M37" s="422"/>
      <c r="N37" s="422"/>
      <c r="X37" s="65" t="s">
        <v>127</v>
      </c>
    </row>
    <row r="39" spans="1:24">
      <c r="A39" s="65" t="s">
        <v>343</v>
      </c>
      <c r="C39" s="65" t="s">
        <v>339</v>
      </c>
    </row>
  </sheetData>
  <sheetProtection algorithmName="SHA-512" hashValue="F8/DFtNBne3UsXvZxifW+IVh2ldrwzyYgCMbIEStuk8nnoez7WX94z6aNGoQk8lHW3y4YU5oqvovjAYxDKXFrw==" saltValue="4/Wa46+jWxm/bCKqN1ICug==" spinCount="100000" sheet="1" formatRows="0" selectLockedCells="1"/>
  <mergeCells count="18">
    <mergeCell ref="A14:W14"/>
    <mergeCell ref="Q2:W2"/>
    <mergeCell ref="Q3:W3"/>
    <mergeCell ref="M9:W9"/>
    <mergeCell ref="M11:W11"/>
    <mergeCell ref="M12:W12"/>
    <mergeCell ref="A15:W15"/>
    <mergeCell ref="C17:H17"/>
    <mergeCell ref="L17:M17"/>
    <mergeCell ref="P17:R17"/>
    <mergeCell ref="I26:U26"/>
    <mergeCell ref="I37:N37"/>
    <mergeCell ref="B18:V21"/>
    <mergeCell ref="I29:V33"/>
    <mergeCell ref="I35:N35"/>
    <mergeCell ref="O35:P35"/>
    <mergeCell ref="Q35:V35"/>
    <mergeCell ref="I27:U27"/>
  </mergeCells>
  <phoneticPr fontId="2"/>
  <pageMargins left="0.7" right="0.7" top="0.75" bottom="0.52"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A82CF-BA5E-4F62-BEEF-B18B9C0159F6}">
  <sheetPr>
    <tabColor rgb="FFFF0000"/>
  </sheetPr>
  <dimension ref="A2:DC4"/>
  <sheetViews>
    <sheetView workbookViewId="0">
      <selection activeCell="A4" sqref="A4"/>
    </sheetView>
  </sheetViews>
  <sheetFormatPr defaultColWidth="8.75" defaultRowHeight="18.75"/>
  <cols>
    <col min="1" max="22" width="8.75" style="6"/>
    <col min="23" max="23" width="9.5" style="6" bestFit="1" customWidth="1"/>
    <col min="24" max="24" width="8.875" style="6" bestFit="1" customWidth="1"/>
    <col min="25" max="30" width="9.375" style="6" bestFit="1" customWidth="1"/>
    <col min="31" max="32" width="9.375" style="6" customWidth="1"/>
    <col min="33" max="43" width="8.75" style="6"/>
    <col min="44" max="44" width="9.5" style="6" bestFit="1" customWidth="1"/>
    <col min="45" max="45" width="8.875" style="6" bestFit="1" customWidth="1"/>
    <col min="46" max="51" width="9.375" style="6" bestFit="1" customWidth="1"/>
    <col min="52" max="53" width="9.375" style="6" customWidth="1"/>
    <col min="54" max="71" width="8.75" style="6"/>
    <col min="72" max="72" width="10.375" style="6" bestFit="1" customWidth="1"/>
    <col min="73" max="76" width="8.75" style="6"/>
    <col min="77" max="77" width="9.375" style="6" bestFit="1" customWidth="1"/>
    <col min="78" max="78" width="8.75" style="6"/>
    <col min="79" max="86" width="9.375" style="6" bestFit="1" customWidth="1"/>
    <col min="87" max="88" width="9.375" style="6" customWidth="1"/>
    <col min="89" max="98" width="8.75" style="6"/>
    <col min="99" max="99" width="10.375" style="6" bestFit="1" customWidth="1"/>
    <col min="100" max="16384" width="8.75" style="6"/>
  </cols>
  <sheetData>
    <row r="2" spans="1:107">
      <c r="A2" s="79"/>
      <c r="B2" s="79"/>
      <c r="C2" s="79"/>
      <c r="D2" s="79"/>
      <c r="E2" s="79"/>
      <c r="F2" s="79"/>
      <c r="G2" s="79" t="s">
        <v>97</v>
      </c>
      <c r="H2" s="79"/>
      <c r="I2" s="79"/>
      <c r="J2" s="79"/>
      <c r="K2" s="79"/>
      <c r="L2" s="79" t="s">
        <v>112</v>
      </c>
      <c r="M2" s="79"/>
      <c r="N2" s="79"/>
      <c r="O2" s="79" t="s">
        <v>149</v>
      </c>
      <c r="P2" s="79"/>
      <c r="Q2" s="79"/>
      <c r="R2" s="79"/>
      <c r="S2" s="79"/>
      <c r="T2" s="79"/>
      <c r="U2" s="80" t="s">
        <v>48</v>
      </c>
      <c r="V2" s="80"/>
      <c r="W2" s="80"/>
      <c r="X2" s="80"/>
      <c r="Y2" s="80"/>
      <c r="Z2" s="80"/>
      <c r="AA2" s="80"/>
      <c r="AB2" s="80"/>
      <c r="AC2" s="80"/>
      <c r="AD2" s="80"/>
      <c r="AE2" s="80"/>
      <c r="AF2" s="80"/>
      <c r="AG2" s="80"/>
      <c r="AH2" s="80"/>
      <c r="AI2" s="80"/>
      <c r="AJ2" s="80"/>
      <c r="AK2" s="80"/>
      <c r="AL2" s="80"/>
      <c r="AM2" s="80"/>
      <c r="AN2" s="80"/>
      <c r="AO2" s="80"/>
      <c r="AP2" s="81" t="s">
        <v>50</v>
      </c>
      <c r="AQ2" s="81"/>
      <c r="AR2" s="81"/>
      <c r="AS2" s="81"/>
      <c r="AT2" s="81"/>
      <c r="AU2" s="81"/>
      <c r="AV2" s="81"/>
      <c r="AW2" s="81"/>
      <c r="AX2" s="81"/>
      <c r="AY2" s="81"/>
      <c r="AZ2" s="81"/>
      <c r="BA2" s="81"/>
      <c r="BB2" s="81"/>
      <c r="BC2" s="81"/>
      <c r="BD2" s="81"/>
      <c r="BE2" s="81"/>
      <c r="BF2" s="81"/>
      <c r="BG2" s="81"/>
      <c r="BH2" s="81"/>
      <c r="BI2" s="81"/>
      <c r="BJ2" s="81"/>
      <c r="BK2" s="94" t="s">
        <v>156</v>
      </c>
      <c r="BL2" s="94"/>
      <c r="BM2" s="94"/>
      <c r="BN2" s="94"/>
      <c r="BO2" s="94"/>
      <c r="BP2" s="94"/>
      <c r="BQ2" s="94"/>
      <c r="BR2" s="94"/>
      <c r="BS2" s="95" t="s">
        <v>164</v>
      </c>
      <c r="BT2" s="95"/>
      <c r="BU2" s="95"/>
      <c r="BV2" s="95"/>
      <c r="BW2" s="82" t="s">
        <v>51</v>
      </c>
      <c r="BX2" s="82"/>
      <c r="BY2" s="82"/>
      <c r="BZ2" s="82"/>
      <c r="CA2" s="82"/>
      <c r="CB2" s="82"/>
      <c r="CC2" s="82"/>
      <c r="CD2" s="82"/>
      <c r="CE2" s="82"/>
      <c r="CF2" s="82"/>
      <c r="CG2" s="82"/>
      <c r="CH2" s="82"/>
      <c r="CI2" s="82"/>
      <c r="CJ2" s="82"/>
      <c r="CK2" s="82"/>
      <c r="CL2" s="82"/>
      <c r="CM2" s="82"/>
      <c r="CN2" s="82"/>
      <c r="CO2" s="82"/>
      <c r="CP2" s="82"/>
      <c r="CQ2" s="82"/>
      <c r="CR2" s="82"/>
      <c r="CS2" s="82"/>
      <c r="CT2" s="96" t="s">
        <v>167</v>
      </c>
      <c r="CU2" s="96"/>
      <c r="CV2" s="96"/>
      <c r="CW2" s="96"/>
      <c r="CX2" s="97" t="s">
        <v>170</v>
      </c>
      <c r="CY2" s="97"/>
      <c r="CZ2" s="97"/>
      <c r="DA2" s="97"/>
      <c r="DB2" s="97"/>
      <c r="DC2" s="97"/>
    </row>
    <row r="3" spans="1:107">
      <c r="A3" s="79" t="s">
        <v>94</v>
      </c>
      <c r="B3" s="79" t="s">
        <v>95</v>
      </c>
      <c r="C3" s="79" t="s">
        <v>96</v>
      </c>
      <c r="D3" s="79" t="s">
        <v>71</v>
      </c>
      <c r="E3" s="79" t="s">
        <v>105</v>
      </c>
      <c r="F3" s="79" t="s">
        <v>111</v>
      </c>
      <c r="G3" s="79" t="s">
        <v>98</v>
      </c>
      <c r="H3" s="79" t="s">
        <v>30</v>
      </c>
      <c r="I3" s="79" t="s">
        <v>114</v>
      </c>
      <c r="J3" s="79" t="s">
        <v>115</v>
      </c>
      <c r="K3" s="79" t="s">
        <v>113</v>
      </c>
      <c r="L3" s="79" t="s">
        <v>103</v>
      </c>
      <c r="M3" s="79" t="s">
        <v>74</v>
      </c>
      <c r="N3" s="79" t="s">
        <v>104</v>
      </c>
      <c r="O3" s="79" t="s">
        <v>150</v>
      </c>
      <c r="P3" s="79" t="s">
        <v>151</v>
      </c>
      <c r="Q3" s="79" t="s">
        <v>152</v>
      </c>
      <c r="R3" s="79" t="s">
        <v>153</v>
      </c>
      <c r="S3" s="79" t="s">
        <v>154</v>
      </c>
      <c r="T3" s="79" t="s">
        <v>155</v>
      </c>
      <c r="U3" s="80" t="s">
        <v>49</v>
      </c>
      <c r="V3" s="80" t="s">
        <v>116</v>
      </c>
      <c r="W3" s="80" t="s">
        <v>0</v>
      </c>
      <c r="X3" s="80" t="s">
        <v>1</v>
      </c>
      <c r="Y3" s="80" t="s">
        <v>2</v>
      </c>
      <c r="Z3" s="80" t="s">
        <v>3</v>
      </c>
      <c r="AA3" s="80" t="s">
        <v>4</v>
      </c>
      <c r="AB3" s="80" t="s">
        <v>5</v>
      </c>
      <c r="AC3" s="80" t="s">
        <v>6</v>
      </c>
      <c r="AD3" s="80" t="s">
        <v>7</v>
      </c>
      <c r="AE3" s="80" t="s">
        <v>190</v>
      </c>
      <c r="AF3" s="80" t="s">
        <v>306</v>
      </c>
      <c r="AG3" s="80" t="s">
        <v>307</v>
      </c>
      <c r="AH3" s="80" t="s">
        <v>77</v>
      </c>
      <c r="AI3" s="80" t="s">
        <v>78</v>
      </c>
      <c r="AJ3" s="80" t="s">
        <v>79</v>
      </c>
      <c r="AK3" s="80" t="s">
        <v>308</v>
      </c>
      <c r="AL3" s="80" t="s">
        <v>309</v>
      </c>
      <c r="AM3" s="80" t="s">
        <v>330</v>
      </c>
      <c r="AN3" s="80" t="s">
        <v>332</v>
      </c>
      <c r="AO3" s="80" t="s">
        <v>331</v>
      </c>
      <c r="AP3" s="81" t="s">
        <v>49</v>
      </c>
      <c r="AQ3" s="81" t="s">
        <v>116</v>
      </c>
      <c r="AR3" s="81" t="s">
        <v>0</v>
      </c>
      <c r="AS3" s="81" t="s">
        <v>1</v>
      </c>
      <c r="AT3" s="81" t="s">
        <v>2</v>
      </c>
      <c r="AU3" s="81" t="s">
        <v>3</v>
      </c>
      <c r="AV3" s="81" t="s">
        <v>4</v>
      </c>
      <c r="AW3" s="81" t="s">
        <v>5</v>
      </c>
      <c r="AX3" s="81" t="s">
        <v>6</v>
      </c>
      <c r="AY3" s="81" t="s">
        <v>7</v>
      </c>
      <c r="AZ3" s="81" t="s">
        <v>190</v>
      </c>
      <c r="BA3" s="81" t="s">
        <v>306</v>
      </c>
      <c r="BB3" s="81" t="s">
        <v>307</v>
      </c>
      <c r="BC3" s="81" t="s">
        <v>77</v>
      </c>
      <c r="BD3" s="81" t="s">
        <v>78</v>
      </c>
      <c r="BE3" s="81" t="s">
        <v>79</v>
      </c>
      <c r="BF3" s="81" t="s">
        <v>308</v>
      </c>
      <c r="BG3" s="81" t="s">
        <v>309</v>
      </c>
      <c r="BH3" s="81" t="s">
        <v>330</v>
      </c>
      <c r="BI3" s="81" t="s">
        <v>332</v>
      </c>
      <c r="BJ3" s="81" t="s">
        <v>331</v>
      </c>
      <c r="BK3" s="94" t="s">
        <v>49</v>
      </c>
      <c r="BL3" s="94" t="s">
        <v>157</v>
      </c>
      <c r="BM3" s="94" t="s">
        <v>158</v>
      </c>
      <c r="BN3" s="94" t="s">
        <v>159</v>
      </c>
      <c r="BO3" s="94" t="s">
        <v>160</v>
      </c>
      <c r="BP3" s="94" t="s">
        <v>161</v>
      </c>
      <c r="BQ3" s="94" t="s">
        <v>162</v>
      </c>
      <c r="BR3" s="94" t="s">
        <v>163</v>
      </c>
      <c r="BS3" s="95" t="s">
        <v>165</v>
      </c>
      <c r="BT3" s="95" t="s">
        <v>166</v>
      </c>
      <c r="BU3" s="95" t="s">
        <v>158</v>
      </c>
      <c r="BV3" s="95" t="s">
        <v>159</v>
      </c>
      <c r="BW3" s="82" t="s">
        <v>49</v>
      </c>
      <c r="BX3" s="82" t="s">
        <v>117</v>
      </c>
      <c r="BY3" s="82" t="s">
        <v>0</v>
      </c>
      <c r="BZ3" s="82" t="s">
        <v>1</v>
      </c>
      <c r="CA3" s="82" t="s">
        <v>2</v>
      </c>
      <c r="CB3" s="82" t="s">
        <v>20</v>
      </c>
      <c r="CC3" s="82" t="s">
        <v>4</v>
      </c>
      <c r="CD3" s="82" t="s">
        <v>5</v>
      </c>
      <c r="CE3" s="82" t="s">
        <v>6</v>
      </c>
      <c r="CF3" s="82" t="s">
        <v>7</v>
      </c>
      <c r="CG3" s="82" t="s">
        <v>21</v>
      </c>
      <c r="CH3" s="82" t="s">
        <v>22</v>
      </c>
      <c r="CI3" s="82" t="s">
        <v>191</v>
      </c>
      <c r="CJ3" s="82" t="s">
        <v>306</v>
      </c>
      <c r="CK3" s="82" t="s">
        <v>307</v>
      </c>
      <c r="CL3" s="82" t="s">
        <v>77</v>
      </c>
      <c r="CM3" s="82" t="s">
        <v>78</v>
      </c>
      <c r="CN3" s="82" t="s">
        <v>79</v>
      </c>
      <c r="CO3" s="82" t="s">
        <v>308</v>
      </c>
      <c r="CP3" s="82" t="s">
        <v>309</v>
      </c>
      <c r="CQ3" s="82" t="s">
        <v>334</v>
      </c>
      <c r="CR3" s="82" t="s">
        <v>335</v>
      </c>
      <c r="CS3" s="82" t="s">
        <v>336</v>
      </c>
      <c r="CT3" s="96" t="s">
        <v>165</v>
      </c>
      <c r="CU3" s="96" t="s">
        <v>166</v>
      </c>
      <c r="CV3" s="96" t="s">
        <v>168</v>
      </c>
      <c r="CW3" s="96" t="s">
        <v>169</v>
      </c>
      <c r="CX3" s="97" t="s">
        <v>171</v>
      </c>
      <c r="CY3" s="97" t="s">
        <v>172</v>
      </c>
      <c r="CZ3" s="97" t="s">
        <v>168</v>
      </c>
      <c r="DA3" s="97" t="s">
        <v>169</v>
      </c>
      <c r="DB3" s="97" t="s">
        <v>174</v>
      </c>
      <c r="DC3" s="97" t="s">
        <v>173</v>
      </c>
    </row>
    <row r="4" spans="1:107">
      <c r="A4" s="83">
        <f>基本情報!E5</f>
        <v>0</v>
      </c>
      <c r="B4" s="83">
        <f>基本情報!E6</f>
        <v>0</v>
      </c>
      <c r="C4" s="83">
        <f>基本情報!E7</f>
        <v>0</v>
      </c>
      <c r="D4" s="83">
        <f>基本情報!E8</f>
        <v>0</v>
      </c>
      <c r="E4" s="83">
        <f>基本情報!E9</f>
        <v>0</v>
      </c>
      <c r="F4" s="83">
        <f>基本情報!E10</f>
        <v>0</v>
      </c>
      <c r="G4" s="83">
        <f>基本情報!E11</f>
        <v>0</v>
      </c>
      <c r="H4" s="83">
        <f>基本情報!I11</f>
        <v>0</v>
      </c>
      <c r="I4" s="83">
        <f>基本情報!E12</f>
        <v>0</v>
      </c>
      <c r="J4" s="83">
        <f>基本情報!E13</f>
        <v>0</v>
      </c>
      <c r="K4" s="83">
        <f>基本情報!E14</f>
        <v>0</v>
      </c>
      <c r="L4" s="6">
        <f>基本情報!E15</f>
        <v>0</v>
      </c>
      <c r="M4" s="83">
        <f>基本情報!E16</f>
        <v>0</v>
      </c>
      <c r="N4" s="83">
        <f>基本情報!E17</f>
        <v>0</v>
      </c>
      <c r="O4" s="93">
        <f>基本情報!E18</f>
        <v>0</v>
      </c>
      <c r="P4" s="93">
        <f>基本情報!E19</f>
        <v>0</v>
      </c>
      <c r="Q4" s="93">
        <f>基本情報!E20</f>
        <v>0</v>
      </c>
      <c r="R4" s="93">
        <f>基本情報!I20</f>
        <v>0</v>
      </c>
      <c r="S4" s="83">
        <f>基本情報!E21</f>
        <v>0</v>
      </c>
      <c r="T4" s="83">
        <f>基本情報!E22</f>
        <v>0</v>
      </c>
      <c r="U4" s="6">
        <f>'様式第１号（交付申請書）'!Q2</f>
        <v>0</v>
      </c>
      <c r="V4" s="84" t="str">
        <f>'様式第１号（交付申請書）'!Q3</f>
        <v>令和５年　月　　日</v>
      </c>
      <c r="W4" s="59">
        <f>'別紙8-1（新規）'!C18</f>
        <v>0</v>
      </c>
      <c r="X4" s="59">
        <f>'別紙8-1（新規）'!D18</f>
        <v>0</v>
      </c>
      <c r="Y4" s="59">
        <f>'別紙8-1（新規）'!E18</f>
        <v>0</v>
      </c>
      <c r="Z4" s="59">
        <f>'別紙8-1（新規）'!F18</f>
        <v>0</v>
      </c>
      <c r="AA4" s="59">
        <f>'別紙8-1（新規）'!G18</f>
        <v>0</v>
      </c>
      <c r="AB4" s="59">
        <f>'別紙8-1（新規）'!H18</f>
        <v>0</v>
      </c>
      <c r="AC4" s="59">
        <f>'別紙8-1（新規）'!I18</f>
        <v>0</v>
      </c>
      <c r="AD4" s="59">
        <f>'別紙8-1（新規）'!J18</f>
        <v>0</v>
      </c>
      <c r="AE4" s="59">
        <f>'別紙8-2（新規）'!M9</f>
        <v>0</v>
      </c>
      <c r="AF4" s="59">
        <f>'別紙8-2（新規）'!M11</f>
        <v>0</v>
      </c>
      <c r="AG4" s="6">
        <f>'別紙8-2（新規）附表（個人防護具積算）'!E5</f>
        <v>0</v>
      </c>
      <c r="AH4" s="6">
        <f>'別紙8-2（新規）附表（個人防護具積算）'!F6</f>
        <v>0</v>
      </c>
      <c r="AI4" s="6">
        <f>'別紙8-2（新規）附表（個人防護具積算）'!G6</f>
        <v>0</v>
      </c>
      <c r="AJ4" s="6">
        <f>'別紙8-2（新規）附表（個人防護具積算）'!H6</f>
        <v>0</v>
      </c>
      <c r="AK4" s="6">
        <f>'別紙8-2（新規）附表（個人防護具積算）'!E8</f>
        <v>0</v>
      </c>
      <c r="AL4" s="6">
        <f>'別紙8-2（新規）附表（個人防護具積算）'!E10</f>
        <v>0</v>
      </c>
      <c r="AM4" s="6">
        <f>'補助条件確認書（新規）'!R14</f>
        <v>0</v>
      </c>
      <c r="AN4" s="6">
        <f>'補助条件確認書（新規）'!R19</f>
        <v>0</v>
      </c>
      <c r="AO4" s="6">
        <f>'補助条件確認書（新規）'!R24</f>
        <v>0</v>
      </c>
      <c r="AP4" s="6">
        <f>'様式第２号（変更申請書）'!Q2</f>
        <v>0</v>
      </c>
      <c r="AQ4" s="84" t="str">
        <f>'様式第２号（変更申請書）'!Q3</f>
        <v>令和５年　月　　日</v>
      </c>
      <c r="AR4" s="59">
        <f>'別紙8-1（変更）'!C18</f>
        <v>0</v>
      </c>
      <c r="AS4" s="59">
        <f>'別紙8-1（変更）'!D18</f>
        <v>0</v>
      </c>
      <c r="AT4" s="59">
        <f>'別紙8-1（変更）'!E18</f>
        <v>0</v>
      </c>
      <c r="AU4" s="59">
        <f>'別紙8-1（変更）'!F18</f>
        <v>0</v>
      </c>
      <c r="AV4" s="59">
        <f>'別紙8-1（変更）'!G18</f>
        <v>0</v>
      </c>
      <c r="AW4" s="59">
        <f>'別紙8-1（変更）'!H18</f>
        <v>0</v>
      </c>
      <c r="AX4" s="59">
        <f>'別紙8-1（変更）'!I18</f>
        <v>0</v>
      </c>
      <c r="AY4" s="59">
        <f>'別紙8-1（変更）'!J18</f>
        <v>0</v>
      </c>
      <c r="AZ4" s="59">
        <f>'別紙8-2（変更）'!M9</f>
        <v>0</v>
      </c>
      <c r="BA4" s="59">
        <f>'別紙8-2（変更）'!M11</f>
        <v>0</v>
      </c>
      <c r="BB4" s="6">
        <f>'別紙8-2（変更）附表（個人防護具積算）'!E5</f>
        <v>0</v>
      </c>
      <c r="BC4" s="6">
        <f>'別紙8-2（変更）附表（個人防護具積算）'!F6</f>
        <v>0</v>
      </c>
      <c r="BD4" s="6">
        <f>'別紙8-2（変更）附表（個人防護具積算）'!G6</f>
        <v>0</v>
      </c>
      <c r="BE4" s="6">
        <f>'別紙8-2（変更）附表（個人防護具積算）'!H6</f>
        <v>0</v>
      </c>
      <c r="BF4" s="6">
        <f>'別紙8-2（変更）附表（個人防護具積算）'!E8</f>
        <v>0</v>
      </c>
      <c r="BG4" s="6">
        <f>'別紙8-2（変更）附表（個人防護具積算）'!E10</f>
        <v>0</v>
      </c>
      <c r="BH4" s="6">
        <f>'補助条件確認書（変更）'!R14</f>
        <v>0</v>
      </c>
      <c r="BI4" s="6">
        <f>'補助条件確認書（変更）'!R19</f>
        <v>0</v>
      </c>
      <c r="BJ4" s="6">
        <f>'補助条件確認書（変更）'!R24</f>
        <v>0</v>
      </c>
      <c r="BK4" s="6">
        <f>'様式第３号（中止廃止申請）'!Q2</f>
        <v>0</v>
      </c>
      <c r="BL4" s="84" t="str">
        <f>'様式第３号（中止廃止申請）'!Q3</f>
        <v>令和５年　月　　日</v>
      </c>
      <c r="BM4" s="6" t="str">
        <f>'様式第３号（中止廃止申請）'!C17</f>
        <v>令和５年　月　　日</v>
      </c>
      <c r="BN4" s="6" t="str">
        <f>"地医第"&amp;'様式第３号（中止廃止申請）'!L17&amp;"号の"&amp;'様式第３号（中止廃止申請）'!P17</f>
        <v>地医第号の</v>
      </c>
      <c r="BO4" s="6">
        <f>'様式第３号（中止廃止申請）'!I29</f>
        <v>0</v>
      </c>
      <c r="BP4" s="6" t="str">
        <f>'様式第３号（中止廃止申請）'!I35</f>
        <v>令和５年　月　　日</v>
      </c>
      <c r="BQ4" s="6" t="str">
        <f>'様式第３号（中止廃止申請）'!Q35</f>
        <v>令和５年　月　　日</v>
      </c>
      <c r="BR4" s="6" t="str">
        <f>'様式第３号（中止廃止申請）'!I37</f>
        <v>令和５年　月　　日</v>
      </c>
      <c r="BS4" s="6" t="str">
        <f>'様式第４号（概算払請求書）'!E20</f>
        <v>令和５年　月　　日</v>
      </c>
      <c r="BT4" s="85">
        <f>'様式第４号（概算払請求書）'!I6</f>
        <v>0</v>
      </c>
      <c r="BU4" s="6" t="str">
        <f>'様式第４号（概算払請求書）'!E9</f>
        <v>令和５年　月　　日</v>
      </c>
      <c r="BV4" s="6" t="str">
        <f>"地医第"&amp;'様式第４号（概算払請求書）'!N9&amp;"号の"&amp;'様式第４号（概算払請求書）'!R9</f>
        <v>地医第号の</v>
      </c>
      <c r="BW4" s="6">
        <f>'様式第５号（実績報告書）'!Q2</f>
        <v>0</v>
      </c>
      <c r="BX4" s="84" t="str">
        <f>'様式第５号（実績報告書）'!Q3</f>
        <v>令和５年　月　　日</v>
      </c>
      <c r="BY4" s="85">
        <f>'別紙8-3'!C18</f>
        <v>0</v>
      </c>
      <c r="BZ4" s="85">
        <f>'別紙8-3'!D18</f>
        <v>0</v>
      </c>
      <c r="CA4" s="85">
        <f>'別紙8-3'!E18</f>
        <v>0</v>
      </c>
      <c r="CB4" s="85">
        <f>'別紙8-3'!F18</f>
        <v>0</v>
      </c>
      <c r="CC4" s="85">
        <f>'別紙8-3'!G18</f>
        <v>0</v>
      </c>
      <c r="CD4" s="85">
        <f>'別紙8-3'!H18</f>
        <v>0</v>
      </c>
      <c r="CE4" s="85">
        <f>'別紙8-3'!I18</f>
        <v>0</v>
      </c>
      <c r="CF4" s="85">
        <f>'別紙8-3'!J18</f>
        <v>0</v>
      </c>
      <c r="CG4" s="85">
        <f>'別紙8-3'!K18</f>
        <v>0</v>
      </c>
      <c r="CH4" s="85">
        <f>'別紙8-3'!L18</f>
        <v>0</v>
      </c>
      <c r="CI4" s="85">
        <f>'別紙8-4'!M9</f>
        <v>0</v>
      </c>
      <c r="CJ4" s="85">
        <f>'別紙8-4'!M11</f>
        <v>0</v>
      </c>
      <c r="CK4" s="6">
        <f>'別紙8-4附表（個人防護具積算）'!E5</f>
        <v>0</v>
      </c>
      <c r="CL4" s="6">
        <f>'別紙8-4附表（個人防護具積算）'!F6</f>
        <v>0</v>
      </c>
      <c r="CM4" s="6">
        <f>'別紙8-4附表（個人防護具積算）'!G6</f>
        <v>0</v>
      </c>
      <c r="CN4" s="6">
        <f>'別紙8-4附表（個人防護具積算）'!H6</f>
        <v>0</v>
      </c>
      <c r="CO4" s="6">
        <f>'別紙8-4附表（個人防護具積算）'!E8</f>
        <v>0</v>
      </c>
      <c r="CP4" s="85">
        <f>'別紙8-4附表（個人防護具積算）'!E10</f>
        <v>0</v>
      </c>
      <c r="CQ4" s="6">
        <f>'補助条件確認書（実績）'!R14</f>
        <v>0</v>
      </c>
      <c r="CR4" s="6">
        <f>'補助条件確認書（実績）'!R19</f>
        <v>0</v>
      </c>
      <c r="CS4" s="6">
        <f>'補助条件確認書（実績）'!R24</f>
        <v>0</v>
      </c>
      <c r="CT4" s="6" t="str">
        <f>'様式第６号（請求書）'!E21</f>
        <v>令和５年　月　　日</v>
      </c>
      <c r="CU4" s="85">
        <f>'様式第６号（請求書）'!I6</f>
        <v>0</v>
      </c>
      <c r="CV4" s="6" t="str">
        <f>'様式第６号（請求書）'!E9</f>
        <v>令和５年　月　　日</v>
      </c>
      <c r="CW4" s="6" t="str">
        <f>"地医第"&amp;'様式第６号（請求書）'!N9&amp;"号の"&amp;'様式第６号（請求書）'!R9</f>
        <v>地医第号の</v>
      </c>
      <c r="CX4" s="6">
        <f>'様式第７号（消費税仕入控除）'!Q2</f>
        <v>0</v>
      </c>
      <c r="CY4" s="84" t="str">
        <f>'様式第７号（消費税仕入控除）'!Q3</f>
        <v>令和５年　月　　日</v>
      </c>
      <c r="CZ4" s="6" t="str">
        <f>'様式第７号（消費税仕入控除）'!C16</f>
        <v>令和５年　月　　日</v>
      </c>
      <c r="DA4" s="6" t="str">
        <f>"地医第"&amp;'様式第７号（消費税仕入控除）'!L16&amp;"号の"&amp;'様式第７号（消費税仕入控除）'!P16</f>
        <v>地医第号の</v>
      </c>
      <c r="DB4" s="85">
        <f>'様式第７号（消費税仕入控除）'!J30</f>
        <v>0</v>
      </c>
      <c r="DC4" s="85">
        <f>'様式第７号（消費税仕入控除）'!J35</f>
        <v>0</v>
      </c>
    </row>
  </sheetData>
  <phoneticPr fontId="2"/>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BF94-7B09-4668-8FFF-211B44A8C7CF}">
  <sheetPr>
    <tabColor rgb="FF00B050"/>
  </sheetPr>
  <dimension ref="A1:X37"/>
  <sheetViews>
    <sheetView showGridLines="0" showZeros="0" view="pageBreakPreview" topLeftCell="A7" zoomScaleNormal="100" zoomScaleSheetLayoutView="100" workbookViewId="0">
      <selection activeCell="E9" sqref="E9:J9"/>
    </sheetView>
  </sheetViews>
  <sheetFormatPr defaultColWidth="3.375" defaultRowHeight="19.5"/>
  <cols>
    <col min="1" max="16384" width="3.375" style="65"/>
  </cols>
  <sheetData>
    <row r="1" spans="1:23">
      <c r="A1" s="64" t="s">
        <v>130</v>
      </c>
    </row>
    <row r="2" spans="1:23" ht="13.9" customHeight="1"/>
    <row r="3" spans="1:23">
      <c r="A3" s="426" t="s">
        <v>131</v>
      </c>
      <c r="B3" s="426"/>
      <c r="C3" s="426"/>
      <c r="D3" s="426"/>
      <c r="E3" s="426"/>
      <c r="F3" s="426"/>
      <c r="G3" s="426"/>
      <c r="H3" s="426"/>
      <c r="I3" s="426"/>
      <c r="J3" s="426"/>
      <c r="K3" s="426"/>
      <c r="L3" s="426"/>
      <c r="M3" s="426"/>
      <c r="N3" s="426"/>
      <c r="O3" s="426"/>
      <c r="P3" s="426"/>
      <c r="Q3" s="426"/>
      <c r="R3" s="426"/>
      <c r="S3" s="426"/>
      <c r="T3" s="426"/>
      <c r="U3" s="426"/>
      <c r="V3" s="426"/>
      <c r="W3" s="426"/>
    </row>
    <row r="4" spans="1:23">
      <c r="A4" s="426"/>
      <c r="B4" s="426"/>
      <c r="C4" s="426"/>
      <c r="D4" s="426"/>
      <c r="E4" s="426"/>
      <c r="F4" s="426"/>
      <c r="G4" s="426"/>
      <c r="H4" s="426"/>
      <c r="I4" s="426"/>
      <c r="J4" s="426"/>
      <c r="K4" s="426"/>
      <c r="L4" s="426"/>
      <c r="M4" s="426"/>
      <c r="N4" s="426"/>
      <c r="O4" s="426"/>
      <c r="P4" s="426"/>
      <c r="Q4" s="426"/>
      <c r="R4" s="426"/>
      <c r="S4" s="426"/>
      <c r="T4" s="426"/>
      <c r="U4" s="426"/>
      <c r="V4" s="426"/>
      <c r="W4" s="426"/>
    </row>
    <row r="5" spans="1:23" ht="14.45" customHeight="1"/>
    <row r="6" spans="1:23" ht="25.5">
      <c r="H6" s="87" t="s">
        <v>34</v>
      </c>
      <c r="I6" s="427"/>
      <c r="J6" s="427"/>
      <c r="K6" s="427"/>
      <c r="L6" s="427"/>
      <c r="M6" s="427"/>
      <c r="N6" s="427"/>
      <c r="O6" s="427"/>
      <c r="P6" s="88" t="s">
        <v>35</v>
      </c>
    </row>
    <row r="9" spans="1:23">
      <c r="B9" s="65" t="s">
        <v>132</v>
      </c>
      <c r="C9" s="86"/>
      <c r="D9" s="86"/>
      <c r="E9" s="422" t="s">
        <v>108</v>
      </c>
      <c r="F9" s="422"/>
      <c r="G9" s="422"/>
      <c r="H9" s="422"/>
      <c r="I9" s="422"/>
      <c r="J9" s="422"/>
      <c r="K9" s="86" t="s">
        <v>178</v>
      </c>
      <c r="L9" s="86"/>
      <c r="M9" s="86"/>
      <c r="N9" s="425"/>
      <c r="O9" s="425"/>
      <c r="P9" s="86" t="s">
        <v>121</v>
      </c>
      <c r="Q9" s="86"/>
      <c r="R9" s="425"/>
      <c r="S9" s="425"/>
      <c r="T9" s="425"/>
      <c r="U9" s="86" t="s">
        <v>182</v>
      </c>
      <c r="V9" s="86"/>
      <c r="W9" s="86"/>
    </row>
    <row r="10" spans="1:23" ht="19.899999999999999" customHeight="1">
      <c r="B10" s="428" t="s">
        <v>181</v>
      </c>
      <c r="C10" s="428"/>
      <c r="D10" s="428"/>
      <c r="E10" s="428"/>
      <c r="F10" s="428"/>
      <c r="G10" s="428"/>
      <c r="H10" s="428"/>
      <c r="I10" s="428"/>
      <c r="J10" s="428"/>
      <c r="K10" s="428"/>
      <c r="L10" s="428"/>
      <c r="M10" s="428"/>
      <c r="N10" s="428"/>
      <c r="O10" s="428"/>
      <c r="P10" s="428"/>
      <c r="Q10" s="428"/>
      <c r="R10" s="428"/>
      <c r="S10" s="428"/>
      <c r="T10" s="428"/>
      <c r="U10" s="428"/>
      <c r="V10" s="428"/>
      <c r="W10" s="428"/>
    </row>
    <row r="11" spans="1:23">
      <c r="B11" s="428"/>
      <c r="C11" s="428"/>
      <c r="D11" s="428"/>
      <c r="E11" s="428"/>
      <c r="F11" s="428"/>
      <c r="G11" s="428"/>
      <c r="H11" s="428"/>
      <c r="I11" s="428"/>
      <c r="J11" s="428"/>
      <c r="K11" s="428"/>
      <c r="L11" s="428"/>
      <c r="M11" s="428"/>
      <c r="N11" s="428"/>
      <c r="O11" s="428"/>
      <c r="P11" s="428"/>
      <c r="Q11" s="428"/>
      <c r="R11" s="428"/>
      <c r="S11" s="428"/>
      <c r="T11" s="428"/>
      <c r="U11" s="428"/>
      <c r="V11" s="428"/>
      <c r="W11" s="428"/>
    </row>
    <row r="12" spans="1:23" ht="13.9" customHeight="1"/>
    <row r="13" spans="1:23">
      <c r="B13" s="65" t="s">
        <v>129</v>
      </c>
      <c r="G13" s="65" t="s">
        <v>344</v>
      </c>
      <c r="I13" s="65" t="s">
        <v>205</v>
      </c>
    </row>
    <row r="14" spans="1:23">
      <c r="I14" s="65" t="s">
        <v>206</v>
      </c>
    </row>
    <row r="15" spans="1:23">
      <c r="B15" s="65" t="s">
        <v>345</v>
      </c>
      <c r="G15" s="65" t="s">
        <v>344</v>
      </c>
      <c r="I15" s="266">
        <f>基本情報!E8</f>
        <v>0</v>
      </c>
      <c r="J15" s="266"/>
      <c r="K15" s="266"/>
      <c r="L15" s="266"/>
      <c r="M15" s="266"/>
      <c r="N15" s="266"/>
      <c r="O15" s="266"/>
      <c r="P15" s="266"/>
      <c r="Q15" s="266"/>
      <c r="R15" s="266"/>
      <c r="S15" s="266"/>
      <c r="T15" s="266"/>
      <c r="U15" s="266"/>
      <c r="V15" s="266"/>
    </row>
    <row r="16" spans="1:23">
      <c r="B16" s="193" t="s">
        <v>346</v>
      </c>
    </row>
    <row r="17" spans="1:24" ht="11.45" customHeight="1"/>
    <row r="18" spans="1:24">
      <c r="C18" s="65" t="s">
        <v>128</v>
      </c>
    </row>
    <row r="19" spans="1:24" ht="10.9" customHeight="1"/>
    <row r="20" spans="1:24">
      <c r="E20" s="422" t="s">
        <v>108</v>
      </c>
      <c r="F20" s="422"/>
      <c r="G20" s="422"/>
      <c r="H20" s="422"/>
      <c r="I20" s="422"/>
      <c r="J20" s="422"/>
      <c r="X20" s="66" t="s">
        <v>52</v>
      </c>
    </row>
    <row r="22" spans="1:24">
      <c r="B22" s="65" t="s">
        <v>29</v>
      </c>
    </row>
    <row r="23" spans="1:24">
      <c r="L23" s="65" t="s">
        <v>347</v>
      </c>
    </row>
    <row r="24" spans="1:24">
      <c r="L24" s="65" t="s">
        <v>83</v>
      </c>
      <c r="M24" s="67"/>
      <c r="N24" s="67"/>
      <c r="O24" s="69"/>
      <c r="P24" s="69"/>
      <c r="Q24" s="69"/>
      <c r="R24" s="69"/>
      <c r="S24" s="69"/>
      <c r="T24" s="69"/>
      <c r="U24" s="69"/>
      <c r="V24" s="69"/>
      <c r="W24" s="69"/>
      <c r="X24" s="45"/>
    </row>
    <row r="25" spans="1:24">
      <c r="M25" s="267" t="str">
        <f>IF(基本情報!E5="","",基本情報!E5)</f>
        <v/>
      </c>
      <c r="N25" s="267"/>
      <c r="O25" s="267"/>
      <c r="P25" s="267"/>
      <c r="Q25" s="267"/>
      <c r="R25" s="267"/>
      <c r="S25" s="267"/>
      <c r="T25" s="267"/>
      <c r="U25" s="267"/>
      <c r="V25" s="267"/>
      <c r="W25" s="267"/>
      <c r="X25" s="45"/>
    </row>
    <row r="26" spans="1:24">
      <c r="L26" s="65" t="s">
        <v>84</v>
      </c>
      <c r="M26" s="67"/>
      <c r="N26" s="67"/>
      <c r="O26" s="69"/>
      <c r="P26" s="69"/>
      <c r="Q26" s="69"/>
      <c r="R26" s="69"/>
      <c r="S26" s="69"/>
      <c r="T26" s="69"/>
      <c r="U26" s="69"/>
      <c r="V26" s="69"/>
      <c r="W26" s="69"/>
    </row>
    <row r="27" spans="1:24">
      <c r="M27" s="267" t="str">
        <f>IF(基本情報!E6="","",基本情報!E6)</f>
        <v/>
      </c>
      <c r="N27" s="267"/>
      <c r="O27" s="267"/>
      <c r="P27" s="267"/>
      <c r="Q27" s="267"/>
      <c r="R27" s="267"/>
      <c r="S27" s="267"/>
      <c r="T27" s="267"/>
      <c r="U27" s="267"/>
      <c r="V27" s="267"/>
      <c r="W27" s="267"/>
      <c r="X27" s="66"/>
    </row>
    <row r="28" spans="1:24">
      <c r="M28" s="266">
        <f>基本情報!E7</f>
        <v>0</v>
      </c>
      <c r="N28" s="267"/>
      <c r="O28" s="267"/>
      <c r="P28" s="267"/>
      <c r="Q28" s="267"/>
      <c r="R28" s="267"/>
      <c r="S28" s="267"/>
      <c r="T28" s="267"/>
      <c r="U28" s="267"/>
      <c r="V28" s="267"/>
      <c r="W28" s="267"/>
      <c r="X28" s="66"/>
    </row>
    <row r="29" spans="1:24">
      <c r="A29" s="89"/>
      <c r="B29" s="89"/>
      <c r="C29" s="89"/>
      <c r="D29" s="89"/>
      <c r="E29" s="89"/>
      <c r="F29" s="89"/>
      <c r="G29" s="89"/>
      <c r="H29" s="89"/>
      <c r="I29" s="89"/>
      <c r="J29" s="89"/>
      <c r="K29" s="89"/>
      <c r="L29" s="89"/>
      <c r="M29" s="89"/>
      <c r="N29" s="89"/>
      <c r="O29" s="89"/>
      <c r="P29" s="89"/>
      <c r="Q29" s="89"/>
      <c r="R29" s="89"/>
      <c r="S29" s="89"/>
      <c r="T29" s="89"/>
      <c r="U29" s="89"/>
      <c r="V29" s="89"/>
      <c r="W29" s="89"/>
    </row>
    <row r="31" spans="1:24">
      <c r="B31" s="65" t="s">
        <v>133</v>
      </c>
    </row>
    <row r="32" spans="1:24">
      <c r="B32" s="447" t="s">
        <v>134</v>
      </c>
      <c r="C32" s="447"/>
      <c r="D32" s="447"/>
      <c r="E32" s="447"/>
      <c r="F32" s="447"/>
      <c r="G32" s="447"/>
      <c r="H32" s="447"/>
      <c r="I32" s="447"/>
      <c r="J32" s="447"/>
      <c r="K32" s="431">
        <f>基本情報!E18</f>
        <v>0</v>
      </c>
      <c r="L32" s="432"/>
      <c r="M32" s="432"/>
      <c r="N32" s="432"/>
      <c r="O32" s="432"/>
      <c r="P32" s="432"/>
      <c r="Q32" s="432"/>
      <c r="R32" s="432"/>
      <c r="S32" s="432"/>
      <c r="T32" s="432"/>
      <c r="U32" s="432"/>
      <c r="V32" s="433"/>
    </row>
    <row r="33" spans="2:24">
      <c r="B33" s="447"/>
      <c r="C33" s="447"/>
      <c r="D33" s="447"/>
      <c r="E33" s="447"/>
      <c r="F33" s="447"/>
      <c r="G33" s="447"/>
      <c r="H33" s="447"/>
      <c r="I33" s="447"/>
      <c r="J33" s="447"/>
      <c r="K33" s="434">
        <f>基本情報!E19</f>
        <v>0</v>
      </c>
      <c r="L33" s="435"/>
      <c r="M33" s="435"/>
      <c r="N33" s="435"/>
      <c r="O33" s="435"/>
      <c r="P33" s="435"/>
      <c r="Q33" s="435"/>
      <c r="R33" s="435"/>
      <c r="S33" s="435"/>
      <c r="T33" s="435"/>
      <c r="U33" s="435"/>
      <c r="V33" s="436"/>
      <c r="X33" s="175" t="s">
        <v>322</v>
      </c>
    </row>
    <row r="34" spans="2:24">
      <c r="B34" s="447" t="s">
        <v>135</v>
      </c>
      <c r="C34" s="447"/>
      <c r="D34" s="447"/>
      <c r="E34" s="447"/>
      <c r="F34" s="447"/>
      <c r="G34" s="447"/>
      <c r="H34" s="447"/>
      <c r="I34" s="447"/>
      <c r="J34" s="447"/>
      <c r="K34" s="443" t="s">
        <v>87</v>
      </c>
      <c r="L34" s="445">
        <f>基本情報!E20</f>
        <v>0</v>
      </c>
      <c r="M34" s="445"/>
      <c r="N34" s="445"/>
      <c r="O34" s="439" t="s">
        <v>88</v>
      </c>
      <c r="P34" s="439">
        <f>基本情報!I20</f>
        <v>0</v>
      </c>
      <c r="Q34" s="439"/>
      <c r="R34" s="439"/>
      <c r="S34" s="439"/>
      <c r="T34" s="439"/>
      <c r="U34" s="439"/>
      <c r="V34" s="440"/>
    </row>
    <row r="35" spans="2:24">
      <c r="B35" s="447"/>
      <c r="C35" s="447"/>
      <c r="D35" s="447"/>
      <c r="E35" s="447"/>
      <c r="F35" s="447"/>
      <c r="G35" s="447"/>
      <c r="H35" s="447"/>
      <c r="I35" s="447"/>
      <c r="J35" s="447"/>
      <c r="K35" s="444"/>
      <c r="L35" s="446"/>
      <c r="M35" s="446"/>
      <c r="N35" s="446"/>
      <c r="O35" s="441"/>
      <c r="P35" s="441"/>
      <c r="Q35" s="441"/>
      <c r="R35" s="441"/>
      <c r="S35" s="441"/>
      <c r="T35" s="441"/>
      <c r="U35" s="441"/>
      <c r="V35" s="442"/>
    </row>
    <row r="36" spans="2:24">
      <c r="B36" s="429" t="s">
        <v>136</v>
      </c>
      <c r="C36" s="430"/>
      <c r="D36" s="430"/>
      <c r="E36" s="430"/>
      <c r="F36" s="430"/>
      <c r="G36" s="430"/>
      <c r="H36" s="430"/>
      <c r="I36" s="430"/>
      <c r="J36" s="430"/>
      <c r="K36" s="90" t="s">
        <v>87</v>
      </c>
      <c r="L36" s="437">
        <f>基本情報!E21</f>
        <v>0</v>
      </c>
      <c r="M36" s="432"/>
      <c r="N36" s="432"/>
      <c r="O36" s="432"/>
      <c r="P36" s="432"/>
      <c r="Q36" s="432"/>
      <c r="R36" s="432"/>
      <c r="S36" s="432"/>
      <c r="T36" s="432"/>
      <c r="U36" s="432"/>
      <c r="V36" s="91" t="s">
        <v>88</v>
      </c>
    </row>
    <row r="37" spans="2:24">
      <c r="B37" s="430"/>
      <c r="C37" s="430"/>
      <c r="D37" s="430"/>
      <c r="E37" s="430"/>
      <c r="F37" s="430"/>
      <c r="G37" s="430"/>
      <c r="H37" s="430"/>
      <c r="I37" s="430"/>
      <c r="J37" s="430"/>
      <c r="K37" s="438">
        <f>基本情報!E22</f>
        <v>0</v>
      </c>
      <c r="L37" s="435"/>
      <c r="M37" s="435"/>
      <c r="N37" s="435"/>
      <c r="O37" s="435"/>
      <c r="P37" s="435"/>
      <c r="Q37" s="435"/>
      <c r="R37" s="435"/>
      <c r="S37" s="435"/>
      <c r="T37" s="435"/>
      <c r="U37" s="435"/>
      <c r="V37" s="436"/>
    </row>
  </sheetData>
  <sheetProtection algorithmName="SHA-512" hashValue="Wgoqd4/NOCwv9molOVZTf2osVyY8woPwB5IUFo9MT6dtcY73Wu87djf0CgjDVR+zNYqIj7DxVgFMf7RB8Vrfyw==" saltValue="irP1XaiqOLICTnN1yT0VGg==" spinCount="100000" sheet="1" selectLockedCells="1"/>
  <mergeCells count="22">
    <mergeCell ref="A3:W4"/>
    <mergeCell ref="I6:O6"/>
    <mergeCell ref="B10:W11"/>
    <mergeCell ref="B36:J37"/>
    <mergeCell ref="K32:V32"/>
    <mergeCell ref="K33:V33"/>
    <mergeCell ref="L36:U36"/>
    <mergeCell ref="K37:V37"/>
    <mergeCell ref="P34:V35"/>
    <mergeCell ref="K34:K35"/>
    <mergeCell ref="O34:O35"/>
    <mergeCell ref="L34:N35"/>
    <mergeCell ref="B32:J33"/>
    <mergeCell ref="B34:J35"/>
    <mergeCell ref="M25:W25"/>
    <mergeCell ref="M27:W27"/>
    <mergeCell ref="M28:W28"/>
    <mergeCell ref="E20:J20"/>
    <mergeCell ref="E9:J9"/>
    <mergeCell ref="N9:O9"/>
    <mergeCell ref="R9:T9"/>
    <mergeCell ref="I15:V15"/>
  </mergeCells>
  <phoneticPr fontId="2"/>
  <pageMargins left="0.7" right="0.7" top="0.75" bottom="0.52"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E061B-C970-4D02-A351-3D3687A4C5E8}">
  <sheetPr>
    <tabColor rgb="FFFFC000"/>
  </sheetPr>
  <dimension ref="A1:X32"/>
  <sheetViews>
    <sheetView showGridLines="0" showZeros="0" view="pageBreakPreview" topLeftCell="A7" zoomScaleNormal="100" zoomScaleSheetLayoutView="100" workbookViewId="0">
      <selection activeCell="Q2" sqref="Q2:W2"/>
    </sheetView>
  </sheetViews>
  <sheetFormatPr defaultColWidth="3.375" defaultRowHeight="19.5"/>
  <cols>
    <col min="1" max="16384" width="3.375" style="65"/>
  </cols>
  <sheetData>
    <row r="1" spans="1:24">
      <c r="A1" s="64" t="s">
        <v>44</v>
      </c>
    </row>
    <row r="2" spans="1:24" ht="19.899999999999999" customHeight="1">
      <c r="Q2" s="269"/>
      <c r="R2" s="269"/>
      <c r="S2" s="269"/>
      <c r="T2" s="269"/>
      <c r="U2" s="269"/>
      <c r="V2" s="269"/>
      <c r="W2" s="269"/>
      <c r="X2" s="66" t="s">
        <v>60</v>
      </c>
    </row>
    <row r="3" spans="1:24">
      <c r="Q3" s="270" t="s">
        <v>108</v>
      </c>
      <c r="R3" s="269"/>
      <c r="S3" s="269"/>
      <c r="T3" s="269"/>
      <c r="U3" s="269"/>
      <c r="V3" s="269"/>
      <c r="W3" s="269"/>
      <c r="X3" s="66" t="s">
        <v>52</v>
      </c>
    </row>
    <row r="6" spans="1:24">
      <c r="B6" s="65" t="s">
        <v>29</v>
      </c>
    </row>
    <row r="8" spans="1:24">
      <c r="L8" s="65" t="s">
        <v>350</v>
      </c>
      <c r="X8" s="45"/>
    </row>
    <row r="9" spans="1:24">
      <c r="L9" s="65" t="s">
        <v>83</v>
      </c>
      <c r="M9" s="67"/>
      <c r="N9" s="67"/>
      <c r="O9" s="68"/>
      <c r="P9" s="68"/>
      <c r="Q9" s="68"/>
      <c r="R9" s="68"/>
      <c r="S9" s="68"/>
      <c r="T9" s="68"/>
      <c r="U9" s="68"/>
      <c r="V9" s="68"/>
      <c r="W9" s="68"/>
      <c r="X9" s="45"/>
    </row>
    <row r="10" spans="1:24">
      <c r="M10" s="267" t="str">
        <f>IF(基本情報!E5="","",基本情報!E5)</f>
        <v/>
      </c>
      <c r="N10" s="267"/>
      <c r="O10" s="267"/>
      <c r="P10" s="267"/>
      <c r="Q10" s="267"/>
      <c r="R10" s="267"/>
      <c r="S10" s="267"/>
      <c r="T10" s="267"/>
      <c r="U10" s="267"/>
      <c r="V10" s="267"/>
      <c r="W10" s="267"/>
      <c r="X10" s="45"/>
    </row>
    <row r="11" spans="1:24">
      <c r="L11" s="65" t="s">
        <v>84</v>
      </c>
      <c r="M11" s="67"/>
      <c r="N11" s="67"/>
      <c r="O11" s="68"/>
      <c r="P11" s="68"/>
      <c r="Q11" s="68"/>
      <c r="R11" s="68"/>
      <c r="S11" s="68"/>
      <c r="T11" s="68"/>
      <c r="U11" s="68"/>
      <c r="V11" s="68"/>
      <c r="W11" s="68"/>
    </row>
    <row r="12" spans="1:24">
      <c r="M12" s="267" t="str">
        <f>IF(基本情報!E6="","",基本情報!E6)</f>
        <v/>
      </c>
      <c r="N12" s="267"/>
      <c r="O12" s="267"/>
      <c r="P12" s="267"/>
      <c r="Q12" s="267"/>
      <c r="R12" s="267"/>
      <c r="S12" s="267"/>
      <c r="T12" s="267"/>
      <c r="U12" s="267"/>
      <c r="V12" s="267"/>
      <c r="W12" s="267"/>
      <c r="X12" s="66"/>
    </row>
    <row r="13" spans="1:24">
      <c r="M13" s="266">
        <f>基本情報!E7</f>
        <v>0</v>
      </c>
      <c r="N13" s="421"/>
      <c r="O13" s="421"/>
      <c r="P13" s="421"/>
      <c r="Q13" s="421"/>
      <c r="R13" s="421"/>
      <c r="S13" s="421"/>
      <c r="T13" s="421"/>
      <c r="U13" s="421"/>
      <c r="V13" s="421"/>
      <c r="W13" s="421"/>
      <c r="X13" s="66"/>
    </row>
    <row r="16" spans="1:24">
      <c r="A16" s="271" t="s">
        <v>45</v>
      </c>
      <c r="B16" s="271"/>
      <c r="C16" s="271"/>
      <c r="D16" s="271"/>
      <c r="E16" s="271"/>
      <c r="F16" s="271"/>
      <c r="G16" s="271"/>
      <c r="H16" s="271"/>
      <c r="I16" s="271"/>
      <c r="J16" s="271"/>
      <c r="K16" s="271"/>
      <c r="L16" s="271"/>
      <c r="M16" s="271"/>
      <c r="N16" s="271"/>
      <c r="O16" s="271"/>
      <c r="P16" s="271"/>
      <c r="Q16" s="271"/>
      <c r="R16" s="271"/>
      <c r="S16" s="271"/>
      <c r="T16" s="271"/>
      <c r="U16" s="271"/>
      <c r="V16" s="271"/>
      <c r="W16" s="271"/>
    </row>
    <row r="19" spans="1:22">
      <c r="B19" s="65" t="s">
        <v>46</v>
      </c>
    </row>
    <row r="20" spans="1:22">
      <c r="B20" s="65" t="s">
        <v>47</v>
      </c>
    </row>
    <row r="22" spans="1:22">
      <c r="A22" s="65" t="s">
        <v>33</v>
      </c>
      <c r="I22" s="65" t="s">
        <v>205</v>
      </c>
    </row>
    <row r="23" spans="1:22">
      <c r="I23" s="65" t="s">
        <v>206</v>
      </c>
    </row>
    <row r="25" spans="1:22">
      <c r="A25" s="65" t="s">
        <v>85</v>
      </c>
      <c r="I25" s="266">
        <f>基本情報!E8</f>
        <v>0</v>
      </c>
      <c r="J25" s="267"/>
      <c r="K25" s="267"/>
      <c r="L25" s="267"/>
      <c r="M25" s="267"/>
      <c r="N25" s="267"/>
      <c r="O25" s="267"/>
      <c r="P25" s="267"/>
      <c r="Q25" s="267"/>
      <c r="R25" s="267"/>
      <c r="S25" s="267"/>
      <c r="T25" s="267"/>
      <c r="U25" s="267"/>
    </row>
    <row r="26" spans="1:22">
      <c r="H26" s="65" t="s">
        <v>87</v>
      </c>
      <c r="I26" s="266">
        <f>基本情報!E9</f>
        <v>0</v>
      </c>
      <c r="J26" s="268"/>
      <c r="K26" s="268"/>
      <c r="L26" s="268"/>
      <c r="M26" s="268"/>
      <c r="N26" s="268"/>
      <c r="O26" s="268"/>
      <c r="P26" s="268"/>
      <c r="Q26" s="268"/>
      <c r="R26" s="268"/>
      <c r="S26" s="268"/>
      <c r="T26" s="268"/>
      <c r="U26" s="268"/>
      <c r="V26" s="65" t="s">
        <v>88</v>
      </c>
    </row>
    <row r="27" spans="1:22">
      <c r="I27" s="70"/>
      <c r="J27" s="68"/>
      <c r="K27" s="68"/>
      <c r="L27" s="68"/>
      <c r="M27" s="68"/>
      <c r="N27" s="68"/>
      <c r="O27" s="68"/>
      <c r="P27" s="68"/>
      <c r="Q27" s="68"/>
      <c r="R27" s="68"/>
      <c r="S27" s="68"/>
      <c r="T27" s="68"/>
      <c r="U27" s="68"/>
    </row>
    <row r="28" spans="1:22">
      <c r="A28" s="65" t="s">
        <v>36</v>
      </c>
      <c r="I28" s="65" t="s">
        <v>37</v>
      </c>
    </row>
    <row r="32" spans="1:22">
      <c r="A32" s="65" t="s">
        <v>343</v>
      </c>
      <c r="C32" s="65" t="s">
        <v>339</v>
      </c>
    </row>
  </sheetData>
  <sheetProtection algorithmName="SHA-512" hashValue="dnLgWKveS9jKCgrfOw9QOtPBIhtRHiUu+xr+9LthHEqRggeeyeWSvalfLlnMjHeyke4xmxOWdxvGE5+OdbWDmA==" saltValue="vzgvRhPyQgt5UzRyellwCQ==" spinCount="100000" sheet="1" selectLockedCells="1"/>
  <mergeCells count="8">
    <mergeCell ref="I25:U25"/>
    <mergeCell ref="I26:U26"/>
    <mergeCell ref="Q2:W2"/>
    <mergeCell ref="Q3:W3"/>
    <mergeCell ref="A16:W16"/>
    <mergeCell ref="M10:W10"/>
    <mergeCell ref="M12:W12"/>
    <mergeCell ref="M13:W13"/>
  </mergeCells>
  <phoneticPr fontId="2"/>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1:O20"/>
  <sheetViews>
    <sheetView showGridLines="0" view="pageBreakPreview" topLeftCell="A7" zoomScale="70" zoomScaleNormal="100" zoomScaleSheetLayoutView="70" workbookViewId="0">
      <selection activeCell="E9" sqref="E9:J9"/>
    </sheetView>
  </sheetViews>
  <sheetFormatPr defaultColWidth="8.75" defaultRowHeight="18.75"/>
  <cols>
    <col min="1" max="1" width="2.5" style="6" customWidth="1"/>
    <col min="2" max="2" width="39.375" style="6" customWidth="1"/>
    <col min="3" max="12" width="13.625" style="6" customWidth="1"/>
    <col min="13" max="13" width="0" style="6" hidden="1" customWidth="1"/>
    <col min="14" max="14" width="10.625" style="6" hidden="1" customWidth="1"/>
    <col min="15" max="15" width="17.25" style="6" hidden="1" customWidth="1"/>
    <col min="16" max="16384" width="8.75" style="6"/>
  </cols>
  <sheetData>
    <row r="1" spans="2:15">
      <c r="B1" s="6" t="s">
        <v>213</v>
      </c>
    </row>
    <row r="2" spans="2:15" ht="39.950000000000003" customHeight="1">
      <c r="B2" s="273" t="s">
        <v>207</v>
      </c>
      <c r="C2" s="273"/>
      <c r="D2" s="273"/>
      <c r="E2" s="273"/>
      <c r="F2" s="273"/>
      <c r="G2" s="273"/>
      <c r="H2" s="273"/>
      <c r="I2" s="273"/>
      <c r="J2" s="273"/>
      <c r="K2" s="273"/>
      <c r="L2" s="273"/>
    </row>
    <row r="3" spans="2:15" ht="13.9" customHeight="1">
      <c r="B3" s="138"/>
    </row>
    <row r="4" spans="2:15" ht="39.950000000000003" customHeight="1">
      <c r="G4" s="50" t="s">
        <v>89</v>
      </c>
      <c r="H4" s="274">
        <f>基本情報!E8</f>
        <v>0</v>
      </c>
      <c r="I4" s="275"/>
      <c r="J4" s="275"/>
      <c r="K4" s="275"/>
    </row>
    <row r="5" spans="2:15" ht="18" customHeight="1" thickBot="1">
      <c r="L5" s="48" t="s">
        <v>18</v>
      </c>
    </row>
    <row r="6" spans="2:15" ht="56.25">
      <c r="B6" s="276" t="s">
        <v>27</v>
      </c>
      <c r="C6" s="51" t="s">
        <v>0</v>
      </c>
      <c r="D6" s="52" t="s">
        <v>1</v>
      </c>
      <c r="E6" s="51" t="s">
        <v>2</v>
      </c>
      <c r="F6" s="52" t="s">
        <v>20</v>
      </c>
      <c r="G6" s="51" t="s">
        <v>4</v>
      </c>
      <c r="H6" s="52" t="s">
        <v>5</v>
      </c>
      <c r="I6" s="51" t="s">
        <v>6</v>
      </c>
      <c r="J6" s="52" t="s">
        <v>7</v>
      </c>
      <c r="K6" s="53" t="s">
        <v>21</v>
      </c>
      <c r="L6" s="54" t="s">
        <v>22</v>
      </c>
    </row>
    <row r="7" spans="2:15" ht="39.950000000000003" customHeight="1" thickBot="1">
      <c r="B7" s="277"/>
      <c r="C7" s="55" t="s">
        <v>9</v>
      </c>
      <c r="D7" s="55" t="s">
        <v>10</v>
      </c>
      <c r="E7" s="55" t="s">
        <v>17</v>
      </c>
      <c r="F7" s="55" t="s">
        <v>11</v>
      </c>
      <c r="G7" s="56" t="s">
        <v>12</v>
      </c>
      <c r="H7" s="56" t="s">
        <v>13</v>
      </c>
      <c r="I7" s="56" t="s">
        <v>14</v>
      </c>
      <c r="J7" s="56" t="s">
        <v>15</v>
      </c>
      <c r="K7" s="56" t="s">
        <v>23</v>
      </c>
      <c r="L7" s="57" t="s">
        <v>24</v>
      </c>
      <c r="N7" s="6" t="s">
        <v>76</v>
      </c>
      <c r="O7" t="s">
        <v>361</v>
      </c>
    </row>
    <row r="8" spans="2:15" ht="39.950000000000003" customHeight="1">
      <c r="B8" s="58" t="s">
        <v>266</v>
      </c>
      <c r="C8" s="195">
        <f>'別紙8-4'!H9</f>
        <v>0</v>
      </c>
      <c r="D8" s="196">
        <v>0</v>
      </c>
      <c r="E8" s="195">
        <f>C8-D8</f>
        <v>0</v>
      </c>
      <c r="F8" s="195">
        <f>E8</f>
        <v>0</v>
      </c>
      <c r="G8" s="195">
        <f>N8*'別紙8-4'!M9</f>
        <v>0</v>
      </c>
      <c r="H8" s="197">
        <f>MIN(E8,F8,G8)</f>
        <v>0</v>
      </c>
      <c r="I8" s="198"/>
      <c r="J8" s="198"/>
      <c r="K8" s="198"/>
      <c r="L8" s="198"/>
      <c r="N8" s="59">
        <v>133000</v>
      </c>
      <c r="O8" s="85">
        <f>'別紙8-4附表（購入物品一覧）'!J6</f>
        <v>0</v>
      </c>
    </row>
    <row r="9" spans="2:15" ht="39.950000000000003" customHeight="1">
      <c r="B9" s="60" t="s">
        <v>240</v>
      </c>
      <c r="C9" s="195">
        <f>'別紙8-4'!H10</f>
        <v>0</v>
      </c>
      <c r="D9" s="196">
        <v>0</v>
      </c>
      <c r="E9" s="195">
        <f t="shared" ref="E9:E17" si="0">C9-D9</f>
        <v>0</v>
      </c>
      <c r="F9" s="195">
        <f t="shared" ref="F9:F17" si="1">E9</f>
        <v>0</v>
      </c>
      <c r="G9" s="195">
        <f>N9*'別紙8-4'!M10</f>
        <v>0</v>
      </c>
      <c r="H9" s="197">
        <f t="shared" ref="H9:H16" si="2">MIN(E9,F9,G9)</f>
        <v>0</v>
      </c>
      <c r="I9" s="199"/>
      <c r="J9" s="199"/>
      <c r="K9" s="199"/>
      <c r="L9" s="199"/>
      <c r="N9" s="59">
        <v>3600</v>
      </c>
    </row>
    <row r="10" spans="2:15" ht="39.950000000000003" customHeight="1">
      <c r="B10" s="60" t="s">
        <v>242</v>
      </c>
      <c r="C10" s="195">
        <f>'別紙8-4'!H11</f>
        <v>0</v>
      </c>
      <c r="D10" s="196">
        <v>0</v>
      </c>
      <c r="E10" s="195">
        <f t="shared" si="0"/>
        <v>0</v>
      </c>
      <c r="F10" s="195">
        <f t="shared" si="1"/>
        <v>0</v>
      </c>
      <c r="G10" s="195">
        <f>N10*'別紙8-4'!M11</f>
        <v>0</v>
      </c>
      <c r="H10" s="197">
        <f t="shared" si="2"/>
        <v>0</v>
      </c>
      <c r="I10" s="199"/>
      <c r="J10" s="199"/>
      <c r="K10" s="199"/>
      <c r="L10" s="199"/>
      <c r="N10" s="59">
        <v>4320000</v>
      </c>
      <c r="O10" s="85">
        <f>'別紙8-4附表（購入物品一覧）'!J7</f>
        <v>0</v>
      </c>
    </row>
    <row r="11" spans="2:15" ht="39.950000000000003" customHeight="1">
      <c r="B11" s="61" t="s">
        <v>244</v>
      </c>
      <c r="C11" s="195">
        <f>'別紙8-4'!H12</f>
        <v>0</v>
      </c>
      <c r="D11" s="196">
        <v>0</v>
      </c>
      <c r="E11" s="195">
        <f t="shared" si="0"/>
        <v>0</v>
      </c>
      <c r="F11" s="195">
        <f t="shared" si="1"/>
        <v>0</v>
      </c>
      <c r="G11" s="195">
        <f>N11*'別紙8-4'!M12</f>
        <v>0</v>
      </c>
      <c r="H11" s="197">
        <f>MIN(MIN(E11,F11,O11),G11)</f>
        <v>0</v>
      </c>
      <c r="I11" s="199"/>
      <c r="J11" s="199"/>
      <c r="K11" s="199"/>
      <c r="L11" s="199"/>
      <c r="M11" t="s">
        <v>362</v>
      </c>
      <c r="N11" s="59">
        <v>51400</v>
      </c>
      <c r="O11" s="85">
        <f>'別紙8-4附表（購入物品一覧）'!J8</f>
        <v>0</v>
      </c>
    </row>
    <row r="12" spans="2:15" ht="39.950000000000003" customHeight="1">
      <c r="B12" s="61" t="s">
        <v>246</v>
      </c>
      <c r="C12" s="195">
        <f>'別紙8-4'!H13+'別紙8-4'!H14</f>
        <v>0</v>
      </c>
      <c r="D12" s="196">
        <v>0</v>
      </c>
      <c r="E12" s="195">
        <f t="shared" si="0"/>
        <v>0</v>
      </c>
      <c r="F12" s="195">
        <f t="shared" si="1"/>
        <v>0</v>
      </c>
      <c r="G12" s="195">
        <f>F12</f>
        <v>0</v>
      </c>
      <c r="H12" s="197">
        <f t="shared" si="2"/>
        <v>0</v>
      </c>
      <c r="I12" s="199"/>
      <c r="J12" s="199"/>
      <c r="K12" s="199"/>
      <c r="L12" s="199"/>
      <c r="N12" s="6" t="s">
        <v>295</v>
      </c>
      <c r="O12" s="85">
        <f>'別紙8-4附表（購入物品一覧）'!J9</f>
        <v>0</v>
      </c>
    </row>
    <row r="13" spans="2:15" ht="39.950000000000003" customHeight="1">
      <c r="B13" s="61" t="s">
        <v>248</v>
      </c>
      <c r="C13" s="195">
        <f>'別紙8-4'!H15</f>
        <v>0</v>
      </c>
      <c r="D13" s="196">
        <v>0</v>
      </c>
      <c r="E13" s="195">
        <f t="shared" si="0"/>
        <v>0</v>
      </c>
      <c r="F13" s="195">
        <f t="shared" si="1"/>
        <v>0</v>
      </c>
      <c r="G13" s="195">
        <f>IF(C13&gt;0,N13,0)</f>
        <v>0</v>
      </c>
      <c r="H13" s="197">
        <f t="shared" si="2"/>
        <v>0</v>
      </c>
      <c r="I13" s="199"/>
      <c r="J13" s="199"/>
      <c r="K13" s="199"/>
      <c r="L13" s="199"/>
      <c r="N13" s="59">
        <v>905000</v>
      </c>
      <c r="O13" s="85">
        <f>'別紙8-4附表（購入物品一覧）'!J10</f>
        <v>0</v>
      </c>
    </row>
    <row r="14" spans="2:15" ht="39.950000000000003" customHeight="1">
      <c r="B14" s="61" t="s">
        <v>249</v>
      </c>
      <c r="C14" s="195">
        <f>'別紙8-4'!H16</f>
        <v>0</v>
      </c>
      <c r="D14" s="196">
        <v>0</v>
      </c>
      <c r="E14" s="195">
        <f t="shared" si="0"/>
        <v>0</v>
      </c>
      <c r="F14" s="195">
        <f t="shared" si="1"/>
        <v>0</v>
      </c>
      <c r="G14" s="195">
        <f>N14*'別紙8-4'!M16</f>
        <v>0</v>
      </c>
      <c r="H14" s="197">
        <f>MIN(MIN(E14,F14,O14),G14)</f>
        <v>0</v>
      </c>
      <c r="I14" s="199"/>
      <c r="J14" s="199"/>
      <c r="K14" s="199"/>
      <c r="L14" s="199"/>
      <c r="M14" t="s">
        <v>362</v>
      </c>
      <c r="N14" s="59">
        <v>205000</v>
      </c>
      <c r="O14" s="85">
        <f>'別紙8-4附表（購入物品一覧）'!J11</f>
        <v>0</v>
      </c>
    </row>
    <row r="15" spans="2:15" ht="39.950000000000003" customHeight="1">
      <c r="B15" s="61" t="s">
        <v>251</v>
      </c>
      <c r="C15" s="195">
        <f>SUM('別紙8-4'!H17:H18)</f>
        <v>0</v>
      </c>
      <c r="D15" s="196">
        <v>0</v>
      </c>
      <c r="E15" s="195">
        <f t="shared" si="0"/>
        <v>0</v>
      </c>
      <c r="F15" s="195">
        <f t="shared" si="1"/>
        <v>0</v>
      </c>
      <c r="G15" s="195">
        <f>F15</f>
        <v>0</v>
      </c>
      <c r="H15" s="197">
        <f t="shared" si="2"/>
        <v>0</v>
      </c>
      <c r="I15" s="199"/>
      <c r="J15" s="199"/>
      <c r="K15" s="199"/>
      <c r="L15" s="199"/>
      <c r="N15" s="6" t="s">
        <v>295</v>
      </c>
      <c r="O15" s="85">
        <f>'別紙8-4附表（購入物品一覧）'!J12</f>
        <v>0</v>
      </c>
    </row>
    <row r="16" spans="2:15" ht="39.950000000000003" customHeight="1">
      <c r="B16" s="61" t="s">
        <v>252</v>
      </c>
      <c r="C16" s="195">
        <f>'別紙8-4'!H19</f>
        <v>0</v>
      </c>
      <c r="D16" s="196">
        <v>0</v>
      </c>
      <c r="E16" s="195">
        <f t="shared" si="0"/>
        <v>0</v>
      </c>
      <c r="F16" s="195">
        <f t="shared" si="1"/>
        <v>0</v>
      </c>
      <c r="G16" s="195">
        <f>IF(C16&gt;0,N16,0)</f>
        <v>0</v>
      </c>
      <c r="H16" s="197">
        <f t="shared" si="2"/>
        <v>0</v>
      </c>
      <c r="I16" s="199"/>
      <c r="J16" s="199"/>
      <c r="K16" s="199"/>
      <c r="L16" s="199"/>
      <c r="N16" s="59">
        <v>300000</v>
      </c>
      <c r="O16" s="85">
        <f>'別紙8-4附表（購入物品一覧）'!J13</f>
        <v>0</v>
      </c>
    </row>
    <row r="17" spans="2:15" ht="39.950000000000003" customHeight="1" thickBot="1">
      <c r="B17" s="62" t="s">
        <v>256</v>
      </c>
      <c r="C17" s="195">
        <f>'別紙8-4'!H20</f>
        <v>0</v>
      </c>
      <c r="D17" s="196">
        <v>0</v>
      </c>
      <c r="E17" s="195">
        <f t="shared" si="0"/>
        <v>0</v>
      </c>
      <c r="F17" s="195">
        <f t="shared" si="1"/>
        <v>0</v>
      </c>
      <c r="G17" s="195">
        <f>N17*'別紙8-4'!M20</f>
        <v>0</v>
      </c>
      <c r="H17" s="197">
        <f>MIN(MIN(E17,F17,O17),G17)</f>
        <v>0</v>
      </c>
      <c r="I17" s="199"/>
      <c r="J17" s="199"/>
      <c r="K17" s="199"/>
      <c r="L17" s="199"/>
      <c r="M17" t="s">
        <v>362</v>
      </c>
      <c r="N17" s="59">
        <v>1500000</v>
      </c>
      <c r="O17" s="85">
        <f>'別紙8-4附表（購入物品一覧）'!J14</f>
        <v>0</v>
      </c>
    </row>
    <row r="18" spans="2:15" ht="39.950000000000003" customHeight="1" thickTop="1" thickBot="1">
      <c r="B18" s="63" t="s">
        <v>26</v>
      </c>
      <c r="C18" s="200">
        <f t="shared" ref="C18:H18" si="3">SUM(C8:C17)</f>
        <v>0</v>
      </c>
      <c r="D18" s="200">
        <f t="shared" si="3"/>
        <v>0</v>
      </c>
      <c r="E18" s="200">
        <f t="shared" si="3"/>
        <v>0</v>
      </c>
      <c r="F18" s="200">
        <f t="shared" si="3"/>
        <v>0</v>
      </c>
      <c r="G18" s="200">
        <f t="shared" si="3"/>
        <v>0</v>
      </c>
      <c r="H18" s="200">
        <f t="shared" si="3"/>
        <v>0</v>
      </c>
      <c r="I18" s="200">
        <f>ROUNDDOWN(H18,-3)</f>
        <v>0</v>
      </c>
      <c r="J18" s="200">
        <f>I18</f>
        <v>0</v>
      </c>
      <c r="K18" s="216"/>
      <c r="L18" s="200">
        <f>J18-K18</f>
        <v>0</v>
      </c>
    </row>
    <row r="19" spans="2:15" ht="27.6" customHeight="1">
      <c r="B19" s="6" t="s">
        <v>16</v>
      </c>
    </row>
    <row r="20" spans="2:15" ht="27.6" customHeight="1">
      <c r="B20" s="6" t="s">
        <v>19</v>
      </c>
    </row>
  </sheetData>
  <sheetProtection algorithmName="SHA-512" hashValue="i6wysRyZJWxY+5JWPtZKzUOw20VFxvKf7ERJbEk3aKcCe2pR1NwbxHsSn0SQB8EaDSy60xgveYPIDE6RTxKv6A==" saltValue="WUqhq2tV2qUKRFieuLnrEA==" spinCount="100000" sheet="1" selectLockedCells="1"/>
  <mergeCells count="3">
    <mergeCell ref="B6:B7"/>
    <mergeCell ref="B2:L2"/>
    <mergeCell ref="H4:K4"/>
  </mergeCells>
  <phoneticPr fontId="2"/>
  <pageMargins left="0.7" right="0.46" top="0.56999999999999995" bottom="0.43" header="0.3" footer="0.3"/>
  <pageSetup paperSize="9" scale="69"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0CC32-3E35-4397-9D1C-5BA97D067539}">
  <sheetPr>
    <tabColor rgb="FFFFC000"/>
    <pageSetUpPr fitToPage="1"/>
  </sheetPr>
  <dimension ref="A1:P34"/>
  <sheetViews>
    <sheetView showGridLines="0" view="pageBreakPreview" topLeftCell="E7" zoomScale="85" zoomScaleNormal="85" zoomScaleSheetLayoutView="85" workbookViewId="0">
      <selection activeCell="B9" sqref="B9:L9"/>
    </sheetView>
  </sheetViews>
  <sheetFormatPr defaultColWidth="8.75" defaultRowHeight="18.75"/>
  <cols>
    <col min="1" max="1" width="2.25" style="6" customWidth="1"/>
    <col min="2" max="8" width="15.25" style="6" customWidth="1"/>
    <col min="9" max="19" width="10.375" style="6" customWidth="1"/>
    <col min="20" max="24" width="15.25" style="6" customWidth="1"/>
    <col min="25" max="16384" width="8.75" style="6"/>
  </cols>
  <sheetData>
    <row r="1" spans="1:16">
      <c r="A1" s="41"/>
      <c r="B1" s="6" t="s">
        <v>214</v>
      </c>
      <c r="C1" s="42"/>
      <c r="D1" s="42"/>
    </row>
    <row r="2" spans="1:16">
      <c r="A2" s="41"/>
      <c r="B2" s="43" t="s">
        <v>319</v>
      </c>
      <c r="C2" s="44"/>
      <c r="D2" s="45"/>
    </row>
    <row r="3" spans="1:16" ht="27.6" customHeight="1">
      <c r="A3" s="41"/>
      <c r="B3" s="44"/>
      <c r="C3" s="44"/>
      <c r="D3" s="45"/>
    </row>
    <row r="4" spans="1:16">
      <c r="A4" s="41"/>
      <c r="B4" s="44"/>
      <c r="J4" s="17" t="s">
        <v>89</v>
      </c>
      <c r="K4" s="315">
        <f>基本情報!E8</f>
        <v>0</v>
      </c>
      <c r="L4" s="315"/>
      <c r="M4" s="315"/>
      <c r="N4" s="315"/>
      <c r="O4" s="17"/>
      <c r="P4" s="17"/>
    </row>
    <row r="5" spans="1:16" ht="20.45" customHeight="1">
      <c r="A5" s="41"/>
      <c r="B5" s="42"/>
      <c r="J5" s="42"/>
      <c r="K5" s="42"/>
      <c r="L5" s="42"/>
      <c r="M5" s="42"/>
      <c r="N5" s="42"/>
      <c r="O5" s="42"/>
      <c r="P5" s="42"/>
    </row>
    <row r="6" spans="1:16" ht="18" customHeight="1">
      <c r="A6" s="41"/>
      <c r="B6" s="316" t="s">
        <v>53</v>
      </c>
      <c r="C6" s="317"/>
      <c r="D6" s="317"/>
      <c r="E6" s="318"/>
      <c r="F6" s="278" t="s">
        <v>54</v>
      </c>
      <c r="G6" s="278"/>
      <c r="H6" s="322" t="s">
        <v>264</v>
      </c>
      <c r="I6" s="324" t="s">
        <v>261</v>
      </c>
      <c r="J6" s="325"/>
      <c r="K6" s="325"/>
      <c r="L6" s="325"/>
      <c r="M6" s="325"/>
      <c r="N6" s="326"/>
    </row>
    <row r="7" spans="1:16">
      <c r="A7" s="41"/>
      <c r="B7" s="319"/>
      <c r="C7" s="320"/>
      <c r="D7" s="320"/>
      <c r="E7" s="321"/>
      <c r="F7" s="322"/>
      <c r="G7" s="322"/>
      <c r="H7" s="323"/>
      <c r="I7" s="327"/>
      <c r="J7" s="328"/>
      <c r="K7" s="328"/>
      <c r="L7" s="328"/>
      <c r="M7" s="328"/>
      <c r="N7" s="329"/>
    </row>
    <row r="8" spans="1:16">
      <c r="A8" s="41"/>
      <c r="B8" s="311"/>
      <c r="C8" s="312"/>
      <c r="D8" s="312"/>
      <c r="E8" s="313"/>
      <c r="F8" s="314"/>
      <c r="G8" s="314"/>
      <c r="H8" s="46" t="s">
        <v>57</v>
      </c>
      <c r="I8" s="311"/>
      <c r="J8" s="312"/>
      <c r="K8" s="312"/>
      <c r="L8" s="312"/>
      <c r="M8" s="120"/>
      <c r="N8" s="121"/>
    </row>
    <row r="9" spans="1:16" ht="43.9" customHeight="1">
      <c r="A9" s="41"/>
      <c r="B9" s="283" t="s">
        <v>176</v>
      </c>
      <c r="C9" s="283"/>
      <c r="D9" s="283"/>
      <c r="E9" s="283"/>
      <c r="F9" s="285" t="s">
        <v>188</v>
      </c>
      <c r="G9" s="285"/>
      <c r="H9" s="98">
        <f>'別紙8-4附表（購入物品一覧）'!E6</f>
        <v>0</v>
      </c>
      <c r="I9" s="289" t="s">
        <v>189</v>
      </c>
      <c r="J9" s="290"/>
      <c r="K9" s="290"/>
      <c r="L9" s="290"/>
      <c r="M9" s="202"/>
      <c r="N9" s="143" t="s">
        <v>187</v>
      </c>
    </row>
    <row r="10" spans="1:16" ht="43.9" customHeight="1">
      <c r="A10" s="41"/>
      <c r="B10" s="283" t="s">
        <v>241</v>
      </c>
      <c r="C10" s="284"/>
      <c r="D10" s="284"/>
      <c r="E10" s="284"/>
      <c r="F10" s="330" t="s">
        <v>254</v>
      </c>
      <c r="G10" s="330"/>
      <c r="H10" s="98">
        <f>'別紙8-4附表（個人防護具積算）'!H21</f>
        <v>0</v>
      </c>
      <c r="I10" s="289" t="s">
        <v>311</v>
      </c>
      <c r="J10" s="290"/>
      <c r="K10" s="290"/>
      <c r="L10" s="290"/>
      <c r="M10" s="203">
        <f>'別紙8-4附表（個人防護具積算）'!E10</f>
        <v>0</v>
      </c>
      <c r="N10" s="150" t="s">
        <v>310</v>
      </c>
    </row>
    <row r="11" spans="1:16" ht="43.9" customHeight="1">
      <c r="A11" s="41"/>
      <c r="B11" s="283" t="s">
        <v>243</v>
      </c>
      <c r="C11" s="284"/>
      <c r="D11" s="284"/>
      <c r="E11" s="284"/>
      <c r="F11" s="285" t="s">
        <v>177</v>
      </c>
      <c r="G11" s="285"/>
      <c r="H11" s="98">
        <f>'別紙8-4附表（購入物品一覧）'!E7</f>
        <v>0</v>
      </c>
      <c r="I11" s="289" t="s">
        <v>258</v>
      </c>
      <c r="J11" s="290"/>
      <c r="K11" s="290"/>
      <c r="L11" s="290"/>
      <c r="M11" s="204"/>
      <c r="N11" s="143" t="s">
        <v>187</v>
      </c>
    </row>
    <row r="12" spans="1:16" ht="43.9" customHeight="1">
      <c r="A12" s="41"/>
      <c r="B12" s="283" t="s">
        <v>245</v>
      </c>
      <c r="C12" s="284"/>
      <c r="D12" s="284"/>
      <c r="E12" s="284"/>
      <c r="F12" s="285" t="s">
        <v>81</v>
      </c>
      <c r="G12" s="285"/>
      <c r="H12" s="98">
        <f>'別紙8-4附表（購入物品一覧）'!E8</f>
        <v>0</v>
      </c>
      <c r="I12" s="289" t="s">
        <v>259</v>
      </c>
      <c r="J12" s="290"/>
      <c r="K12" s="290"/>
      <c r="L12" s="290"/>
      <c r="M12" s="203">
        <f>SUMIF('別紙8-4附表（購入物品一覧）'!A:A,"（４）",'別紙8-4附表（購入物品一覧）'!F:F)</f>
        <v>0</v>
      </c>
      <c r="N12" s="143" t="s">
        <v>260</v>
      </c>
    </row>
    <row r="13" spans="1:16" ht="43.9" customHeight="1">
      <c r="A13" s="41"/>
      <c r="B13" s="291" t="s">
        <v>247</v>
      </c>
      <c r="C13" s="292"/>
      <c r="D13" s="305" t="s">
        <v>352</v>
      </c>
      <c r="E13" s="306"/>
      <c r="F13" s="294" t="s">
        <v>363</v>
      </c>
      <c r="G13" s="295"/>
      <c r="H13" s="98">
        <f>'別紙8-4附表（購入物品一覧）'!E9</f>
        <v>0</v>
      </c>
      <c r="I13" s="286"/>
      <c r="J13" s="287"/>
      <c r="K13" s="287"/>
      <c r="L13" s="287"/>
      <c r="M13" s="287"/>
      <c r="N13" s="288"/>
    </row>
    <row r="14" spans="1:16" ht="43.9" customHeight="1">
      <c r="A14" s="41"/>
      <c r="B14" s="311"/>
      <c r="C14" s="449"/>
      <c r="D14" s="305" t="s">
        <v>353</v>
      </c>
      <c r="E14" s="306"/>
      <c r="F14" s="296"/>
      <c r="G14" s="297"/>
      <c r="H14" s="156"/>
      <c r="I14" s="298"/>
      <c r="J14" s="299"/>
      <c r="K14" s="299"/>
      <c r="L14" s="299"/>
      <c r="M14" s="299"/>
      <c r="N14" s="300"/>
    </row>
    <row r="15" spans="1:16" ht="43.9" customHeight="1">
      <c r="A15" s="41"/>
      <c r="B15" s="283" t="s">
        <v>248</v>
      </c>
      <c r="C15" s="284"/>
      <c r="D15" s="284"/>
      <c r="E15" s="284"/>
      <c r="F15" s="285" t="s">
        <v>262</v>
      </c>
      <c r="G15" s="285"/>
      <c r="H15" s="98">
        <f>'別紙8-4附表（購入物品一覧）'!E10</f>
        <v>0</v>
      </c>
      <c r="I15" s="286"/>
      <c r="J15" s="287"/>
      <c r="K15" s="287"/>
      <c r="L15" s="287"/>
      <c r="M15" s="287"/>
      <c r="N15" s="288"/>
    </row>
    <row r="16" spans="1:16" ht="43.9" customHeight="1">
      <c r="A16" s="41"/>
      <c r="B16" s="283" t="s">
        <v>250</v>
      </c>
      <c r="C16" s="284"/>
      <c r="D16" s="284"/>
      <c r="E16" s="284"/>
      <c r="F16" s="285" t="s">
        <v>80</v>
      </c>
      <c r="G16" s="285"/>
      <c r="H16" s="98">
        <f>'別紙8-4附表（購入物品一覧）'!E11</f>
        <v>0</v>
      </c>
      <c r="I16" s="289" t="s">
        <v>265</v>
      </c>
      <c r="J16" s="290"/>
      <c r="K16" s="290"/>
      <c r="L16" s="290"/>
      <c r="M16" s="203">
        <f>SUMIF('別紙8-4附表（購入物品一覧）'!A:A,"（７）",'別紙8-4附表（購入物品一覧）'!F:F)</f>
        <v>0</v>
      </c>
      <c r="N16" s="143" t="s">
        <v>260</v>
      </c>
    </row>
    <row r="17" spans="1:14" ht="43.9" customHeight="1">
      <c r="A17" s="41"/>
      <c r="B17" s="291" t="s">
        <v>251</v>
      </c>
      <c r="C17" s="292"/>
      <c r="D17" s="293" t="s">
        <v>267</v>
      </c>
      <c r="E17" s="293"/>
      <c r="F17" s="294" t="s">
        <v>363</v>
      </c>
      <c r="G17" s="295"/>
      <c r="H17" s="98">
        <f>'別紙8-4附表（購入物品一覧）'!E12</f>
        <v>0</v>
      </c>
      <c r="I17" s="286"/>
      <c r="J17" s="287"/>
      <c r="K17" s="287"/>
      <c r="L17" s="287"/>
      <c r="M17" s="287"/>
      <c r="N17" s="288"/>
    </row>
    <row r="18" spans="1:14" ht="43.9" customHeight="1">
      <c r="A18" s="41"/>
      <c r="B18" s="142"/>
      <c r="C18" s="153"/>
      <c r="D18" s="293" t="s">
        <v>268</v>
      </c>
      <c r="E18" s="293"/>
      <c r="F18" s="296"/>
      <c r="G18" s="297"/>
      <c r="H18" s="156"/>
      <c r="I18" s="298"/>
      <c r="J18" s="299"/>
      <c r="K18" s="299"/>
      <c r="L18" s="299"/>
      <c r="M18" s="299"/>
      <c r="N18" s="300"/>
    </row>
    <row r="19" spans="1:14" ht="43.9" customHeight="1">
      <c r="A19" s="41"/>
      <c r="B19" s="283" t="s">
        <v>253</v>
      </c>
      <c r="C19" s="284"/>
      <c r="D19" s="284"/>
      <c r="E19" s="284"/>
      <c r="F19" s="285" t="s">
        <v>255</v>
      </c>
      <c r="G19" s="285"/>
      <c r="H19" s="98">
        <f>'別紙8-4附表（購入物品一覧）'!E13</f>
        <v>0</v>
      </c>
      <c r="I19" s="286"/>
      <c r="J19" s="287"/>
      <c r="K19" s="287"/>
      <c r="L19" s="287"/>
      <c r="M19" s="287"/>
      <c r="N19" s="288"/>
    </row>
    <row r="20" spans="1:14" ht="43.9" customHeight="1">
      <c r="A20" s="41"/>
      <c r="B20" s="283" t="s">
        <v>257</v>
      </c>
      <c r="C20" s="284"/>
      <c r="D20" s="284"/>
      <c r="E20" s="284"/>
      <c r="F20" s="285" t="s">
        <v>299</v>
      </c>
      <c r="G20" s="285"/>
      <c r="H20" s="98">
        <f>'別紙8-4附表（購入物品一覧）'!E14</f>
        <v>0</v>
      </c>
      <c r="I20" s="289" t="s">
        <v>259</v>
      </c>
      <c r="J20" s="290"/>
      <c r="K20" s="290"/>
      <c r="L20" s="290"/>
      <c r="M20" s="203">
        <f>SUMIF('別紙8-4附表（購入物品一覧）'!A:A,"（１０）",'別紙8-4附表（購入物品一覧）'!F:F)</f>
        <v>0</v>
      </c>
      <c r="N20" s="143" t="s">
        <v>260</v>
      </c>
    </row>
    <row r="21" spans="1:14" ht="43.9" customHeight="1">
      <c r="A21" s="41"/>
      <c r="B21" s="278" t="s">
        <v>58</v>
      </c>
      <c r="C21" s="279"/>
      <c r="D21" s="279"/>
      <c r="E21" s="279"/>
      <c r="F21" s="278"/>
      <c r="G21" s="278"/>
      <c r="H21" s="201">
        <f>SUM(H9:H20)</f>
        <v>0</v>
      </c>
      <c r="I21" s="280"/>
      <c r="J21" s="281"/>
      <c r="K21" s="281"/>
      <c r="L21" s="281"/>
      <c r="M21" s="281"/>
      <c r="N21" s="282"/>
    </row>
    <row r="22" spans="1:14">
      <c r="A22" s="45"/>
      <c r="B22" s="41" t="s">
        <v>318</v>
      </c>
      <c r="C22" s="146"/>
      <c r="D22" s="146"/>
      <c r="E22" s="146"/>
      <c r="F22" s="146"/>
    </row>
    <row r="23" spans="1:14">
      <c r="A23" s="45"/>
      <c r="B23" s="154" t="s">
        <v>304</v>
      </c>
      <c r="C23" s="155"/>
      <c r="D23" s="155"/>
    </row>
    <row r="24" spans="1:14">
      <c r="A24" s="45"/>
      <c r="B24" s="448" t="s">
        <v>354</v>
      </c>
      <c r="C24" s="448"/>
      <c r="D24" s="448"/>
      <c r="E24" s="448"/>
      <c r="F24" s="448"/>
      <c r="G24" s="448"/>
      <c r="H24" s="448"/>
      <c r="I24" s="448"/>
    </row>
    <row r="25" spans="1:14" ht="10.15" customHeight="1">
      <c r="B25" s="123"/>
    </row>
    <row r="26" spans="1:14" ht="25.15" customHeight="1"/>
    <row r="27" spans="1:14" ht="25.15" customHeight="1"/>
    <row r="28" spans="1:14" ht="25.15" customHeight="1"/>
    <row r="29" spans="1:14" ht="25.15" customHeight="1"/>
    <row r="30" spans="1:14" ht="25.15" customHeight="1"/>
    <row r="31" spans="1:14" ht="25.15" customHeight="1">
      <c r="D31" s="47"/>
      <c r="E31" s="47"/>
      <c r="F31" s="47"/>
    </row>
    <row r="32" spans="1:14" ht="25.15" customHeight="1"/>
    <row r="33" ht="25.15" customHeight="1"/>
    <row r="34" ht="25.15" customHeight="1"/>
  </sheetData>
  <sheetProtection algorithmName="SHA-512" hashValue="y9+MamwSR43pwemMFxZrQPl00HO9YVACPWUrsB5zGGqV5910thvLgjJp6tE/ck0aFx3D8sXDBx0myvI5/Tla+A==" saltValue="i0rCS+rGoUm7HRSOJttNgg==" spinCount="100000" sheet="1" formatRows="0" selectLockedCells="1"/>
  <mergeCells count="48">
    <mergeCell ref="B8:E8"/>
    <mergeCell ref="F8:G8"/>
    <mergeCell ref="I8:L8"/>
    <mergeCell ref="I10:L10"/>
    <mergeCell ref="K4:N4"/>
    <mergeCell ref="B6:E7"/>
    <mergeCell ref="F6:G7"/>
    <mergeCell ref="H6:H7"/>
    <mergeCell ref="I6:N7"/>
    <mergeCell ref="B9:E9"/>
    <mergeCell ref="F9:G9"/>
    <mergeCell ref="I9:L9"/>
    <mergeCell ref="B10:E10"/>
    <mergeCell ref="F10:G10"/>
    <mergeCell ref="B11:E11"/>
    <mergeCell ref="F11:G11"/>
    <mergeCell ref="I11:L11"/>
    <mergeCell ref="B12:E12"/>
    <mergeCell ref="F12:G12"/>
    <mergeCell ref="I12:L12"/>
    <mergeCell ref="I13:N13"/>
    <mergeCell ref="B15:E15"/>
    <mergeCell ref="F15:G15"/>
    <mergeCell ref="I15:N15"/>
    <mergeCell ref="B13:C14"/>
    <mergeCell ref="D13:E13"/>
    <mergeCell ref="D14:E14"/>
    <mergeCell ref="F13:G14"/>
    <mergeCell ref="I14:N14"/>
    <mergeCell ref="B16:E16"/>
    <mergeCell ref="F16:G16"/>
    <mergeCell ref="I16:L16"/>
    <mergeCell ref="B17:C17"/>
    <mergeCell ref="D17:E17"/>
    <mergeCell ref="F17:G18"/>
    <mergeCell ref="I17:N17"/>
    <mergeCell ref="D18:E18"/>
    <mergeCell ref="I18:N18"/>
    <mergeCell ref="B21:E21"/>
    <mergeCell ref="F21:G21"/>
    <mergeCell ref="I21:N21"/>
    <mergeCell ref="B24:I24"/>
    <mergeCell ref="B19:E19"/>
    <mergeCell ref="F19:G19"/>
    <mergeCell ref="I19:N19"/>
    <mergeCell ref="B20:E20"/>
    <mergeCell ref="F20:G20"/>
    <mergeCell ref="I20:L20"/>
  </mergeCells>
  <phoneticPr fontId="2"/>
  <pageMargins left="0.70866141732283472" right="0.35433070866141736" top="0.47244094488188981" bottom="0.27559055118110237" header="0.31496062992125984" footer="0.15748031496062992"/>
  <pageSetup paperSize="9" scale="73"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CFF91-7E0B-44C4-92AB-7EE64D56E758}">
  <sheetPr>
    <tabColor rgb="FFFFC000"/>
    <pageSetUpPr fitToPage="1"/>
  </sheetPr>
  <dimension ref="A1:N133"/>
  <sheetViews>
    <sheetView showGridLines="0" view="pageBreakPreview" topLeftCell="G10" zoomScaleNormal="100" zoomScaleSheetLayoutView="100" workbookViewId="0">
      <selection activeCell="E9" sqref="E9:J9"/>
    </sheetView>
  </sheetViews>
  <sheetFormatPr defaultColWidth="8.75" defaultRowHeight="18.75"/>
  <cols>
    <col min="1" max="1" width="8.75" style="99"/>
    <col min="2" max="2" width="23.5" style="99" customWidth="1"/>
    <col min="3" max="3" width="26.25" style="99" customWidth="1"/>
    <col min="4" max="4" width="23.75" style="99" customWidth="1"/>
    <col min="5" max="5" width="14.875" style="99" customWidth="1"/>
    <col min="6" max="6" width="7" style="99" customWidth="1"/>
    <col min="7" max="7" width="15.875" style="99" bestFit="1" customWidth="1"/>
    <col min="8" max="8" width="19" style="99" customWidth="1"/>
    <col min="9" max="9" width="15.25" style="99" customWidth="1"/>
    <col min="10" max="10" width="9.875" style="157" hidden="1" customWidth="1"/>
    <col min="11" max="12" width="0" style="157" hidden="1" customWidth="1"/>
    <col min="13" max="13" width="9.5" style="157" hidden="1" customWidth="1"/>
    <col min="14" max="14" width="0" style="157" hidden="1" customWidth="1"/>
    <col min="15" max="16384" width="8.75" style="99"/>
  </cols>
  <sheetData>
    <row r="1" spans="1:14">
      <c r="A1" s="99" t="s">
        <v>215</v>
      </c>
    </row>
    <row r="2" spans="1:14" ht="19.5">
      <c r="A2" s="100" t="s">
        <v>204</v>
      </c>
    </row>
    <row r="3" spans="1:14" ht="19.5">
      <c r="D3" s="115"/>
      <c r="E3" s="102" t="s">
        <v>89</v>
      </c>
      <c r="F3" s="340">
        <f>基本情報!E8</f>
        <v>0</v>
      </c>
      <c r="G3" s="453"/>
      <c r="H3" s="453"/>
      <c r="I3" s="115"/>
    </row>
    <row r="4" spans="1:14" ht="8.4499999999999993" customHeight="1"/>
    <row r="5" spans="1:14">
      <c r="A5" s="454" t="s">
        <v>217</v>
      </c>
      <c r="B5" s="455"/>
      <c r="C5" s="455"/>
      <c r="D5" s="456"/>
      <c r="E5" s="457" t="s">
        <v>296</v>
      </c>
      <c r="F5" s="457"/>
    </row>
    <row r="6" spans="1:14">
      <c r="A6" s="114" t="s">
        <v>218</v>
      </c>
      <c r="B6" s="450" t="s">
        <v>227</v>
      </c>
      <c r="C6" s="451"/>
      <c r="D6" s="451"/>
      <c r="E6" s="452">
        <f t="shared" ref="E6:E14" si="0">SUMIF(A:A,A6,G:G)</f>
        <v>0</v>
      </c>
      <c r="F6" s="452"/>
      <c r="J6" s="224">
        <f t="shared" ref="J6:J14" si="1">SUMIF(A:A,A6,N:N)</f>
        <v>0</v>
      </c>
      <c r="L6" s="157" t="s">
        <v>355</v>
      </c>
      <c r="M6" s="222">
        <v>133000</v>
      </c>
      <c r="N6" s="99" t="s">
        <v>359</v>
      </c>
    </row>
    <row r="7" spans="1:14">
      <c r="A7" s="114" t="s">
        <v>219</v>
      </c>
      <c r="B7" s="450" t="s">
        <v>228</v>
      </c>
      <c r="C7" s="451"/>
      <c r="D7" s="451"/>
      <c r="E7" s="452">
        <f t="shared" si="0"/>
        <v>0</v>
      </c>
      <c r="F7" s="452"/>
      <c r="J7" s="224">
        <f t="shared" si="1"/>
        <v>0</v>
      </c>
      <c r="L7" s="157" t="s">
        <v>219</v>
      </c>
      <c r="M7" s="222">
        <v>4320000</v>
      </c>
      <c r="N7" s="99" t="s">
        <v>359</v>
      </c>
    </row>
    <row r="8" spans="1:14">
      <c r="A8" s="114" t="s">
        <v>220</v>
      </c>
      <c r="B8" s="450" t="s">
        <v>229</v>
      </c>
      <c r="C8" s="451"/>
      <c r="D8" s="451"/>
      <c r="E8" s="452">
        <f t="shared" si="0"/>
        <v>0</v>
      </c>
      <c r="F8" s="452"/>
      <c r="J8" s="224">
        <f t="shared" si="1"/>
        <v>0</v>
      </c>
      <c r="L8" s="157" t="s">
        <v>220</v>
      </c>
      <c r="M8" s="222">
        <v>51400</v>
      </c>
      <c r="N8" s="111" t="s">
        <v>356</v>
      </c>
    </row>
    <row r="9" spans="1:14">
      <c r="A9" s="114" t="s">
        <v>221</v>
      </c>
      <c r="B9" s="450" t="s">
        <v>351</v>
      </c>
      <c r="C9" s="451"/>
      <c r="D9" s="451"/>
      <c r="E9" s="452">
        <f t="shared" si="0"/>
        <v>0</v>
      </c>
      <c r="F9" s="452"/>
      <c r="J9" s="224">
        <f t="shared" si="1"/>
        <v>0</v>
      </c>
      <c r="L9" s="157" t="s">
        <v>221</v>
      </c>
      <c r="M9" s="99" t="s">
        <v>358</v>
      </c>
    </row>
    <row r="10" spans="1:14">
      <c r="A10" s="114" t="s">
        <v>222</v>
      </c>
      <c r="B10" s="450" t="s">
        <v>230</v>
      </c>
      <c r="C10" s="451"/>
      <c r="D10" s="451"/>
      <c r="E10" s="452">
        <f t="shared" si="0"/>
        <v>0</v>
      </c>
      <c r="F10" s="452"/>
      <c r="J10" s="224">
        <f t="shared" si="1"/>
        <v>0</v>
      </c>
      <c r="L10" s="157" t="s">
        <v>222</v>
      </c>
      <c r="M10" s="222">
        <v>905000</v>
      </c>
      <c r="N10" s="99" t="s">
        <v>357</v>
      </c>
    </row>
    <row r="11" spans="1:14">
      <c r="A11" s="114" t="s">
        <v>223</v>
      </c>
      <c r="B11" s="450" t="s">
        <v>231</v>
      </c>
      <c r="C11" s="451"/>
      <c r="D11" s="451"/>
      <c r="E11" s="452">
        <f t="shared" si="0"/>
        <v>0</v>
      </c>
      <c r="F11" s="452"/>
      <c r="J11" s="224">
        <f t="shared" si="1"/>
        <v>0</v>
      </c>
      <c r="L11" s="157" t="s">
        <v>223</v>
      </c>
      <c r="M11" s="222">
        <v>205000</v>
      </c>
      <c r="N11" s="111" t="s">
        <v>356</v>
      </c>
    </row>
    <row r="12" spans="1:14">
      <c r="A12" s="114" t="s">
        <v>224</v>
      </c>
      <c r="B12" s="450" t="s">
        <v>232</v>
      </c>
      <c r="C12" s="451"/>
      <c r="D12" s="451"/>
      <c r="E12" s="452">
        <f t="shared" si="0"/>
        <v>0</v>
      </c>
      <c r="F12" s="452"/>
      <c r="J12" s="224">
        <f t="shared" si="1"/>
        <v>0</v>
      </c>
      <c r="L12" s="157" t="s">
        <v>224</v>
      </c>
      <c r="M12" s="99" t="s">
        <v>358</v>
      </c>
    </row>
    <row r="13" spans="1:14">
      <c r="A13" s="114" t="s">
        <v>225</v>
      </c>
      <c r="B13" s="450" t="s">
        <v>233</v>
      </c>
      <c r="C13" s="451"/>
      <c r="D13" s="451"/>
      <c r="E13" s="452">
        <f t="shared" si="0"/>
        <v>0</v>
      </c>
      <c r="F13" s="452"/>
      <c r="J13" s="224">
        <f t="shared" si="1"/>
        <v>0</v>
      </c>
      <c r="L13" s="157" t="s">
        <v>225</v>
      </c>
      <c r="M13" s="222">
        <v>300000</v>
      </c>
      <c r="N13" s="99" t="s">
        <v>357</v>
      </c>
    </row>
    <row r="14" spans="1:14" ht="19.5">
      <c r="A14" s="114" t="s">
        <v>226</v>
      </c>
      <c r="B14" s="450" t="s">
        <v>234</v>
      </c>
      <c r="C14" s="451"/>
      <c r="D14" s="451"/>
      <c r="E14" s="452">
        <f t="shared" si="0"/>
        <v>0</v>
      </c>
      <c r="F14" s="452"/>
      <c r="G14" s="101" t="s">
        <v>195</v>
      </c>
      <c r="H14" s="217">
        <f>SUM(G:G)-G19</f>
        <v>0</v>
      </c>
      <c r="I14" s="116" t="s">
        <v>18</v>
      </c>
      <c r="J14" s="224">
        <f t="shared" si="1"/>
        <v>0</v>
      </c>
      <c r="L14" s="157" t="s">
        <v>226</v>
      </c>
      <c r="M14" s="222">
        <v>1500000</v>
      </c>
      <c r="N14" s="111" t="s">
        <v>356</v>
      </c>
    </row>
    <row r="15" spans="1:14" ht="26.45" customHeight="1"/>
    <row r="16" spans="1:14">
      <c r="A16" s="103" t="s">
        <v>196</v>
      </c>
    </row>
    <row r="17" spans="1:14" ht="19.5">
      <c r="A17" s="104" t="s">
        <v>216</v>
      </c>
      <c r="B17" s="104" t="s">
        <v>324</v>
      </c>
      <c r="C17" s="105" t="s">
        <v>197</v>
      </c>
      <c r="D17" s="105" t="s">
        <v>198</v>
      </c>
      <c r="E17" s="104" t="s">
        <v>199</v>
      </c>
      <c r="F17" s="104" t="s">
        <v>238</v>
      </c>
      <c r="G17" s="104" t="s">
        <v>200</v>
      </c>
      <c r="H17" s="105" t="s">
        <v>55</v>
      </c>
      <c r="I17" s="105" t="s">
        <v>303</v>
      </c>
    </row>
    <row r="18" spans="1:14" ht="19.5">
      <c r="A18" s="106"/>
      <c r="B18" s="106"/>
      <c r="C18" s="107"/>
      <c r="D18" s="107"/>
      <c r="E18" s="108" t="s">
        <v>57</v>
      </c>
      <c r="F18" s="118" t="s">
        <v>239</v>
      </c>
      <c r="G18" s="108" t="s">
        <v>57</v>
      </c>
      <c r="H18" s="107"/>
      <c r="I18" s="179" t="s">
        <v>326</v>
      </c>
    </row>
    <row r="19" spans="1:14" ht="37.5">
      <c r="A19" s="119" t="s">
        <v>263</v>
      </c>
      <c r="B19" s="109" t="s">
        <v>201</v>
      </c>
      <c r="C19" s="109" t="s">
        <v>202</v>
      </c>
      <c r="D19" s="109" t="s">
        <v>203</v>
      </c>
      <c r="E19" s="110">
        <v>64800</v>
      </c>
      <c r="F19" s="110">
        <v>1</v>
      </c>
      <c r="G19" s="110">
        <f>E19*F19</f>
        <v>64800</v>
      </c>
      <c r="H19" s="117" t="s">
        <v>236</v>
      </c>
      <c r="I19" s="151">
        <v>45159</v>
      </c>
    </row>
    <row r="21" spans="1:14">
      <c r="A21" s="111" t="s">
        <v>305</v>
      </c>
    </row>
    <row r="22" spans="1:14" ht="19.5">
      <c r="A22" s="104" t="s">
        <v>216</v>
      </c>
      <c r="B22" s="104" t="s">
        <v>324</v>
      </c>
      <c r="C22" s="105" t="s">
        <v>197</v>
      </c>
      <c r="D22" s="105" t="s">
        <v>198</v>
      </c>
      <c r="E22" s="104" t="s">
        <v>199</v>
      </c>
      <c r="F22" s="104" t="s">
        <v>238</v>
      </c>
      <c r="G22" s="104" t="s">
        <v>200</v>
      </c>
      <c r="H22" s="105" t="s">
        <v>55</v>
      </c>
      <c r="I22" s="105" t="s">
        <v>303</v>
      </c>
    </row>
    <row r="23" spans="1:14" ht="19.5">
      <c r="A23" s="106"/>
      <c r="B23" s="106"/>
      <c r="C23" s="107"/>
      <c r="D23" s="107"/>
      <c r="E23" s="108" t="s">
        <v>57</v>
      </c>
      <c r="F23" s="118" t="s">
        <v>239</v>
      </c>
      <c r="G23" s="108" t="s">
        <v>57</v>
      </c>
      <c r="H23" s="107"/>
      <c r="I23" s="179" t="s">
        <v>326</v>
      </c>
      <c r="M23" s="99" t="s">
        <v>360</v>
      </c>
      <c r="N23" s="99" t="s">
        <v>361</v>
      </c>
    </row>
    <row r="24" spans="1:14" s="112" customFormat="1">
      <c r="A24" s="152"/>
      <c r="B24" s="205"/>
      <c r="C24" s="205"/>
      <c r="D24" s="205"/>
      <c r="E24" s="206"/>
      <c r="F24" s="206"/>
      <c r="G24" s="207">
        <f>E24*F24</f>
        <v>0</v>
      </c>
      <c r="H24" s="178"/>
      <c r="I24" s="194"/>
      <c r="M24" s="223" t="e">
        <f>IF(OR(E24&lt;=VLOOKUP(A24,$L$6:$N$14,2,FALSE),VLOOKUP(A24,$L$6:$N$14,3,FALSE)&lt;&gt;"／台"),E24,VLOOKUP(A24,$L$6:$N$14,2,FALSE))</f>
        <v>#N/A</v>
      </c>
      <c r="N24" s="223" t="e">
        <f t="shared" ref="N24:N87" si="2">M24*F24</f>
        <v>#N/A</v>
      </c>
    </row>
    <row r="25" spans="1:14" s="112" customFormat="1">
      <c r="A25" s="152"/>
      <c r="B25" s="205"/>
      <c r="C25" s="205"/>
      <c r="D25" s="205"/>
      <c r="E25" s="206"/>
      <c r="F25" s="206"/>
      <c r="G25" s="207">
        <f t="shared" ref="G25:G133" si="3">E25*F25</f>
        <v>0</v>
      </c>
      <c r="H25" s="178"/>
      <c r="I25" s="194"/>
      <c r="M25" s="223" t="e">
        <f t="shared" ref="M25:M88" si="4">IF(OR(E25&lt;=VLOOKUP(A25,$L$6:$N$14,2,FALSE),VLOOKUP(A25,$L$6:$N$14,3,FALSE)&lt;&gt;"／台"),E25,VLOOKUP(A25,$L$6:$N$14,2,FALSE))</f>
        <v>#N/A</v>
      </c>
      <c r="N25" s="223" t="e">
        <f t="shared" si="2"/>
        <v>#N/A</v>
      </c>
    </row>
    <row r="26" spans="1:14" s="112" customFormat="1">
      <c r="A26" s="152"/>
      <c r="B26" s="205"/>
      <c r="C26" s="205"/>
      <c r="D26" s="205"/>
      <c r="E26" s="206"/>
      <c r="F26" s="206"/>
      <c r="G26" s="207">
        <f t="shared" si="3"/>
        <v>0</v>
      </c>
      <c r="H26" s="178"/>
      <c r="I26" s="194"/>
      <c r="M26" s="223" t="e">
        <f t="shared" si="4"/>
        <v>#N/A</v>
      </c>
      <c r="N26" s="223" t="e">
        <f t="shared" si="2"/>
        <v>#N/A</v>
      </c>
    </row>
    <row r="27" spans="1:14" s="112" customFormat="1">
      <c r="A27" s="152"/>
      <c r="B27" s="205"/>
      <c r="C27" s="205"/>
      <c r="D27" s="205"/>
      <c r="E27" s="206"/>
      <c r="F27" s="206"/>
      <c r="G27" s="207">
        <f t="shared" si="3"/>
        <v>0</v>
      </c>
      <c r="H27" s="178"/>
      <c r="I27" s="194"/>
      <c r="M27" s="223" t="e">
        <f t="shared" si="4"/>
        <v>#N/A</v>
      </c>
      <c r="N27" s="223" t="e">
        <f t="shared" si="2"/>
        <v>#N/A</v>
      </c>
    </row>
    <row r="28" spans="1:14" s="112" customFormat="1">
      <c r="A28" s="152"/>
      <c r="B28" s="205"/>
      <c r="C28" s="205"/>
      <c r="D28" s="205"/>
      <c r="E28" s="206"/>
      <c r="F28" s="206"/>
      <c r="G28" s="207">
        <f t="shared" si="3"/>
        <v>0</v>
      </c>
      <c r="H28" s="178"/>
      <c r="I28" s="194"/>
      <c r="M28" s="223" t="e">
        <f t="shared" si="4"/>
        <v>#N/A</v>
      </c>
      <c r="N28" s="223" t="e">
        <f t="shared" si="2"/>
        <v>#N/A</v>
      </c>
    </row>
    <row r="29" spans="1:14" s="112" customFormat="1">
      <c r="A29" s="152"/>
      <c r="B29" s="205"/>
      <c r="C29" s="205"/>
      <c r="D29" s="205"/>
      <c r="E29" s="206"/>
      <c r="F29" s="206"/>
      <c r="G29" s="207">
        <f t="shared" si="3"/>
        <v>0</v>
      </c>
      <c r="H29" s="178"/>
      <c r="I29" s="194"/>
      <c r="M29" s="223" t="e">
        <f t="shared" si="4"/>
        <v>#N/A</v>
      </c>
      <c r="N29" s="223" t="e">
        <f t="shared" si="2"/>
        <v>#N/A</v>
      </c>
    </row>
    <row r="30" spans="1:14" s="112" customFormat="1">
      <c r="A30" s="152"/>
      <c r="B30" s="205"/>
      <c r="C30" s="205"/>
      <c r="D30" s="205"/>
      <c r="E30" s="206"/>
      <c r="F30" s="206"/>
      <c r="G30" s="207">
        <f t="shared" si="3"/>
        <v>0</v>
      </c>
      <c r="H30" s="178"/>
      <c r="I30" s="194"/>
      <c r="M30" s="223" t="e">
        <f t="shared" si="4"/>
        <v>#N/A</v>
      </c>
      <c r="N30" s="223" t="e">
        <f t="shared" si="2"/>
        <v>#N/A</v>
      </c>
    </row>
    <row r="31" spans="1:14" s="112" customFormat="1">
      <c r="A31" s="152"/>
      <c r="B31" s="205"/>
      <c r="C31" s="205"/>
      <c r="D31" s="205"/>
      <c r="E31" s="206"/>
      <c r="F31" s="206"/>
      <c r="G31" s="207">
        <f t="shared" si="3"/>
        <v>0</v>
      </c>
      <c r="H31" s="178"/>
      <c r="I31" s="194"/>
      <c r="M31" s="223" t="e">
        <f t="shared" si="4"/>
        <v>#N/A</v>
      </c>
      <c r="N31" s="223" t="e">
        <f t="shared" si="2"/>
        <v>#N/A</v>
      </c>
    </row>
    <row r="32" spans="1:14" s="112" customFormat="1">
      <c r="A32" s="152"/>
      <c r="B32" s="205"/>
      <c r="C32" s="205"/>
      <c r="D32" s="205"/>
      <c r="E32" s="206"/>
      <c r="F32" s="206"/>
      <c r="G32" s="207">
        <f t="shared" si="3"/>
        <v>0</v>
      </c>
      <c r="H32" s="178"/>
      <c r="I32" s="194"/>
      <c r="M32" s="223" t="e">
        <f t="shared" si="4"/>
        <v>#N/A</v>
      </c>
      <c r="N32" s="223" t="e">
        <f t="shared" si="2"/>
        <v>#N/A</v>
      </c>
    </row>
    <row r="33" spans="1:14" s="112" customFormat="1">
      <c r="A33" s="152"/>
      <c r="B33" s="205"/>
      <c r="C33" s="205"/>
      <c r="D33" s="205"/>
      <c r="E33" s="206"/>
      <c r="F33" s="206"/>
      <c r="G33" s="207">
        <f t="shared" si="3"/>
        <v>0</v>
      </c>
      <c r="H33" s="178"/>
      <c r="I33" s="194"/>
      <c r="M33" s="223" t="e">
        <f t="shared" si="4"/>
        <v>#N/A</v>
      </c>
      <c r="N33" s="223" t="e">
        <f t="shared" si="2"/>
        <v>#N/A</v>
      </c>
    </row>
    <row r="34" spans="1:14" s="112" customFormat="1">
      <c r="A34" s="152"/>
      <c r="B34" s="205"/>
      <c r="C34" s="205"/>
      <c r="D34" s="205"/>
      <c r="E34" s="206"/>
      <c r="F34" s="206"/>
      <c r="G34" s="207">
        <f t="shared" si="3"/>
        <v>0</v>
      </c>
      <c r="H34" s="178"/>
      <c r="I34" s="194"/>
      <c r="M34" s="223" t="e">
        <f t="shared" si="4"/>
        <v>#N/A</v>
      </c>
      <c r="N34" s="223" t="e">
        <f t="shared" si="2"/>
        <v>#N/A</v>
      </c>
    </row>
    <row r="35" spans="1:14" s="112" customFormat="1">
      <c r="A35" s="152"/>
      <c r="B35" s="205"/>
      <c r="C35" s="205"/>
      <c r="D35" s="205"/>
      <c r="E35" s="206"/>
      <c r="F35" s="206"/>
      <c r="G35" s="207">
        <f t="shared" si="3"/>
        <v>0</v>
      </c>
      <c r="H35" s="178"/>
      <c r="I35" s="194"/>
      <c r="M35" s="223" t="e">
        <f t="shared" si="4"/>
        <v>#N/A</v>
      </c>
      <c r="N35" s="223" t="e">
        <f t="shared" si="2"/>
        <v>#N/A</v>
      </c>
    </row>
    <row r="36" spans="1:14" s="112" customFormat="1">
      <c r="A36" s="152"/>
      <c r="B36" s="205"/>
      <c r="C36" s="205"/>
      <c r="D36" s="205"/>
      <c r="E36" s="206"/>
      <c r="F36" s="206"/>
      <c r="G36" s="207">
        <f t="shared" si="3"/>
        <v>0</v>
      </c>
      <c r="H36" s="178"/>
      <c r="I36" s="194"/>
      <c r="M36" s="223" t="e">
        <f t="shared" si="4"/>
        <v>#N/A</v>
      </c>
      <c r="N36" s="223" t="e">
        <f t="shared" si="2"/>
        <v>#N/A</v>
      </c>
    </row>
    <row r="37" spans="1:14" s="112" customFormat="1">
      <c r="A37" s="152"/>
      <c r="B37" s="205"/>
      <c r="C37" s="205"/>
      <c r="D37" s="205"/>
      <c r="E37" s="206"/>
      <c r="F37" s="206"/>
      <c r="G37" s="207">
        <f t="shared" si="3"/>
        <v>0</v>
      </c>
      <c r="H37" s="178"/>
      <c r="I37" s="194"/>
      <c r="M37" s="223" t="e">
        <f t="shared" si="4"/>
        <v>#N/A</v>
      </c>
      <c r="N37" s="223" t="e">
        <f t="shared" si="2"/>
        <v>#N/A</v>
      </c>
    </row>
    <row r="38" spans="1:14" s="112" customFormat="1">
      <c r="A38" s="152"/>
      <c r="B38" s="205"/>
      <c r="C38" s="205"/>
      <c r="D38" s="205"/>
      <c r="E38" s="206"/>
      <c r="F38" s="206"/>
      <c r="G38" s="207">
        <f t="shared" si="3"/>
        <v>0</v>
      </c>
      <c r="H38" s="178"/>
      <c r="I38" s="194"/>
      <c r="M38" s="223" t="e">
        <f t="shared" si="4"/>
        <v>#N/A</v>
      </c>
      <c r="N38" s="223" t="e">
        <f t="shared" si="2"/>
        <v>#N/A</v>
      </c>
    </row>
    <row r="39" spans="1:14" s="112" customFormat="1">
      <c r="A39" s="152"/>
      <c r="B39" s="205"/>
      <c r="C39" s="205"/>
      <c r="D39" s="205"/>
      <c r="E39" s="206"/>
      <c r="F39" s="206"/>
      <c r="G39" s="207">
        <f t="shared" si="3"/>
        <v>0</v>
      </c>
      <c r="H39" s="178"/>
      <c r="I39" s="194"/>
      <c r="M39" s="223" t="e">
        <f t="shared" si="4"/>
        <v>#N/A</v>
      </c>
      <c r="N39" s="223" t="e">
        <f t="shared" si="2"/>
        <v>#N/A</v>
      </c>
    </row>
    <row r="40" spans="1:14" s="112" customFormat="1">
      <c r="A40" s="152"/>
      <c r="B40" s="205"/>
      <c r="C40" s="205"/>
      <c r="D40" s="205"/>
      <c r="E40" s="206"/>
      <c r="F40" s="206"/>
      <c r="G40" s="207">
        <f t="shared" si="3"/>
        <v>0</v>
      </c>
      <c r="H40" s="178"/>
      <c r="I40" s="194"/>
      <c r="M40" s="223" t="e">
        <f t="shared" si="4"/>
        <v>#N/A</v>
      </c>
      <c r="N40" s="223" t="e">
        <f t="shared" si="2"/>
        <v>#N/A</v>
      </c>
    </row>
    <row r="41" spans="1:14" s="112" customFormat="1">
      <c r="A41" s="152"/>
      <c r="B41" s="205"/>
      <c r="C41" s="205"/>
      <c r="D41" s="205"/>
      <c r="E41" s="206"/>
      <c r="F41" s="206"/>
      <c r="G41" s="207">
        <f t="shared" si="3"/>
        <v>0</v>
      </c>
      <c r="H41" s="178"/>
      <c r="I41" s="194"/>
      <c r="M41" s="223" t="e">
        <f t="shared" si="4"/>
        <v>#N/A</v>
      </c>
      <c r="N41" s="223" t="e">
        <f t="shared" si="2"/>
        <v>#N/A</v>
      </c>
    </row>
    <row r="42" spans="1:14" s="112" customFormat="1">
      <c r="A42" s="152"/>
      <c r="B42" s="205"/>
      <c r="C42" s="205"/>
      <c r="D42" s="205"/>
      <c r="E42" s="206"/>
      <c r="F42" s="206"/>
      <c r="G42" s="207">
        <f t="shared" si="3"/>
        <v>0</v>
      </c>
      <c r="H42" s="178"/>
      <c r="I42" s="194"/>
      <c r="M42" s="223" t="e">
        <f t="shared" si="4"/>
        <v>#N/A</v>
      </c>
      <c r="N42" s="223" t="e">
        <f t="shared" si="2"/>
        <v>#N/A</v>
      </c>
    </row>
    <row r="43" spans="1:14" s="112" customFormat="1">
      <c r="A43" s="152"/>
      <c r="B43" s="205"/>
      <c r="C43" s="205"/>
      <c r="D43" s="205"/>
      <c r="E43" s="206"/>
      <c r="F43" s="206"/>
      <c r="G43" s="207">
        <f t="shared" si="3"/>
        <v>0</v>
      </c>
      <c r="H43" s="178"/>
      <c r="I43" s="194"/>
      <c r="M43" s="223" t="e">
        <f t="shared" si="4"/>
        <v>#N/A</v>
      </c>
      <c r="N43" s="223" t="e">
        <f t="shared" si="2"/>
        <v>#N/A</v>
      </c>
    </row>
    <row r="44" spans="1:14" s="112" customFormat="1">
      <c r="A44" s="152"/>
      <c r="B44" s="205"/>
      <c r="C44" s="205"/>
      <c r="D44" s="205"/>
      <c r="E44" s="206"/>
      <c r="F44" s="206"/>
      <c r="G44" s="207">
        <f t="shared" si="3"/>
        <v>0</v>
      </c>
      <c r="H44" s="178"/>
      <c r="I44" s="194"/>
      <c r="M44" s="223" t="e">
        <f t="shared" si="4"/>
        <v>#N/A</v>
      </c>
      <c r="N44" s="223" t="e">
        <f t="shared" si="2"/>
        <v>#N/A</v>
      </c>
    </row>
    <row r="45" spans="1:14" s="112" customFormat="1">
      <c r="A45" s="152"/>
      <c r="B45" s="205"/>
      <c r="C45" s="205"/>
      <c r="D45" s="205"/>
      <c r="E45" s="206"/>
      <c r="F45" s="206"/>
      <c r="G45" s="207">
        <f t="shared" si="3"/>
        <v>0</v>
      </c>
      <c r="H45" s="178"/>
      <c r="I45" s="194"/>
      <c r="M45" s="223" t="e">
        <f t="shared" si="4"/>
        <v>#N/A</v>
      </c>
      <c r="N45" s="223" t="e">
        <f t="shared" si="2"/>
        <v>#N/A</v>
      </c>
    </row>
    <row r="46" spans="1:14" s="112" customFormat="1">
      <c r="A46" s="152"/>
      <c r="B46" s="205"/>
      <c r="C46" s="205"/>
      <c r="D46" s="205"/>
      <c r="E46" s="206"/>
      <c r="F46" s="206"/>
      <c r="G46" s="207">
        <f t="shared" si="3"/>
        <v>0</v>
      </c>
      <c r="H46" s="178"/>
      <c r="I46" s="194"/>
      <c r="M46" s="223" t="e">
        <f t="shared" si="4"/>
        <v>#N/A</v>
      </c>
      <c r="N46" s="223" t="e">
        <f t="shared" si="2"/>
        <v>#N/A</v>
      </c>
    </row>
    <row r="47" spans="1:14" s="112" customFormat="1">
      <c r="A47" s="152"/>
      <c r="B47" s="205"/>
      <c r="C47" s="205"/>
      <c r="D47" s="205"/>
      <c r="E47" s="206"/>
      <c r="F47" s="206"/>
      <c r="G47" s="207">
        <f t="shared" si="3"/>
        <v>0</v>
      </c>
      <c r="H47" s="178"/>
      <c r="I47" s="194"/>
      <c r="M47" s="223" t="e">
        <f t="shared" si="4"/>
        <v>#N/A</v>
      </c>
      <c r="N47" s="223" t="e">
        <f t="shared" si="2"/>
        <v>#N/A</v>
      </c>
    </row>
    <row r="48" spans="1:14" s="112" customFormat="1">
      <c r="A48" s="152"/>
      <c r="B48" s="205"/>
      <c r="C48" s="205"/>
      <c r="D48" s="205"/>
      <c r="E48" s="206"/>
      <c r="F48" s="206"/>
      <c r="G48" s="207">
        <f t="shared" si="3"/>
        <v>0</v>
      </c>
      <c r="H48" s="178"/>
      <c r="I48" s="194"/>
      <c r="M48" s="223" t="e">
        <f t="shared" si="4"/>
        <v>#N/A</v>
      </c>
      <c r="N48" s="223" t="e">
        <f t="shared" si="2"/>
        <v>#N/A</v>
      </c>
    </row>
    <row r="49" spans="1:14" s="112" customFormat="1">
      <c r="A49" s="152"/>
      <c r="B49" s="205"/>
      <c r="C49" s="205"/>
      <c r="D49" s="205"/>
      <c r="E49" s="206"/>
      <c r="F49" s="206"/>
      <c r="G49" s="207">
        <f t="shared" si="3"/>
        <v>0</v>
      </c>
      <c r="H49" s="178"/>
      <c r="I49" s="194"/>
      <c r="M49" s="223" t="e">
        <f t="shared" si="4"/>
        <v>#N/A</v>
      </c>
      <c r="N49" s="223" t="e">
        <f t="shared" si="2"/>
        <v>#N/A</v>
      </c>
    </row>
    <row r="50" spans="1:14" s="112" customFormat="1">
      <c r="A50" s="152"/>
      <c r="B50" s="205"/>
      <c r="C50" s="205"/>
      <c r="D50" s="205"/>
      <c r="E50" s="206"/>
      <c r="F50" s="206"/>
      <c r="G50" s="207">
        <f t="shared" si="3"/>
        <v>0</v>
      </c>
      <c r="H50" s="178"/>
      <c r="I50" s="194"/>
      <c r="M50" s="223" t="e">
        <f t="shared" si="4"/>
        <v>#N/A</v>
      </c>
      <c r="N50" s="223" t="e">
        <f t="shared" si="2"/>
        <v>#N/A</v>
      </c>
    </row>
    <row r="51" spans="1:14" s="112" customFormat="1">
      <c r="A51" s="152"/>
      <c r="B51" s="205"/>
      <c r="C51" s="205"/>
      <c r="D51" s="205"/>
      <c r="E51" s="206"/>
      <c r="F51" s="206"/>
      <c r="G51" s="207">
        <f t="shared" si="3"/>
        <v>0</v>
      </c>
      <c r="H51" s="178"/>
      <c r="I51" s="194"/>
      <c r="M51" s="223" t="e">
        <f t="shared" si="4"/>
        <v>#N/A</v>
      </c>
      <c r="N51" s="223" t="e">
        <f t="shared" si="2"/>
        <v>#N/A</v>
      </c>
    </row>
    <row r="52" spans="1:14" s="112" customFormat="1">
      <c r="A52" s="152"/>
      <c r="B52" s="205"/>
      <c r="C52" s="205"/>
      <c r="D52" s="205"/>
      <c r="E52" s="206"/>
      <c r="F52" s="206"/>
      <c r="G52" s="207">
        <f t="shared" si="3"/>
        <v>0</v>
      </c>
      <c r="H52" s="178"/>
      <c r="I52" s="194"/>
      <c r="M52" s="223" t="e">
        <f t="shared" si="4"/>
        <v>#N/A</v>
      </c>
      <c r="N52" s="223" t="e">
        <f t="shared" si="2"/>
        <v>#N/A</v>
      </c>
    </row>
    <row r="53" spans="1:14" s="112" customFormat="1">
      <c r="A53" s="152"/>
      <c r="B53" s="205"/>
      <c r="C53" s="205"/>
      <c r="D53" s="205"/>
      <c r="E53" s="206"/>
      <c r="F53" s="206"/>
      <c r="G53" s="207">
        <f t="shared" ref="G53:G116" si="5">E53*F53</f>
        <v>0</v>
      </c>
      <c r="H53" s="178"/>
      <c r="I53" s="194"/>
      <c r="M53" s="223" t="e">
        <f t="shared" si="4"/>
        <v>#N/A</v>
      </c>
      <c r="N53" s="223" t="e">
        <f t="shared" si="2"/>
        <v>#N/A</v>
      </c>
    </row>
    <row r="54" spans="1:14" s="112" customFormat="1">
      <c r="A54" s="152"/>
      <c r="B54" s="205"/>
      <c r="C54" s="205"/>
      <c r="D54" s="205"/>
      <c r="E54" s="206"/>
      <c r="F54" s="206"/>
      <c r="G54" s="207">
        <f t="shared" si="5"/>
        <v>0</v>
      </c>
      <c r="H54" s="178"/>
      <c r="I54" s="194"/>
      <c r="M54" s="223" t="e">
        <f t="shared" si="4"/>
        <v>#N/A</v>
      </c>
      <c r="N54" s="223" t="e">
        <f t="shared" si="2"/>
        <v>#N/A</v>
      </c>
    </row>
    <row r="55" spans="1:14" s="112" customFormat="1">
      <c r="A55" s="152"/>
      <c r="B55" s="205"/>
      <c r="C55" s="205"/>
      <c r="D55" s="205"/>
      <c r="E55" s="206"/>
      <c r="F55" s="206"/>
      <c r="G55" s="207">
        <f t="shared" si="5"/>
        <v>0</v>
      </c>
      <c r="H55" s="178"/>
      <c r="I55" s="194"/>
      <c r="M55" s="223" t="e">
        <f t="shared" si="4"/>
        <v>#N/A</v>
      </c>
      <c r="N55" s="223" t="e">
        <f t="shared" si="2"/>
        <v>#N/A</v>
      </c>
    </row>
    <row r="56" spans="1:14" s="112" customFormat="1">
      <c r="A56" s="152"/>
      <c r="B56" s="205"/>
      <c r="C56" s="205"/>
      <c r="D56" s="205"/>
      <c r="E56" s="206"/>
      <c r="F56" s="206"/>
      <c r="G56" s="207">
        <f t="shared" si="5"/>
        <v>0</v>
      </c>
      <c r="H56" s="178"/>
      <c r="I56" s="194"/>
      <c r="M56" s="223" t="e">
        <f t="shared" si="4"/>
        <v>#N/A</v>
      </c>
      <c r="N56" s="223" t="e">
        <f t="shared" si="2"/>
        <v>#N/A</v>
      </c>
    </row>
    <row r="57" spans="1:14" s="112" customFormat="1">
      <c r="A57" s="152"/>
      <c r="B57" s="205"/>
      <c r="C57" s="205"/>
      <c r="D57" s="205"/>
      <c r="E57" s="206"/>
      <c r="F57" s="206"/>
      <c r="G57" s="207">
        <f t="shared" si="5"/>
        <v>0</v>
      </c>
      <c r="H57" s="178"/>
      <c r="I57" s="194"/>
      <c r="M57" s="223" t="e">
        <f t="shared" si="4"/>
        <v>#N/A</v>
      </c>
      <c r="N57" s="223" t="e">
        <f t="shared" si="2"/>
        <v>#N/A</v>
      </c>
    </row>
    <row r="58" spans="1:14" s="112" customFormat="1">
      <c r="A58" s="152"/>
      <c r="B58" s="205"/>
      <c r="C58" s="205"/>
      <c r="D58" s="205"/>
      <c r="E58" s="206"/>
      <c r="F58" s="206"/>
      <c r="G58" s="207">
        <f t="shared" si="5"/>
        <v>0</v>
      </c>
      <c r="H58" s="178"/>
      <c r="I58" s="194"/>
      <c r="M58" s="223" t="e">
        <f t="shared" si="4"/>
        <v>#N/A</v>
      </c>
      <c r="N58" s="223" t="e">
        <f t="shared" si="2"/>
        <v>#N/A</v>
      </c>
    </row>
    <row r="59" spans="1:14" s="112" customFormat="1">
      <c r="A59" s="152"/>
      <c r="B59" s="205"/>
      <c r="C59" s="205"/>
      <c r="D59" s="205"/>
      <c r="E59" s="206"/>
      <c r="F59" s="206"/>
      <c r="G59" s="207">
        <f t="shared" si="5"/>
        <v>0</v>
      </c>
      <c r="H59" s="178"/>
      <c r="I59" s="194"/>
      <c r="M59" s="223" t="e">
        <f t="shared" si="4"/>
        <v>#N/A</v>
      </c>
      <c r="N59" s="223" t="e">
        <f t="shared" si="2"/>
        <v>#N/A</v>
      </c>
    </row>
    <row r="60" spans="1:14" s="112" customFormat="1">
      <c r="A60" s="152"/>
      <c r="B60" s="205"/>
      <c r="C60" s="205"/>
      <c r="D60" s="205"/>
      <c r="E60" s="206"/>
      <c r="F60" s="206"/>
      <c r="G60" s="207">
        <f t="shared" si="5"/>
        <v>0</v>
      </c>
      <c r="H60" s="178"/>
      <c r="I60" s="194"/>
      <c r="M60" s="223" t="e">
        <f t="shared" si="4"/>
        <v>#N/A</v>
      </c>
      <c r="N60" s="223" t="e">
        <f t="shared" si="2"/>
        <v>#N/A</v>
      </c>
    </row>
    <row r="61" spans="1:14" s="112" customFormat="1">
      <c r="A61" s="152"/>
      <c r="B61" s="205"/>
      <c r="C61" s="205"/>
      <c r="D61" s="205"/>
      <c r="E61" s="206"/>
      <c r="F61" s="206"/>
      <c r="G61" s="207">
        <f t="shared" si="5"/>
        <v>0</v>
      </c>
      <c r="H61" s="178"/>
      <c r="I61" s="194"/>
      <c r="M61" s="223" t="e">
        <f t="shared" si="4"/>
        <v>#N/A</v>
      </c>
      <c r="N61" s="223" t="e">
        <f t="shared" si="2"/>
        <v>#N/A</v>
      </c>
    </row>
    <row r="62" spans="1:14" s="112" customFormat="1">
      <c r="A62" s="152"/>
      <c r="B62" s="205"/>
      <c r="C62" s="205"/>
      <c r="D62" s="205"/>
      <c r="E62" s="206"/>
      <c r="F62" s="206"/>
      <c r="G62" s="207">
        <f t="shared" si="5"/>
        <v>0</v>
      </c>
      <c r="H62" s="178"/>
      <c r="I62" s="194"/>
      <c r="M62" s="223" t="e">
        <f t="shared" si="4"/>
        <v>#N/A</v>
      </c>
      <c r="N62" s="223" t="e">
        <f t="shared" si="2"/>
        <v>#N/A</v>
      </c>
    </row>
    <row r="63" spans="1:14" s="112" customFormat="1">
      <c r="A63" s="152"/>
      <c r="B63" s="205"/>
      <c r="C63" s="205"/>
      <c r="D63" s="205"/>
      <c r="E63" s="206"/>
      <c r="F63" s="206"/>
      <c r="G63" s="207">
        <f t="shared" si="5"/>
        <v>0</v>
      </c>
      <c r="H63" s="178"/>
      <c r="I63" s="194"/>
      <c r="M63" s="223" t="e">
        <f t="shared" si="4"/>
        <v>#N/A</v>
      </c>
      <c r="N63" s="223" t="e">
        <f t="shared" si="2"/>
        <v>#N/A</v>
      </c>
    </row>
    <row r="64" spans="1:14" s="112" customFormat="1">
      <c r="A64" s="152"/>
      <c r="B64" s="205"/>
      <c r="C64" s="205"/>
      <c r="D64" s="205"/>
      <c r="E64" s="206"/>
      <c r="F64" s="206"/>
      <c r="G64" s="207">
        <f t="shared" si="5"/>
        <v>0</v>
      </c>
      <c r="H64" s="178"/>
      <c r="I64" s="194"/>
      <c r="M64" s="223" t="e">
        <f t="shared" si="4"/>
        <v>#N/A</v>
      </c>
      <c r="N64" s="223" t="e">
        <f t="shared" si="2"/>
        <v>#N/A</v>
      </c>
    </row>
    <row r="65" spans="1:14" s="112" customFormat="1">
      <c r="A65" s="152"/>
      <c r="B65" s="205"/>
      <c r="C65" s="205"/>
      <c r="D65" s="205"/>
      <c r="E65" s="206"/>
      <c r="F65" s="206"/>
      <c r="G65" s="207">
        <f t="shared" si="5"/>
        <v>0</v>
      </c>
      <c r="H65" s="178"/>
      <c r="I65" s="194"/>
      <c r="M65" s="223" t="e">
        <f t="shared" si="4"/>
        <v>#N/A</v>
      </c>
      <c r="N65" s="223" t="e">
        <f t="shared" si="2"/>
        <v>#N/A</v>
      </c>
    </row>
    <row r="66" spans="1:14" s="112" customFormat="1">
      <c r="A66" s="152"/>
      <c r="B66" s="205"/>
      <c r="C66" s="205"/>
      <c r="D66" s="205"/>
      <c r="E66" s="206"/>
      <c r="F66" s="206"/>
      <c r="G66" s="207">
        <f t="shared" si="5"/>
        <v>0</v>
      </c>
      <c r="H66" s="178"/>
      <c r="I66" s="194"/>
      <c r="M66" s="223" t="e">
        <f t="shared" si="4"/>
        <v>#N/A</v>
      </c>
      <c r="N66" s="223" t="e">
        <f t="shared" si="2"/>
        <v>#N/A</v>
      </c>
    </row>
    <row r="67" spans="1:14" s="112" customFormat="1">
      <c r="A67" s="152"/>
      <c r="B67" s="205"/>
      <c r="C67" s="205"/>
      <c r="D67" s="205"/>
      <c r="E67" s="206"/>
      <c r="F67" s="206"/>
      <c r="G67" s="207">
        <f t="shared" si="5"/>
        <v>0</v>
      </c>
      <c r="H67" s="178"/>
      <c r="I67" s="194"/>
      <c r="M67" s="223" t="e">
        <f t="shared" si="4"/>
        <v>#N/A</v>
      </c>
      <c r="N67" s="223" t="e">
        <f t="shared" si="2"/>
        <v>#N/A</v>
      </c>
    </row>
    <row r="68" spans="1:14" s="112" customFormat="1">
      <c r="A68" s="152"/>
      <c r="B68" s="205"/>
      <c r="C68" s="205"/>
      <c r="D68" s="205"/>
      <c r="E68" s="206"/>
      <c r="F68" s="206"/>
      <c r="G68" s="207">
        <f t="shared" si="5"/>
        <v>0</v>
      </c>
      <c r="H68" s="178"/>
      <c r="I68" s="194"/>
      <c r="M68" s="223" t="e">
        <f t="shared" si="4"/>
        <v>#N/A</v>
      </c>
      <c r="N68" s="223" t="e">
        <f t="shared" si="2"/>
        <v>#N/A</v>
      </c>
    </row>
    <row r="69" spans="1:14" s="112" customFormat="1">
      <c r="A69" s="152"/>
      <c r="B69" s="205"/>
      <c r="C69" s="205"/>
      <c r="D69" s="205"/>
      <c r="E69" s="206"/>
      <c r="F69" s="206"/>
      <c r="G69" s="207">
        <f t="shared" si="5"/>
        <v>0</v>
      </c>
      <c r="H69" s="178"/>
      <c r="I69" s="194"/>
      <c r="M69" s="223" t="e">
        <f t="shared" si="4"/>
        <v>#N/A</v>
      </c>
      <c r="N69" s="223" t="e">
        <f t="shared" si="2"/>
        <v>#N/A</v>
      </c>
    </row>
    <row r="70" spans="1:14" s="112" customFormat="1">
      <c r="A70" s="152"/>
      <c r="B70" s="205"/>
      <c r="C70" s="205"/>
      <c r="D70" s="205"/>
      <c r="E70" s="206"/>
      <c r="F70" s="206"/>
      <c r="G70" s="207">
        <f t="shared" si="5"/>
        <v>0</v>
      </c>
      <c r="H70" s="178"/>
      <c r="I70" s="194"/>
      <c r="M70" s="223" t="e">
        <f t="shared" si="4"/>
        <v>#N/A</v>
      </c>
      <c r="N70" s="223" t="e">
        <f t="shared" si="2"/>
        <v>#N/A</v>
      </c>
    </row>
    <row r="71" spans="1:14" s="112" customFormat="1">
      <c r="A71" s="152"/>
      <c r="B71" s="205"/>
      <c r="C71" s="205"/>
      <c r="D71" s="205"/>
      <c r="E71" s="206"/>
      <c r="F71" s="206"/>
      <c r="G71" s="207">
        <f t="shared" si="5"/>
        <v>0</v>
      </c>
      <c r="H71" s="178"/>
      <c r="I71" s="194"/>
      <c r="M71" s="223" t="e">
        <f t="shared" si="4"/>
        <v>#N/A</v>
      </c>
      <c r="N71" s="223" t="e">
        <f t="shared" si="2"/>
        <v>#N/A</v>
      </c>
    </row>
    <row r="72" spans="1:14" s="112" customFormat="1">
      <c r="A72" s="152"/>
      <c r="B72" s="205"/>
      <c r="C72" s="205"/>
      <c r="D72" s="205"/>
      <c r="E72" s="206"/>
      <c r="F72" s="206"/>
      <c r="G72" s="207">
        <f t="shared" si="5"/>
        <v>0</v>
      </c>
      <c r="H72" s="178"/>
      <c r="I72" s="194"/>
      <c r="M72" s="223" t="e">
        <f t="shared" si="4"/>
        <v>#N/A</v>
      </c>
      <c r="N72" s="223" t="e">
        <f t="shared" si="2"/>
        <v>#N/A</v>
      </c>
    </row>
    <row r="73" spans="1:14" s="112" customFormat="1">
      <c r="A73" s="152"/>
      <c r="B73" s="205"/>
      <c r="C73" s="205"/>
      <c r="D73" s="205"/>
      <c r="E73" s="206"/>
      <c r="F73" s="206"/>
      <c r="G73" s="207">
        <f t="shared" si="5"/>
        <v>0</v>
      </c>
      <c r="H73" s="178"/>
      <c r="I73" s="194"/>
      <c r="M73" s="223" t="e">
        <f t="shared" si="4"/>
        <v>#N/A</v>
      </c>
      <c r="N73" s="223" t="e">
        <f t="shared" si="2"/>
        <v>#N/A</v>
      </c>
    </row>
    <row r="74" spans="1:14" s="112" customFormat="1">
      <c r="A74" s="152"/>
      <c r="B74" s="205"/>
      <c r="C74" s="205"/>
      <c r="D74" s="205"/>
      <c r="E74" s="206"/>
      <c r="F74" s="206"/>
      <c r="G74" s="207">
        <f t="shared" si="5"/>
        <v>0</v>
      </c>
      <c r="H74" s="178"/>
      <c r="I74" s="194"/>
      <c r="M74" s="223" t="e">
        <f t="shared" si="4"/>
        <v>#N/A</v>
      </c>
      <c r="N74" s="223" t="e">
        <f t="shared" si="2"/>
        <v>#N/A</v>
      </c>
    </row>
    <row r="75" spans="1:14" s="112" customFormat="1">
      <c r="A75" s="152"/>
      <c r="B75" s="205"/>
      <c r="C75" s="205"/>
      <c r="D75" s="205"/>
      <c r="E75" s="206"/>
      <c r="F75" s="206"/>
      <c r="G75" s="207">
        <f t="shared" si="5"/>
        <v>0</v>
      </c>
      <c r="H75" s="178"/>
      <c r="I75" s="194"/>
      <c r="M75" s="223" t="e">
        <f t="shared" si="4"/>
        <v>#N/A</v>
      </c>
      <c r="N75" s="223" t="e">
        <f t="shared" si="2"/>
        <v>#N/A</v>
      </c>
    </row>
    <row r="76" spans="1:14" s="112" customFormat="1">
      <c r="A76" s="152"/>
      <c r="B76" s="205"/>
      <c r="C76" s="205"/>
      <c r="D76" s="205"/>
      <c r="E76" s="206"/>
      <c r="F76" s="206"/>
      <c r="G76" s="207">
        <f t="shared" si="5"/>
        <v>0</v>
      </c>
      <c r="H76" s="178"/>
      <c r="I76" s="194"/>
      <c r="M76" s="223" t="e">
        <f t="shared" si="4"/>
        <v>#N/A</v>
      </c>
      <c r="N76" s="223" t="e">
        <f t="shared" si="2"/>
        <v>#N/A</v>
      </c>
    </row>
    <row r="77" spans="1:14" s="112" customFormat="1">
      <c r="A77" s="152"/>
      <c r="B77" s="205"/>
      <c r="C77" s="205"/>
      <c r="D77" s="205"/>
      <c r="E77" s="206"/>
      <c r="F77" s="206"/>
      <c r="G77" s="207">
        <f t="shared" si="5"/>
        <v>0</v>
      </c>
      <c r="H77" s="178"/>
      <c r="I77" s="194"/>
      <c r="M77" s="223" t="e">
        <f t="shared" si="4"/>
        <v>#N/A</v>
      </c>
      <c r="N77" s="223" t="e">
        <f t="shared" si="2"/>
        <v>#N/A</v>
      </c>
    </row>
    <row r="78" spans="1:14" s="112" customFormat="1">
      <c r="A78" s="152"/>
      <c r="B78" s="205"/>
      <c r="C78" s="205"/>
      <c r="D78" s="205"/>
      <c r="E78" s="206"/>
      <c r="F78" s="206"/>
      <c r="G78" s="207">
        <f t="shared" si="5"/>
        <v>0</v>
      </c>
      <c r="H78" s="178"/>
      <c r="I78" s="194"/>
      <c r="M78" s="223" t="e">
        <f t="shared" si="4"/>
        <v>#N/A</v>
      </c>
      <c r="N78" s="223" t="e">
        <f t="shared" si="2"/>
        <v>#N/A</v>
      </c>
    </row>
    <row r="79" spans="1:14" s="112" customFormat="1">
      <c r="A79" s="152"/>
      <c r="B79" s="205"/>
      <c r="C79" s="205"/>
      <c r="D79" s="205"/>
      <c r="E79" s="206"/>
      <c r="F79" s="206"/>
      <c r="G79" s="207">
        <f t="shared" si="5"/>
        <v>0</v>
      </c>
      <c r="H79" s="178"/>
      <c r="I79" s="194"/>
      <c r="M79" s="223" t="e">
        <f t="shared" si="4"/>
        <v>#N/A</v>
      </c>
      <c r="N79" s="223" t="e">
        <f t="shared" si="2"/>
        <v>#N/A</v>
      </c>
    </row>
    <row r="80" spans="1:14" s="112" customFormat="1">
      <c r="A80" s="152"/>
      <c r="B80" s="205"/>
      <c r="C80" s="205"/>
      <c r="D80" s="205"/>
      <c r="E80" s="206"/>
      <c r="F80" s="206"/>
      <c r="G80" s="207">
        <f t="shared" si="5"/>
        <v>0</v>
      </c>
      <c r="H80" s="178"/>
      <c r="I80" s="194"/>
      <c r="M80" s="223" t="e">
        <f t="shared" si="4"/>
        <v>#N/A</v>
      </c>
      <c r="N80" s="223" t="e">
        <f t="shared" si="2"/>
        <v>#N/A</v>
      </c>
    </row>
    <row r="81" spans="1:14" s="112" customFormat="1">
      <c r="A81" s="152"/>
      <c r="B81" s="205"/>
      <c r="C81" s="205"/>
      <c r="D81" s="205"/>
      <c r="E81" s="206"/>
      <c r="F81" s="206"/>
      <c r="G81" s="207">
        <f t="shared" si="5"/>
        <v>0</v>
      </c>
      <c r="H81" s="178"/>
      <c r="I81" s="194"/>
      <c r="M81" s="223" t="e">
        <f t="shared" si="4"/>
        <v>#N/A</v>
      </c>
      <c r="N81" s="223" t="e">
        <f t="shared" si="2"/>
        <v>#N/A</v>
      </c>
    </row>
    <row r="82" spans="1:14" s="112" customFormat="1">
      <c r="A82" s="152"/>
      <c r="B82" s="205"/>
      <c r="C82" s="205"/>
      <c r="D82" s="205"/>
      <c r="E82" s="206"/>
      <c r="F82" s="206"/>
      <c r="G82" s="207">
        <f t="shared" si="5"/>
        <v>0</v>
      </c>
      <c r="H82" s="178"/>
      <c r="I82" s="194"/>
      <c r="M82" s="223" t="e">
        <f t="shared" si="4"/>
        <v>#N/A</v>
      </c>
      <c r="N82" s="223" t="e">
        <f t="shared" si="2"/>
        <v>#N/A</v>
      </c>
    </row>
    <row r="83" spans="1:14" s="112" customFormat="1">
      <c r="A83" s="152"/>
      <c r="B83" s="205"/>
      <c r="C83" s="205"/>
      <c r="D83" s="205"/>
      <c r="E83" s="206"/>
      <c r="F83" s="206"/>
      <c r="G83" s="207">
        <f t="shared" si="5"/>
        <v>0</v>
      </c>
      <c r="H83" s="178"/>
      <c r="I83" s="194"/>
      <c r="M83" s="223" t="e">
        <f t="shared" si="4"/>
        <v>#N/A</v>
      </c>
      <c r="N83" s="223" t="e">
        <f t="shared" si="2"/>
        <v>#N/A</v>
      </c>
    </row>
    <row r="84" spans="1:14" s="112" customFormat="1">
      <c r="A84" s="152"/>
      <c r="B84" s="205"/>
      <c r="C84" s="205"/>
      <c r="D84" s="205"/>
      <c r="E84" s="206"/>
      <c r="F84" s="206"/>
      <c r="G84" s="207">
        <f t="shared" si="5"/>
        <v>0</v>
      </c>
      <c r="H84" s="178"/>
      <c r="I84" s="194"/>
      <c r="M84" s="223" t="e">
        <f t="shared" si="4"/>
        <v>#N/A</v>
      </c>
      <c r="N84" s="223" t="e">
        <f t="shared" si="2"/>
        <v>#N/A</v>
      </c>
    </row>
    <row r="85" spans="1:14" s="112" customFormat="1">
      <c r="A85" s="152"/>
      <c r="B85" s="205"/>
      <c r="C85" s="205"/>
      <c r="D85" s="205"/>
      <c r="E85" s="206"/>
      <c r="F85" s="206"/>
      <c r="G85" s="207">
        <f t="shared" si="5"/>
        <v>0</v>
      </c>
      <c r="H85" s="178"/>
      <c r="I85" s="194"/>
      <c r="M85" s="223" t="e">
        <f t="shared" si="4"/>
        <v>#N/A</v>
      </c>
      <c r="N85" s="223" t="e">
        <f t="shared" si="2"/>
        <v>#N/A</v>
      </c>
    </row>
    <row r="86" spans="1:14" s="112" customFormat="1">
      <c r="A86" s="152"/>
      <c r="B86" s="205"/>
      <c r="C86" s="205"/>
      <c r="D86" s="205"/>
      <c r="E86" s="206"/>
      <c r="F86" s="206"/>
      <c r="G86" s="207">
        <f t="shared" si="5"/>
        <v>0</v>
      </c>
      <c r="H86" s="178"/>
      <c r="I86" s="194"/>
      <c r="M86" s="223" t="e">
        <f t="shared" si="4"/>
        <v>#N/A</v>
      </c>
      <c r="N86" s="223" t="e">
        <f t="shared" si="2"/>
        <v>#N/A</v>
      </c>
    </row>
    <row r="87" spans="1:14" s="112" customFormat="1">
      <c r="A87" s="152"/>
      <c r="B87" s="205"/>
      <c r="C87" s="205"/>
      <c r="D87" s="205"/>
      <c r="E87" s="206"/>
      <c r="F87" s="206"/>
      <c r="G87" s="207">
        <f t="shared" si="5"/>
        <v>0</v>
      </c>
      <c r="H87" s="178"/>
      <c r="I87" s="194"/>
      <c r="M87" s="223" t="e">
        <f t="shared" si="4"/>
        <v>#N/A</v>
      </c>
      <c r="N87" s="223" t="e">
        <f t="shared" si="2"/>
        <v>#N/A</v>
      </c>
    </row>
    <row r="88" spans="1:14" s="112" customFormat="1">
      <c r="A88" s="152"/>
      <c r="B88" s="205"/>
      <c r="C88" s="205"/>
      <c r="D88" s="205"/>
      <c r="E88" s="206"/>
      <c r="F88" s="206"/>
      <c r="G88" s="207">
        <f t="shared" si="5"/>
        <v>0</v>
      </c>
      <c r="H88" s="178"/>
      <c r="I88" s="194"/>
      <c r="M88" s="223" t="e">
        <f t="shared" si="4"/>
        <v>#N/A</v>
      </c>
      <c r="N88" s="223" t="e">
        <f t="shared" ref="N88:N133" si="6">M88*F88</f>
        <v>#N/A</v>
      </c>
    </row>
    <row r="89" spans="1:14" s="112" customFormat="1">
      <c r="A89" s="152"/>
      <c r="B89" s="205"/>
      <c r="C89" s="205"/>
      <c r="D89" s="205"/>
      <c r="E89" s="206"/>
      <c r="F89" s="206"/>
      <c r="G89" s="207">
        <f t="shared" si="5"/>
        <v>0</v>
      </c>
      <c r="H89" s="178"/>
      <c r="I89" s="194"/>
      <c r="M89" s="223" t="e">
        <f t="shared" ref="M89:M133" si="7">IF(OR(E89&lt;=VLOOKUP(A89,$L$6:$N$14,2,FALSE),VLOOKUP(A89,$L$6:$N$14,3,FALSE)&lt;&gt;"／台"),E89,VLOOKUP(A89,$L$6:$N$14,2,FALSE))</f>
        <v>#N/A</v>
      </c>
      <c r="N89" s="223" t="e">
        <f t="shared" si="6"/>
        <v>#N/A</v>
      </c>
    </row>
    <row r="90" spans="1:14" s="112" customFormat="1">
      <c r="A90" s="152"/>
      <c r="B90" s="205"/>
      <c r="C90" s="205"/>
      <c r="D90" s="205"/>
      <c r="E90" s="206"/>
      <c r="F90" s="206"/>
      <c r="G90" s="207">
        <f t="shared" si="5"/>
        <v>0</v>
      </c>
      <c r="H90" s="178"/>
      <c r="I90" s="194"/>
      <c r="M90" s="223" t="e">
        <f t="shared" si="7"/>
        <v>#N/A</v>
      </c>
      <c r="N90" s="223" t="e">
        <f t="shared" si="6"/>
        <v>#N/A</v>
      </c>
    </row>
    <row r="91" spans="1:14" s="112" customFormat="1">
      <c r="A91" s="152"/>
      <c r="B91" s="205"/>
      <c r="C91" s="205"/>
      <c r="D91" s="205"/>
      <c r="E91" s="206"/>
      <c r="F91" s="206"/>
      <c r="G91" s="207">
        <f t="shared" si="5"/>
        <v>0</v>
      </c>
      <c r="H91" s="178"/>
      <c r="I91" s="194"/>
      <c r="M91" s="223" t="e">
        <f t="shared" si="7"/>
        <v>#N/A</v>
      </c>
      <c r="N91" s="223" t="e">
        <f t="shared" si="6"/>
        <v>#N/A</v>
      </c>
    </row>
    <row r="92" spans="1:14" s="112" customFormat="1">
      <c r="A92" s="152"/>
      <c r="B92" s="205"/>
      <c r="C92" s="205"/>
      <c r="D92" s="205"/>
      <c r="E92" s="206"/>
      <c r="F92" s="206"/>
      <c r="G92" s="207">
        <f t="shared" si="5"/>
        <v>0</v>
      </c>
      <c r="H92" s="178"/>
      <c r="I92" s="194"/>
      <c r="M92" s="223" t="e">
        <f t="shared" si="7"/>
        <v>#N/A</v>
      </c>
      <c r="N92" s="223" t="e">
        <f t="shared" si="6"/>
        <v>#N/A</v>
      </c>
    </row>
    <row r="93" spans="1:14" s="112" customFormat="1">
      <c r="A93" s="152"/>
      <c r="B93" s="205"/>
      <c r="C93" s="205"/>
      <c r="D93" s="205"/>
      <c r="E93" s="206"/>
      <c r="F93" s="206"/>
      <c r="G93" s="207">
        <f t="shared" si="5"/>
        <v>0</v>
      </c>
      <c r="H93" s="178"/>
      <c r="I93" s="194"/>
      <c r="M93" s="223" t="e">
        <f t="shared" si="7"/>
        <v>#N/A</v>
      </c>
      <c r="N93" s="223" t="e">
        <f t="shared" si="6"/>
        <v>#N/A</v>
      </c>
    </row>
    <row r="94" spans="1:14" s="112" customFormat="1">
      <c r="A94" s="152"/>
      <c r="B94" s="205"/>
      <c r="C94" s="205"/>
      <c r="D94" s="205"/>
      <c r="E94" s="206"/>
      <c r="F94" s="206"/>
      <c r="G94" s="207">
        <f t="shared" si="5"/>
        <v>0</v>
      </c>
      <c r="H94" s="178"/>
      <c r="I94" s="194"/>
      <c r="M94" s="223" t="e">
        <f t="shared" si="7"/>
        <v>#N/A</v>
      </c>
      <c r="N94" s="223" t="e">
        <f t="shared" si="6"/>
        <v>#N/A</v>
      </c>
    </row>
    <row r="95" spans="1:14" s="112" customFormat="1">
      <c r="A95" s="152"/>
      <c r="B95" s="205"/>
      <c r="C95" s="205"/>
      <c r="D95" s="205"/>
      <c r="E95" s="206"/>
      <c r="F95" s="206"/>
      <c r="G95" s="207">
        <f t="shared" si="5"/>
        <v>0</v>
      </c>
      <c r="H95" s="178"/>
      <c r="I95" s="194"/>
      <c r="M95" s="223" t="e">
        <f t="shared" si="7"/>
        <v>#N/A</v>
      </c>
      <c r="N95" s="223" t="e">
        <f t="shared" si="6"/>
        <v>#N/A</v>
      </c>
    </row>
    <row r="96" spans="1:14" s="112" customFormat="1">
      <c r="A96" s="152"/>
      <c r="B96" s="205"/>
      <c r="C96" s="205"/>
      <c r="D96" s="205"/>
      <c r="E96" s="206"/>
      <c r="F96" s="206"/>
      <c r="G96" s="207">
        <f t="shared" si="5"/>
        <v>0</v>
      </c>
      <c r="H96" s="178"/>
      <c r="I96" s="194"/>
      <c r="M96" s="223" t="e">
        <f t="shared" si="7"/>
        <v>#N/A</v>
      </c>
      <c r="N96" s="223" t="e">
        <f t="shared" si="6"/>
        <v>#N/A</v>
      </c>
    </row>
    <row r="97" spans="1:14" s="112" customFormat="1">
      <c r="A97" s="152"/>
      <c r="B97" s="205"/>
      <c r="C97" s="205"/>
      <c r="D97" s="205"/>
      <c r="E97" s="206"/>
      <c r="F97" s="206"/>
      <c r="G97" s="207">
        <f t="shared" si="5"/>
        <v>0</v>
      </c>
      <c r="H97" s="178"/>
      <c r="I97" s="194"/>
      <c r="M97" s="223" t="e">
        <f t="shared" si="7"/>
        <v>#N/A</v>
      </c>
      <c r="N97" s="223" t="e">
        <f t="shared" si="6"/>
        <v>#N/A</v>
      </c>
    </row>
    <row r="98" spans="1:14" s="112" customFormat="1">
      <c r="A98" s="152"/>
      <c r="B98" s="205"/>
      <c r="C98" s="205"/>
      <c r="D98" s="205"/>
      <c r="E98" s="206"/>
      <c r="F98" s="206"/>
      <c r="G98" s="207">
        <f t="shared" si="5"/>
        <v>0</v>
      </c>
      <c r="H98" s="178"/>
      <c r="I98" s="194"/>
      <c r="M98" s="223" t="e">
        <f t="shared" si="7"/>
        <v>#N/A</v>
      </c>
      <c r="N98" s="223" t="e">
        <f t="shared" si="6"/>
        <v>#N/A</v>
      </c>
    </row>
    <row r="99" spans="1:14" s="112" customFormat="1">
      <c r="A99" s="152"/>
      <c r="B99" s="205"/>
      <c r="C99" s="205"/>
      <c r="D99" s="205"/>
      <c r="E99" s="206"/>
      <c r="F99" s="206"/>
      <c r="G99" s="207">
        <f t="shared" si="5"/>
        <v>0</v>
      </c>
      <c r="H99" s="178"/>
      <c r="I99" s="194"/>
      <c r="M99" s="223" t="e">
        <f t="shared" si="7"/>
        <v>#N/A</v>
      </c>
      <c r="N99" s="223" t="e">
        <f t="shared" si="6"/>
        <v>#N/A</v>
      </c>
    </row>
    <row r="100" spans="1:14" s="112" customFormat="1">
      <c r="A100" s="152"/>
      <c r="B100" s="205"/>
      <c r="C100" s="205"/>
      <c r="D100" s="205"/>
      <c r="E100" s="206"/>
      <c r="F100" s="206"/>
      <c r="G100" s="207">
        <f t="shared" si="5"/>
        <v>0</v>
      </c>
      <c r="H100" s="178"/>
      <c r="I100" s="194"/>
      <c r="M100" s="223" t="e">
        <f t="shared" si="7"/>
        <v>#N/A</v>
      </c>
      <c r="N100" s="223" t="e">
        <f t="shared" si="6"/>
        <v>#N/A</v>
      </c>
    </row>
    <row r="101" spans="1:14" s="112" customFormat="1">
      <c r="A101" s="152"/>
      <c r="B101" s="205"/>
      <c r="C101" s="205"/>
      <c r="D101" s="205"/>
      <c r="E101" s="206"/>
      <c r="F101" s="206"/>
      <c r="G101" s="207">
        <f t="shared" si="5"/>
        <v>0</v>
      </c>
      <c r="H101" s="178"/>
      <c r="I101" s="194"/>
      <c r="M101" s="223" t="e">
        <f t="shared" si="7"/>
        <v>#N/A</v>
      </c>
      <c r="N101" s="223" t="e">
        <f t="shared" si="6"/>
        <v>#N/A</v>
      </c>
    </row>
    <row r="102" spans="1:14" s="112" customFormat="1">
      <c r="A102" s="152"/>
      <c r="B102" s="205"/>
      <c r="C102" s="205"/>
      <c r="D102" s="205"/>
      <c r="E102" s="206"/>
      <c r="F102" s="206"/>
      <c r="G102" s="207">
        <f t="shared" si="5"/>
        <v>0</v>
      </c>
      <c r="H102" s="178"/>
      <c r="I102" s="194"/>
      <c r="M102" s="223" t="e">
        <f t="shared" si="7"/>
        <v>#N/A</v>
      </c>
      <c r="N102" s="223" t="e">
        <f t="shared" si="6"/>
        <v>#N/A</v>
      </c>
    </row>
    <row r="103" spans="1:14" s="112" customFormat="1">
      <c r="A103" s="152"/>
      <c r="B103" s="205"/>
      <c r="C103" s="205"/>
      <c r="D103" s="205"/>
      <c r="E103" s="206"/>
      <c r="F103" s="206"/>
      <c r="G103" s="207">
        <f t="shared" si="5"/>
        <v>0</v>
      </c>
      <c r="H103" s="178"/>
      <c r="I103" s="194"/>
      <c r="M103" s="223" t="e">
        <f t="shared" si="7"/>
        <v>#N/A</v>
      </c>
      <c r="N103" s="223" t="e">
        <f t="shared" si="6"/>
        <v>#N/A</v>
      </c>
    </row>
    <row r="104" spans="1:14" s="112" customFormat="1">
      <c r="A104" s="152"/>
      <c r="B104" s="205"/>
      <c r="C104" s="205"/>
      <c r="D104" s="205"/>
      <c r="E104" s="206"/>
      <c r="F104" s="206"/>
      <c r="G104" s="207">
        <f t="shared" si="5"/>
        <v>0</v>
      </c>
      <c r="H104" s="178"/>
      <c r="I104" s="194"/>
      <c r="M104" s="223" t="e">
        <f t="shared" si="7"/>
        <v>#N/A</v>
      </c>
      <c r="N104" s="223" t="e">
        <f t="shared" si="6"/>
        <v>#N/A</v>
      </c>
    </row>
    <row r="105" spans="1:14" s="112" customFormat="1">
      <c r="A105" s="152"/>
      <c r="B105" s="205"/>
      <c r="C105" s="205"/>
      <c r="D105" s="205"/>
      <c r="E105" s="206"/>
      <c r="F105" s="206"/>
      <c r="G105" s="207">
        <f t="shared" si="5"/>
        <v>0</v>
      </c>
      <c r="H105" s="178"/>
      <c r="I105" s="194"/>
      <c r="M105" s="223" t="e">
        <f t="shared" si="7"/>
        <v>#N/A</v>
      </c>
      <c r="N105" s="223" t="e">
        <f t="shared" si="6"/>
        <v>#N/A</v>
      </c>
    </row>
    <row r="106" spans="1:14" s="112" customFormat="1">
      <c r="A106" s="152"/>
      <c r="B106" s="205"/>
      <c r="C106" s="205"/>
      <c r="D106" s="205"/>
      <c r="E106" s="206"/>
      <c r="F106" s="206"/>
      <c r="G106" s="207">
        <f t="shared" si="5"/>
        <v>0</v>
      </c>
      <c r="H106" s="178"/>
      <c r="I106" s="194"/>
      <c r="M106" s="223" t="e">
        <f t="shared" si="7"/>
        <v>#N/A</v>
      </c>
      <c r="N106" s="223" t="e">
        <f t="shared" si="6"/>
        <v>#N/A</v>
      </c>
    </row>
    <row r="107" spans="1:14" s="112" customFormat="1">
      <c r="A107" s="152"/>
      <c r="B107" s="205"/>
      <c r="C107" s="205"/>
      <c r="D107" s="205"/>
      <c r="E107" s="206"/>
      <c r="F107" s="206"/>
      <c r="G107" s="207">
        <f t="shared" si="5"/>
        <v>0</v>
      </c>
      <c r="H107" s="178"/>
      <c r="I107" s="194"/>
      <c r="M107" s="223" t="e">
        <f t="shared" si="7"/>
        <v>#N/A</v>
      </c>
      <c r="N107" s="223" t="e">
        <f t="shared" si="6"/>
        <v>#N/A</v>
      </c>
    </row>
    <row r="108" spans="1:14" s="112" customFormat="1">
      <c r="A108" s="152"/>
      <c r="B108" s="205"/>
      <c r="C108" s="205"/>
      <c r="D108" s="205"/>
      <c r="E108" s="206"/>
      <c r="F108" s="206"/>
      <c r="G108" s="207">
        <f t="shared" si="5"/>
        <v>0</v>
      </c>
      <c r="H108" s="178"/>
      <c r="I108" s="194"/>
      <c r="M108" s="223" t="e">
        <f t="shared" si="7"/>
        <v>#N/A</v>
      </c>
      <c r="N108" s="223" t="e">
        <f t="shared" si="6"/>
        <v>#N/A</v>
      </c>
    </row>
    <row r="109" spans="1:14" s="112" customFormat="1">
      <c r="A109" s="152"/>
      <c r="B109" s="205"/>
      <c r="C109" s="205"/>
      <c r="D109" s="205"/>
      <c r="E109" s="206"/>
      <c r="F109" s="206"/>
      <c r="G109" s="207">
        <f t="shared" si="5"/>
        <v>0</v>
      </c>
      <c r="H109" s="178"/>
      <c r="I109" s="194"/>
      <c r="M109" s="223" t="e">
        <f t="shared" si="7"/>
        <v>#N/A</v>
      </c>
      <c r="N109" s="223" t="e">
        <f t="shared" si="6"/>
        <v>#N/A</v>
      </c>
    </row>
    <row r="110" spans="1:14" s="112" customFormat="1">
      <c r="A110" s="152"/>
      <c r="B110" s="205"/>
      <c r="C110" s="205"/>
      <c r="D110" s="205"/>
      <c r="E110" s="206"/>
      <c r="F110" s="206"/>
      <c r="G110" s="207">
        <f t="shared" si="5"/>
        <v>0</v>
      </c>
      <c r="H110" s="178"/>
      <c r="I110" s="194"/>
      <c r="M110" s="223" t="e">
        <f t="shared" si="7"/>
        <v>#N/A</v>
      </c>
      <c r="N110" s="223" t="e">
        <f t="shared" si="6"/>
        <v>#N/A</v>
      </c>
    </row>
    <row r="111" spans="1:14" s="112" customFormat="1">
      <c r="A111" s="152"/>
      <c r="B111" s="205"/>
      <c r="C111" s="205"/>
      <c r="D111" s="205"/>
      <c r="E111" s="206"/>
      <c r="F111" s="206"/>
      <c r="G111" s="207">
        <f t="shared" si="5"/>
        <v>0</v>
      </c>
      <c r="H111" s="178"/>
      <c r="I111" s="194"/>
      <c r="M111" s="223" t="e">
        <f t="shared" si="7"/>
        <v>#N/A</v>
      </c>
      <c r="N111" s="223" t="e">
        <f t="shared" si="6"/>
        <v>#N/A</v>
      </c>
    </row>
    <row r="112" spans="1:14" s="112" customFormat="1">
      <c r="A112" s="152"/>
      <c r="B112" s="205"/>
      <c r="C112" s="205"/>
      <c r="D112" s="205"/>
      <c r="E112" s="206"/>
      <c r="F112" s="206"/>
      <c r="G112" s="207">
        <f t="shared" si="5"/>
        <v>0</v>
      </c>
      <c r="H112" s="178"/>
      <c r="I112" s="194"/>
      <c r="M112" s="223" t="e">
        <f t="shared" si="7"/>
        <v>#N/A</v>
      </c>
      <c r="N112" s="223" t="e">
        <f t="shared" si="6"/>
        <v>#N/A</v>
      </c>
    </row>
    <row r="113" spans="1:14" s="112" customFormat="1">
      <c r="A113" s="152"/>
      <c r="B113" s="205"/>
      <c r="C113" s="205"/>
      <c r="D113" s="205"/>
      <c r="E113" s="206"/>
      <c r="F113" s="206"/>
      <c r="G113" s="207">
        <f t="shared" si="5"/>
        <v>0</v>
      </c>
      <c r="H113" s="178"/>
      <c r="I113" s="194"/>
      <c r="M113" s="223" t="e">
        <f t="shared" si="7"/>
        <v>#N/A</v>
      </c>
      <c r="N113" s="223" t="e">
        <f t="shared" si="6"/>
        <v>#N/A</v>
      </c>
    </row>
    <row r="114" spans="1:14" s="112" customFormat="1">
      <c r="A114" s="152"/>
      <c r="B114" s="205"/>
      <c r="C114" s="205"/>
      <c r="D114" s="205"/>
      <c r="E114" s="206"/>
      <c r="F114" s="206"/>
      <c r="G114" s="207">
        <f t="shared" si="5"/>
        <v>0</v>
      </c>
      <c r="H114" s="178"/>
      <c r="I114" s="194"/>
      <c r="M114" s="223" t="e">
        <f t="shared" si="7"/>
        <v>#N/A</v>
      </c>
      <c r="N114" s="223" t="e">
        <f t="shared" si="6"/>
        <v>#N/A</v>
      </c>
    </row>
    <row r="115" spans="1:14" s="112" customFormat="1">
      <c r="A115" s="152"/>
      <c r="B115" s="205"/>
      <c r="C115" s="205"/>
      <c r="D115" s="205"/>
      <c r="E115" s="206"/>
      <c r="F115" s="206"/>
      <c r="G115" s="207">
        <f t="shared" si="5"/>
        <v>0</v>
      </c>
      <c r="H115" s="178"/>
      <c r="I115" s="194"/>
      <c r="M115" s="223" t="e">
        <f t="shared" si="7"/>
        <v>#N/A</v>
      </c>
      <c r="N115" s="223" t="e">
        <f t="shared" si="6"/>
        <v>#N/A</v>
      </c>
    </row>
    <row r="116" spans="1:14" s="112" customFormat="1">
      <c r="A116" s="152"/>
      <c r="B116" s="205"/>
      <c r="C116" s="205"/>
      <c r="D116" s="205"/>
      <c r="E116" s="206"/>
      <c r="F116" s="206"/>
      <c r="G116" s="207">
        <f t="shared" si="5"/>
        <v>0</v>
      </c>
      <c r="H116" s="178"/>
      <c r="I116" s="194"/>
      <c r="M116" s="223" t="e">
        <f t="shared" si="7"/>
        <v>#N/A</v>
      </c>
      <c r="N116" s="223" t="e">
        <f t="shared" si="6"/>
        <v>#N/A</v>
      </c>
    </row>
    <row r="117" spans="1:14" s="112" customFormat="1">
      <c r="A117" s="152"/>
      <c r="B117" s="205"/>
      <c r="C117" s="205"/>
      <c r="D117" s="205"/>
      <c r="E117" s="206"/>
      <c r="F117" s="206"/>
      <c r="G117" s="207">
        <f t="shared" ref="G117:G132" si="8">E117*F117</f>
        <v>0</v>
      </c>
      <c r="H117" s="178"/>
      <c r="I117" s="194"/>
      <c r="M117" s="223" t="e">
        <f t="shared" si="7"/>
        <v>#N/A</v>
      </c>
      <c r="N117" s="223" t="e">
        <f t="shared" si="6"/>
        <v>#N/A</v>
      </c>
    </row>
    <row r="118" spans="1:14" s="112" customFormat="1">
      <c r="A118" s="152"/>
      <c r="B118" s="205"/>
      <c r="C118" s="205"/>
      <c r="D118" s="205"/>
      <c r="E118" s="206"/>
      <c r="F118" s="206"/>
      <c r="G118" s="207">
        <f t="shared" si="8"/>
        <v>0</v>
      </c>
      <c r="H118" s="178"/>
      <c r="I118" s="194"/>
      <c r="M118" s="223" t="e">
        <f t="shared" si="7"/>
        <v>#N/A</v>
      </c>
      <c r="N118" s="223" t="e">
        <f t="shared" si="6"/>
        <v>#N/A</v>
      </c>
    </row>
    <row r="119" spans="1:14" s="112" customFormat="1">
      <c r="A119" s="152"/>
      <c r="B119" s="205"/>
      <c r="C119" s="205"/>
      <c r="D119" s="205"/>
      <c r="E119" s="206"/>
      <c r="F119" s="206"/>
      <c r="G119" s="207">
        <f t="shared" si="8"/>
        <v>0</v>
      </c>
      <c r="H119" s="178"/>
      <c r="I119" s="194"/>
      <c r="M119" s="223" t="e">
        <f t="shared" si="7"/>
        <v>#N/A</v>
      </c>
      <c r="N119" s="223" t="e">
        <f t="shared" si="6"/>
        <v>#N/A</v>
      </c>
    </row>
    <row r="120" spans="1:14" s="112" customFormat="1">
      <c r="A120" s="152"/>
      <c r="B120" s="205"/>
      <c r="C120" s="205"/>
      <c r="D120" s="205"/>
      <c r="E120" s="206"/>
      <c r="F120" s="206"/>
      <c r="G120" s="207">
        <f t="shared" si="8"/>
        <v>0</v>
      </c>
      <c r="H120" s="178"/>
      <c r="I120" s="194"/>
      <c r="M120" s="223" t="e">
        <f t="shared" si="7"/>
        <v>#N/A</v>
      </c>
      <c r="N120" s="223" t="e">
        <f t="shared" si="6"/>
        <v>#N/A</v>
      </c>
    </row>
    <row r="121" spans="1:14" s="112" customFormat="1">
      <c r="A121" s="152"/>
      <c r="B121" s="205"/>
      <c r="C121" s="205"/>
      <c r="D121" s="205"/>
      <c r="E121" s="206"/>
      <c r="F121" s="206"/>
      <c r="G121" s="207">
        <f t="shared" si="8"/>
        <v>0</v>
      </c>
      <c r="H121" s="178"/>
      <c r="I121" s="194"/>
      <c r="M121" s="223" t="e">
        <f t="shared" si="7"/>
        <v>#N/A</v>
      </c>
      <c r="N121" s="223" t="e">
        <f t="shared" si="6"/>
        <v>#N/A</v>
      </c>
    </row>
    <row r="122" spans="1:14" s="112" customFormat="1">
      <c r="A122" s="152"/>
      <c r="B122" s="205"/>
      <c r="C122" s="205"/>
      <c r="D122" s="205"/>
      <c r="E122" s="206"/>
      <c r="F122" s="206"/>
      <c r="G122" s="207">
        <f t="shared" si="8"/>
        <v>0</v>
      </c>
      <c r="H122" s="178"/>
      <c r="I122" s="194"/>
      <c r="M122" s="223" t="e">
        <f t="shared" si="7"/>
        <v>#N/A</v>
      </c>
      <c r="N122" s="223" t="e">
        <f t="shared" si="6"/>
        <v>#N/A</v>
      </c>
    </row>
    <row r="123" spans="1:14" s="112" customFormat="1">
      <c r="A123" s="152"/>
      <c r="B123" s="205"/>
      <c r="C123" s="205"/>
      <c r="D123" s="205"/>
      <c r="E123" s="206"/>
      <c r="F123" s="206"/>
      <c r="G123" s="207">
        <f t="shared" si="8"/>
        <v>0</v>
      </c>
      <c r="H123" s="178"/>
      <c r="I123" s="194"/>
      <c r="M123" s="223" t="e">
        <f t="shared" si="7"/>
        <v>#N/A</v>
      </c>
      <c r="N123" s="223" t="e">
        <f t="shared" si="6"/>
        <v>#N/A</v>
      </c>
    </row>
    <row r="124" spans="1:14" s="112" customFormat="1">
      <c r="A124" s="152"/>
      <c r="B124" s="205"/>
      <c r="C124" s="205"/>
      <c r="D124" s="205"/>
      <c r="E124" s="206"/>
      <c r="F124" s="206"/>
      <c r="G124" s="207">
        <f t="shared" si="8"/>
        <v>0</v>
      </c>
      <c r="H124" s="178"/>
      <c r="I124" s="194"/>
      <c r="M124" s="223" t="e">
        <f t="shared" si="7"/>
        <v>#N/A</v>
      </c>
      <c r="N124" s="223" t="e">
        <f t="shared" si="6"/>
        <v>#N/A</v>
      </c>
    </row>
    <row r="125" spans="1:14" s="112" customFormat="1">
      <c r="A125" s="152"/>
      <c r="B125" s="205"/>
      <c r="C125" s="205"/>
      <c r="D125" s="205"/>
      <c r="E125" s="206"/>
      <c r="F125" s="206"/>
      <c r="G125" s="207">
        <f t="shared" si="8"/>
        <v>0</v>
      </c>
      <c r="H125" s="178"/>
      <c r="I125" s="194"/>
      <c r="M125" s="223" t="e">
        <f t="shared" si="7"/>
        <v>#N/A</v>
      </c>
      <c r="N125" s="223" t="e">
        <f t="shared" si="6"/>
        <v>#N/A</v>
      </c>
    </row>
    <row r="126" spans="1:14" s="112" customFormat="1">
      <c r="A126" s="152"/>
      <c r="B126" s="205"/>
      <c r="C126" s="205"/>
      <c r="D126" s="205"/>
      <c r="E126" s="206"/>
      <c r="F126" s="206"/>
      <c r="G126" s="207">
        <f t="shared" si="8"/>
        <v>0</v>
      </c>
      <c r="H126" s="178"/>
      <c r="I126" s="194"/>
      <c r="M126" s="223" t="e">
        <f t="shared" si="7"/>
        <v>#N/A</v>
      </c>
      <c r="N126" s="223" t="e">
        <f t="shared" si="6"/>
        <v>#N/A</v>
      </c>
    </row>
    <row r="127" spans="1:14" s="112" customFormat="1">
      <c r="A127" s="152"/>
      <c r="B127" s="205"/>
      <c r="C127" s="205"/>
      <c r="D127" s="205"/>
      <c r="E127" s="206"/>
      <c r="F127" s="206"/>
      <c r="G127" s="207">
        <f t="shared" si="8"/>
        <v>0</v>
      </c>
      <c r="H127" s="178"/>
      <c r="I127" s="194"/>
      <c r="M127" s="223" t="e">
        <f t="shared" si="7"/>
        <v>#N/A</v>
      </c>
      <c r="N127" s="223" t="e">
        <f t="shared" si="6"/>
        <v>#N/A</v>
      </c>
    </row>
    <row r="128" spans="1:14" s="112" customFormat="1">
      <c r="A128" s="152"/>
      <c r="B128" s="205"/>
      <c r="C128" s="205"/>
      <c r="D128" s="205"/>
      <c r="E128" s="206"/>
      <c r="F128" s="206"/>
      <c r="G128" s="207">
        <f t="shared" si="8"/>
        <v>0</v>
      </c>
      <c r="H128" s="178"/>
      <c r="I128" s="194"/>
      <c r="M128" s="223" t="e">
        <f t="shared" si="7"/>
        <v>#N/A</v>
      </c>
      <c r="N128" s="223" t="e">
        <f t="shared" si="6"/>
        <v>#N/A</v>
      </c>
    </row>
    <row r="129" spans="1:14" s="112" customFormat="1">
      <c r="A129" s="152"/>
      <c r="B129" s="205"/>
      <c r="C129" s="205"/>
      <c r="D129" s="205"/>
      <c r="E129" s="206"/>
      <c r="F129" s="206"/>
      <c r="G129" s="207">
        <f t="shared" si="8"/>
        <v>0</v>
      </c>
      <c r="H129" s="178"/>
      <c r="I129" s="194"/>
      <c r="M129" s="223" t="e">
        <f t="shared" si="7"/>
        <v>#N/A</v>
      </c>
      <c r="N129" s="223" t="e">
        <f t="shared" si="6"/>
        <v>#N/A</v>
      </c>
    </row>
    <row r="130" spans="1:14" s="112" customFormat="1">
      <c r="A130" s="152"/>
      <c r="B130" s="205"/>
      <c r="C130" s="205"/>
      <c r="D130" s="205"/>
      <c r="E130" s="206"/>
      <c r="F130" s="206"/>
      <c r="G130" s="207">
        <f t="shared" si="8"/>
        <v>0</v>
      </c>
      <c r="H130" s="178"/>
      <c r="I130" s="194"/>
      <c r="M130" s="223" t="e">
        <f t="shared" si="7"/>
        <v>#N/A</v>
      </c>
      <c r="N130" s="223" t="e">
        <f t="shared" si="6"/>
        <v>#N/A</v>
      </c>
    </row>
    <row r="131" spans="1:14" s="112" customFormat="1">
      <c r="A131" s="152"/>
      <c r="B131" s="205"/>
      <c r="C131" s="205"/>
      <c r="D131" s="205"/>
      <c r="E131" s="206"/>
      <c r="F131" s="206"/>
      <c r="G131" s="207">
        <f t="shared" si="8"/>
        <v>0</v>
      </c>
      <c r="H131" s="178"/>
      <c r="I131" s="194"/>
      <c r="M131" s="223" t="e">
        <f t="shared" si="7"/>
        <v>#N/A</v>
      </c>
      <c r="N131" s="223" t="e">
        <f t="shared" si="6"/>
        <v>#N/A</v>
      </c>
    </row>
    <row r="132" spans="1:14" s="112" customFormat="1">
      <c r="A132" s="152"/>
      <c r="B132" s="205"/>
      <c r="C132" s="205"/>
      <c r="D132" s="205"/>
      <c r="E132" s="206"/>
      <c r="F132" s="206"/>
      <c r="G132" s="207">
        <f t="shared" si="8"/>
        <v>0</v>
      </c>
      <c r="H132" s="178"/>
      <c r="I132" s="194"/>
      <c r="M132" s="223" t="e">
        <f t="shared" si="7"/>
        <v>#N/A</v>
      </c>
      <c r="N132" s="223" t="e">
        <f t="shared" si="6"/>
        <v>#N/A</v>
      </c>
    </row>
    <row r="133" spans="1:14" s="112" customFormat="1">
      <c r="A133" s="152"/>
      <c r="B133" s="205"/>
      <c r="C133" s="205"/>
      <c r="D133" s="205"/>
      <c r="E133" s="206"/>
      <c r="F133" s="206"/>
      <c r="G133" s="207">
        <f t="shared" si="3"/>
        <v>0</v>
      </c>
      <c r="H133" s="178"/>
      <c r="I133" s="194"/>
      <c r="M133" s="223" t="e">
        <f t="shared" si="7"/>
        <v>#N/A</v>
      </c>
      <c r="N133" s="223" t="e">
        <f t="shared" si="6"/>
        <v>#N/A</v>
      </c>
    </row>
  </sheetData>
  <sheetProtection algorithmName="SHA-512" hashValue="B/eizkklJ1njE9XLR0yf4svreolJ+UAykkllDtAmzgO/IcGOPp2qNi4AslK1IK7N/uea75/5JudlQYuYbZdz5Q==" saltValue="CXHERtnGmNQ4EX5TQaUf4A==" spinCount="100000" sheet="1" insertRows="0" selectLockedCells="1"/>
  <mergeCells count="21">
    <mergeCell ref="B7:D7"/>
    <mergeCell ref="E7:F7"/>
    <mergeCell ref="F3:H3"/>
    <mergeCell ref="A5:D5"/>
    <mergeCell ref="E5:F5"/>
    <mergeCell ref="B6:D6"/>
    <mergeCell ref="E6:F6"/>
    <mergeCell ref="B8:D8"/>
    <mergeCell ref="E8:F8"/>
    <mergeCell ref="B9:D9"/>
    <mergeCell ref="E9:F9"/>
    <mergeCell ref="B10:D10"/>
    <mergeCell ref="E10:F10"/>
    <mergeCell ref="B14:D14"/>
    <mergeCell ref="E14:F14"/>
    <mergeCell ref="B11:D11"/>
    <mergeCell ref="E11:F11"/>
    <mergeCell ref="B12:D12"/>
    <mergeCell ref="E12:F12"/>
    <mergeCell ref="B13:D13"/>
    <mergeCell ref="E13:F13"/>
  </mergeCells>
  <phoneticPr fontId="2"/>
  <dataValidations count="1">
    <dataValidation type="list" allowBlank="1" showInputMessage="1" showErrorMessage="1" sqref="A24:A133" xr:uid="{E36BE30E-DD1A-4D77-8C31-F0716B45785C}">
      <formula1>$A$6:$A$14</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9E66E-1E96-44D7-A09A-51950EECE8A3}">
  <sheetPr>
    <tabColor rgb="FFFFC000"/>
    <pageSetUpPr fitToPage="1"/>
  </sheetPr>
  <dimension ref="A1:J21"/>
  <sheetViews>
    <sheetView showGridLines="0" view="pageBreakPreview" topLeftCell="A4" zoomScaleNormal="100" zoomScaleSheetLayoutView="100" workbookViewId="0">
      <selection activeCell="E9" sqref="E9:J9"/>
    </sheetView>
  </sheetViews>
  <sheetFormatPr defaultRowHeight="18.75"/>
  <cols>
    <col min="1" max="1" width="3.625" customWidth="1"/>
    <col min="2" max="2" width="19.25" customWidth="1"/>
    <col min="3" max="4" width="20" customWidth="1"/>
    <col min="5" max="5" width="12.875" bestFit="1" customWidth="1"/>
    <col min="6" max="8" width="20" customWidth="1"/>
    <col min="10" max="10" width="0" hidden="1" customWidth="1"/>
  </cols>
  <sheetData>
    <row r="1" spans="1:10" s="99" customFormat="1">
      <c r="A1" s="99" t="s">
        <v>215</v>
      </c>
    </row>
    <row r="2" spans="1:10" s="99" customFormat="1" ht="19.5">
      <c r="A2" s="100" t="s">
        <v>293</v>
      </c>
    </row>
    <row r="3" spans="1:10" s="99" customFormat="1" ht="19.5">
      <c r="D3" s="115"/>
      <c r="F3" s="102" t="s">
        <v>89</v>
      </c>
      <c r="G3" s="340">
        <f>基本情報!E8</f>
        <v>0</v>
      </c>
      <c r="H3" s="340"/>
      <c r="I3" s="115"/>
    </row>
    <row r="5" spans="1:10">
      <c r="B5" s="341" t="s">
        <v>276</v>
      </c>
      <c r="C5" s="341"/>
      <c r="D5" s="341"/>
      <c r="E5" s="342">
        <f>SUM(F6:H6)</f>
        <v>0</v>
      </c>
      <c r="F5" s="136" t="s">
        <v>287</v>
      </c>
      <c r="G5" s="137" t="s">
        <v>288</v>
      </c>
      <c r="H5" s="137" t="s">
        <v>289</v>
      </c>
    </row>
    <row r="6" spans="1:10" s="145" customFormat="1" ht="28.15" customHeight="1">
      <c r="B6" s="341"/>
      <c r="C6" s="341"/>
      <c r="D6" s="341"/>
      <c r="E6" s="342"/>
      <c r="F6" s="209"/>
      <c r="G6" s="209"/>
      <c r="H6" s="209"/>
    </row>
    <row r="7" spans="1:10" s="145" customFormat="1" ht="10.15" customHeight="1"/>
    <row r="8" spans="1:10" s="145" customFormat="1" ht="28.15" customHeight="1">
      <c r="B8" s="169" t="s">
        <v>327</v>
      </c>
      <c r="E8" s="209"/>
      <c r="F8" s="180" t="str">
        <f>IF(E8&gt;J8,"入力できる最大日数("&amp;J8&amp;"日)を超えています","")</f>
        <v/>
      </c>
      <c r="G8" s="169"/>
      <c r="H8" s="169"/>
      <c r="I8" s="169"/>
      <c r="J8" s="169">
        <f>_xlfn.DAYS("2023/9/30","2023/4/1")+1</f>
        <v>183</v>
      </c>
    </row>
    <row r="9" spans="1:10" s="145" customFormat="1" ht="10.15" customHeight="1">
      <c r="E9" s="123"/>
    </row>
    <row r="10" spans="1:10" s="145" customFormat="1" ht="28.15" customHeight="1">
      <c r="B10" s="145" t="s">
        <v>277</v>
      </c>
      <c r="E10" s="210">
        <f>E5*E8</f>
        <v>0</v>
      </c>
    </row>
    <row r="11" spans="1:10" s="145" customFormat="1" ht="31.15" customHeight="1">
      <c r="H11" s="135" t="s">
        <v>18</v>
      </c>
    </row>
    <row r="12" spans="1:10" s="127" customFormat="1">
      <c r="B12" s="343"/>
      <c r="C12" s="125" t="s">
        <v>300</v>
      </c>
      <c r="D12" s="125" t="s">
        <v>301</v>
      </c>
      <c r="E12" s="125" t="s">
        <v>285</v>
      </c>
      <c r="F12" s="125" t="s">
        <v>283</v>
      </c>
      <c r="G12" s="125" t="s">
        <v>275</v>
      </c>
      <c r="H12" s="125" t="s">
        <v>286</v>
      </c>
    </row>
    <row r="13" spans="1:10" s="127" customFormat="1">
      <c r="B13" s="343"/>
      <c r="C13" s="128" t="s">
        <v>11</v>
      </c>
      <c r="D13" s="128" t="s">
        <v>278</v>
      </c>
      <c r="E13" s="128" t="s">
        <v>279</v>
      </c>
      <c r="F13" s="128" t="s">
        <v>280</v>
      </c>
      <c r="G13" s="128" t="s">
        <v>281</v>
      </c>
      <c r="H13" s="128" t="s">
        <v>282</v>
      </c>
    </row>
    <row r="14" spans="1:10" s="127" customFormat="1" ht="97.9" customHeight="1">
      <c r="B14" s="343"/>
      <c r="C14" s="344" t="s">
        <v>302</v>
      </c>
      <c r="D14" s="345"/>
      <c r="E14" s="124"/>
      <c r="F14" s="124"/>
      <c r="G14" s="124"/>
      <c r="H14" s="124"/>
    </row>
    <row r="15" spans="1:10" s="145" customFormat="1" ht="28.15" customHeight="1">
      <c r="B15" s="144" t="s">
        <v>269</v>
      </c>
      <c r="C15" s="211"/>
      <c r="D15" s="211"/>
      <c r="E15" s="129">
        <f>IFERROR(C15/D15,0)</f>
        <v>0</v>
      </c>
      <c r="F15" s="209"/>
      <c r="G15" s="213">
        <f>$E$10*F15</f>
        <v>0</v>
      </c>
      <c r="H15" s="130">
        <f>E15*G15</f>
        <v>0</v>
      </c>
    </row>
    <row r="16" spans="1:10" s="145" customFormat="1" ht="28.15" customHeight="1">
      <c r="B16" s="144" t="s">
        <v>270</v>
      </c>
      <c r="C16" s="211"/>
      <c r="D16" s="211"/>
      <c r="E16" s="129">
        <f t="shared" ref="E16:E20" si="0">IFERROR(C16/D16,0)</f>
        <v>0</v>
      </c>
      <c r="F16" s="209"/>
      <c r="G16" s="213">
        <f t="shared" ref="G16:G20" si="1">$E$10*F16</f>
        <v>0</v>
      </c>
      <c r="H16" s="130">
        <f t="shared" ref="H16:H20" si="2">E16*G16</f>
        <v>0</v>
      </c>
    </row>
    <row r="17" spans="2:8" s="145" customFormat="1" ht="28.15" customHeight="1">
      <c r="B17" s="144" t="s">
        <v>271</v>
      </c>
      <c r="C17" s="211"/>
      <c r="D17" s="211"/>
      <c r="E17" s="129">
        <f t="shared" si="0"/>
        <v>0</v>
      </c>
      <c r="F17" s="209"/>
      <c r="G17" s="213">
        <f t="shared" si="1"/>
        <v>0</v>
      </c>
      <c r="H17" s="130">
        <f t="shared" si="2"/>
        <v>0</v>
      </c>
    </row>
    <row r="18" spans="2:8" s="145" customFormat="1" ht="28.15" customHeight="1">
      <c r="B18" s="144" t="s">
        <v>272</v>
      </c>
      <c r="C18" s="211"/>
      <c r="D18" s="211"/>
      <c r="E18" s="129">
        <f t="shared" si="0"/>
        <v>0</v>
      </c>
      <c r="F18" s="209"/>
      <c r="G18" s="213">
        <f t="shared" si="1"/>
        <v>0</v>
      </c>
      <c r="H18" s="130">
        <f t="shared" si="2"/>
        <v>0</v>
      </c>
    </row>
    <row r="19" spans="2:8" s="145" customFormat="1" ht="28.15" customHeight="1">
      <c r="B19" s="144" t="s">
        <v>273</v>
      </c>
      <c r="C19" s="211"/>
      <c r="D19" s="211"/>
      <c r="E19" s="129">
        <f t="shared" si="0"/>
        <v>0</v>
      </c>
      <c r="F19" s="209"/>
      <c r="G19" s="213">
        <f t="shared" si="1"/>
        <v>0</v>
      </c>
      <c r="H19" s="130">
        <f t="shared" si="2"/>
        <v>0</v>
      </c>
    </row>
    <row r="20" spans="2:8" s="145" customFormat="1" ht="28.15" customHeight="1" thickBot="1">
      <c r="B20" s="131" t="s">
        <v>274</v>
      </c>
      <c r="C20" s="212"/>
      <c r="D20" s="212"/>
      <c r="E20" s="147">
        <f t="shared" si="0"/>
        <v>0</v>
      </c>
      <c r="F20" s="214"/>
      <c r="G20" s="215">
        <f t="shared" si="1"/>
        <v>0</v>
      </c>
      <c r="H20" s="148">
        <f t="shared" si="2"/>
        <v>0</v>
      </c>
    </row>
    <row r="21" spans="2:8" s="145" customFormat="1" ht="28.15" customHeight="1" thickTop="1">
      <c r="B21" s="132" t="s">
        <v>284</v>
      </c>
      <c r="C21" s="133"/>
      <c r="D21" s="133"/>
      <c r="E21" s="134"/>
      <c r="F21" s="134"/>
      <c r="G21" s="134"/>
      <c r="H21" s="149">
        <f>ROUNDDOWN(SUM(H15:H20),0)</f>
        <v>0</v>
      </c>
    </row>
  </sheetData>
  <sheetProtection algorithmName="SHA-512" hashValue="sTEf85krM8m2N706V/58qHlKUAelZHPOQ/XBTNlShiyJDQtQGCy4YZSKHZ1Gc4UY8L6rsMHosoeu895xfZ4jIw==" saltValue="DMNl6dZr1MQbGbxKH9lBRQ==" spinCount="100000" sheet="1" selectLockedCells="1"/>
  <mergeCells count="5">
    <mergeCell ref="G3:H3"/>
    <mergeCell ref="B5:D6"/>
    <mergeCell ref="E5:E6"/>
    <mergeCell ref="B12:B14"/>
    <mergeCell ref="C14:D14"/>
  </mergeCells>
  <phoneticPr fontId="2"/>
  <pageMargins left="0.70866141732283472" right="0.70866141732283472" top="0.6" bottom="0.43" header="0.31496062992125984" footer="0.31496062992125984"/>
  <pageSetup paperSize="9" scale="88"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4101A-2653-49A6-B9D2-00D0AE796E2D}">
  <sheetPr>
    <tabColor rgb="FFFFC000"/>
  </sheetPr>
  <dimension ref="A1:M32"/>
  <sheetViews>
    <sheetView showGridLines="0" showZeros="0" view="pageBreakPreview" zoomScale="60" zoomScaleNormal="85" workbookViewId="0">
      <selection activeCell="E9" sqref="E9:L9"/>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2"/>
    </row>
    <row r="2" spans="1:13">
      <c r="A2" s="379"/>
      <c r="B2" s="379"/>
      <c r="C2" s="379"/>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80" t="s">
        <v>110</v>
      </c>
      <c r="B4" s="380"/>
      <c r="C4" s="381"/>
      <c r="D4" s="381"/>
      <c r="E4" s="381"/>
      <c r="F4" s="381"/>
      <c r="G4" s="381"/>
      <c r="H4" s="381"/>
      <c r="I4" s="381"/>
      <c r="J4" s="381"/>
      <c r="K4" s="381"/>
      <c r="L4" s="381"/>
      <c r="M4" s="381"/>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89</v>
      </c>
      <c r="I7" s="315">
        <f>基本情報!E8</f>
        <v>0</v>
      </c>
      <c r="J7" s="387"/>
      <c r="K7" s="387"/>
      <c r="L7" s="387"/>
      <c r="M7" s="387"/>
    </row>
    <row r="8" spans="1:13">
      <c r="A8" s="18"/>
      <c r="B8" s="18"/>
      <c r="C8" s="18"/>
      <c r="D8" s="18"/>
      <c r="E8" s="18"/>
      <c r="F8" s="18"/>
      <c r="G8" s="18"/>
      <c r="H8" s="18"/>
      <c r="I8" s="18"/>
      <c r="J8" s="18"/>
      <c r="K8" s="18"/>
      <c r="L8" s="18"/>
      <c r="M8" s="18"/>
    </row>
    <row r="9" spans="1:13" ht="19.5" thickBot="1">
      <c r="A9" s="362" t="s">
        <v>61</v>
      </c>
      <c r="B9" s="357"/>
      <c r="C9" s="18"/>
      <c r="D9" s="18"/>
      <c r="E9" s="18"/>
      <c r="F9" s="18"/>
      <c r="G9" s="18"/>
      <c r="H9" s="363" t="s">
        <v>62</v>
      </c>
      <c r="I9" s="363"/>
      <c r="J9" s="364"/>
      <c r="K9" s="364"/>
      <c r="L9" s="364"/>
      <c r="M9" s="18"/>
    </row>
    <row r="10" spans="1:13" ht="29.45" customHeight="1" thickBot="1">
      <c r="A10" s="18"/>
      <c r="B10" s="382" t="s">
        <v>63</v>
      </c>
      <c r="C10" s="383"/>
      <c r="D10" s="383"/>
      <c r="E10" s="383"/>
      <c r="F10" s="383"/>
      <c r="G10" s="384"/>
      <c r="H10" s="385" t="s">
        <v>64</v>
      </c>
      <c r="I10" s="383"/>
      <c r="J10" s="383"/>
      <c r="K10" s="383"/>
      <c r="L10" s="386"/>
      <c r="M10" s="18"/>
    </row>
    <row r="11" spans="1:13" ht="29.45" customHeight="1">
      <c r="A11" s="18"/>
      <c r="B11" s="388" t="s">
        <v>73</v>
      </c>
      <c r="C11" s="389"/>
      <c r="D11" s="389"/>
      <c r="E11" s="389"/>
      <c r="F11" s="389"/>
      <c r="G11" s="390"/>
      <c r="H11" s="19"/>
      <c r="I11" s="218"/>
      <c r="J11" s="458">
        <f>'別紙8-3'!J18</f>
        <v>0</v>
      </c>
      <c r="K11" s="458"/>
      <c r="L11" s="21"/>
      <c r="M11" s="18"/>
    </row>
    <row r="12" spans="1:13" ht="29.45" customHeight="1">
      <c r="A12" s="18"/>
      <c r="B12" s="373" t="s">
        <v>65</v>
      </c>
      <c r="C12" s="374"/>
      <c r="D12" s="374"/>
      <c r="E12" s="374"/>
      <c r="F12" s="374"/>
      <c r="G12" s="375"/>
      <c r="H12" s="22"/>
      <c r="I12" s="219"/>
      <c r="J12" s="459">
        <f>J18-J11-J13</f>
        <v>0</v>
      </c>
      <c r="K12" s="459"/>
      <c r="L12" s="24"/>
      <c r="M12" s="18"/>
    </row>
    <row r="13" spans="1:13" ht="29.45" customHeight="1" thickBot="1">
      <c r="A13" s="18"/>
      <c r="B13" s="373" t="s">
        <v>66</v>
      </c>
      <c r="C13" s="374"/>
      <c r="D13" s="374"/>
      <c r="E13" s="374"/>
      <c r="F13" s="374"/>
      <c r="G13" s="375"/>
      <c r="H13" s="25"/>
      <c r="I13" s="220"/>
      <c r="J13" s="460">
        <f>'別紙8-3'!D18</f>
        <v>0</v>
      </c>
      <c r="K13" s="460"/>
      <c r="L13" s="27"/>
      <c r="M13" s="18"/>
    </row>
    <row r="14" spans="1:13" ht="29.45" customHeight="1" thickBot="1">
      <c r="A14" s="18"/>
      <c r="B14" s="353" t="s">
        <v>67</v>
      </c>
      <c r="C14" s="354"/>
      <c r="D14" s="354"/>
      <c r="E14" s="354"/>
      <c r="F14" s="354"/>
      <c r="G14" s="355"/>
      <c r="H14" s="28"/>
      <c r="I14" s="461">
        <f>SUM(J11:K13)</f>
        <v>0</v>
      </c>
      <c r="J14" s="461"/>
      <c r="K14" s="461"/>
      <c r="L14" s="29"/>
      <c r="M14" s="18"/>
    </row>
    <row r="15" spans="1:13">
      <c r="A15" s="18"/>
      <c r="B15" s="377"/>
      <c r="C15" s="377"/>
      <c r="D15" s="377"/>
      <c r="E15" s="377"/>
      <c r="F15" s="377"/>
      <c r="G15" s="377"/>
      <c r="H15" s="377"/>
      <c r="I15" s="377"/>
      <c r="J15" s="377"/>
      <c r="K15" s="377"/>
      <c r="L15" s="377"/>
      <c r="M15" s="18"/>
    </row>
    <row r="16" spans="1:13" ht="19.5" thickBot="1">
      <c r="A16" s="362" t="s">
        <v>68</v>
      </c>
      <c r="B16" s="357"/>
      <c r="C16" s="18"/>
      <c r="D16" s="18"/>
      <c r="E16" s="18"/>
      <c r="F16" s="18"/>
      <c r="G16" s="18"/>
      <c r="H16" s="363" t="s">
        <v>62</v>
      </c>
      <c r="I16" s="363"/>
      <c r="J16" s="364"/>
      <c r="K16" s="364"/>
      <c r="L16" s="364"/>
      <c r="M16" s="18"/>
    </row>
    <row r="17" spans="1:13" ht="29.45" customHeight="1" thickBot="1">
      <c r="A17" s="18"/>
      <c r="B17" s="382" t="s">
        <v>63</v>
      </c>
      <c r="C17" s="383"/>
      <c r="D17" s="383"/>
      <c r="E17" s="383"/>
      <c r="F17" s="383"/>
      <c r="G17" s="384"/>
      <c r="H17" s="385" t="s">
        <v>64</v>
      </c>
      <c r="I17" s="383"/>
      <c r="J17" s="383"/>
      <c r="K17" s="383"/>
      <c r="L17" s="386"/>
      <c r="M17" s="18"/>
    </row>
    <row r="18" spans="1:13" ht="29.45" customHeight="1">
      <c r="A18" s="18"/>
      <c r="B18" s="365" t="s">
        <v>69</v>
      </c>
      <c r="C18" s="366"/>
      <c r="D18" s="366"/>
      <c r="E18" s="366"/>
      <c r="F18" s="366"/>
      <c r="G18" s="367"/>
      <c r="H18" s="30"/>
      <c r="I18" s="221"/>
      <c r="J18" s="458">
        <f>'別紙8-3'!C18</f>
        <v>0</v>
      </c>
      <c r="K18" s="458"/>
      <c r="L18" s="32"/>
      <c r="M18" s="18"/>
    </row>
    <row r="19" spans="1:13" ht="29.45" customHeight="1">
      <c r="A19" s="18"/>
      <c r="B19" s="369"/>
      <c r="C19" s="370"/>
      <c r="D19" s="370"/>
      <c r="E19" s="370"/>
      <c r="F19" s="370"/>
      <c r="G19" s="371"/>
      <c r="H19" s="33"/>
      <c r="I19" s="462"/>
      <c r="J19" s="462"/>
      <c r="K19" s="462"/>
      <c r="L19" s="34"/>
      <c r="M19" s="18"/>
    </row>
    <row r="20" spans="1:13" ht="29.45" customHeight="1" thickBot="1">
      <c r="A20" s="18"/>
      <c r="B20" s="346"/>
      <c r="C20" s="347"/>
      <c r="D20" s="347"/>
      <c r="E20" s="347"/>
      <c r="F20" s="347"/>
      <c r="G20" s="348"/>
      <c r="H20" s="35"/>
      <c r="I20" s="460"/>
      <c r="J20" s="460"/>
      <c r="K20" s="460"/>
      <c r="L20" s="36"/>
      <c r="M20" s="18"/>
    </row>
    <row r="21" spans="1:13" ht="29.45" customHeight="1" thickBot="1">
      <c r="A21" s="18"/>
      <c r="B21" s="353" t="s">
        <v>67</v>
      </c>
      <c r="C21" s="354"/>
      <c r="D21" s="354"/>
      <c r="E21" s="354"/>
      <c r="F21" s="354"/>
      <c r="G21" s="355"/>
      <c r="H21" s="28"/>
      <c r="I21" s="461">
        <f>SUM(J18:K20)</f>
        <v>0</v>
      </c>
      <c r="J21" s="461"/>
      <c r="K21" s="461"/>
      <c r="L21" s="29"/>
      <c r="M21" s="18"/>
    </row>
    <row r="22" spans="1:13">
      <c r="A22" s="18"/>
      <c r="B22" s="18"/>
      <c r="C22" s="18"/>
      <c r="D22" s="18"/>
      <c r="E22" s="18"/>
      <c r="F22" s="18"/>
      <c r="G22" s="18"/>
      <c r="H22" s="18"/>
      <c r="I22" s="18"/>
      <c r="J22" s="18"/>
      <c r="K22" s="18"/>
      <c r="L22" s="18"/>
      <c r="M22" s="18"/>
    </row>
    <row r="23" spans="1:13">
      <c r="A23" s="18"/>
      <c r="B23" s="357" t="s">
        <v>70</v>
      </c>
      <c r="C23" s="357"/>
      <c r="D23" s="357"/>
      <c r="E23" s="357"/>
      <c r="F23" s="357"/>
      <c r="G23" s="357"/>
      <c r="H23" s="357"/>
      <c r="I23" s="357"/>
      <c r="J23" s="357"/>
      <c r="K23" s="37"/>
      <c r="L23" s="18"/>
      <c r="M23" s="18"/>
    </row>
    <row r="24" spans="1:13">
      <c r="A24" s="18"/>
      <c r="B24" s="37"/>
      <c r="C24" s="37"/>
      <c r="D24" s="37"/>
      <c r="E24" s="37"/>
      <c r="F24" s="37"/>
      <c r="G24" s="37"/>
      <c r="H24" s="37"/>
      <c r="I24" s="37"/>
      <c r="J24" s="37"/>
      <c r="K24" s="37"/>
      <c r="L24" s="18"/>
      <c r="M24" s="18"/>
    </row>
    <row r="25" spans="1:13">
      <c r="A25" s="18"/>
      <c r="B25" s="37"/>
      <c r="C25" s="1"/>
      <c r="D25" s="359" t="str">
        <f>'様式第５号（実績報告書）'!Q3</f>
        <v>令和５年　月　　日</v>
      </c>
      <c r="E25" s="360"/>
      <c r="F25" s="360"/>
      <c r="G25" s="360"/>
      <c r="H25" s="360"/>
      <c r="I25" s="360"/>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58" t="s">
        <v>74</v>
      </c>
      <c r="E27" s="358"/>
      <c r="F27" s="378" t="s">
        <v>90</v>
      </c>
      <c r="G27" s="378"/>
      <c r="H27" s="378"/>
      <c r="I27" s="378"/>
      <c r="J27" s="378"/>
      <c r="K27" s="378"/>
      <c r="L27" s="378"/>
      <c r="M27" s="378"/>
    </row>
    <row r="28" spans="1:13">
      <c r="A28" s="18"/>
      <c r="B28" s="18"/>
      <c r="C28" s="18"/>
      <c r="D28" s="38"/>
      <c r="E28" s="38"/>
      <c r="F28" s="39"/>
      <c r="G28" s="361" t="str">
        <f>IF(基本情報!E5="","",基本情報!E5)</f>
        <v/>
      </c>
      <c r="H28" s="361"/>
      <c r="I28" s="361"/>
      <c r="J28" s="361"/>
      <c r="K28" s="361"/>
      <c r="L28" s="361"/>
      <c r="M28" s="361"/>
    </row>
    <row r="29" spans="1:13" ht="9" customHeight="1">
      <c r="A29" s="18"/>
      <c r="B29" s="37"/>
      <c r="C29" s="37"/>
      <c r="D29" s="37"/>
      <c r="E29" s="37"/>
      <c r="F29" s="37"/>
      <c r="G29" s="37"/>
      <c r="H29" s="37"/>
      <c r="I29" s="37"/>
      <c r="J29" s="37"/>
      <c r="K29" s="37"/>
      <c r="L29" s="18"/>
      <c r="M29" s="18"/>
    </row>
    <row r="30" spans="1:13">
      <c r="A30" s="18"/>
      <c r="B30" s="18"/>
      <c r="C30" s="18"/>
      <c r="D30" s="350" t="s">
        <v>75</v>
      </c>
      <c r="E30" s="350"/>
      <c r="F30" s="378" t="s">
        <v>91</v>
      </c>
      <c r="G30" s="378"/>
      <c r="H30" s="378"/>
      <c r="I30" s="378"/>
      <c r="J30" s="378"/>
      <c r="K30" s="378"/>
      <c r="L30" s="378"/>
      <c r="M30" s="378"/>
    </row>
    <row r="31" spans="1:13">
      <c r="A31" s="18"/>
      <c r="B31" s="18"/>
      <c r="C31" s="18"/>
      <c r="D31" s="351"/>
      <c r="E31" s="351"/>
      <c r="F31" s="40"/>
      <c r="G31" s="352" t="str">
        <f>IF(基本情報!E6="","",基本情報!E6)</f>
        <v/>
      </c>
      <c r="H31" s="352"/>
      <c r="I31" s="352"/>
      <c r="J31" s="352"/>
      <c r="K31" s="352"/>
      <c r="L31" s="352"/>
      <c r="M31" s="352"/>
    </row>
    <row r="32" spans="1:13">
      <c r="A32" s="18"/>
      <c r="B32" s="18"/>
      <c r="C32" s="18"/>
      <c r="D32" s="18"/>
      <c r="E32" s="18"/>
      <c r="F32" s="18"/>
      <c r="G32" s="352">
        <f>基本情報!E7</f>
        <v>0</v>
      </c>
      <c r="H32" s="352"/>
      <c r="I32" s="352"/>
      <c r="J32" s="352"/>
      <c r="K32" s="352"/>
      <c r="L32" s="352"/>
      <c r="M32" s="352"/>
    </row>
  </sheetData>
  <sheetProtection algorithmName="SHA-512" hashValue="9d/SUqTMeFOCLgPRPlmBGmv61TEuLRml4HXxPOZ6I/legTwjGM26gJL3yepOeLrQs1i3EKfQ7lvmxYOS1Gy8aQ==" saltValue="1OAT8lKwnQg8IRWw3e+9xg==" spinCount="100000" sheet="1" selectLockedCells="1"/>
  <mergeCells count="38">
    <mergeCell ref="G32:M32"/>
    <mergeCell ref="B21:G21"/>
    <mergeCell ref="I21:K21"/>
    <mergeCell ref="B23:J23"/>
    <mergeCell ref="D25:I25"/>
    <mergeCell ref="D27:E27"/>
    <mergeCell ref="F27:M27"/>
    <mergeCell ref="G28:M28"/>
    <mergeCell ref="D30:E30"/>
    <mergeCell ref="F30:M30"/>
    <mergeCell ref="D31:E31"/>
    <mergeCell ref="G31:M31"/>
    <mergeCell ref="B18:G18"/>
    <mergeCell ref="J18:K18"/>
    <mergeCell ref="B19:G19"/>
    <mergeCell ref="I19:K19"/>
    <mergeCell ref="B20:G20"/>
    <mergeCell ref="I20:K20"/>
    <mergeCell ref="B17:G17"/>
    <mergeCell ref="H17:L17"/>
    <mergeCell ref="B11:G11"/>
    <mergeCell ref="J11:K11"/>
    <mergeCell ref="B12:G12"/>
    <mergeCell ref="J12:K12"/>
    <mergeCell ref="B13:G13"/>
    <mergeCell ref="J13:K13"/>
    <mergeCell ref="B14:G14"/>
    <mergeCell ref="I14:K14"/>
    <mergeCell ref="B15:L15"/>
    <mergeCell ref="A16:B16"/>
    <mergeCell ref="H16:L16"/>
    <mergeCell ref="B10:G10"/>
    <mergeCell ref="H10:L10"/>
    <mergeCell ref="A2:C2"/>
    <mergeCell ref="A4:M4"/>
    <mergeCell ref="I7:M7"/>
    <mergeCell ref="A9:B9"/>
    <mergeCell ref="H9:L9"/>
  </mergeCells>
  <phoneticPr fontId="2"/>
  <pageMargins left="0.7" right="0.4" top="0.75" bottom="0.75" header="0.3" footer="0.3"/>
  <pageSetup paperSize="9" scale="86"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BBF5C-48F0-4E6E-BF0F-C542AC3FF9C9}">
  <sheetPr>
    <tabColor rgb="FFFFC000"/>
  </sheetPr>
  <dimension ref="A1:U37"/>
  <sheetViews>
    <sheetView showGridLines="0" view="pageBreakPreview" zoomScale="85" zoomScaleNormal="85" zoomScaleSheetLayoutView="85" workbookViewId="0">
      <selection activeCell="B9" sqref="B9:T11"/>
    </sheetView>
  </sheetViews>
  <sheetFormatPr defaultRowHeight="18.75"/>
  <cols>
    <col min="1" max="21" width="4.5" customWidth="1"/>
  </cols>
  <sheetData>
    <row r="1" spans="1:21">
      <c r="A1" s="181"/>
      <c r="B1" s="181"/>
      <c r="C1" s="181"/>
      <c r="D1" s="181"/>
      <c r="E1" s="181"/>
      <c r="F1" s="181"/>
      <c r="G1" s="181"/>
      <c r="H1" s="181"/>
      <c r="I1" s="181"/>
      <c r="J1" s="181"/>
      <c r="K1" s="181"/>
      <c r="L1" s="181"/>
      <c r="M1" s="181"/>
      <c r="N1" s="181"/>
      <c r="O1" s="181"/>
      <c r="P1" s="181"/>
      <c r="Q1" s="181"/>
      <c r="R1" s="181"/>
      <c r="S1" s="181"/>
      <c r="T1" s="181"/>
      <c r="U1" s="176" t="s">
        <v>333</v>
      </c>
    </row>
    <row r="2" spans="1:21">
      <c r="A2" s="182"/>
      <c r="B2" s="182"/>
      <c r="C2" s="182"/>
      <c r="D2" s="182"/>
      <c r="E2" s="182"/>
      <c r="F2" s="182"/>
      <c r="G2" s="182"/>
      <c r="H2" s="182"/>
      <c r="I2" s="181"/>
      <c r="J2" s="181"/>
      <c r="K2" s="181"/>
      <c r="L2" s="181"/>
      <c r="M2" s="181"/>
      <c r="N2" s="181"/>
      <c r="O2" s="181"/>
      <c r="P2" s="181"/>
      <c r="Q2" s="181"/>
      <c r="R2" s="181"/>
      <c r="S2" s="181"/>
      <c r="T2" s="181"/>
      <c r="U2" s="176"/>
    </row>
    <row r="3" spans="1:21" ht="21">
      <c r="A3" s="393" t="s">
        <v>328</v>
      </c>
      <c r="B3" s="393"/>
      <c r="C3" s="393"/>
      <c r="D3" s="393"/>
      <c r="E3" s="393"/>
      <c r="F3" s="393"/>
      <c r="G3" s="393"/>
      <c r="H3" s="393"/>
      <c r="I3" s="394"/>
      <c r="J3" s="394"/>
      <c r="K3" s="394"/>
      <c r="L3" s="394"/>
      <c r="M3" s="394"/>
      <c r="N3" s="394"/>
      <c r="O3" s="394"/>
      <c r="P3" s="394"/>
      <c r="Q3" s="394"/>
      <c r="R3" s="394"/>
      <c r="S3" s="394"/>
      <c r="T3" s="394"/>
      <c r="U3" s="394"/>
    </row>
    <row r="4" spans="1:21" ht="21">
      <c r="A4" s="184"/>
      <c r="B4" s="184"/>
      <c r="C4" s="184"/>
      <c r="D4" s="184"/>
      <c r="E4" s="184"/>
      <c r="F4" s="184"/>
      <c r="G4" s="184"/>
      <c r="H4" s="184"/>
      <c r="I4" s="185"/>
      <c r="J4" s="185"/>
      <c r="K4" s="185"/>
      <c r="L4" s="185"/>
      <c r="M4" s="185"/>
      <c r="N4" s="185"/>
      <c r="O4" s="185"/>
      <c r="P4" s="185"/>
      <c r="Q4" s="185"/>
      <c r="R4" s="185"/>
      <c r="S4" s="185"/>
      <c r="T4" s="185"/>
      <c r="U4" s="185"/>
    </row>
    <row r="5" spans="1:21" ht="21">
      <c r="A5" s="184"/>
      <c r="B5" s="184"/>
      <c r="C5" s="184"/>
      <c r="D5" s="184"/>
      <c r="E5" s="184"/>
      <c r="F5" s="184"/>
      <c r="G5" s="184"/>
      <c r="H5" s="184"/>
      <c r="I5" s="185"/>
      <c r="J5" s="185"/>
      <c r="K5" s="185"/>
      <c r="L5" s="185"/>
      <c r="M5" s="185"/>
      <c r="N5" s="185"/>
      <c r="O5" s="185"/>
      <c r="P5" s="185"/>
      <c r="Q5" s="185"/>
      <c r="R5" s="185"/>
      <c r="S5" s="185"/>
      <c r="T5" s="185"/>
      <c r="U5" s="185"/>
    </row>
    <row r="6" spans="1:21" ht="21">
      <c r="A6" s="184"/>
      <c r="B6" s="184"/>
      <c r="C6" s="184"/>
      <c r="D6" s="184"/>
      <c r="E6" s="184"/>
      <c r="F6" s="184"/>
      <c r="G6" s="184"/>
      <c r="H6" s="184"/>
      <c r="I6" s="185"/>
      <c r="J6" s="185"/>
      <c r="K6" s="186" t="s">
        <v>89</v>
      </c>
      <c r="L6" s="395">
        <f>基本情報!E8</f>
        <v>0</v>
      </c>
      <c r="M6" s="396"/>
      <c r="N6" s="396"/>
      <c r="O6" s="396"/>
      <c r="P6" s="396"/>
      <c r="Q6" s="396"/>
      <c r="R6" s="396"/>
      <c r="S6" s="396"/>
      <c r="T6" s="396"/>
      <c r="U6" s="187"/>
    </row>
    <row r="7" spans="1:21">
      <c r="A7" s="188"/>
      <c r="B7" s="188"/>
      <c r="C7" s="188"/>
      <c r="D7" s="188"/>
      <c r="E7" s="188"/>
      <c r="F7" s="188"/>
      <c r="G7" s="188"/>
      <c r="H7" s="188"/>
      <c r="I7" s="188"/>
      <c r="J7" s="188"/>
      <c r="K7" s="188"/>
      <c r="L7" s="188"/>
      <c r="M7" s="188"/>
      <c r="N7" s="188"/>
      <c r="O7" s="188"/>
      <c r="P7" s="188"/>
      <c r="Q7" s="188"/>
      <c r="R7" s="188"/>
      <c r="S7" s="188"/>
      <c r="T7" s="188"/>
      <c r="U7" s="188"/>
    </row>
    <row r="8" spans="1:21">
      <c r="A8" s="170"/>
      <c r="B8" s="170"/>
      <c r="C8" s="170"/>
      <c r="D8" s="170"/>
      <c r="E8" s="170"/>
      <c r="F8" s="170"/>
      <c r="G8" s="170"/>
      <c r="H8" s="170"/>
      <c r="I8" s="170"/>
      <c r="J8" s="170"/>
      <c r="K8" s="170"/>
      <c r="L8" s="170"/>
      <c r="M8" s="170"/>
      <c r="N8" s="170"/>
      <c r="O8" s="170"/>
      <c r="P8" s="170"/>
      <c r="Q8" s="170"/>
      <c r="R8" s="170"/>
      <c r="S8" s="170"/>
      <c r="T8" s="170"/>
      <c r="U8" s="170"/>
    </row>
    <row r="9" spans="1:21">
      <c r="A9" s="170"/>
      <c r="B9" s="397" t="s">
        <v>337</v>
      </c>
      <c r="C9" s="397"/>
      <c r="D9" s="397"/>
      <c r="E9" s="397"/>
      <c r="F9" s="397"/>
      <c r="G9" s="397"/>
      <c r="H9" s="397"/>
      <c r="I9" s="397"/>
      <c r="J9" s="397"/>
      <c r="K9" s="397"/>
      <c r="L9" s="397"/>
      <c r="M9" s="397"/>
      <c r="N9" s="397"/>
      <c r="O9" s="397"/>
      <c r="P9" s="397"/>
      <c r="Q9" s="397"/>
      <c r="R9" s="397"/>
      <c r="S9" s="397"/>
      <c r="T9" s="397"/>
      <c r="U9" s="170"/>
    </row>
    <row r="10" spans="1:21">
      <c r="A10" s="170"/>
      <c r="B10" s="397"/>
      <c r="C10" s="397"/>
      <c r="D10" s="397"/>
      <c r="E10" s="397"/>
      <c r="F10" s="397"/>
      <c r="G10" s="397"/>
      <c r="H10" s="397"/>
      <c r="I10" s="397"/>
      <c r="J10" s="397"/>
      <c r="K10" s="397"/>
      <c r="L10" s="397"/>
      <c r="M10" s="397"/>
      <c r="N10" s="397"/>
      <c r="O10" s="397"/>
      <c r="P10" s="397"/>
      <c r="Q10" s="397"/>
      <c r="R10" s="397"/>
      <c r="S10" s="397"/>
      <c r="T10" s="397"/>
      <c r="U10" s="170"/>
    </row>
    <row r="11" spans="1:21">
      <c r="B11" s="397"/>
      <c r="C11" s="397"/>
      <c r="D11" s="397"/>
      <c r="E11" s="397"/>
      <c r="F11" s="397"/>
      <c r="G11" s="397"/>
      <c r="H11" s="397"/>
      <c r="I11" s="397"/>
      <c r="J11" s="397"/>
      <c r="K11" s="397"/>
      <c r="L11" s="397"/>
      <c r="M11" s="397"/>
      <c r="N11" s="397"/>
      <c r="O11" s="397"/>
      <c r="P11" s="397"/>
      <c r="Q11" s="397"/>
      <c r="R11" s="397"/>
      <c r="S11" s="397"/>
      <c r="T11" s="397"/>
    </row>
    <row r="13" spans="1:21" ht="19.5">
      <c r="B13" s="189"/>
      <c r="C13" s="189"/>
      <c r="D13" s="189"/>
      <c r="E13" s="189"/>
      <c r="F13" s="189"/>
      <c r="G13" s="189"/>
      <c r="H13" s="189"/>
      <c r="I13" s="189"/>
      <c r="J13" s="189"/>
      <c r="K13" s="189"/>
      <c r="L13" s="189"/>
      <c r="M13" s="189"/>
      <c r="N13" s="189"/>
      <c r="O13" s="189"/>
      <c r="P13" s="189"/>
      <c r="Q13" s="189"/>
      <c r="R13" s="189"/>
      <c r="S13" s="189"/>
      <c r="T13" s="189"/>
    </row>
    <row r="14" spans="1:21" ht="19.899999999999999" customHeight="1">
      <c r="B14" s="398"/>
      <c r="C14" s="399" t="s">
        <v>334</v>
      </c>
      <c r="D14" s="399"/>
      <c r="E14" s="399"/>
      <c r="F14" s="399"/>
      <c r="G14" s="399"/>
      <c r="H14" s="399"/>
      <c r="I14" s="399"/>
      <c r="J14" s="399"/>
      <c r="K14" s="399"/>
      <c r="L14" s="399"/>
      <c r="M14" s="399"/>
      <c r="N14" s="399"/>
      <c r="O14" s="399"/>
      <c r="P14" s="399"/>
      <c r="Q14" s="191"/>
      <c r="R14" s="400"/>
      <c r="S14" s="401"/>
      <c r="T14" s="402"/>
      <c r="U14" s="174"/>
    </row>
    <row r="15" spans="1:21" ht="19.899999999999999" customHeight="1">
      <c r="B15" s="341"/>
      <c r="C15" s="399"/>
      <c r="D15" s="399"/>
      <c r="E15" s="399"/>
      <c r="F15" s="399"/>
      <c r="G15" s="399"/>
      <c r="H15" s="399"/>
      <c r="I15" s="399"/>
      <c r="J15" s="399"/>
      <c r="K15" s="399"/>
      <c r="L15" s="399"/>
      <c r="M15" s="399"/>
      <c r="N15" s="399"/>
      <c r="O15" s="399"/>
      <c r="P15" s="399"/>
      <c r="Q15" s="191"/>
      <c r="R15" s="403"/>
      <c r="S15" s="404"/>
      <c r="T15" s="405"/>
      <c r="U15" s="174"/>
    </row>
    <row r="16" spans="1:21" ht="19.5">
      <c r="B16" s="190"/>
      <c r="C16" s="190"/>
      <c r="D16" s="190"/>
      <c r="E16" s="190"/>
      <c r="F16" s="190"/>
      <c r="G16" s="190"/>
      <c r="H16" s="190"/>
      <c r="I16" s="190"/>
      <c r="J16" s="190"/>
      <c r="K16" s="190"/>
      <c r="L16" s="190"/>
      <c r="M16" s="190"/>
      <c r="N16" s="190"/>
      <c r="O16" s="190"/>
      <c r="P16" s="190"/>
      <c r="Q16" s="190"/>
      <c r="R16" s="190"/>
      <c r="S16" s="190"/>
      <c r="T16" s="190"/>
      <c r="U16" s="174"/>
    </row>
    <row r="17" spans="2:21" ht="19.5">
      <c r="B17" s="189"/>
      <c r="C17" s="189"/>
      <c r="D17" s="189"/>
      <c r="E17" s="189"/>
      <c r="F17" s="189"/>
      <c r="G17" s="189"/>
      <c r="H17" s="189"/>
      <c r="I17" s="189"/>
      <c r="J17" s="189"/>
      <c r="K17" s="189"/>
      <c r="L17" s="189"/>
      <c r="M17" s="189"/>
      <c r="N17" s="189"/>
      <c r="O17" s="189"/>
      <c r="P17" s="189"/>
      <c r="Q17" s="189"/>
      <c r="R17" s="189"/>
      <c r="S17" s="189"/>
      <c r="T17" s="189"/>
    </row>
    <row r="18" spans="2:21" ht="19.5">
      <c r="B18" s="189"/>
      <c r="C18" s="189"/>
      <c r="D18" s="189"/>
      <c r="E18" s="189"/>
      <c r="F18" s="189"/>
      <c r="G18" s="189"/>
      <c r="H18" s="189"/>
      <c r="I18" s="189"/>
      <c r="J18" s="189"/>
      <c r="K18" s="189"/>
      <c r="L18" s="189"/>
      <c r="M18" s="189"/>
      <c r="N18" s="189"/>
      <c r="O18" s="189"/>
      <c r="P18" s="189"/>
      <c r="Q18" s="189"/>
      <c r="R18" s="189"/>
      <c r="S18" s="189"/>
      <c r="T18" s="189"/>
    </row>
    <row r="19" spans="2:21" ht="18" customHeight="1">
      <c r="B19" s="398"/>
      <c r="C19" s="399" t="s">
        <v>335</v>
      </c>
      <c r="D19" s="399"/>
      <c r="E19" s="399"/>
      <c r="F19" s="399"/>
      <c r="G19" s="399"/>
      <c r="H19" s="399"/>
      <c r="I19" s="399"/>
      <c r="J19" s="399"/>
      <c r="K19" s="399"/>
      <c r="L19" s="399"/>
      <c r="M19" s="399"/>
      <c r="N19" s="399"/>
      <c r="O19" s="399"/>
      <c r="P19" s="399"/>
      <c r="Q19" s="127"/>
      <c r="R19" s="400"/>
      <c r="S19" s="401"/>
      <c r="T19" s="402"/>
      <c r="U19" s="174"/>
    </row>
    <row r="20" spans="2:21">
      <c r="B20" s="341"/>
      <c r="C20" s="399"/>
      <c r="D20" s="399"/>
      <c r="E20" s="399"/>
      <c r="F20" s="399"/>
      <c r="G20" s="399"/>
      <c r="H20" s="399"/>
      <c r="I20" s="399"/>
      <c r="J20" s="399"/>
      <c r="K20" s="399"/>
      <c r="L20" s="399"/>
      <c r="M20" s="399"/>
      <c r="N20" s="399"/>
      <c r="O20" s="399"/>
      <c r="P20" s="399"/>
      <c r="Q20" s="127"/>
      <c r="R20" s="403"/>
      <c r="S20" s="404"/>
      <c r="T20" s="405"/>
      <c r="U20" s="174"/>
    </row>
    <row r="21" spans="2:21" ht="19.5">
      <c r="B21" s="190"/>
      <c r="C21" s="190"/>
      <c r="D21" s="190"/>
      <c r="E21" s="190"/>
      <c r="F21" s="190"/>
      <c r="G21" s="190"/>
      <c r="H21" s="190"/>
      <c r="I21" s="190"/>
      <c r="J21" s="190"/>
      <c r="K21" s="190"/>
      <c r="L21" s="190"/>
      <c r="M21" s="190"/>
      <c r="N21" s="190"/>
      <c r="O21" s="190"/>
      <c r="P21" s="190"/>
      <c r="Q21" s="190"/>
      <c r="R21" s="190"/>
      <c r="S21" s="190"/>
      <c r="T21" s="190"/>
      <c r="U21" s="174"/>
    </row>
    <row r="22" spans="2:21" ht="19.5">
      <c r="B22" s="189"/>
      <c r="C22" s="189"/>
      <c r="D22" s="189"/>
      <c r="E22" s="189"/>
      <c r="F22" s="189"/>
      <c r="G22" s="189"/>
      <c r="H22" s="189"/>
      <c r="I22" s="189"/>
      <c r="J22" s="189"/>
      <c r="K22" s="189"/>
      <c r="L22" s="189"/>
      <c r="M22" s="189"/>
      <c r="N22" s="189"/>
      <c r="O22" s="189"/>
      <c r="P22" s="189"/>
      <c r="Q22" s="189"/>
      <c r="R22" s="189"/>
      <c r="S22" s="189"/>
      <c r="T22" s="189"/>
    </row>
    <row r="23" spans="2:21" ht="19.5">
      <c r="B23" s="189"/>
      <c r="C23" s="189"/>
      <c r="D23" s="189"/>
      <c r="E23" s="189"/>
      <c r="F23" s="189"/>
      <c r="G23" s="189"/>
      <c r="H23" s="189"/>
      <c r="I23" s="189"/>
      <c r="J23" s="189"/>
      <c r="K23" s="189"/>
      <c r="L23" s="189"/>
      <c r="M23" s="189"/>
      <c r="N23" s="189"/>
      <c r="O23" s="189"/>
      <c r="P23" s="189"/>
      <c r="Q23" s="189"/>
      <c r="R23" s="189"/>
      <c r="S23" s="189"/>
      <c r="T23" s="189"/>
    </row>
    <row r="24" spans="2:21" ht="18" customHeight="1">
      <c r="B24" s="398"/>
      <c r="C24" s="399" t="s">
        <v>336</v>
      </c>
      <c r="D24" s="399"/>
      <c r="E24" s="399"/>
      <c r="F24" s="399"/>
      <c r="G24" s="399"/>
      <c r="H24" s="399"/>
      <c r="I24" s="399"/>
      <c r="J24" s="399"/>
      <c r="K24" s="399"/>
      <c r="L24" s="399"/>
      <c r="M24" s="399"/>
      <c r="N24" s="399"/>
      <c r="O24" s="399"/>
      <c r="P24" s="399"/>
      <c r="Q24" s="127"/>
      <c r="R24" s="400"/>
      <c r="S24" s="401"/>
      <c r="T24" s="402"/>
      <c r="U24" s="174"/>
    </row>
    <row r="25" spans="2:21">
      <c r="B25" s="341"/>
      <c r="C25" s="399"/>
      <c r="D25" s="399"/>
      <c r="E25" s="399"/>
      <c r="F25" s="399"/>
      <c r="G25" s="399"/>
      <c r="H25" s="399"/>
      <c r="I25" s="399"/>
      <c r="J25" s="399"/>
      <c r="K25" s="399"/>
      <c r="L25" s="399"/>
      <c r="M25" s="399"/>
      <c r="N25" s="399"/>
      <c r="O25" s="399"/>
      <c r="P25" s="399"/>
      <c r="Q25" s="127"/>
      <c r="R25" s="403"/>
      <c r="S25" s="404"/>
      <c r="T25" s="405"/>
      <c r="U25" s="174"/>
    </row>
    <row r="26" spans="2:21" ht="19.5">
      <c r="B26" s="190"/>
      <c r="C26" s="190"/>
      <c r="D26" s="190"/>
      <c r="E26" s="190"/>
      <c r="F26" s="190"/>
      <c r="G26" s="190"/>
      <c r="H26" s="190"/>
      <c r="I26" s="190"/>
      <c r="J26" s="190"/>
      <c r="K26" s="190"/>
      <c r="L26" s="190"/>
      <c r="M26" s="190"/>
      <c r="N26" s="190"/>
      <c r="O26" s="190"/>
      <c r="P26" s="190"/>
      <c r="Q26" s="190"/>
      <c r="R26" s="190"/>
      <c r="S26" s="190"/>
      <c r="T26" s="190"/>
      <c r="U26" s="174"/>
    </row>
    <row r="27" spans="2:21" ht="19.5">
      <c r="B27" s="189"/>
      <c r="C27" s="189"/>
      <c r="D27" s="189"/>
      <c r="E27" s="189"/>
      <c r="F27" s="189"/>
      <c r="G27" s="189"/>
      <c r="H27" s="189"/>
      <c r="I27" s="189"/>
      <c r="J27" s="189"/>
      <c r="K27" s="189"/>
      <c r="L27" s="189"/>
      <c r="M27" s="189"/>
      <c r="N27" s="189"/>
      <c r="O27" s="189"/>
      <c r="P27" s="189"/>
      <c r="Q27" s="189"/>
      <c r="R27" s="189"/>
      <c r="S27" s="189"/>
      <c r="T27" s="189"/>
    </row>
    <row r="28" spans="2:21" ht="19.5">
      <c r="B28" s="189"/>
      <c r="C28" s="189"/>
      <c r="D28" s="189"/>
      <c r="E28" s="189"/>
      <c r="F28" s="189"/>
      <c r="G28" s="189"/>
      <c r="H28" s="189"/>
      <c r="I28" s="189"/>
      <c r="J28" s="189"/>
      <c r="K28" s="189"/>
      <c r="L28" s="189"/>
      <c r="M28" s="189"/>
      <c r="N28" s="189"/>
      <c r="O28" s="189"/>
      <c r="P28" s="189"/>
      <c r="Q28" s="189"/>
      <c r="R28" s="189"/>
      <c r="S28" s="189"/>
      <c r="T28" s="189"/>
    </row>
    <row r="29" spans="2:21" ht="19.5">
      <c r="B29" s="189"/>
      <c r="C29" s="189"/>
      <c r="D29" s="189"/>
      <c r="E29" s="189"/>
      <c r="F29" s="189"/>
      <c r="G29" s="189"/>
      <c r="H29" s="189"/>
      <c r="I29" s="189"/>
      <c r="J29" s="189"/>
      <c r="K29" s="189"/>
      <c r="L29" s="189"/>
      <c r="M29" s="189"/>
      <c r="N29" s="189"/>
      <c r="O29" s="189"/>
      <c r="P29" s="189"/>
      <c r="Q29" s="189"/>
      <c r="R29" s="189"/>
      <c r="S29" s="189"/>
      <c r="T29" s="189"/>
    </row>
    <row r="30" spans="2:21" ht="19.5">
      <c r="B30" s="189"/>
      <c r="C30" s="189"/>
      <c r="D30" s="189"/>
      <c r="E30" s="189"/>
      <c r="F30" s="189"/>
      <c r="G30" s="189"/>
      <c r="H30" s="189"/>
      <c r="I30" s="189"/>
      <c r="J30" s="189"/>
      <c r="K30" s="189"/>
      <c r="L30" s="189"/>
      <c r="M30" s="189"/>
      <c r="N30" s="189"/>
      <c r="O30" s="189"/>
      <c r="P30" s="189"/>
      <c r="Q30" s="189"/>
      <c r="R30" s="189"/>
      <c r="S30" s="189"/>
      <c r="T30" s="189"/>
    </row>
    <row r="31" spans="2:21" ht="19.5">
      <c r="B31" s="192"/>
      <c r="C31" s="192"/>
      <c r="D31" s="192"/>
      <c r="E31" s="192"/>
      <c r="F31" s="192"/>
      <c r="G31" s="192"/>
      <c r="H31" s="192"/>
      <c r="I31" s="192"/>
      <c r="J31" s="192"/>
      <c r="K31" s="192"/>
      <c r="L31" s="192"/>
      <c r="M31" s="192"/>
      <c r="N31" s="192"/>
      <c r="O31" s="192"/>
      <c r="P31" s="192"/>
      <c r="Q31" s="192"/>
      <c r="R31" s="192"/>
      <c r="S31" s="192"/>
      <c r="T31" s="192"/>
    </row>
    <row r="32" spans="2:21" ht="19.5">
      <c r="B32" s="192"/>
      <c r="C32" s="192"/>
      <c r="D32" s="192"/>
      <c r="E32" s="192"/>
      <c r="F32" s="192"/>
      <c r="G32" s="192"/>
      <c r="H32" s="192"/>
      <c r="I32" s="192"/>
      <c r="J32" s="192"/>
      <c r="K32" s="192"/>
      <c r="L32" s="192"/>
      <c r="M32" s="192"/>
      <c r="N32" s="192"/>
      <c r="O32" s="192"/>
      <c r="P32" s="192"/>
      <c r="Q32" s="192"/>
      <c r="R32" s="192"/>
      <c r="S32" s="192"/>
      <c r="T32" s="192"/>
    </row>
    <row r="33" spans="2:20" ht="19.5">
      <c r="B33" s="192"/>
      <c r="C33" s="192"/>
      <c r="D33" s="192"/>
      <c r="E33" s="192"/>
      <c r="F33" s="192"/>
      <c r="G33" s="192"/>
      <c r="H33" s="192"/>
      <c r="I33" s="192"/>
      <c r="J33" s="192"/>
      <c r="K33" s="192"/>
      <c r="L33" s="192"/>
      <c r="M33" s="192"/>
      <c r="N33" s="192"/>
      <c r="O33" s="192"/>
      <c r="P33" s="192"/>
      <c r="Q33" s="192"/>
      <c r="R33" s="192"/>
      <c r="S33" s="192"/>
      <c r="T33" s="192"/>
    </row>
    <row r="34" spans="2:20" ht="19.5">
      <c r="B34" s="192"/>
      <c r="C34" s="192"/>
      <c r="D34" s="192"/>
      <c r="E34" s="192"/>
      <c r="F34" s="192"/>
      <c r="G34" s="192"/>
      <c r="H34" s="192"/>
      <c r="I34" s="192"/>
      <c r="J34" s="192"/>
      <c r="K34" s="192"/>
      <c r="L34" s="192"/>
      <c r="M34" s="192"/>
      <c r="N34" s="192"/>
      <c r="O34" s="192"/>
      <c r="P34" s="192"/>
      <c r="Q34" s="192"/>
      <c r="R34" s="192"/>
      <c r="S34" s="192"/>
      <c r="T34" s="192"/>
    </row>
    <row r="35" spans="2:20" ht="19.5">
      <c r="B35" s="192"/>
      <c r="C35" s="192"/>
      <c r="D35" s="192"/>
      <c r="E35" s="192"/>
      <c r="F35" s="192"/>
      <c r="G35" s="192"/>
      <c r="H35" s="192"/>
      <c r="I35" s="192"/>
      <c r="J35" s="192"/>
      <c r="K35" s="192"/>
      <c r="L35" s="192"/>
      <c r="M35" s="192"/>
      <c r="N35" s="192"/>
      <c r="O35" s="192"/>
      <c r="P35" s="192"/>
      <c r="Q35" s="192"/>
      <c r="R35" s="192"/>
      <c r="S35" s="192"/>
      <c r="T35" s="192"/>
    </row>
    <row r="36" spans="2:20" ht="19.5">
      <c r="B36" s="192"/>
      <c r="C36" s="192"/>
      <c r="D36" s="192"/>
      <c r="E36" s="192"/>
      <c r="F36" s="192"/>
      <c r="G36" s="192"/>
      <c r="H36" s="192"/>
      <c r="I36" s="192"/>
      <c r="J36" s="192"/>
      <c r="K36" s="192"/>
      <c r="L36" s="192"/>
      <c r="M36" s="192"/>
      <c r="N36" s="192"/>
      <c r="O36" s="192"/>
      <c r="P36" s="192"/>
      <c r="Q36" s="192"/>
      <c r="R36" s="192"/>
      <c r="S36" s="192"/>
      <c r="T36" s="192"/>
    </row>
    <row r="37" spans="2:20" ht="19.5">
      <c r="B37" s="192"/>
      <c r="C37" s="192"/>
      <c r="D37" s="192"/>
      <c r="E37" s="192"/>
      <c r="F37" s="192"/>
      <c r="G37" s="192"/>
      <c r="H37" s="192"/>
      <c r="I37" s="192"/>
      <c r="J37" s="192"/>
      <c r="K37" s="192"/>
      <c r="L37" s="192"/>
      <c r="M37" s="192"/>
      <c r="N37" s="192"/>
      <c r="O37" s="192"/>
      <c r="P37" s="192"/>
      <c r="Q37" s="192"/>
      <c r="R37" s="192"/>
      <c r="S37" s="192"/>
      <c r="T37" s="192"/>
    </row>
  </sheetData>
  <sheetProtection algorithmName="SHA-512" hashValue="bUdY99s/5jHbXnT8T0WfBmPrJNi7LkFYGvm9Pd4wAVW6wCYtyR/nQtyiU63PGgFWuuCGOYYqxwVxF/ExcBqlIw==" saltValue="4R6YWv4OC2VKvwZwX4C5Mg==" spinCount="100000" sheet="1" selectLockedCells="1"/>
  <mergeCells count="12">
    <mergeCell ref="B19:B20"/>
    <mergeCell ref="C19:P20"/>
    <mergeCell ref="R19:T20"/>
    <mergeCell ref="B24:B25"/>
    <mergeCell ref="C24:P25"/>
    <mergeCell ref="R24:T25"/>
    <mergeCell ref="A3:U3"/>
    <mergeCell ref="L6:T6"/>
    <mergeCell ref="B9:T11"/>
    <mergeCell ref="B14:B15"/>
    <mergeCell ref="C14:P15"/>
    <mergeCell ref="R14:T15"/>
  </mergeCells>
  <phoneticPr fontId="2"/>
  <dataValidations count="1">
    <dataValidation type="list" allowBlank="1" showInputMessage="1" showErrorMessage="1" sqref="R24:T25 R14:T15 R19:T20" xr:uid="{F26DAF97-14B9-42BE-BDFD-73F76978F59E}">
      <formula1>"はい"</formula1>
    </dataValidation>
  </dataValidations>
  <pageMargins left="0.7" right="0.4" top="0.75" bottom="0.75" header="0.3" footer="0.3"/>
  <pageSetup paperSize="9" scale="86"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93259-05C0-4CA4-85AA-EC66176BBF3C}">
  <sheetPr>
    <tabColor rgb="FFFFCCFF"/>
  </sheetPr>
  <dimension ref="A1:X39"/>
  <sheetViews>
    <sheetView showGridLines="0" showZeros="0" view="pageBreakPreview" topLeftCell="A3" zoomScaleNormal="100" zoomScaleSheetLayoutView="100" workbookViewId="0">
      <selection activeCell="E9" sqref="E9:J9"/>
    </sheetView>
  </sheetViews>
  <sheetFormatPr defaultColWidth="3.375" defaultRowHeight="19.5"/>
  <cols>
    <col min="1" max="16384" width="3.375" style="65"/>
  </cols>
  <sheetData>
    <row r="1" spans="1:23">
      <c r="A1" s="64" t="s">
        <v>137</v>
      </c>
    </row>
    <row r="2" spans="1:23" ht="13.9" customHeight="1"/>
    <row r="3" spans="1:23">
      <c r="A3" s="426" t="s">
        <v>138</v>
      </c>
      <c r="B3" s="426"/>
      <c r="C3" s="426"/>
      <c r="D3" s="426"/>
      <c r="E3" s="426"/>
      <c r="F3" s="426"/>
      <c r="G3" s="426"/>
      <c r="H3" s="426"/>
      <c r="I3" s="426"/>
      <c r="J3" s="426"/>
      <c r="K3" s="426"/>
      <c r="L3" s="426"/>
      <c r="M3" s="426"/>
      <c r="N3" s="426"/>
      <c r="O3" s="426"/>
      <c r="P3" s="426"/>
      <c r="Q3" s="426"/>
      <c r="R3" s="426"/>
      <c r="S3" s="426"/>
      <c r="T3" s="426"/>
      <c r="U3" s="426"/>
      <c r="V3" s="426"/>
      <c r="W3" s="426"/>
    </row>
    <row r="4" spans="1:23">
      <c r="A4" s="426"/>
      <c r="B4" s="426"/>
      <c r="C4" s="426"/>
      <c r="D4" s="426"/>
      <c r="E4" s="426"/>
      <c r="F4" s="426"/>
      <c r="G4" s="426"/>
      <c r="H4" s="426"/>
      <c r="I4" s="426"/>
      <c r="J4" s="426"/>
      <c r="K4" s="426"/>
      <c r="L4" s="426"/>
      <c r="M4" s="426"/>
      <c r="N4" s="426"/>
      <c r="O4" s="426"/>
      <c r="P4" s="426"/>
      <c r="Q4" s="426"/>
      <c r="R4" s="426"/>
      <c r="S4" s="426"/>
      <c r="T4" s="426"/>
      <c r="U4" s="426"/>
      <c r="V4" s="426"/>
      <c r="W4" s="426"/>
    </row>
    <row r="5" spans="1:23" ht="14.45" customHeight="1"/>
    <row r="6" spans="1:23" ht="25.5">
      <c r="H6" s="87" t="s">
        <v>34</v>
      </c>
      <c r="I6" s="427"/>
      <c r="J6" s="427"/>
      <c r="K6" s="427"/>
      <c r="L6" s="427"/>
      <c r="M6" s="427"/>
      <c r="N6" s="427"/>
      <c r="O6" s="427"/>
      <c r="P6" s="88" t="s">
        <v>35</v>
      </c>
    </row>
    <row r="9" spans="1:23">
      <c r="B9" s="65" t="s">
        <v>132</v>
      </c>
      <c r="C9" s="86"/>
      <c r="D9" s="86"/>
      <c r="E9" s="422" t="s">
        <v>108</v>
      </c>
      <c r="F9" s="422"/>
      <c r="G9" s="422"/>
      <c r="H9" s="422"/>
      <c r="I9" s="422"/>
      <c r="J9" s="422"/>
      <c r="K9" s="86" t="s">
        <v>178</v>
      </c>
      <c r="L9" s="86"/>
      <c r="M9" s="86"/>
      <c r="N9" s="425"/>
      <c r="O9" s="425"/>
      <c r="P9" s="86" t="s">
        <v>121</v>
      </c>
      <c r="Q9" s="86"/>
      <c r="R9" s="425"/>
      <c r="S9" s="425"/>
      <c r="T9" s="425"/>
      <c r="U9" s="86" t="s">
        <v>182</v>
      </c>
      <c r="V9" s="86"/>
      <c r="W9" s="86"/>
    </row>
    <row r="10" spans="1:23" ht="19.899999999999999" customHeight="1">
      <c r="B10" s="428" t="s">
        <v>183</v>
      </c>
      <c r="C10" s="428"/>
      <c r="D10" s="428"/>
      <c r="E10" s="428"/>
      <c r="F10" s="428"/>
      <c r="G10" s="428"/>
      <c r="H10" s="428"/>
      <c r="I10" s="428"/>
      <c r="J10" s="428"/>
      <c r="K10" s="428"/>
      <c r="L10" s="428"/>
      <c r="M10" s="428"/>
      <c r="N10" s="428"/>
      <c r="O10" s="428"/>
      <c r="P10" s="428"/>
      <c r="Q10" s="428"/>
      <c r="R10" s="428"/>
      <c r="S10" s="428"/>
      <c r="T10" s="428"/>
      <c r="U10" s="428"/>
      <c r="V10" s="428"/>
      <c r="W10" s="428"/>
    </row>
    <row r="11" spans="1:23">
      <c r="B11" s="428"/>
      <c r="C11" s="428"/>
      <c r="D11" s="428"/>
      <c r="E11" s="428"/>
      <c r="F11" s="428"/>
      <c r="G11" s="428"/>
      <c r="H11" s="428"/>
      <c r="I11" s="428"/>
      <c r="J11" s="428"/>
      <c r="K11" s="428"/>
      <c r="L11" s="428"/>
      <c r="M11" s="428"/>
      <c r="N11" s="428"/>
      <c r="O11" s="428"/>
      <c r="P11" s="428"/>
      <c r="Q11" s="428"/>
      <c r="R11" s="428"/>
      <c r="S11" s="428"/>
      <c r="T11" s="428"/>
      <c r="U11" s="428"/>
      <c r="V11" s="428"/>
      <c r="W11" s="428"/>
    </row>
    <row r="12" spans="1:23" ht="13.9" customHeight="1"/>
    <row r="13" spans="1:23" ht="13.9" customHeight="1"/>
    <row r="14" spans="1:23">
      <c r="B14" s="65" t="s">
        <v>129</v>
      </c>
      <c r="G14" s="65" t="s">
        <v>344</v>
      </c>
      <c r="I14" s="65" t="s">
        <v>205</v>
      </c>
    </row>
    <row r="15" spans="1:23">
      <c r="I15" s="65" t="s">
        <v>206</v>
      </c>
    </row>
    <row r="16" spans="1:23">
      <c r="B16" s="65" t="s">
        <v>345</v>
      </c>
      <c r="G16" s="65" t="s">
        <v>344</v>
      </c>
      <c r="I16" s="266">
        <f>基本情報!E8</f>
        <v>0</v>
      </c>
      <c r="J16" s="267"/>
      <c r="K16" s="267"/>
      <c r="L16" s="267"/>
      <c r="M16" s="267"/>
      <c r="N16" s="267"/>
      <c r="O16" s="267"/>
      <c r="P16" s="267"/>
      <c r="Q16" s="267"/>
      <c r="R16" s="267"/>
      <c r="S16" s="267"/>
      <c r="T16" s="267"/>
      <c r="U16" s="267"/>
      <c r="V16" s="267"/>
    </row>
    <row r="17" spans="1:24">
      <c r="B17" s="193" t="s">
        <v>346</v>
      </c>
    </row>
    <row r="19" spans="1:24">
      <c r="C19" s="65" t="s">
        <v>128</v>
      </c>
    </row>
    <row r="21" spans="1:24">
      <c r="E21" s="422" t="s">
        <v>108</v>
      </c>
      <c r="F21" s="422"/>
      <c r="G21" s="422"/>
      <c r="H21" s="422"/>
      <c r="I21" s="422"/>
      <c r="J21" s="422"/>
      <c r="X21" s="66" t="s">
        <v>52</v>
      </c>
    </row>
    <row r="22" spans="1:24" ht="16.899999999999999" customHeight="1"/>
    <row r="23" spans="1:24">
      <c r="B23" s="65" t="s">
        <v>29</v>
      </c>
    </row>
    <row r="24" spans="1:24">
      <c r="L24" s="65" t="s">
        <v>347</v>
      </c>
    </row>
    <row r="25" spans="1:24">
      <c r="L25" s="65" t="s">
        <v>83</v>
      </c>
      <c r="M25" s="67"/>
      <c r="N25" s="67"/>
      <c r="O25" s="69"/>
      <c r="P25" s="69"/>
      <c r="Q25" s="69"/>
      <c r="R25" s="69"/>
      <c r="S25" s="69"/>
      <c r="T25" s="69"/>
      <c r="U25" s="69"/>
      <c r="V25" s="69"/>
      <c r="W25" s="69"/>
      <c r="X25" s="45"/>
    </row>
    <row r="26" spans="1:24">
      <c r="M26" s="267" t="str">
        <f>IF(基本情報!E5="","",基本情報!E5)</f>
        <v/>
      </c>
      <c r="N26" s="267"/>
      <c r="O26" s="267"/>
      <c r="P26" s="267"/>
      <c r="Q26" s="267"/>
      <c r="R26" s="267"/>
      <c r="S26" s="267"/>
      <c r="T26" s="267"/>
      <c r="U26" s="267"/>
      <c r="V26" s="267"/>
      <c r="W26" s="267"/>
      <c r="X26" s="45"/>
    </row>
    <row r="27" spans="1:24">
      <c r="L27" s="65" t="s">
        <v>84</v>
      </c>
      <c r="M27" s="67"/>
      <c r="N27" s="67"/>
      <c r="O27" s="69"/>
      <c r="P27" s="69"/>
      <c r="Q27" s="69"/>
      <c r="R27" s="69"/>
      <c r="S27" s="69"/>
      <c r="T27" s="69"/>
      <c r="U27" s="69"/>
      <c r="V27" s="69"/>
      <c r="W27" s="69"/>
    </row>
    <row r="28" spans="1:24">
      <c r="M28" s="267" t="str">
        <f>IF(基本情報!E6="","",基本情報!E6)</f>
        <v/>
      </c>
      <c r="N28" s="267"/>
      <c r="O28" s="267"/>
      <c r="P28" s="267"/>
      <c r="Q28" s="267"/>
      <c r="R28" s="267"/>
      <c r="S28" s="267"/>
      <c r="T28" s="267"/>
      <c r="U28" s="267"/>
      <c r="V28" s="267"/>
      <c r="W28" s="267"/>
      <c r="X28" s="66"/>
    </row>
    <row r="29" spans="1:24">
      <c r="M29" s="266">
        <f>基本情報!E7</f>
        <v>0</v>
      </c>
      <c r="N29" s="267"/>
      <c r="O29" s="267"/>
      <c r="P29" s="267"/>
      <c r="Q29" s="267"/>
      <c r="R29" s="267"/>
      <c r="S29" s="267"/>
      <c r="T29" s="267"/>
      <c r="U29" s="267"/>
      <c r="V29" s="267"/>
      <c r="W29" s="267"/>
      <c r="X29" s="66"/>
    </row>
    <row r="30" spans="1:24" ht="15" customHeight="1">
      <c r="A30" s="89"/>
      <c r="B30" s="89"/>
      <c r="C30" s="89"/>
      <c r="D30" s="89"/>
      <c r="E30" s="89"/>
      <c r="F30" s="89"/>
      <c r="G30" s="89"/>
      <c r="H30" s="89"/>
      <c r="I30" s="89"/>
      <c r="J30" s="89"/>
      <c r="K30" s="89"/>
      <c r="L30" s="89"/>
      <c r="M30" s="89"/>
      <c r="N30" s="89"/>
      <c r="O30" s="89"/>
      <c r="P30" s="89"/>
      <c r="Q30" s="89"/>
      <c r="R30" s="89"/>
      <c r="S30" s="89"/>
      <c r="T30" s="89"/>
      <c r="U30" s="89"/>
      <c r="V30" s="89"/>
      <c r="W30" s="89"/>
    </row>
    <row r="31" spans="1:24" ht="15" customHeight="1"/>
    <row r="32" spans="1:24">
      <c r="B32" s="65" t="s">
        <v>133</v>
      </c>
    </row>
    <row r="33" spans="2:24">
      <c r="B33" s="447" t="s">
        <v>134</v>
      </c>
      <c r="C33" s="447"/>
      <c r="D33" s="447"/>
      <c r="E33" s="447"/>
      <c r="F33" s="447"/>
      <c r="G33" s="447"/>
      <c r="H33" s="447"/>
      <c r="I33" s="447"/>
      <c r="J33" s="447"/>
      <c r="K33" s="431">
        <f>基本情報!E18</f>
        <v>0</v>
      </c>
      <c r="L33" s="432"/>
      <c r="M33" s="432"/>
      <c r="N33" s="432"/>
      <c r="O33" s="432"/>
      <c r="P33" s="432"/>
      <c r="Q33" s="432"/>
      <c r="R33" s="432"/>
      <c r="S33" s="432"/>
      <c r="T33" s="432"/>
      <c r="U33" s="432"/>
      <c r="V33" s="433"/>
    </row>
    <row r="34" spans="2:24">
      <c r="B34" s="447"/>
      <c r="C34" s="447"/>
      <c r="D34" s="447"/>
      <c r="E34" s="447"/>
      <c r="F34" s="447"/>
      <c r="G34" s="447"/>
      <c r="H34" s="447"/>
      <c r="I34" s="447"/>
      <c r="J34" s="447"/>
      <c r="K34" s="434">
        <f>基本情報!E19</f>
        <v>0</v>
      </c>
      <c r="L34" s="435"/>
      <c r="M34" s="435"/>
      <c r="N34" s="435"/>
      <c r="O34" s="435"/>
      <c r="P34" s="435"/>
      <c r="Q34" s="435"/>
      <c r="R34" s="435"/>
      <c r="S34" s="435"/>
      <c r="T34" s="435"/>
      <c r="U34" s="435"/>
      <c r="V34" s="436"/>
      <c r="X34" s="175" t="s">
        <v>322</v>
      </c>
    </row>
    <row r="35" spans="2:24">
      <c r="B35" s="447" t="s">
        <v>135</v>
      </c>
      <c r="C35" s="447"/>
      <c r="D35" s="447"/>
      <c r="E35" s="447"/>
      <c r="F35" s="447"/>
      <c r="G35" s="447"/>
      <c r="H35" s="447"/>
      <c r="I35" s="447"/>
      <c r="J35" s="447"/>
      <c r="K35" s="443" t="s">
        <v>87</v>
      </c>
      <c r="L35" s="445">
        <f>基本情報!E20</f>
        <v>0</v>
      </c>
      <c r="M35" s="445"/>
      <c r="N35" s="445"/>
      <c r="O35" s="439" t="s">
        <v>88</v>
      </c>
      <c r="P35" s="439">
        <f>基本情報!I20</f>
        <v>0</v>
      </c>
      <c r="Q35" s="439"/>
      <c r="R35" s="439"/>
      <c r="S35" s="439"/>
      <c r="T35" s="439"/>
      <c r="U35" s="439"/>
      <c r="V35" s="440"/>
    </row>
    <row r="36" spans="2:24">
      <c r="B36" s="447"/>
      <c r="C36" s="447"/>
      <c r="D36" s="447"/>
      <c r="E36" s="447"/>
      <c r="F36" s="447"/>
      <c r="G36" s="447"/>
      <c r="H36" s="447"/>
      <c r="I36" s="447"/>
      <c r="J36" s="447"/>
      <c r="K36" s="444"/>
      <c r="L36" s="446"/>
      <c r="M36" s="446"/>
      <c r="N36" s="446"/>
      <c r="O36" s="441"/>
      <c r="P36" s="441"/>
      <c r="Q36" s="441"/>
      <c r="R36" s="441"/>
      <c r="S36" s="441"/>
      <c r="T36" s="441"/>
      <c r="U36" s="441"/>
      <c r="V36" s="442"/>
    </row>
    <row r="37" spans="2:24">
      <c r="B37" s="429" t="s">
        <v>136</v>
      </c>
      <c r="C37" s="430"/>
      <c r="D37" s="430"/>
      <c r="E37" s="430"/>
      <c r="F37" s="430"/>
      <c r="G37" s="430"/>
      <c r="H37" s="430"/>
      <c r="I37" s="430"/>
      <c r="J37" s="430"/>
      <c r="K37" s="90" t="s">
        <v>87</v>
      </c>
      <c r="L37" s="437">
        <f>基本情報!E21</f>
        <v>0</v>
      </c>
      <c r="M37" s="432"/>
      <c r="N37" s="432"/>
      <c r="O37" s="432"/>
      <c r="P37" s="432"/>
      <c r="Q37" s="432"/>
      <c r="R37" s="432"/>
      <c r="S37" s="432"/>
      <c r="T37" s="432"/>
      <c r="U37" s="432"/>
      <c r="V37" s="91" t="s">
        <v>88</v>
      </c>
    </row>
    <row r="38" spans="2:24">
      <c r="B38" s="430"/>
      <c r="C38" s="430"/>
      <c r="D38" s="430"/>
      <c r="E38" s="430"/>
      <c r="F38" s="430"/>
      <c r="G38" s="430"/>
      <c r="H38" s="430"/>
      <c r="I38" s="430"/>
      <c r="J38" s="430"/>
      <c r="K38" s="438">
        <f>基本情報!E22</f>
        <v>0</v>
      </c>
      <c r="L38" s="435"/>
      <c r="M38" s="435"/>
      <c r="N38" s="435"/>
      <c r="O38" s="435"/>
      <c r="P38" s="435"/>
      <c r="Q38" s="435"/>
      <c r="R38" s="435"/>
      <c r="S38" s="435"/>
      <c r="T38" s="435"/>
      <c r="U38" s="435"/>
      <c r="V38" s="436"/>
    </row>
    <row r="39" spans="2:24" ht="10.9" customHeight="1"/>
  </sheetData>
  <sheetProtection algorithmName="SHA-512" hashValue="LLck8qhzk2vvjq4c3DfFLSTASKG2sW9hjs2EkcSTPT+4WJIVWFSce7jhXg+VGKKgeuq306lr05cS0CVOuvZYwA==" saltValue="UPw9MZY3ZJeKfoYIHYDL9w==" spinCount="100000" sheet="1" selectLockedCells="1"/>
  <mergeCells count="22">
    <mergeCell ref="I16:V16"/>
    <mergeCell ref="B37:J38"/>
    <mergeCell ref="L37:U37"/>
    <mergeCell ref="K38:V38"/>
    <mergeCell ref="E21:J21"/>
    <mergeCell ref="M26:W26"/>
    <mergeCell ref="M28:W28"/>
    <mergeCell ref="M29:W29"/>
    <mergeCell ref="B33:J34"/>
    <mergeCell ref="K33:V33"/>
    <mergeCell ref="K34:V34"/>
    <mergeCell ref="B35:J36"/>
    <mergeCell ref="K35:K36"/>
    <mergeCell ref="L35:N36"/>
    <mergeCell ref="O35:O36"/>
    <mergeCell ref="P35:V36"/>
    <mergeCell ref="B10:W11"/>
    <mergeCell ref="A3:W4"/>
    <mergeCell ref="I6:O6"/>
    <mergeCell ref="E9:J9"/>
    <mergeCell ref="N9:O9"/>
    <mergeCell ref="R9:T9"/>
  </mergeCells>
  <phoneticPr fontId="2"/>
  <pageMargins left="0.7" right="0.7" top="0.75" bottom="0.52"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70ABD-058E-4DF1-BA2F-54C2D25BDD66}">
  <sheetPr>
    <tabColor rgb="FF9999FF"/>
  </sheetPr>
  <dimension ref="A1:X39"/>
  <sheetViews>
    <sheetView showGridLines="0" showZeros="0" view="pageBreakPreview" topLeftCell="A7" zoomScaleNormal="100" zoomScaleSheetLayoutView="100" workbookViewId="0">
      <selection activeCell="P16" sqref="P16:R16"/>
    </sheetView>
  </sheetViews>
  <sheetFormatPr defaultColWidth="3.375" defaultRowHeight="19.5"/>
  <cols>
    <col min="1" max="16384" width="3.375" style="65"/>
  </cols>
  <sheetData>
    <row r="1" spans="1:24">
      <c r="A1" s="64" t="s">
        <v>144</v>
      </c>
    </row>
    <row r="2" spans="1:24">
      <c r="Q2" s="269"/>
      <c r="R2" s="269"/>
      <c r="S2" s="269"/>
      <c r="T2" s="269"/>
      <c r="U2" s="269"/>
      <c r="V2" s="269"/>
      <c r="W2" s="269"/>
      <c r="X2" s="66" t="s">
        <v>60</v>
      </c>
    </row>
    <row r="3" spans="1:24">
      <c r="Q3" s="270" t="s">
        <v>108</v>
      </c>
      <c r="R3" s="269"/>
      <c r="S3" s="269"/>
      <c r="T3" s="269"/>
      <c r="U3" s="269"/>
      <c r="V3" s="269"/>
      <c r="W3" s="269"/>
      <c r="X3" s="66" t="s">
        <v>52</v>
      </c>
    </row>
    <row r="4" spans="1:24">
      <c r="X4" s="45"/>
    </row>
    <row r="5" spans="1:24">
      <c r="B5" s="65" t="s">
        <v>29</v>
      </c>
      <c r="X5" s="45"/>
    </row>
    <row r="6" spans="1:24">
      <c r="X6" s="45"/>
    </row>
    <row r="7" spans="1:24">
      <c r="L7" s="65" t="s">
        <v>350</v>
      </c>
      <c r="X7" s="45"/>
    </row>
    <row r="8" spans="1:24">
      <c r="L8" s="65" t="s">
        <v>83</v>
      </c>
      <c r="M8" s="67"/>
      <c r="N8" s="67"/>
      <c r="O8" s="69"/>
      <c r="P8" s="69"/>
      <c r="Q8" s="69"/>
      <c r="R8" s="69"/>
      <c r="S8" s="69"/>
      <c r="T8" s="69"/>
      <c r="U8" s="69"/>
      <c r="V8" s="69"/>
      <c r="W8" s="69"/>
      <c r="X8" s="45"/>
    </row>
    <row r="9" spans="1:24">
      <c r="M9" s="267" t="str">
        <f>IF(基本情報!E5="","",基本情報!E5)</f>
        <v/>
      </c>
      <c r="N9" s="267"/>
      <c r="O9" s="267"/>
      <c r="P9" s="267"/>
      <c r="Q9" s="267"/>
      <c r="R9" s="267"/>
      <c r="S9" s="267"/>
      <c r="T9" s="267"/>
      <c r="U9" s="267"/>
      <c r="V9" s="267"/>
      <c r="W9" s="267"/>
      <c r="X9" s="45"/>
    </row>
    <row r="10" spans="1:24">
      <c r="L10" s="65" t="s">
        <v>84</v>
      </c>
      <c r="M10" s="67"/>
      <c r="N10" s="67"/>
      <c r="O10" s="69"/>
      <c r="P10" s="69"/>
      <c r="Q10" s="69"/>
      <c r="R10" s="69"/>
      <c r="S10" s="69"/>
      <c r="T10" s="69"/>
      <c r="U10" s="69"/>
      <c r="V10" s="69"/>
      <c r="W10" s="69"/>
    </row>
    <row r="11" spans="1:24">
      <c r="M11" s="267" t="str">
        <f>IF(基本情報!E6="","",基本情報!E6)</f>
        <v/>
      </c>
      <c r="N11" s="267"/>
      <c r="O11" s="267"/>
      <c r="P11" s="267"/>
      <c r="Q11" s="267"/>
      <c r="R11" s="267"/>
      <c r="S11" s="267"/>
      <c r="T11" s="267"/>
      <c r="U11" s="267"/>
      <c r="V11" s="267"/>
      <c r="W11" s="267"/>
      <c r="X11" s="66"/>
    </row>
    <row r="12" spans="1:24">
      <c r="M12" s="266">
        <f>基本情報!E7</f>
        <v>0</v>
      </c>
      <c r="N12" s="272"/>
      <c r="O12" s="272"/>
      <c r="P12" s="272"/>
      <c r="Q12" s="272"/>
      <c r="R12" s="272"/>
      <c r="S12" s="272"/>
      <c r="T12" s="272"/>
      <c r="U12" s="272"/>
      <c r="V12" s="272"/>
      <c r="W12" s="272"/>
      <c r="X12" s="66"/>
    </row>
    <row r="14" spans="1:24">
      <c r="A14" s="271" t="s">
        <v>145</v>
      </c>
      <c r="B14" s="271"/>
      <c r="C14" s="271"/>
      <c r="D14" s="271"/>
      <c r="E14" s="271"/>
      <c r="F14" s="271"/>
      <c r="G14" s="271"/>
      <c r="H14" s="271"/>
      <c r="I14" s="271"/>
      <c r="J14" s="271"/>
      <c r="K14" s="271"/>
      <c r="L14" s="271"/>
      <c r="M14" s="271"/>
      <c r="N14" s="271"/>
      <c r="O14" s="271"/>
      <c r="P14" s="271"/>
      <c r="Q14" s="271"/>
      <c r="R14" s="271"/>
      <c r="S14" s="271"/>
      <c r="T14" s="271"/>
      <c r="U14" s="271"/>
      <c r="V14" s="271"/>
      <c r="W14" s="271"/>
    </row>
    <row r="16" spans="1:24">
      <c r="C16" s="422" t="s">
        <v>108</v>
      </c>
      <c r="D16" s="422"/>
      <c r="E16" s="422"/>
      <c r="F16" s="422"/>
      <c r="G16" s="422"/>
      <c r="H16" s="422"/>
      <c r="I16" s="86" t="s">
        <v>178</v>
      </c>
      <c r="J16" s="86"/>
      <c r="K16" s="86"/>
      <c r="L16" s="425"/>
      <c r="M16" s="425"/>
      <c r="N16" s="86" t="s">
        <v>121</v>
      </c>
      <c r="O16" s="86"/>
      <c r="P16" s="425"/>
      <c r="Q16" s="425"/>
      <c r="R16" s="425"/>
      <c r="S16" s="86" t="s">
        <v>185</v>
      </c>
      <c r="T16" s="86"/>
      <c r="U16" s="86"/>
      <c r="V16" s="86"/>
      <c r="W16" s="86"/>
    </row>
    <row r="17" spans="1:23" ht="19.899999999999999" customHeight="1">
      <c r="B17" s="423" t="s">
        <v>184</v>
      </c>
      <c r="C17" s="423"/>
      <c r="D17" s="423"/>
      <c r="E17" s="423"/>
      <c r="F17" s="423"/>
      <c r="G17" s="423"/>
      <c r="H17" s="423"/>
      <c r="I17" s="423"/>
      <c r="J17" s="423"/>
      <c r="K17" s="423"/>
      <c r="L17" s="423"/>
      <c r="M17" s="423"/>
      <c r="N17" s="423"/>
      <c r="O17" s="423"/>
      <c r="P17" s="423"/>
      <c r="Q17" s="423"/>
      <c r="R17" s="423"/>
      <c r="S17" s="423"/>
      <c r="T17" s="423"/>
      <c r="U17" s="423"/>
      <c r="V17" s="423"/>
      <c r="W17" s="75"/>
    </row>
    <row r="18" spans="1:23" ht="19.899999999999999" customHeight="1">
      <c r="B18" s="423"/>
      <c r="C18" s="423"/>
      <c r="D18" s="423"/>
      <c r="E18" s="423"/>
      <c r="F18" s="423"/>
      <c r="G18" s="423"/>
      <c r="H18" s="423"/>
      <c r="I18" s="423"/>
      <c r="J18" s="423"/>
      <c r="K18" s="423"/>
      <c r="L18" s="423"/>
      <c r="M18" s="423"/>
      <c r="N18" s="423"/>
      <c r="O18" s="423"/>
      <c r="P18" s="423"/>
      <c r="Q18" s="423"/>
      <c r="R18" s="423"/>
      <c r="S18" s="423"/>
      <c r="T18" s="423"/>
      <c r="U18" s="423"/>
      <c r="V18" s="423"/>
      <c r="W18" s="75"/>
    </row>
    <row r="19" spans="1:23">
      <c r="B19" s="423"/>
      <c r="C19" s="423"/>
      <c r="D19" s="423"/>
      <c r="E19" s="423"/>
      <c r="F19" s="423"/>
      <c r="G19" s="423"/>
      <c r="H19" s="423"/>
      <c r="I19" s="423"/>
      <c r="J19" s="423"/>
      <c r="K19" s="423"/>
      <c r="L19" s="423"/>
      <c r="M19" s="423"/>
      <c r="N19" s="423"/>
      <c r="O19" s="423"/>
      <c r="P19" s="423"/>
      <c r="Q19" s="423"/>
      <c r="R19" s="423"/>
      <c r="S19" s="423"/>
      <c r="T19" s="423"/>
      <c r="U19" s="423"/>
      <c r="V19" s="423"/>
      <c r="W19" s="75"/>
    </row>
    <row r="21" spans="1:23">
      <c r="A21" s="65" t="s">
        <v>33</v>
      </c>
      <c r="I21" s="65" t="s">
        <v>205</v>
      </c>
    </row>
    <row r="22" spans="1:23">
      <c r="I22" s="65" t="s">
        <v>206</v>
      </c>
    </row>
    <row r="23" spans="1:23" ht="15" customHeight="1"/>
    <row r="24" spans="1:23">
      <c r="A24" s="65" t="s">
        <v>85</v>
      </c>
      <c r="I24" s="266">
        <f>基本情報!E8</f>
        <v>0</v>
      </c>
      <c r="J24" s="267"/>
      <c r="K24" s="267"/>
      <c r="L24" s="267"/>
      <c r="M24" s="267"/>
      <c r="N24" s="267"/>
      <c r="O24" s="267"/>
      <c r="P24" s="267"/>
      <c r="Q24" s="267"/>
      <c r="R24" s="267"/>
      <c r="S24" s="267"/>
      <c r="T24" s="267"/>
      <c r="U24" s="267"/>
    </row>
    <row r="25" spans="1:23">
      <c r="H25" s="65" t="s">
        <v>87</v>
      </c>
      <c r="I25" s="266">
        <f>基本情報!E9</f>
        <v>0</v>
      </c>
      <c r="J25" s="267"/>
      <c r="K25" s="267"/>
      <c r="L25" s="267"/>
      <c r="M25" s="267"/>
      <c r="N25" s="267"/>
      <c r="O25" s="267"/>
      <c r="P25" s="267"/>
      <c r="Q25" s="267"/>
      <c r="R25" s="267"/>
      <c r="S25" s="267"/>
      <c r="T25" s="267"/>
      <c r="U25" s="267"/>
      <c r="V25" s="65" t="s">
        <v>88</v>
      </c>
    </row>
    <row r="26" spans="1:23" ht="13.15" customHeight="1">
      <c r="I26" s="172"/>
      <c r="J26" s="173"/>
      <c r="K26" s="173"/>
      <c r="L26" s="173"/>
      <c r="M26" s="173"/>
      <c r="N26" s="173"/>
      <c r="O26" s="173"/>
      <c r="P26" s="173"/>
      <c r="Q26" s="173"/>
      <c r="R26" s="173"/>
      <c r="S26" s="173"/>
      <c r="T26" s="173"/>
      <c r="U26" s="173"/>
    </row>
    <row r="27" spans="1:23">
      <c r="A27" s="92" t="s">
        <v>148</v>
      </c>
      <c r="B27" s="428" t="s">
        <v>146</v>
      </c>
      <c r="C27" s="428"/>
      <c r="D27" s="428"/>
      <c r="E27" s="428"/>
      <c r="F27" s="428"/>
      <c r="G27" s="428"/>
      <c r="H27" s="428"/>
      <c r="I27" s="428"/>
      <c r="J27" s="428"/>
      <c r="K27" s="428"/>
      <c r="L27" s="428"/>
      <c r="M27" s="428"/>
      <c r="N27" s="428"/>
      <c r="O27" s="428"/>
      <c r="P27" s="428"/>
      <c r="Q27" s="428"/>
      <c r="R27" s="428"/>
      <c r="S27" s="428"/>
      <c r="T27" s="428"/>
      <c r="U27" s="428"/>
      <c r="V27" s="428"/>
    </row>
    <row r="28" spans="1:23">
      <c r="B28" s="428"/>
      <c r="C28" s="428"/>
      <c r="D28" s="428"/>
      <c r="E28" s="428"/>
      <c r="F28" s="428"/>
      <c r="G28" s="428"/>
      <c r="H28" s="428"/>
      <c r="I28" s="428"/>
      <c r="J28" s="428"/>
      <c r="K28" s="428"/>
      <c r="L28" s="428"/>
      <c r="M28" s="428"/>
      <c r="N28" s="428"/>
      <c r="O28" s="428"/>
      <c r="P28" s="428"/>
      <c r="Q28" s="428"/>
      <c r="R28" s="428"/>
      <c r="S28" s="428"/>
      <c r="T28" s="428"/>
      <c r="U28" s="428"/>
      <c r="V28" s="428"/>
    </row>
    <row r="29" spans="1:23" ht="8.4499999999999993" customHeight="1"/>
    <row r="30" spans="1:23">
      <c r="I30" s="65" t="s">
        <v>34</v>
      </c>
      <c r="J30" s="463"/>
      <c r="K30" s="463"/>
      <c r="L30" s="463"/>
      <c r="M30" s="463"/>
      <c r="N30" s="463"/>
      <c r="O30" s="463"/>
      <c r="P30" s="65" t="s">
        <v>35</v>
      </c>
    </row>
    <row r="32" spans="1:23">
      <c r="A32" s="92" t="s">
        <v>348</v>
      </c>
      <c r="B32" s="428" t="s">
        <v>147</v>
      </c>
      <c r="C32" s="428"/>
      <c r="D32" s="428"/>
      <c r="E32" s="428"/>
      <c r="F32" s="428"/>
      <c r="G32" s="428"/>
      <c r="H32" s="428"/>
      <c r="I32" s="428"/>
      <c r="J32" s="428"/>
      <c r="K32" s="428"/>
      <c r="L32" s="428"/>
      <c r="M32" s="428"/>
      <c r="N32" s="428"/>
      <c r="O32" s="428"/>
      <c r="P32" s="428"/>
      <c r="Q32" s="428"/>
      <c r="R32" s="428"/>
      <c r="S32" s="428"/>
      <c r="T32" s="428"/>
      <c r="U32" s="428"/>
      <c r="V32" s="428"/>
    </row>
    <row r="33" spans="1:22">
      <c r="B33" s="428"/>
      <c r="C33" s="428"/>
      <c r="D33" s="428"/>
      <c r="E33" s="428"/>
      <c r="F33" s="428"/>
      <c r="G33" s="428"/>
      <c r="H33" s="428"/>
      <c r="I33" s="428"/>
      <c r="J33" s="428"/>
      <c r="K33" s="428"/>
      <c r="L33" s="428"/>
      <c r="M33" s="428"/>
      <c r="N33" s="428"/>
      <c r="O33" s="428"/>
      <c r="P33" s="428"/>
      <c r="Q33" s="428"/>
      <c r="R33" s="428"/>
      <c r="S33" s="428"/>
      <c r="T33" s="428"/>
      <c r="U33" s="428"/>
      <c r="V33" s="428"/>
    </row>
    <row r="34" spans="1:22" ht="8.4499999999999993" customHeight="1"/>
    <row r="35" spans="1:22">
      <c r="I35" s="65" t="s">
        <v>34</v>
      </c>
      <c r="J35" s="463"/>
      <c r="K35" s="463"/>
      <c r="L35" s="463"/>
      <c r="M35" s="463"/>
      <c r="N35" s="463"/>
      <c r="O35" s="463"/>
      <c r="P35" s="65" t="s">
        <v>35</v>
      </c>
    </row>
    <row r="36" spans="1:22" ht="15" customHeight="1"/>
    <row r="37" spans="1:22">
      <c r="A37" s="65" t="s">
        <v>349</v>
      </c>
    </row>
    <row r="38" spans="1:22" ht="13.15" customHeight="1"/>
    <row r="39" spans="1:22">
      <c r="A39" s="65" t="s">
        <v>338</v>
      </c>
      <c r="C39" s="65" t="s">
        <v>339</v>
      </c>
    </row>
  </sheetData>
  <sheetProtection algorithmName="SHA-512" hashValue="AkTw2ZNWmC3eEzG9CzF3Sqbzutqxqxf3vTFmx4DBTmADruhe1sPfCVC0r7GiGlQnqweVHTllyLeQdNdtmvFxSQ==" saltValue="zA8YSLGQdK35XNDoXIYnUA==" spinCount="100000" sheet="1" selectLockedCells="1"/>
  <mergeCells count="16">
    <mergeCell ref="B32:V33"/>
    <mergeCell ref="J35:O35"/>
    <mergeCell ref="J30:O30"/>
    <mergeCell ref="C16:H16"/>
    <mergeCell ref="L16:M16"/>
    <mergeCell ref="P16:R16"/>
    <mergeCell ref="B17:V19"/>
    <mergeCell ref="B27:V28"/>
    <mergeCell ref="I24:U24"/>
    <mergeCell ref="I25:U25"/>
    <mergeCell ref="A14:W14"/>
    <mergeCell ref="Q2:W2"/>
    <mergeCell ref="Q3:W3"/>
    <mergeCell ref="M9:W9"/>
    <mergeCell ref="M11:W11"/>
    <mergeCell ref="M12:W12"/>
  </mergeCells>
  <phoneticPr fontId="2"/>
  <pageMargins left="0.7" right="0.7" top="0.75" bottom="0.51"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20E26-6D99-4AA7-88CC-B2F670544F15}">
  <sheetPr>
    <tabColor rgb="FF92D050"/>
  </sheetPr>
  <dimension ref="A1:BB34"/>
  <sheetViews>
    <sheetView showGridLines="0" showZeros="0" view="pageBreakPreview" topLeftCell="A7" zoomScaleNormal="100" zoomScaleSheetLayoutView="100" workbookViewId="0">
      <selection activeCell="Q2" sqref="Q2:W2"/>
    </sheetView>
  </sheetViews>
  <sheetFormatPr defaultColWidth="3.375" defaultRowHeight="19.5"/>
  <cols>
    <col min="1" max="23" width="3.375" style="65"/>
    <col min="24" max="54" width="3.375" style="225"/>
    <col min="55" max="16384" width="3.375" style="65"/>
  </cols>
  <sheetData>
    <row r="1" spans="1:24">
      <c r="A1" s="64" t="s">
        <v>28</v>
      </c>
    </row>
    <row r="2" spans="1:24">
      <c r="Q2" s="269"/>
      <c r="R2" s="269"/>
      <c r="S2" s="269"/>
      <c r="T2" s="269"/>
      <c r="U2" s="269"/>
      <c r="V2" s="269"/>
      <c r="W2" s="269"/>
      <c r="X2" s="229" t="s">
        <v>371</v>
      </c>
    </row>
    <row r="3" spans="1:24">
      <c r="Q3" s="270" t="s">
        <v>108</v>
      </c>
      <c r="R3" s="269"/>
      <c r="S3" s="269"/>
      <c r="T3" s="269"/>
      <c r="U3" s="269"/>
      <c r="V3" s="269"/>
      <c r="W3" s="269"/>
      <c r="X3" s="229" t="s">
        <v>372</v>
      </c>
    </row>
    <row r="4" spans="1:24">
      <c r="X4" s="230"/>
    </row>
    <row r="5" spans="1:24">
      <c r="X5" s="230"/>
    </row>
    <row r="6" spans="1:24">
      <c r="B6" s="65" t="s">
        <v>29</v>
      </c>
      <c r="X6" s="230"/>
    </row>
    <row r="7" spans="1:24">
      <c r="X7" s="230"/>
    </row>
    <row r="8" spans="1:24">
      <c r="L8" s="65" t="s">
        <v>82</v>
      </c>
      <c r="X8" s="230"/>
    </row>
    <row r="9" spans="1:24">
      <c r="L9" s="65" t="s">
        <v>83</v>
      </c>
      <c r="M9" s="67"/>
      <c r="N9" s="67"/>
      <c r="O9" s="68"/>
      <c r="P9" s="68"/>
      <c r="Q9" s="68"/>
      <c r="R9" s="68"/>
      <c r="S9" s="68"/>
      <c r="T9" s="68"/>
      <c r="U9" s="68"/>
      <c r="V9" s="68"/>
      <c r="W9" s="68"/>
      <c r="X9" s="230"/>
    </row>
    <row r="10" spans="1:24">
      <c r="M10" s="267" t="str">
        <f>IF(基本情報!E5="","",基本情報!E5)</f>
        <v/>
      </c>
      <c r="N10" s="267"/>
      <c r="O10" s="267"/>
      <c r="P10" s="267"/>
      <c r="Q10" s="267"/>
      <c r="R10" s="267"/>
      <c r="S10" s="267"/>
      <c r="T10" s="267"/>
      <c r="U10" s="267"/>
      <c r="V10" s="267"/>
      <c r="W10" s="267"/>
      <c r="X10" s="230"/>
    </row>
    <row r="11" spans="1:24">
      <c r="L11" s="65" t="s">
        <v>84</v>
      </c>
      <c r="M11" s="67"/>
      <c r="N11" s="67"/>
      <c r="O11" s="68"/>
      <c r="P11" s="68"/>
      <c r="Q11" s="68"/>
      <c r="R11" s="68"/>
      <c r="S11" s="68"/>
      <c r="T11" s="68"/>
      <c r="U11" s="68"/>
      <c r="V11" s="68"/>
      <c r="W11" s="68"/>
    </row>
    <row r="12" spans="1:24">
      <c r="M12" s="267" t="str">
        <f>IF(基本情報!E6="","",基本情報!E6)</f>
        <v/>
      </c>
      <c r="N12" s="267"/>
      <c r="O12" s="267"/>
      <c r="P12" s="267"/>
      <c r="Q12" s="267"/>
      <c r="R12" s="267"/>
      <c r="S12" s="267"/>
      <c r="T12" s="267"/>
      <c r="U12" s="267"/>
      <c r="V12" s="267"/>
      <c r="W12" s="267"/>
      <c r="X12" s="231"/>
    </row>
    <row r="13" spans="1:24">
      <c r="M13" s="266">
        <f>基本情報!E7</f>
        <v>0</v>
      </c>
      <c r="N13" s="272"/>
      <c r="O13" s="272"/>
      <c r="P13" s="272"/>
      <c r="Q13" s="272"/>
      <c r="R13" s="272"/>
      <c r="S13" s="272"/>
      <c r="T13" s="272"/>
      <c r="U13" s="272"/>
      <c r="V13" s="272"/>
      <c r="W13" s="272"/>
      <c r="X13" s="231"/>
    </row>
    <row r="15" spans="1:24">
      <c r="A15" s="271" t="s">
        <v>31</v>
      </c>
      <c r="B15" s="271"/>
      <c r="C15" s="271"/>
      <c r="D15" s="271"/>
      <c r="E15" s="271"/>
      <c r="F15" s="271"/>
      <c r="G15" s="271"/>
      <c r="H15" s="271"/>
      <c r="I15" s="271"/>
      <c r="J15" s="271"/>
      <c r="K15" s="271"/>
      <c r="L15" s="271"/>
      <c r="M15" s="271"/>
      <c r="N15" s="271"/>
      <c r="O15" s="271"/>
      <c r="P15" s="271"/>
      <c r="Q15" s="271"/>
      <c r="R15" s="271"/>
      <c r="S15" s="271"/>
      <c r="T15" s="271"/>
      <c r="U15" s="271"/>
      <c r="V15" s="271"/>
      <c r="W15" s="271"/>
    </row>
    <row r="18" spans="1:22">
      <c r="B18" s="65" t="s">
        <v>32</v>
      </c>
    </row>
    <row r="21" spans="1:22">
      <c r="A21" s="65" t="s">
        <v>33</v>
      </c>
      <c r="I21" s="65" t="s">
        <v>205</v>
      </c>
    </row>
    <row r="22" spans="1:22">
      <c r="I22" s="65" t="s">
        <v>206</v>
      </c>
    </row>
    <row r="24" spans="1:22">
      <c r="A24" s="65" t="s">
        <v>85</v>
      </c>
      <c r="I24" s="266">
        <f>基本情報!E8</f>
        <v>0</v>
      </c>
      <c r="J24" s="267"/>
      <c r="K24" s="267"/>
      <c r="L24" s="267"/>
      <c r="M24" s="267"/>
      <c r="N24" s="267"/>
      <c r="O24" s="267"/>
      <c r="P24" s="267"/>
      <c r="Q24" s="267"/>
      <c r="R24" s="267"/>
      <c r="S24" s="267"/>
      <c r="T24" s="267"/>
      <c r="U24" s="267"/>
    </row>
    <row r="25" spans="1:22">
      <c r="H25" s="65" t="s">
        <v>87</v>
      </c>
      <c r="I25" s="266">
        <f>基本情報!E9</f>
        <v>0</v>
      </c>
      <c r="J25" s="268"/>
      <c r="K25" s="268"/>
      <c r="L25" s="268"/>
      <c r="M25" s="268"/>
      <c r="N25" s="268"/>
      <c r="O25" s="268"/>
      <c r="P25" s="268"/>
      <c r="Q25" s="268"/>
      <c r="R25" s="268"/>
      <c r="S25" s="268"/>
      <c r="T25" s="268"/>
      <c r="U25" s="268"/>
      <c r="V25" s="65" t="s">
        <v>88</v>
      </c>
    </row>
    <row r="27" spans="1:22">
      <c r="A27" s="65" t="s">
        <v>86</v>
      </c>
      <c r="I27" s="65" t="s">
        <v>34</v>
      </c>
      <c r="J27" s="265">
        <f>'別紙8-1（新規）'!J18</f>
        <v>0</v>
      </c>
      <c r="K27" s="265"/>
      <c r="L27" s="265"/>
      <c r="M27" s="265"/>
      <c r="N27" s="265"/>
      <c r="O27" s="265"/>
      <c r="P27" s="65" t="s">
        <v>35</v>
      </c>
    </row>
    <row r="29" spans="1:22">
      <c r="A29" s="65" t="s">
        <v>43</v>
      </c>
      <c r="I29" s="65" t="s">
        <v>37</v>
      </c>
    </row>
    <row r="34" spans="1:3">
      <c r="A34" s="65" t="s">
        <v>338</v>
      </c>
      <c r="C34" s="65" t="s">
        <v>339</v>
      </c>
    </row>
  </sheetData>
  <sheetProtection algorithmName="SHA-512" hashValue="t0kuKeX8gxLCRSFB+5MrnGaWPcF4uAyBqWV9Rrt9vDVHM5Y8K3C1bBizQrbS/fHJVDAA70KeGWAcweoL3QMl+A==" saltValue="YoYSh32RAeGKrbtYrD346A==" spinCount="100000" sheet="1" selectLockedCells="1"/>
  <mergeCells count="9">
    <mergeCell ref="J27:O27"/>
    <mergeCell ref="I24:U24"/>
    <mergeCell ref="I25:U25"/>
    <mergeCell ref="Q2:W2"/>
    <mergeCell ref="Q3:W3"/>
    <mergeCell ref="A15:W15"/>
    <mergeCell ref="M10:W10"/>
    <mergeCell ref="M12:W12"/>
    <mergeCell ref="M13:W13"/>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FB4F1-E29A-41D9-9392-DCC867D1A431}">
  <sheetPr>
    <tabColor rgb="FF92D050"/>
    <pageSetUpPr fitToPage="1"/>
  </sheetPr>
  <dimension ref="B1:O20"/>
  <sheetViews>
    <sheetView showGridLines="0" view="pageBreakPreview" topLeftCell="A7" zoomScale="70" zoomScaleNormal="100" zoomScaleSheetLayoutView="70" workbookViewId="0">
      <selection activeCell="E9" sqref="E9:J9"/>
    </sheetView>
  </sheetViews>
  <sheetFormatPr defaultColWidth="8.75" defaultRowHeight="18.75"/>
  <cols>
    <col min="1" max="1" width="2.375" style="6" customWidth="1"/>
    <col min="2" max="2" width="46.75" style="6" customWidth="1"/>
    <col min="3" max="10" width="13.625" style="6" customWidth="1"/>
    <col min="11" max="12" width="8.75" style="6"/>
    <col min="13" max="13" width="0" style="6" hidden="1" customWidth="1"/>
    <col min="14" max="14" width="10.5" style="6" hidden="1" customWidth="1"/>
    <col min="15" max="15" width="15.25" style="6" hidden="1" customWidth="1"/>
    <col min="16" max="16384" width="8.75" style="6"/>
  </cols>
  <sheetData>
    <row r="1" spans="2:15" ht="24" customHeight="1">
      <c r="B1" s="6" t="s">
        <v>210</v>
      </c>
    </row>
    <row r="2" spans="2:15" ht="25.15" customHeight="1">
      <c r="B2" s="273" t="s">
        <v>209</v>
      </c>
      <c r="C2" s="273"/>
      <c r="D2" s="273"/>
      <c r="E2" s="273"/>
      <c r="F2" s="273"/>
      <c r="G2" s="273"/>
      <c r="H2" s="273"/>
      <c r="I2" s="273"/>
      <c r="J2" s="273"/>
      <c r="K2" s="273"/>
    </row>
    <row r="3" spans="2:15" ht="15.6" customHeight="1">
      <c r="B3" s="138"/>
    </row>
    <row r="4" spans="2:15" ht="25.15" customHeight="1">
      <c r="G4" s="50" t="s">
        <v>89</v>
      </c>
      <c r="H4" s="274">
        <f>基本情報!E8</f>
        <v>0</v>
      </c>
      <c r="I4" s="275"/>
      <c r="J4" s="275"/>
      <c r="K4" s="275"/>
    </row>
    <row r="5" spans="2:15" ht="25.15" customHeight="1" thickBot="1">
      <c r="K5" s="48" t="s">
        <v>18</v>
      </c>
    </row>
    <row r="6" spans="2:15" ht="56.25">
      <c r="B6" s="276" t="s">
        <v>25</v>
      </c>
      <c r="C6" s="51" t="s">
        <v>0</v>
      </c>
      <c r="D6" s="52" t="s">
        <v>1</v>
      </c>
      <c r="E6" s="51" t="s">
        <v>2</v>
      </c>
      <c r="F6" s="52" t="s">
        <v>3</v>
      </c>
      <c r="G6" s="51" t="s">
        <v>4</v>
      </c>
      <c r="H6" s="52" t="s">
        <v>5</v>
      </c>
      <c r="I6" s="52" t="s">
        <v>6</v>
      </c>
      <c r="J6" s="52" t="s">
        <v>7</v>
      </c>
      <c r="K6" s="54" t="s">
        <v>8</v>
      </c>
    </row>
    <row r="7" spans="2:15" ht="39.950000000000003" customHeight="1" thickBot="1">
      <c r="B7" s="277"/>
      <c r="C7" s="55" t="s">
        <v>9</v>
      </c>
      <c r="D7" s="55" t="s">
        <v>10</v>
      </c>
      <c r="E7" s="55" t="s">
        <v>17</v>
      </c>
      <c r="F7" s="55" t="s">
        <v>11</v>
      </c>
      <c r="G7" s="56" t="s">
        <v>12</v>
      </c>
      <c r="H7" s="56" t="s">
        <v>13</v>
      </c>
      <c r="I7" s="56" t="s">
        <v>14</v>
      </c>
      <c r="J7" s="56" t="s">
        <v>15</v>
      </c>
      <c r="K7" s="76"/>
      <c r="N7" s="6" t="s">
        <v>76</v>
      </c>
      <c r="O7" t="s">
        <v>361</v>
      </c>
    </row>
    <row r="8" spans="2:15" ht="39.950000000000003" customHeight="1">
      <c r="B8" s="58" t="s">
        <v>266</v>
      </c>
      <c r="C8" s="195">
        <f>'別紙8-2（新規）'!H9</f>
        <v>0</v>
      </c>
      <c r="D8" s="196">
        <v>0</v>
      </c>
      <c r="E8" s="195">
        <f>C8-D8</f>
        <v>0</v>
      </c>
      <c r="F8" s="195">
        <f>E8</f>
        <v>0</v>
      </c>
      <c r="G8" s="195">
        <f>N8*'別紙8-2（新規）'!M9</f>
        <v>0</v>
      </c>
      <c r="H8" s="197">
        <f>MIN(E8,F8,G8)</f>
        <v>0</v>
      </c>
      <c r="I8" s="198"/>
      <c r="J8" s="198"/>
      <c r="K8" s="77"/>
      <c r="N8" s="59">
        <v>133000</v>
      </c>
      <c r="O8" s="85">
        <f>'別紙8-2（新規）附表（購入予定物品一覧）'!J6</f>
        <v>0</v>
      </c>
    </row>
    <row r="9" spans="2:15" ht="39.950000000000003" customHeight="1">
      <c r="B9" s="60" t="s">
        <v>240</v>
      </c>
      <c r="C9" s="195">
        <f>'別紙8-2（新規）'!H10</f>
        <v>0</v>
      </c>
      <c r="D9" s="196">
        <v>0</v>
      </c>
      <c r="E9" s="195">
        <f t="shared" ref="E9:E17" si="0">C9-D9</f>
        <v>0</v>
      </c>
      <c r="F9" s="195">
        <f t="shared" ref="F9:F17" si="1">E9</f>
        <v>0</v>
      </c>
      <c r="G9" s="195">
        <f>N9*'別紙8-2（新規）'!M10</f>
        <v>0</v>
      </c>
      <c r="H9" s="197">
        <f t="shared" ref="H9:H16" si="2">MIN(E9,F9,G9)</f>
        <v>0</v>
      </c>
      <c r="I9" s="199"/>
      <c r="J9" s="199"/>
      <c r="K9" s="77"/>
      <c r="N9" s="59">
        <v>3600</v>
      </c>
    </row>
    <row r="10" spans="2:15" ht="39.950000000000003" customHeight="1">
      <c r="B10" s="60" t="s">
        <v>242</v>
      </c>
      <c r="C10" s="195">
        <f>'別紙8-2（新規）'!H11</f>
        <v>0</v>
      </c>
      <c r="D10" s="196">
        <v>0</v>
      </c>
      <c r="E10" s="195">
        <f t="shared" si="0"/>
        <v>0</v>
      </c>
      <c r="F10" s="195">
        <f t="shared" si="1"/>
        <v>0</v>
      </c>
      <c r="G10" s="195">
        <f>N10*'別紙8-2（新規）'!M11</f>
        <v>0</v>
      </c>
      <c r="H10" s="197">
        <f t="shared" si="2"/>
        <v>0</v>
      </c>
      <c r="I10" s="199"/>
      <c r="J10" s="199"/>
      <c r="K10" s="77"/>
      <c r="N10" s="59">
        <v>4320000</v>
      </c>
      <c r="O10" s="85">
        <f>'別紙8-2（新規）附表（購入予定物品一覧）'!J7</f>
        <v>0</v>
      </c>
    </row>
    <row r="11" spans="2:15" ht="39.950000000000003" customHeight="1">
      <c r="B11" s="61" t="s">
        <v>244</v>
      </c>
      <c r="C11" s="195">
        <f>'別紙8-2（新規）'!H12</f>
        <v>0</v>
      </c>
      <c r="D11" s="196">
        <v>0</v>
      </c>
      <c r="E11" s="195">
        <f t="shared" si="0"/>
        <v>0</v>
      </c>
      <c r="F11" s="195">
        <f t="shared" si="1"/>
        <v>0</v>
      </c>
      <c r="G11" s="195">
        <f>N11*'別紙8-2（新規）'!M12</f>
        <v>0</v>
      </c>
      <c r="H11" s="197">
        <f>MIN(MIN(E11,F11,O11),G11)</f>
        <v>0</v>
      </c>
      <c r="I11" s="199"/>
      <c r="J11" s="199"/>
      <c r="K11" s="77"/>
      <c r="M11" t="s">
        <v>362</v>
      </c>
      <c r="N11" s="59">
        <v>51400</v>
      </c>
      <c r="O11" s="85">
        <f>'別紙8-2（新規）附表（購入予定物品一覧）'!J8</f>
        <v>0</v>
      </c>
    </row>
    <row r="12" spans="2:15" ht="39.950000000000003" customHeight="1">
      <c r="B12" s="61" t="s">
        <v>246</v>
      </c>
      <c r="C12" s="195">
        <f>'別紙8-2（新規）'!H13+'別紙8-2（新規）'!H14</f>
        <v>0</v>
      </c>
      <c r="D12" s="196">
        <v>0</v>
      </c>
      <c r="E12" s="195">
        <f t="shared" si="0"/>
        <v>0</v>
      </c>
      <c r="F12" s="195">
        <f t="shared" si="1"/>
        <v>0</v>
      </c>
      <c r="G12" s="195">
        <f>F12</f>
        <v>0</v>
      </c>
      <c r="H12" s="197">
        <f t="shared" si="2"/>
        <v>0</v>
      </c>
      <c r="I12" s="199"/>
      <c r="J12" s="199"/>
      <c r="K12" s="77"/>
      <c r="N12" s="6" t="s">
        <v>295</v>
      </c>
      <c r="O12" s="85">
        <f>'別紙8-2（新規）附表（購入予定物品一覧）'!J9</f>
        <v>0</v>
      </c>
    </row>
    <row r="13" spans="2:15" ht="39.950000000000003" customHeight="1">
      <c r="B13" s="61" t="s">
        <v>248</v>
      </c>
      <c r="C13" s="195">
        <f>'別紙8-2（新規）'!H15</f>
        <v>0</v>
      </c>
      <c r="D13" s="196">
        <v>0</v>
      </c>
      <c r="E13" s="195">
        <f t="shared" si="0"/>
        <v>0</v>
      </c>
      <c r="F13" s="195">
        <f t="shared" si="1"/>
        <v>0</v>
      </c>
      <c r="G13" s="195">
        <f>IF(C13&gt;0,N13,0)</f>
        <v>0</v>
      </c>
      <c r="H13" s="197">
        <f t="shared" si="2"/>
        <v>0</v>
      </c>
      <c r="I13" s="199"/>
      <c r="J13" s="199"/>
      <c r="K13" s="77"/>
      <c r="N13" s="59">
        <v>905000</v>
      </c>
      <c r="O13" s="85">
        <f>'別紙8-2（新規）附表（購入予定物品一覧）'!J10</f>
        <v>0</v>
      </c>
    </row>
    <row r="14" spans="2:15" ht="39.950000000000003" customHeight="1">
      <c r="B14" s="61" t="s">
        <v>249</v>
      </c>
      <c r="C14" s="195">
        <f>'別紙8-2（新規）'!H16</f>
        <v>0</v>
      </c>
      <c r="D14" s="196">
        <v>0</v>
      </c>
      <c r="E14" s="195">
        <f t="shared" si="0"/>
        <v>0</v>
      </c>
      <c r="F14" s="195">
        <f t="shared" si="1"/>
        <v>0</v>
      </c>
      <c r="G14" s="195">
        <f>N14*'別紙8-2（新規）'!M16</f>
        <v>0</v>
      </c>
      <c r="H14" s="197">
        <f>MIN(MIN(E14,F14,O14),G14)</f>
        <v>0</v>
      </c>
      <c r="I14" s="199"/>
      <c r="J14" s="199"/>
      <c r="K14" s="77"/>
      <c r="M14" t="s">
        <v>362</v>
      </c>
      <c r="N14" s="59">
        <v>205000</v>
      </c>
      <c r="O14" s="85">
        <f>'別紙8-2（新規）附表（購入予定物品一覧）'!J11</f>
        <v>0</v>
      </c>
    </row>
    <row r="15" spans="2:15" ht="39.950000000000003" customHeight="1">
      <c r="B15" s="61" t="s">
        <v>251</v>
      </c>
      <c r="C15" s="195">
        <f>SUM('別紙8-2（新規）'!H17:H18)</f>
        <v>0</v>
      </c>
      <c r="D15" s="196">
        <v>0</v>
      </c>
      <c r="E15" s="195">
        <f t="shared" si="0"/>
        <v>0</v>
      </c>
      <c r="F15" s="195">
        <f t="shared" si="1"/>
        <v>0</v>
      </c>
      <c r="G15" s="195">
        <f>F15</f>
        <v>0</v>
      </c>
      <c r="H15" s="197">
        <f t="shared" si="2"/>
        <v>0</v>
      </c>
      <c r="I15" s="199"/>
      <c r="J15" s="199"/>
      <c r="K15" s="77"/>
      <c r="N15" s="6" t="s">
        <v>295</v>
      </c>
      <c r="O15" s="85">
        <f>'別紙8-2（新規）附表（購入予定物品一覧）'!J12</f>
        <v>0</v>
      </c>
    </row>
    <row r="16" spans="2:15" ht="39.950000000000003" customHeight="1">
      <c r="B16" s="61" t="s">
        <v>252</v>
      </c>
      <c r="C16" s="195">
        <f>'別紙8-2（新規）'!H19</f>
        <v>0</v>
      </c>
      <c r="D16" s="196">
        <v>0</v>
      </c>
      <c r="E16" s="195">
        <f t="shared" si="0"/>
        <v>0</v>
      </c>
      <c r="F16" s="195">
        <f t="shared" si="1"/>
        <v>0</v>
      </c>
      <c r="G16" s="195">
        <f>IF(C16&gt;0,N16,0)</f>
        <v>0</v>
      </c>
      <c r="H16" s="197">
        <f t="shared" si="2"/>
        <v>0</v>
      </c>
      <c r="I16" s="199"/>
      <c r="J16" s="199"/>
      <c r="K16" s="77"/>
      <c r="N16" s="59">
        <v>300000</v>
      </c>
      <c r="O16" s="85">
        <f>'別紙8-2（新規）附表（購入予定物品一覧）'!J13</f>
        <v>0</v>
      </c>
    </row>
    <row r="17" spans="2:15" ht="39.950000000000003" customHeight="1" thickBot="1">
      <c r="B17" s="62" t="s">
        <v>256</v>
      </c>
      <c r="C17" s="195">
        <f>'別紙8-2（新規）'!H20</f>
        <v>0</v>
      </c>
      <c r="D17" s="196">
        <v>0</v>
      </c>
      <c r="E17" s="195">
        <f t="shared" si="0"/>
        <v>0</v>
      </c>
      <c r="F17" s="195">
        <f t="shared" si="1"/>
        <v>0</v>
      </c>
      <c r="G17" s="195">
        <f>N17*'別紙8-2（新規）'!M20</f>
        <v>0</v>
      </c>
      <c r="H17" s="197">
        <f>MIN(MIN(E17,F17,O17),G17)</f>
        <v>0</v>
      </c>
      <c r="I17" s="199"/>
      <c r="J17" s="199"/>
      <c r="K17" s="77"/>
      <c r="M17" t="s">
        <v>362</v>
      </c>
      <c r="N17" s="59">
        <v>1500000</v>
      </c>
      <c r="O17" s="85">
        <f>'別紙8-2（新規）附表（購入予定物品一覧）'!J14</f>
        <v>0</v>
      </c>
    </row>
    <row r="18" spans="2:15" ht="39.950000000000003" customHeight="1" thickTop="1" thickBot="1">
      <c r="B18" s="63" t="s">
        <v>26</v>
      </c>
      <c r="C18" s="200">
        <f t="shared" ref="C18:H18" si="3">SUM(C8:C17)</f>
        <v>0</v>
      </c>
      <c r="D18" s="200">
        <f t="shared" si="3"/>
        <v>0</v>
      </c>
      <c r="E18" s="200">
        <f t="shared" si="3"/>
        <v>0</v>
      </c>
      <c r="F18" s="200">
        <f t="shared" si="3"/>
        <v>0</v>
      </c>
      <c r="G18" s="200">
        <f t="shared" si="3"/>
        <v>0</v>
      </c>
      <c r="H18" s="200">
        <f t="shared" si="3"/>
        <v>0</v>
      </c>
      <c r="I18" s="200">
        <f>ROUNDDOWN(H18,-3)</f>
        <v>0</v>
      </c>
      <c r="J18" s="200">
        <f>I18</f>
        <v>0</v>
      </c>
      <c r="K18" s="78"/>
    </row>
    <row r="19" spans="2:15" ht="26.45" customHeight="1">
      <c r="B19" s="6" t="s">
        <v>16</v>
      </c>
    </row>
    <row r="20" spans="2:15" ht="26.45" customHeight="1">
      <c r="B20" s="6" t="s">
        <v>19</v>
      </c>
    </row>
  </sheetData>
  <sheetProtection algorithmName="SHA-512" hashValue="xp4A7e7pmgfdd8WbZ+DKM8PLGfqRn5nEjVeon8vaqb7o7jPAFWWnq0I0nfR4W5EM0zV9XMqGyFGJJUDEUXEzQQ==" saltValue="37PLmyP128i6fBfwMTgC3Q==" spinCount="100000" sheet="1" selectLockedCells="1"/>
  <mergeCells count="3">
    <mergeCell ref="B2:K2"/>
    <mergeCell ref="H4:K4"/>
    <mergeCell ref="B6:B7"/>
  </mergeCells>
  <phoneticPr fontId="2"/>
  <pageMargins left="0.7" right="0.7" top="0.54" bottom="0.5" header="0.3" footer="0.3"/>
  <pageSetup paperSize="9" scale="7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111BF-AED6-49ED-AC26-1C306D15B0E3}">
  <sheetPr>
    <tabColor rgb="FF92D050"/>
    <pageSetUpPr fitToPage="1"/>
  </sheetPr>
  <dimension ref="A1:P33"/>
  <sheetViews>
    <sheetView showGridLines="0" view="pageBreakPreview" topLeftCell="A13" zoomScale="85" zoomScaleNormal="85" zoomScaleSheetLayoutView="85" workbookViewId="0">
      <selection activeCell="I18" sqref="I18:N18"/>
    </sheetView>
  </sheetViews>
  <sheetFormatPr defaultColWidth="8.75" defaultRowHeight="18.75"/>
  <cols>
    <col min="1" max="1" width="2.25" style="6" customWidth="1"/>
    <col min="2" max="8" width="15.25" style="6" customWidth="1"/>
    <col min="9" max="19" width="10.375" style="6" customWidth="1"/>
    <col min="20" max="24" width="15.25" style="6" customWidth="1"/>
    <col min="25" max="16384" width="8.75" style="6"/>
  </cols>
  <sheetData>
    <row r="1" spans="1:16">
      <c r="A1" s="41"/>
      <c r="B1" s="6" t="s">
        <v>211</v>
      </c>
      <c r="C1" s="42"/>
      <c r="D1" s="42"/>
    </row>
    <row r="2" spans="1:16">
      <c r="A2" s="41"/>
      <c r="B2" s="43" t="s">
        <v>208</v>
      </c>
      <c r="C2" s="44"/>
      <c r="D2" s="45"/>
    </row>
    <row r="3" spans="1:16" ht="27.6" customHeight="1">
      <c r="A3" s="41"/>
      <c r="B3" s="44"/>
      <c r="C3" s="44"/>
      <c r="D3" s="45"/>
    </row>
    <row r="4" spans="1:16">
      <c r="A4" s="41"/>
      <c r="B4" s="44"/>
      <c r="J4" s="17" t="s">
        <v>89</v>
      </c>
      <c r="K4" s="315">
        <f>基本情報!E8</f>
        <v>0</v>
      </c>
      <c r="L4" s="315"/>
      <c r="M4" s="315"/>
      <c r="N4" s="315"/>
      <c r="O4" s="17"/>
      <c r="P4" s="17"/>
    </row>
    <row r="5" spans="1:16" ht="20.45" customHeight="1">
      <c r="A5" s="41"/>
      <c r="B5" s="42"/>
      <c r="J5" s="42"/>
      <c r="K5" s="42"/>
      <c r="L5" s="42"/>
      <c r="M5" s="42"/>
      <c r="N5" s="42"/>
      <c r="O5" s="42"/>
      <c r="P5" s="42"/>
    </row>
    <row r="6" spans="1:16" ht="18" customHeight="1">
      <c r="A6" s="41"/>
      <c r="B6" s="316" t="s">
        <v>53</v>
      </c>
      <c r="C6" s="317"/>
      <c r="D6" s="317"/>
      <c r="E6" s="318"/>
      <c r="F6" s="278" t="s">
        <v>54</v>
      </c>
      <c r="G6" s="278"/>
      <c r="H6" s="322" t="s">
        <v>264</v>
      </c>
      <c r="I6" s="324" t="s">
        <v>261</v>
      </c>
      <c r="J6" s="325"/>
      <c r="K6" s="325"/>
      <c r="L6" s="325"/>
      <c r="M6" s="325"/>
      <c r="N6" s="326"/>
    </row>
    <row r="7" spans="1:16">
      <c r="A7" s="41"/>
      <c r="B7" s="319"/>
      <c r="C7" s="320"/>
      <c r="D7" s="320"/>
      <c r="E7" s="321"/>
      <c r="F7" s="322"/>
      <c r="G7" s="322"/>
      <c r="H7" s="323"/>
      <c r="I7" s="327"/>
      <c r="J7" s="328"/>
      <c r="K7" s="328"/>
      <c r="L7" s="328"/>
      <c r="M7" s="328"/>
      <c r="N7" s="329"/>
    </row>
    <row r="8" spans="1:16">
      <c r="A8" s="41"/>
      <c r="B8" s="311"/>
      <c r="C8" s="312"/>
      <c r="D8" s="312"/>
      <c r="E8" s="313"/>
      <c r="F8" s="314"/>
      <c r="G8" s="314"/>
      <c r="H8" s="46" t="s">
        <v>57</v>
      </c>
      <c r="I8" s="311"/>
      <c r="J8" s="312"/>
      <c r="K8" s="312"/>
      <c r="L8" s="312"/>
      <c r="M8" s="120"/>
      <c r="N8" s="121"/>
    </row>
    <row r="9" spans="1:16" ht="43.9" customHeight="1">
      <c r="A9" s="41"/>
      <c r="B9" s="283" t="s">
        <v>176</v>
      </c>
      <c r="C9" s="283"/>
      <c r="D9" s="283"/>
      <c r="E9" s="283"/>
      <c r="F9" s="285" t="s">
        <v>188</v>
      </c>
      <c r="G9" s="285"/>
      <c r="H9" s="98">
        <f>'別紙8-2（新規）附表（購入予定物品一覧）'!E6</f>
        <v>0</v>
      </c>
      <c r="I9" s="289" t="s">
        <v>189</v>
      </c>
      <c r="J9" s="290"/>
      <c r="K9" s="290"/>
      <c r="L9" s="290"/>
      <c r="M9" s="202"/>
      <c r="N9" s="143" t="s">
        <v>187</v>
      </c>
    </row>
    <row r="10" spans="1:16" ht="43.9" customHeight="1">
      <c r="A10" s="41"/>
      <c r="B10" s="283" t="s">
        <v>241</v>
      </c>
      <c r="C10" s="284"/>
      <c r="D10" s="284"/>
      <c r="E10" s="284"/>
      <c r="F10" s="330" t="s">
        <v>254</v>
      </c>
      <c r="G10" s="330"/>
      <c r="H10" s="98">
        <f>'別紙8-2（新規）附表（個人防護具積算）'!H21</f>
        <v>0</v>
      </c>
      <c r="I10" s="289" t="s">
        <v>311</v>
      </c>
      <c r="J10" s="290"/>
      <c r="K10" s="290"/>
      <c r="L10" s="290"/>
      <c r="M10" s="203">
        <f>'別紙8-2（新規）附表（個人防護具積算）'!E10</f>
        <v>0</v>
      </c>
      <c r="N10" s="150" t="s">
        <v>310</v>
      </c>
    </row>
    <row r="11" spans="1:16" ht="43.9" customHeight="1">
      <c r="A11" s="41"/>
      <c r="B11" s="283" t="s">
        <v>243</v>
      </c>
      <c r="C11" s="284"/>
      <c r="D11" s="284"/>
      <c r="E11" s="284"/>
      <c r="F11" s="285" t="s">
        <v>177</v>
      </c>
      <c r="G11" s="285"/>
      <c r="H11" s="98">
        <f>'別紙8-2（新規）附表（購入予定物品一覧）'!E7</f>
        <v>0</v>
      </c>
      <c r="I11" s="289" t="s">
        <v>258</v>
      </c>
      <c r="J11" s="290"/>
      <c r="K11" s="290"/>
      <c r="L11" s="290"/>
      <c r="M11" s="204"/>
      <c r="N11" s="143" t="s">
        <v>187</v>
      </c>
    </row>
    <row r="12" spans="1:16" ht="43.9" customHeight="1">
      <c r="A12" s="41"/>
      <c r="B12" s="283" t="s">
        <v>245</v>
      </c>
      <c r="C12" s="284"/>
      <c r="D12" s="284"/>
      <c r="E12" s="284"/>
      <c r="F12" s="285" t="s">
        <v>81</v>
      </c>
      <c r="G12" s="285"/>
      <c r="H12" s="98">
        <f>'別紙8-2（新規）附表（購入予定物品一覧）'!E8</f>
        <v>0</v>
      </c>
      <c r="I12" s="289" t="s">
        <v>259</v>
      </c>
      <c r="J12" s="290"/>
      <c r="K12" s="290"/>
      <c r="L12" s="290"/>
      <c r="M12" s="203">
        <f>SUMIF('別紙8-2（新規）附表（購入予定物品一覧）'!A:A,"（４）",'別紙8-2（新規）附表（購入予定物品一覧）'!F:F)</f>
        <v>0</v>
      </c>
      <c r="N12" s="143" t="s">
        <v>260</v>
      </c>
    </row>
    <row r="13" spans="1:16" ht="43.9" customHeight="1">
      <c r="A13" s="41"/>
      <c r="B13" s="301" t="s">
        <v>247</v>
      </c>
      <c r="C13" s="302"/>
      <c r="D13" s="305" t="s">
        <v>352</v>
      </c>
      <c r="E13" s="306"/>
      <c r="F13" s="307" t="s">
        <v>363</v>
      </c>
      <c r="G13" s="308"/>
      <c r="H13" s="98">
        <f>'別紙8-2（新規）附表（購入予定物品一覧）'!E9</f>
        <v>0</v>
      </c>
      <c r="I13" s="286"/>
      <c r="J13" s="287"/>
      <c r="K13" s="287"/>
      <c r="L13" s="287"/>
      <c r="M13" s="287"/>
      <c r="N13" s="288"/>
    </row>
    <row r="14" spans="1:16" ht="43.9" customHeight="1">
      <c r="A14" s="41"/>
      <c r="B14" s="303"/>
      <c r="C14" s="304"/>
      <c r="D14" s="305" t="s">
        <v>353</v>
      </c>
      <c r="E14" s="306"/>
      <c r="F14" s="309"/>
      <c r="G14" s="310"/>
      <c r="H14" s="156"/>
      <c r="I14" s="298"/>
      <c r="J14" s="299"/>
      <c r="K14" s="299"/>
      <c r="L14" s="299"/>
      <c r="M14" s="299"/>
      <c r="N14" s="300"/>
    </row>
    <row r="15" spans="1:16" ht="43.9" customHeight="1">
      <c r="A15" s="41"/>
      <c r="B15" s="283" t="s">
        <v>248</v>
      </c>
      <c r="C15" s="284"/>
      <c r="D15" s="284"/>
      <c r="E15" s="284"/>
      <c r="F15" s="285" t="s">
        <v>262</v>
      </c>
      <c r="G15" s="285"/>
      <c r="H15" s="98">
        <f>'別紙8-2（新規）附表（購入予定物品一覧）'!E10</f>
        <v>0</v>
      </c>
      <c r="I15" s="286"/>
      <c r="J15" s="287"/>
      <c r="K15" s="287"/>
      <c r="L15" s="287"/>
      <c r="M15" s="287"/>
      <c r="N15" s="288"/>
    </row>
    <row r="16" spans="1:16" ht="43.9" customHeight="1">
      <c r="A16" s="41"/>
      <c r="B16" s="283" t="s">
        <v>250</v>
      </c>
      <c r="C16" s="284"/>
      <c r="D16" s="284"/>
      <c r="E16" s="284"/>
      <c r="F16" s="285" t="s">
        <v>80</v>
      </c>
      <c r="G16" s="285"/>
      <c r="H16" s="98">
        <f>'別紙8-2（新規）附表（購入予定物品一覧）'!E11</f>
        <v>0</v>
      </c>
      <c r="I16" s="289" t="s">
        <v>265</v>
      </c>
      <c r="J16" s="290"/>
      <c r="K16" s="290"/>
      <c r="L16" s="290"/>
      <c r="M16" s="203">
        <f>SUMIF('別紙8-2（新規）附表（購入予定物品一覧）'!A:A,"（７）",'別紙8-2（新規）附表（購入予定物品一覧）'!F:F)</f>
        <v>0</v>
      </c>
      <c r="N16" s="143" t="s">
        <v>260</v>
      </c>
    </row>
    <row r="17" spans="1:14" ht="43.9" customHeight="1">
      <c r="A17" s="41"/>
      <c r="B17" s="291" t="s">
        <v>251</v>
      </c>
      <c r="C17" s="292"/>
      <c r="D17" s="293" t="s">
        <v>267</v>
      </c>
      <c r="E17" s="293"/>
      <c r="F17" s="294" t="s">
        <v>363</v>
      </c>
      <c r="G17" s="295"/>
      <c r="H17" s="98">
        <f>'別紙8-2（新規）附表（購入予定物品一覧）'!E12</f>
        <v>0</v>
      </c>
      <c r="I17" s="286"/>
      <c r="J17" s="287"/>
      <c r="K17" s="287"/>
      <c r="L17" s="287"/>
      <c r="M17" s="287"/>
      <c r="N17" s="288"/>
    </row>
    <row r="18" spans="1:14" ht="43.9" customHeight="1">
      <c r="A18" s="41"/>
      <c r="B18" s="142"/>
      <c r="C18" s="153"/>
      <c r="D18" s="293" t="s">
        <v>268</v>
      </c>
      <c r="E18" s="293"/>
      <c r="F18" s="296"/>
      <c r="G18" s="297"/>
      <c r="H18" s="156"/>
      <c r="I18" s="298"/>
      <c r="J18" s="299"/>
      <c r="K18" s="299"/>
      <c r="L18" s="299"/>
      <c r="M18" s="299"/>
      <c r="N18" s="300"/>
    </row>
    <row r="19" spans="1:14" ht="43.9" customHeight="1">
      <c r="A19" s="41"/>
      <c r="B19" s="283" t="s">
        <v>253</v>
      </c>
      <c r="C19" s="284"/>
      <c r="D19" s="284"/>
      <c r="E19" s="284"/>
      <c r="F19" s="285" t="s">
        <v>255</v>
      </c>
      <c r="G19" s="285"/>
      <c r="H19" s="98">
        <f>'別紙8-2（新規）附表（購入予定物品一覧）'!E13</f>
        <v>0</v>
      </c>
      <c r="I19" s="286"/>
      <c r="J19" s="287"/>
      <c r="K19" s="287"/>
      <c r="L19" s="287"/>
      <c r="M19" s="287"/>
      <c r="N19" s="288"/>
    </row>
    <row r="20" spans="1:14" ht="43.9" customHeight="1">
      <c r="A20" s="41"/>
      <c r="B20" s="283" t="s">
        <v>257</v>
      </c>
      <c r="C20" s="284"/>
      <c r="D20" s="284"/>
      <c r="E20" s="284"/>
      <c r="F20" s="285" t="s">
        <v>299</v>
      </c>
      <c r="G20" s="285"/>
      <c r="H20" s="98">
        <f>'別紙8-2（新規）附表（購入予定物品一覧）'!E14</f>
        <v>0</v>
      </c>
      <c r="I20" s="289" t="s">
        <v>259</v>
      </c>
      <c r="J20" s="290"/>
      <c r="K20" s="290"/>
      <c r="L20" s="290"/>
      <c r="M20" s="203">
        <f>SUMIF('別紙8-2（新規）附表（購入予定物品一覧）'!A:A,"（１０）",'別紙8-2（新規）附表（購入予定物品一覧）'!F:F)</f>
        <v>0</v>
      </c>
      <c r="N20" s="143" t="s">
        <v>260</v>
      </c>
    </row>
    <row r="21" spans="1:14" ht="43.9" customHeight="1">
      <c r="A21" s="41"/>
      <c r="B21" s="278" t="s">
        <v>58</v>
      </c>
      <c r="C21" s="279"/>
      <c r="D21" s="279"/>
      <c r="E21" s="279"/>
      <c r="F21" s="278"/>
      <c r="G21" s="278"/>
      <c r="H21" s="201">
        <f>SUM(H9:H20)</f>
        <v>0</v>
      </c>
      <c r="I21" s="280"/>
      <c r="J21" s="281"/>
      <c r="K21" s="281"/>
      <c r="L21" s="281"/>
      <c r="M21" s="281"/>
      <c r="N21" s="282"/>
    </row>
    <row r="22" spans="1:14">
      <c r="A22" s="45"/>
      <c r="B22" s="41" t="s">
        <v>373</v>
      </c>
      <c r="C22" s="146"/>
      <c r="D22" s="146"/>
      <c r="E22" s="146"/>
      <c r="F22" s="146"/>
    </row>
    <row r="23" spans="1:14">
      <c r="A23" s="45"/>
      <c r="B23" s="154" t="s">
        <v>294</v>
      </c>
      <c r="C23" s="155"/>
      <c r="D23" s="155"/>
    </row>
    <row r="24" spans="1:14" ht="10.15" customHeight="1">
      <c r="B24" s="123"/>
    </row>
    <row r="25" spans="1:14" ht="25.15" customHeight="1"/>
    <row r="26" spans="1:14" ht="25.15" customHeight="1"/>
    <row r="27" spans="1:14" ht="25.15" customHeight="1"/>
    <row r="28" spans="1:14" ht="25.15" customHeight="1"/>
    <row r="29" spans="1:14" ht="25.15" customHeight="1"/>
    <row r="30" spans="1:14" ht="25.15" customHeight="1">
      <c r="D30" s="47"/>
      <c r="E30" s="47"/>
      <c r="F30" s="47"/>
    </row>
    <row r="31" spans="1:14" ht="25.15" customHeight="1"/>
    <row r="32" spans="1:14" ht="25.15" customHeight="1"/>
    <row r="33" ht="25.15" customHeight="1"/>
  </sheetData>
  <sheetProtection algorithmName="SHA-512" hashValue="ld7yi4O+MQCV5/+m6LQgpplGRslY1/6ugljmrBSM/sH1aYYMoe/3mB+8aubn4nKez1rvKCc9+1yvu+yJd3tZ/g==" saltValue="7c+4GF6R52QWs++f/9DPVg==" spinCount="100000" sheet="1" formatRows="0" selectLockedCells="1"/>
  <mergeCells count="47">
    <mergeCell ref="B8:E8"/>
    <mergeCell ref="F8:G8"/>
    <mergeCell ref="I8:L8"/>
    <mergeCell ref="I10:L10"/>
    <mergeCell ref="K4:N4"/>
    <mergeCell ref="B6:E7"/>
    <mergeCell ref="F6:G7"/>
    <mergeCell ref="H6:H7"/>
    <mergeCell ref="I6:N7"/>
    <mergeCell ref="B9:E9"/>
    <mergeCell ref="F9:G9"/>
    <mergeCell ref="I9:L9"/>
    <mergeCell ref="B10:E10"/>
    <mergeCell ref="F10:G10"/>
    <mergeCell ref="B11:E11"/>
    <mergeCell ref="F11:G11"/>
    <mergeCell ref="I11:L11"/>
    <mergeCell ref="B12:E12"/>
    <mergeCell ref="F12:G12"/>
    <mergeCell ref="I12:L12"/>
    <mergeCell ref="I13:N13"/>
    <mergeCell ref="B15:E15"/>
    <mergeCell ref="F15:G15"/>
    <mergeCell ref="I15:N15"/>
    <mergeCell ref="B13:C14"/>
    <mergeCell ref="D13:E13"/>
    <mergeCell ref="F13:G14"/>
    <mergeCell ref="D14:E14"/>
    <mergeCell ref="I14:N14"/>
    <mergeCell ref="B16:E16"/>
    <mergeCell ref="F16:G16"/>
    <mergeCell ref="I16:L16"/>
    <mergeCell ref="B17:C17"/>
    <mergeCell ref="D17:E17"/>
    <mergeCell ref="F17:G18"/>
    <mergeCell ref="I17:N17"/>
    <mergeCell ref="D18:E18"/>
    <mergeCell ref="I18:N18"/>
    <mergeCell ref="B21:E21"/>
    <mergeCell ref="F21:G21"/>
    <mergeCell ref="I21:N21"/>
    <mergeCell ref="B19:E19"/>
    <mergeCell ref="F19:G19"/>
    <mergeCell ref="I19:N19"/>
    <mergeCell ref="B20:E20"/>
    <mergeCell ref="F20:G20"/>
    <mergeCell ref="I20:L20"/>
  </mergeCells>
  <phoneticPr fontId="2"/>
  <pageMargins left="0.70866141732283472" right="0.35433070866141736" top="0.47244094488188981" bottom="0.27559055118110237" header="0.31496062992125984" footer="0.15748031496062992"/>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9A09C-A07F-4258-8C01-4A46C184D113}">
  <sheetPr>
    <tabColor rgb="FF92D050"/>
    <pageSetUpPr fitToPage="1"/>
  </sheetPr>
  <dimension ref="A1:N133"/>
  <sheetViews>
    <sheetView showGridLines="0" view="pageBreakPreview" topLeftCell="A10" zoomScaleNormal="100" zoomScaleSheetLayoutView="100" workbookViewId="0">
      <selection activeCell="A24" sqref="A24"/>
    </sheetView>
  </sheetViews>
  <sheetFormatPr defaultColWidth="8.75" defaultRowHeight="18.75"/>
  <cols>
    <col min="1" max="1" width="8.75" style="157"/>
    <col min="2" max="2" width="23.5" style="157" customWidth="1"/>
    <col min="3" max="3" width="26.25" style="157" customWidth="1"/>
    <col min="4" max="4" width="23.75" style="157" customWidth="1"/>
    <col min="5" max="5" width="14.875" style="157" customWidth="1"/>
    <col min="6" max="6" width="7" style="157" customWidth="1"/>
    <col min="7" max="7" width="15.875" style="157" bestFit="1" customWidth="1"/>
    <col min="8" max="8" width="19" style="157" customWidth="1"/>
    <col min="9" max="9" width="15.25" style="157" customWidth="1"/>
    <col min="10" max="10" width="9.875" style="157" hidden="1" customWidth="1"/>
    <col min="11" max="12" width="0" style="157" hidden="1" customWidth="1"/>
    <col min="13" max="13" width="9.5" style="157" hidden="1" customWidth="1"/>
    <col min="14" max="14" width="0" style="157" hidden="1" customWidth="1"/>
    <col min="15" max="16384" width="8.75" style="157"/>
  </cols>
  <sheetData>
    <row r="1" spans="1:14">
      <c r="A1" s="157" t="s">
        <v>212</v>
      </c>
    </row>
    <row r="2" spans="1:14" ht="19.5">
      <c r="A2" s="158" t="s">
        <v>194</v>
      </c>
    </row>
    <row r="3" spans="1:14" ht="19.5">
      <c r="D3" s="159"/>
      <c r="E3" s="160" t="s">
        <v>89</v>
      </c>
      <c r="F3" s="334">
        <f>基本情報!E8</f>
        <v>0</v>
      </c>
      <c r="G3" s="335"/>
      <c r="H3" s="335"/>
      <c r="I3" s="159"/>
    </row>
    <row r="4" spans="1:14" ht="8.4499999999999993" customHeight="1"/>
    <row r="5" spans="1:14">
      <c r="A5" s="336" t="s">
        <v>217</v>
      </c>
      <c r="B5" s="337"/>
      <c r="C5" s="337"/>
      <c r="D5" s="338"/>
      <c r="E5" s="339" t="s">
        <v>296</v>
      </c>
      <c r="F5" s="339"/>
    </row>
    <row r="6" spans="1:14">
      <c r="A6" s="161" t="s">
        <v>218</v>
      </c>
      <c r="B6" s="331" t="s">
        <v>227</v>
      </c>
      <c r="C6" s="332"/>
      <c r="D6" s="332"/>
      <c r="E6" s="333">
        <f t="shared" ref="E6:E14" si="0">SUMIF(A:A,A6,G:G)</f>
        <v>0</v>
      </c>
      <c r="F6" s="333"/>
      <c r="J6" s="224">
        <f t="shared" ref="J6:J14" si="1">SUMIF(A:A,A6,N:N)</f>
        <v>0</v>
      </c>
      <c r="L6" s="157" t="s">
        <v>355</v>
      </c>
      <c r="M6" s="222">
        <v>133000</v>
      </c>
      <c r="N6" s="99" t="s">
        <v>359</v>
      </c>
    </row>
    <row r="7" spans="1:14">
      <c r="A7" s="161" t="s">
        <v>219</v>
      </c>
      <c r="B7" s="331" t="s">
        <v>228</v>
      </c>
      <c r="C7" s="332"/>
      <c r="D7" s="332"/>
      <c r="E7" s="333">
        <f t="shared" si="0"/>
        <v>0</v>
      </c>
      <c r="F7" s="333"/>
      <c r="J7" s="224">
        <f t="shared" si="1"/>
        <v>0</v>
      </c>
      <c r="L7" s="157" t="s">
        <v>219</v>
      </c>
      <c r="M7" s="222">
        <v>4320000</v>
      </c>
      <c r="N7" s="99" t="s">
        <v>359</v>
      </c>
    </row>
    <row r="8" spans="1:14">
      <c r="A8" s="161" t="s">
        <v>220</v>
      </c>
      <c r="B8" s="331" t="s">
        <v>229</v>
      </c>
      <c r="C8" s="332"/>
      <c r="D8" s="332"/>
      <c r="E8" s="333">
        <f t="shared" si="0"/>
        <v>0</v>
      </c>
      <c r="F8" s="333"/>
      <c r="J8" s="224">
        <f t="shared" si="1"/>
        <v>0</v>
      </c>
      <c r="L8" s="157" t="s">
        <v>220</v>
      </c>
      <c r="M8" s="222">
        <v>51400</v>
      </c>
      <c r="N8" s="111" t="s">
        <v>356</v>
      </c>
    </row>
    <row r="9" spans="1:14">
      <c r="A9" s="161" t="s">
        <v>221</v>
      </c>
      <c r="B9" s="331" t="s">
        <v>351</v>
      </c>
      <c r="C9" s="332"/>
      <c r="D9" s="332"/>
      <c r="E9" s="333">
        <f t="shared" si="0"/>
        <v>0</v>
      </c>
      <c r="F9" s="333"/>
      <c r="J9" s="224">
        <f t="shared" si="1"/>
        <v>0</v>
      </c>
      <c r="L9" s="157" t="s">
        <v>221</v>
      </c>
      <c r="M9" s="99" t="s">
        <v>358</v>
      </c>
    </row>
    <row r="10" spans="1:14">
      <c r="A10" s="161" t="s">
        <v>222</v>
      </c>
      <c r="B10" s="331" t="s">
        <v>230</v>
      </c>
      <c r="C10" s="332"/>
      <c r="D10" s="332"/>
      <c r="E10" s="333">
        <f t="shared" si="0"/>
        <v>0</v>
      </c>
      <c r="F10" s="333"/>
      <c r="J10" s="224">
        <f t="shared" si="1"/>
        <v>0</v>
      </c>
      <c r="L10" s="157" t="s">
        <v>222</v>
      </c>
      <c r="M10" s="222">
        <v>905000</v>
      </c>
      <c r="N10" s="99" t="s">
        <v>357</v>
      </c>
    </row>
    <row r="11" spans="1:14">
      <c r="A11" s="161" t="s">
        <v>223</v>
      </c>
      <c r="B11" s="331" t="s">
        <v>231</v>
      </c>
      <c r="C11" s="332"/>
      <c r="D11" s="332"/>
      <c r="E11" s="333">
        <f t="shared" si="0"/>
        <v>0</v>
      </c>
      <c r="F11" s="333"/>
      <c r="J11" s="224">
        <f t="shared" si="1"/>
        <v>0</v>
      </c>
      <c r="L11" s="157" t="s">
        <v>223</v>
      </c>
      <c r="M11" s="222">
        <v>205000</v>
      </c>
      <c r="N11" s="111" t="s">
        <v>356</v>
      </c>
    </row>
    <row r="12" spans="1:14">
      <c r="A12" s="161" t="s">
        <v>224</v>
      </c>
      <c r="B12" s="331" t="s">
        <v>232</v>
      </c>
      <c r="C12" s="332"/>
      <c r="D12" s="332"/>
      <c r="E12" s="333">
        <f t="shared" si="0"/>
        <v>0</v>
      </c>
      <c r="F12" s="333"/>
      <c r="J12" s="224">
        <f t="shared" si="1"/>
        <v>0</v>
      </c>
      <c r="L12" s="157" t="s">
        <v>224</v>
      </c>
      <c r="M12" s="99" t="s">
        <v>358</v>
      </c>
    </row>
    <row r="13" spans="1:14">
      <c r="A13" s="161" t="s">
        <v>225</v>
      </c>
      <c r="B13" s="331" t="s">
        <v>233</v>
      </c>
      <c r="C13" s="332"/>
      <c r="D13" s="332"/>
      <c r="E13" s="333">
        <f t="shared" si="0"/>
        <v>0</v>
      </c>
      <c r="F13" s="333"/>
      <c r="J13" s="224">
        <f t="shared" si="1"/>
        <v>0</v>
      </c>
      <c r="L13" s="157" t="s">
        <v>225</v>
      </c>
      <c r="M13" s="222">
        <v>300000</v>
      </c>
      <c r="N13" s="99" t="s">
        <v>357</v>
      </c>
    </row>
    <row r="14" spans="1:14" ht="19.5">
      <c r="A14" s="161" t="s">
        <v>226</v>
      </c>
      <c r="B14" s="331" t="s">
        <v>234</v>
      </c>
      <c r="C14" s="332"/>
      <c r="D14" s="332"/>
      <c r="E14" s="333">
        <f t="shared" si="0"/>
        <v>0</v>
      </c>
      <c r="F14" s="333"/>
      <c r="G14" s="49" t="s">
        <v>195</v>
      </c>
      <c r="H14" s="208">
        <f>SUM(G:G)-G19</f>
        <v>0</v>
      </c>
      <c r="I14" s="162" t="s">
        <v>18</v>
      </c>
      <c r="J14" s="224">
        <f t="shared" si="1"/>
        <v>0</v>
      </c>
      <c r="L14" s="157" t="s">
        <v>226</v>
      </c>
      <c r="M14" s="222">
        <v>1500000</v>
      </c>
      <c r="N14" s="111" t="s">
        <v>356</v>
      </c>
    </row>
    <row r="15" spans="1:14" ht="26.45" customHeight="1">
      <c r="A15" s="464" t="s">
        <v>374</v>
      </c>
    </row>
    <row r="16" spans="1:14">
      <c r="A16" s="163" t="s">
        <v>196</v>
      </c>
    </row>
    <row r="17" spans="1:14" ht="19.5">
      <c r="A17" s="104" t="s">
        <v>216</v>
      </c>
      <c r="B17" s="104" t="s">
        <v>324</v>
      </c>
      <c r="C17" s="105" t="s">
        <v>197</v>
      </c>
      <c r="D17" s="105" t="s">
        <v>198</v>
      </c>
      <c r="E17" s="104" t="s">
        <v>199</v>
      </c>
      <c r="F17" s="104" t="s">
        <v>238</v>
      </c>
      <c r="G17" s="104" t="s">
        <v>200</v>
      </c>
      <c r="H17" s="105" t="s">
        <v>55</v>
      </c>
      <c r="I17" s="105" t="s">
        <v>56</v>
      </c>
    </row>
    <row r="18" spans="1:14" ht="19.5">
      <c r="A18" s="106"/>
      <c r="B18" s="106"/>
      <c r="C18" s="107"/>
      <c r="D18" s="107"/>
      <c r="E18" s="164" t="s">
        <v>57</v>
      </c>
      <c r="F18" s="118" t="s">
        <v>239</v>
      </c>
      <c r="G18" s="164" t="s">
        <v>57</v>
      </c>
      <c r="H18" s="107"/>
      <c r="I18" s="177" t="s">
        <v>325</v>
      </c>
    </row>
    <row r="19" spans="1:14" ht="37.5">
      <c r="A19" s="165" t="s">
        <v>263</v>
      </c>
      <c r="B19" s="166" t="s">
        <v>201</v>
      </c>
      <c r="C19" s="166" t="s">
        <v>202</v>
      </c>
      <c r="D19" s="166" t="s">
        <v>203</v>
      </c>
      <c r="E19" s="113">
        <v>64800</v>
      </c>
      <c r="F19" s="113">
        <v>1</v>
      </c>
      <c r="G19" s="113">
        <f>E19*F19</f>
        <v>64800</v>
      </c>
      <c r="H19" s="167" t="s">
        <v>236</v>
      </c>
      <c r="I19" s="167" t="s">
        <v>237</v>
      </c>
    </row>
    <row r="21" spans="1:14">
      <c r="A21" s="168" t="s">
        <v>305</v>
      </c>
    </row>
    <row r="22" spans="1:14" ht="19.5">
      <c r="A22" s="104" t="s">
        <v>216</v>
      </c>
      <c r="B22" s="104" t="s">
        <v>324</v>
      </c>
      <c r="C22" s="105" t="s">
        <v>197</v>
      </c>
      <c r="D22" s="105" t="s">
        <v>198</v>
      </c>
      <c r="E22" s="104" t="s">
        <v>199</v>
      </c>
      <c r="F22" s="104" t="s">
        <v>238</v>
      </c>
      <c r="G22" s="104" t="s">
        <v>200</v>
      </c>
      <c r="H22" s="105" t="s">
        <v>55</v>
      </c>
      <c r="I22" s="105" t="s">
        <v>56</v>
      </c>
    </row>
    <row r="23" spans="1:14" ht="19.5">
      <c r="A23" s="106"/>
      <c r="B23" s="106"/>
      <c r="C23" s="107"/>
      <c r="D23" s="107"/>
      <c r="E23" s="164" t="s">
        <v>57</v>
      </c>
      <c r="F23" s="118" t="s">
        <v>239</v>
      </c>
      <c r="G23" s="164" t="s">
        <v>57</v>
      </c>
      <c r="H23" s="107"/>
      <c r="I23" s="177" t="s">
        <v>325</v>
      </c>
      <c r="M23" s="99" t="s">
        <v>360</v>
      </c>
      <c r="N23" s="99" t="s">
        <v>361</v>
      </c>
    </row>
    <row r="24" spans="1:14" s="112" customFormat="1">
      <c r="A24" s="152"/>
      <c r="B24" s="205"/>
      <c r="C24" s="205"/>
      <c r="D24" s="205"/>
      <c r="E24" s="206"/>
      <c r="F24" s="206"/>
      <c r="G24" s="207">
        <f>E24*F24</f>
        <v>0</v>
      </c>
      <c r="H24" s="178"/>
      <c r="I24" s="178"/>
      <c r="M24" s="223" t="e">
        <f>IF(OR(E24&lt;=VLOOKUP(A24,$L$6:$N$14,2,FALSE),VLOOKUP(A24,$L$6:$N$14,3,FALSE)&lt;&gt;"／台"),E24,VLOOKUP(A24,$L$6:$N$14,2,FALSE))</f>
        <v>#N/A</v>
      </c>
      <c r="N24" s="223" t="e">
        <f t="shared" ref="N24" si="2">M24*F24</f>
        <v>#N/A</v>
      </c>
    </row>
    <row r="25" spans="1:14" s="112" customFormat="1">
      <c r="A25" s="152"/>
      <c r="B25" s="205"/>
      <c r="C25" s="205"/>
      <c r="D25" s="205"/>
      <c r="E25" s="206"/>
      <c r="F25" s="206"/>
      <c r="G25" s="207">
        <f t="shared" ref="G25:G133" si="3">E25*F25</f>
        <v>0</v>
      </c>
      <c r="H25" s="178"/>
      <c r="I25" s="178"/>
      <c r="M25" s="223" t="e">
        <f t="shared" ref="M25:M88" si="4">IF(OR(E25&lt;=VLOOKUP(A25,$L$6:$N$14,2,FALSE),VLOOKUP(A25,$L$6:$N$14,3,FALSE)&lt;&gt;"／台"),E25,VLOOKUP(A25,$L$6:$N$14,2,FALSE))</f>
        <v>#N/A</v>
      </c>
      <c r="N25" s="223" t="e">
        <f t="shared" ref="N25:N88" si="5">M25*F25</f>
        <v>#N/A</v>
      </c>
    </row>
    <row r="26" spans="1:14" s="112" customFormat="1">
      <c r="A26" s="152"/>
      <c r="B26" s="205"/>
      <c r="C26" s="205"/>
      <c r="D26" s="205"/>
      <c r="E26" s="206"/>
      <c r="F26" s="206"/>
      <c r="G26" s="207">
        <f t="shared" si="3"/>
        <v>0</v>
      </c>
      <c r="H26" s="178"/>
      <c r="I26" s="178"/>
      <c r="M26" s="223" t="e">
        <f t="shared" si="4"/>
        <v>#N/A</v>
      </c>
      <c r="N26" s="223" t="e">
        <f t="shared" si="5"/>
        <v>#N/A</v>
      </c>
    </row>
    <row r="27" spans="1:14" s="112" customFormat="1">
      <c r="A27" s="152"/>
      <c r="B27" s="205"/>
      <c r="C27" s="205"/>
      <c r="D27" s="205"/>
      <c r="E27" s="206"/>
      <c r="F27" s="206"/>
      <c r="G27" s="207">
        <f t="shared" si="3"/>
        <v>0</v>
      </c>
      <c r="H27" s="178"/>
      <c r="I27" s="178"/>
      <c r="M27" s="223" t="e">
        <f t="shared" si="4"/>
        <v>#N/A</v>
      </c>
      <c r="N27" s="223" t="e">
        <f t="shared" si="5"/>
        <v>#N/A</v>
      </c>
    </row>
    <row r="28" spans="1:14" s="112" customFormat="1">
      <c r="A28" s="152"/>
      <c r="B28" s="205"/>
      <c r="C28" s="205"/>
      <c r="D28" s="205"/>
      <c r="E28" s="206"/>
      <c r="F28" s="206"/>
      <c r="G28" s="207">
        <f t="shared" si="3"/>
        <v>0</v>
      </c>
      <c r="H28" s="178"/>
      <c r="I28" s="178"/>
      <c r="M28" s="223" t="e">
        <f t="shared" si="4"/>
        <v>#N/A</v>
      </c>
      <c r="N28" s="223" t="e">
        <f t="shared" si="5"/>
        <v>#N/A</v>
      </c>
    </row>
    <row r="29" spans="1:14" s="112" customFormat="1">
      <c r="A29" s="152"/>
      <c r="B29" s="205"/>
      <c r="C29" s="205"/>
      <c r="D29" s="205"/>
      <c r="E29" s="206"/>
      <c r="F29" s="206"/>
      <c r="G29" s="207">
        <f t="shared" si="3"/>
        <v>0</v>
      </c>
      <c r="H29" s="178"/>
      <c r="I29" s="178"/>
      <c r="M29" s="223" t="e">
        <f t="shared" si="4"/>
        <v>#N/A</v>
      </c>
      <c r="N29" s="223" t="e">
        <f t="shared" si="5"/>
        <v>#N/A</v>
      </c>
    </row>
    <row r="30" spans="1:14" s="112" customFormat="1">
      <c r="A30" s="152"/>
      <c r="B30" s="205"/>
      <c r="C30" s="205"/>
      <c r="D30" s="205"/>
      <c r="E30" s="206"/>
      <c r="F30" s="206"/>
      <c r="G30" s="207">
        <f t="shared" si="3"/>
        <v>0</v>
      </c>
      <c r="H30" s="178"/>
      <c r="I30" s="178"/>
      <c r="M30" s="223" t="e">
        <f t="shared" si="4"/>
        <v>#N/A</v>
      </c>
      <c r="N30" s="223" t="e">
        <f t="shared" si="5"/>
        <v>#N/A</v>
      </c>
    </row>
    <row r="31" spans="1:14" s="112" customFormat="1">
      <c r="A31" s="152"/>
      <c r="B31" s="205"/>
      <c r="C31" s="205"/>
      <c r="D31" s="205"/>
      <c r="E31" s="206"/>
      <c r="F31" s="206"/>
      <c r="G31" s="207">
        <f t="shared" si="3"/>
        <v>0</v>
      </c>
      <c r="H31" s="178"/>
      <c r="I31" s="178"/>
      <c r="M31" s="223" t="e">
        <f t="shared" si="4"/>
        <v>#N/A</v>
      </c>
      <c r="N31" s="223" t="e">
        <f t="shared" si="5"/>
        <v>#N/A</v>
      </c>
    </row>
    <row r="32" spans="1:14" s="112" customFormat="1">
      <c r="A32" s="152"/>
      <c r="B32" s="205"/>
      <c r="C32" s="205"/>
      <c r="D32" s="205"/>
      <c r="E32" s="206"/>
      <c r="F32" s="206"/>
      <c r="G32" s="207">
        <f t="shared" si="3"/>
        <v>0</v>
      </c>
      <c r="H32" s="178"/>
      <c r="I32" s="178"/>
      <c r="M32" s="223" t="e">
        <f t="shared" si="4"/>
        <v>#N/A</v>
      </c>
      <c r="N32" s="223" t="e">
        <f t="shared" si="5"/>
        <v>#N/A</v>
      </c>
    </row>
    <row r="33" spans="1:14" s="112" customFormat="1">
      <c r="A33" s="152"/>
      <c r="B33" s="205"/>
      <c r="C33" s="205"/>
      <c r="D33" s="205"/>
      <c r="E33" s="206"/>
      <c r="F33" s="206"/>
      <c r="G33" s="207">
        <f t="shared" si="3"/>
        <v>0</v>
      </c>
      <c r="H33" s="178"/>
      <c r="I33" s="178"/>
      <c r="M33" s="223" t="e">
        <f t="shared" si="4"/>
        <v>#N/A</v>
      </c>
      <c r="N33" s="223" t="e">
        <f t="shared" si="5"/>
        <v>#N/A</v>
      </c>
    </row>
    <row r="34" spans="1:14" s="112" customFormat="1">
      <c r="A34" s="152"/>
      <c r="B34" s="205"/>
      <c r="C34" s="205"/>
      <c r="D34" s="205"/>
      <c r="E34" s="206"/>
      <c r="F34" s="206"/>
      <c r="G34" s="207">
        <f t="shared" si="3"/>
        <v>0</v>
      </c>
      <c r="H34" s="178"/>
      <c r="I34" s="178"/>
      <c r="M34" s="223" t="e">
        <f t="shared" si="4"/>
        <v>#N/A</v>
      </c>
      <c r="N34" s="223" t="e">
        <f t="shared" si="5"/>
        <v>#N/A</v>
      </c>
    </row>
    <row r="35" spans="1:14" s="112" customFormat="1">
      <c r="A35" s="152"/>
      <c r="B35" s="205"/>
      <c r="C35" s="205"/>
      <c r="D35" s="205"/>
      <c r="E35" s="206"/>
      <c r="F35" s="206"/>
      <c r="G35" s="207">
        <f t="shared" si="3"/>
        <v>0</v>
      </c>
      <c r="H35" s="178"/>
      <c r="I35" s="178"/>
      <c r="M35" s="223" t="e">
        <f t="shared" si="4"/>
        <v>#N/A</v>
      </c>
      <c r="N35" s="223" t="e">
        <f t="shared" si="5"/>
        <v>#N/A</v>
      </c>
    </row>
    <row r="36" spans="1:14" s="112" customFormat="1">
      <c r="A36" s="152"/>
      <c r="B36" s="205"/>
      <c r="C36" s="205"/>
      <c r="D36" s="205"/>
      <c r="E36" s="206"/>
      <c r="F36" s="206"/>
      <c r="G36" s="207">
        <f t="shared" si="3"/>
        <v>0</v>
      </c>
      <c r="H36" s="178"/>
      <c r="I36" s="178"/>
      <c r="M36" s="223" t="e">
        <f t="shared" si="4"/>
        <v>#N/A</v>
      </c>
      <c r="N36" s="223" t="e">
        <f t="shared" si="5"/>
        <v>#N/A</v>
      </c>
    </row>
    <row r="37" spans="1:14" s="112" customFormat="1">
      <c r="A37" s="152"/>
      <c r="B37" s="205"/>
      <c r="C37" s="205"/>
      <c r="D37" s="205"/>
      <c r="E37" s="206"/>
      <c r="F37" s="206"/>
      <c r="G37" s="207">
        <f t="shared" si="3"/>
        <v>0</v>
      </c>
      <c r="H37" s="178"/>
      <c r="I37" s="178"/>
      <c r="M37" s="223" t="e">
        <f t="shared" si="4"/>
        <v>#N/A</v>
      </c>
      <c r="N37" s="223" t="e">
        <f t="shared" si="5"/>
        <v>#N/A</v>
      </c>
    </row>
    <row r="38" spans="1:14" s="112" customFormat="1">
      <c r="A38" s="152"/>
      <c r="B38" s="205"/>
      <c r="C38" s="205"/>
      <c r="D38" s="205"/>
      <c r="E38" s="206"/>
      <c r="F38" s="206"/>
      <c r="G38" s="207">
        <f t="shared" si="3"/>
        <v>0</v>
      </c>
      <c r="H38" s="178"/>
      <c r="I38" s="178"/>
      <c r="M38" s="223" t="e">
        <f t="shared" si="4"/>
        <v>#N/A</v>
      </c>
      <c r="N38" s="223" t="e">
        <f t="shared" si="5"/>
        <v>#N/A</v>
      </c>
    </row>
    <row r="39" spans="1:14" s="112" customFormat="1">
      <c r="A39" s="152"/>
      <c r="B39" s="205"/>
      <c r="C39" s="205"/>
      <c r="D39" s="205"/>
      <c r="E39" s="206"/>
      <c r="F39" s="206"/>
      <c r="G39" s="207">
        <f t="shared" si="3"/>
        <v>0</v>
      </c>
      <c r="H39" s="178"/>
      <c r="I39" s="178"/>
      <c r="M39" s="223" t="e">
        <f t="shared" si="4"/>
        <v>#N/A</v>
      </c>
      <c r="N39" s="223" t="e">
        <f t="shared" si="5"/>
        <v>#N/A</v>
      </c>
    </row>
    <row r="40" spans="1:14" s="112" customFormat="1">
      <c r="A40" s="152"/>
      <c r="B40" s="205"/>
      <c r="C40" s="205"/>
      <c r="D40" s="205"/>
      <c r="E40" s="206"/>
      <c r="F40" s="206"/>
      <c r="G40" s="207">
        <f t="shared" si="3"/>
        <v>0</v>
      </c>
      <c r="H40" s="178"/>
      <c r="I40" s="178"/>
      <c r="M40" s="223" t="e">
        <f t="shared" si="4"/>
        <v>#N/A</v>
      </c>
      <c r="N40" s="223" t="e">
        <f t="shared" si="5"/>
        <v>#N/A</v>
      </c>
    </row>
    <row r="41" spans="1:14" s="112" customFormat="1">
      <c r="A41" s="152"/>
      <c r="B41" s="205"/>
      <c r="C41" s="205"/>
      <c r="D41" s="205"/>
      <c r="E41" s="206"/>
      <c r="F41" s="206"/>
      <c r="G41" s="207">
        <f t="shared" si="3"/>
        <v>0</v>
      </c>
      <c r="H41" s="178"/>
      <c r="I41" s="178"/>
      <c r="M41" s="223" t="e">
        <f t="shared" si="4"/>
        <v>#N/A</v>
      </c>
      <c r="N41" s="223" t="e">
        <f t="shared" si="5"/>
        <v>#N/A</v>
      </c>
    </row>
    <row r="42" spans="1:14" s="112" customFormat="1">
      <c r="A42" s="152"/>
      <c r="B42" s="205"/>
      <c r="C42" s="205"/>
      <c r="D42" s="205"/>
      <c r="E42" s="206"/>
      <c r="F42" s="206"/>
      <c r="G42" s="207">
        <f t="shared" si="3"/>
        <v>0</v>
      </c>
      <c r="H42" s="178"/>
      <c r="I42" s="178"/>
      <c r="M42" s="223" t="e">
        <f t="shared" si="4"/>
        <v>#N/A</v>
      </c>
      <c r="N42" s="223" t="e">
        <f t="shared" si="5"/>
        <v>#N/A</v>
      </c>
    </row>
    <row r="43" spans="1:14" s="112" customFormat="1">
      <c r="A43" s="152"/>
      <c r="B43" s="205"/>
      <c r="C43" s="205"/>
      <c r="D43" s="205"/>
      <c r="E43" s="206"/>
      <c r="F43" s="206"/>
      <c r="G43" s="207">
        <f t="shared" si="3"/>
        <v>0</v>
      </c>
      <c r="H43" s="178"/>
      <c r="I43" s="178"/>
      <c r="M43" s="223" t="e">
        <f t="shared" si="4"/>
        <v>#N/A</v>
      </c>
      <c r="N43" s="223" t="e">
        <f t="shared" si="5"/>
        <v>#N/A</v>
      </c>
    </row>
    <row r="44" spans="1:14" s="112" customFormat="1">
      <c r="A44" s="152"/>
      <c r="B44" s="205"/>
      <c r="C44" s="205"/>
      <c r="D44" s="205"/>
      <c r="E44" s="206"/>
      <c r="F44" s="206"/>
      <c r="G44" s="207">
        <f t="shared" si="3"/>
        <v>0</v>
      </c>
      <c r="H44" s="178"/>
      <c r="I44" s="178"/>
      <c r="M44" s="223" t="e">
        <f t="shared" si="4"/>
        <v>#N/A</v>
      </c>
      <c r="N44" s="223" t="e">
        <f t="shared" si="5"/>
        <v>#N/A</v>
      </c>
    </row>
    <row r="45" spans="1:14" s="112" customFormat="1">
      <c r="A45" s="152"/>
      <c r="B45" s="205"/>
      <c r="C45" s="205"/>
      <c r="D45" s="205"/>
      <c r="E45" s="206"/>
      <c r="F45" s="206"/>
      <c r="G45" s="207">
        <f t="shared" si="3"/>
        <v>0</v>
      </c>
      <c r="H45" s="178"/>
      <c r="I45" s="178"/>
      <c r="M45" s="223" t="e">
        <f t="shared" si="4"/>
        <v>#N/A</v>
      </c>
      <c r="N45" s="223" t="e">
        <f t="shared" si="5"/>
        <v>#N/A</v>
      </c>
    </row>
    <row r="46" spans="1:14" s="112" customFormat="1">
      <c r="A46" s="152"/>
      <c r="B46" s="205"/>
      <c r="C46" s="205"/>
      <c r="D46" s="205"/>
      <c r="E46" s="206"/>
      <c r="F46" s="206"/>
      <c r="G46" s="207">
        <f t="shared" si="3"/>
        <v>0</v>
      </c>
      <c r="H46" s="178"/>
      <c r="I46" s="178"/>
      <c r="M46" s="223" t="e">
        <f t="shared" si="4"/>
        <v>#N/A</v>
      </c>
      <c r="N46" s="223" t="e">
        <f t="shared" si="5"/>
        <v>#N/A</v>
      </c>
    </row>
    <row r="47" spans="1:14" s="112" customFormat="1">
      <c r="A47" s="152"/>
      <c r="B47" s="205"/>
      <c r="C47" s="205"/>
      <c r="D47" s="205"/>
      <c r="E47" s="206"/>
      <c r="F47" s="206"/>
      <c r="G47" s="207">
        <f t="shared" si="3"/>
        <v>0</v>
      </c>
      <c r="H47" s="178"/>
      <c r="I47" s="178"/>
      <c r="M47" s="223" t="e">
        <f t="shared" si="4"/>
        <v>#N/A</v>
      </c>
      <c r="N47" s="223" t="e">
        <f t="shared" si="5"/>
        <v>#N/A</v>
      </c>
    </row>
    <row r="48" spans="1:14" s="112" customFormat="1">
      <c r="A48" s="152"/>
      <c r="B48" s="205"/>
      <c r="C48" s="205"/>
      <c r="D48" s="205"/>
      <c r="E48" s="206"/>
      <c r="F48" s="206"/>
      <c r="G48" s="207">
        <f t="shared" si="3"/>
        <v>0</v>
      </c>
      <c r="H48" s="178"/>
      <c r="I48" s="178"/>
      <c r="M48" s="223" t="e">
        <f t="shared" si="4"/>
        <v>#N/A</v>
      </c>
      <c r="N48" s="223" t="e">
        <f t="shared" si="5"/>
        <v>#N/A</v>
      </c>
    </row>
    <row r="49" spans="1:14" s="112" customFormat="1">
      <c r="A49" s="152"/>
      <c r="B49" s="205"/>
      <c r="C49" s="205"/>
      <c r="D49" s="205"/>
      <c r="E49" s="206"/>
      <c r="F49" s="206"/>
      <c r="G49" s="207">
        <f t="shared" si="3"/>
        <v>0</v>
      </c>
      <c r="H49" s="178"/>
      <c r="I49" s="178"/>
      <c r="M49" s="223" t="e">
        <f t="shared" si="4"/>
        <v>#N/A</v>
      </c>
      <c r="N49" s="223" t="e">
        <f t="shared" si="5"/>
        <v>#N/A</v>
      </c>
    </row>
    <row r="50" spans="1:14" s="112" customFormat="1">
      <c r="A50" s="152"/>
      <c r="B50" s="205"/>
      <c r="C50" s="205"/>
      <c r="D50" s="205"/>
      <c r="E50" s="206"/>
      <c r="F50" s="206"/>
      <c r="G50" s="207">
        <f t="shared" si="3"/>
        <v>0</v>
      </c>
      <c r="H50" s="178"/>
      <c r="I50" s="178"/>
      <c r="M50" s="223" t="e">
        <f t="shared" si="4"/>
        <v>#N/A</v>
      </c>
      <c r="N50" s="223" t="e">
        <f t="shared" si="5"/>
        <v>#N/A</v>
      </c>
    </row>
    <row r="51" spans="1:14" s="112" customFormat="1">
      <c r="A51" s="152"/>
      <c r="B51" s="205"/>
      <c r="C51" s="205"/>
      <c r="D51" s="205"/>
      <c r="E51" s="206"/>
      <c r="F51" s="206"/>
      <c r="G51" s="207">
        <f t="shared" si="3"/>
        <v>0</v>
      </c>
      <c r="H51" s="178"/>
      <c r="I51" s="178"/>
      <c r="M51" s="223" t="e">
        <f t="shared" si="4"/>
        <v>#N/A</v>
      </c>
      <c r="N51" s="223" t="e">
        <f t="shared" si="5"/>
        <v>#N/A</v>
      </c>
    </row>
    <row r="52" spans="1:14" s="112" customFormat="1">
      <c r="A52" s="152"/>
      <c r="B52" s="205"/>
      <c r="C52" s="205"/>
      <c r="D52" s="205"/>
      <c r="E52" s="206"/>
      <c r="F52" s="206"/>
      <c r="G52" s="207">
        <f t="shared" ref="G52:G115" si="6">E52*F52</f>
        <v>0</v>
      </c>
      <c r="H52" s="178"/>
      <c r="I52" s="178"/>
      <c r="M52" s="223" t="e">
        <f t="shared" si="4"/>
        <v>#N/A</v>
      </c>
      <c r="N52" s="223" t="e">
        <f t="shared" si="5"/>
        <v>#N/A</v>
      </c>
    </row>
    <row r="53" spans="1:14" s="112" customFormat="1">
      <c r="A53" s="152"/>
      <c r="B53" s="205"/>
      <c r="C53" s="205"/>
      <c r="D53" s="205"/>
      <c r="E53" s="206"/>
      <c r="F53" s="206"/>
      <c r="G53" s="207">
        <f t="shared" si="6"/>
        <v>0</v>
      </c>
      <c r="H53" s="178"/>
      <c r="I53" s="178"/>
      <c r="M53" s="223" t="e">
        <f t="shared" si="4"/>
        <v>#N/A</v>
      </c>
      <c r="N53" s="223" t="e">
        <f t="shared" si="5"/>
        <v>#N/A</v>
      </c>
    </row>
    <row r="54" spans="1:14" s="112" customFormat="1">
      <c r="A54" s="152"/>
      <c r="B54" s="205"/>
      <c r="C54" s="205"/>
      <c r="D54" s="205"/>
      <c r="E54" s="206"/>
      <c r="F54" s="206"/>
      <c r="G54" s="207">
        <f t="shared" si="6"/>
        <v>0</v>
      </c>
      <c r="H54" s="178"/>
      <c r="I54" s="178"/>
      <c r="M54" s="223" t="e">
        <f t="shared" si="4"/>
        <v>#N/A</v>
      </c>
      <c r="N54" s="223" t="e">
        <f t="shared" si="5"/>
        <v>#N/A</v>
      </c>
    </row>
    <row r="55" spans="1:14" s="112" customFormat="1">
      <c r="A55" s="152"/>
      <c r="B55" s="205"/>
      <c r="C55" s="205"/>
      <c r="D55" s="205"/>
      <c r="E55" s="206"/>
      <c r="F55" s="206"/>
      <c r="G55" s="207">
        <f t="shared" si="6"/>
        <v>0</v>
      </c>
      <c r="H55" s="178"/>
      <c r="I55" s="178"/>
      <c r="M55" s="223" t="e">
        <f t="shared" si="4"/>
        <v>#N/A</v>
      </c>
      <c r="N55" s="223" t="e">
        <f t="shared" si="5"/>
        <v>#N/A</v>
      </c>
    </row>
    <row r="56" spans="1:14" s="112" customFormat="1">
      <c r="A56" s="152"/>
      <c r="B56" s="205"/>
      <c r="C56" s="205"/>
      <c r="D56" s="205"/>
      <c r="E56" s="206"/>
      <c r="F56" s="206"/>
      <c r="G56" s="207">
        <f t="shared" si="6"/>
        <v>0</v>
      </c>
      <c r="H56" s="178"/>
      <c r="I56" s="178"/>
      <c r="M56" s="223" t="e">
        <f t="shared" si="4"/>
        <v>#N/A</v>
      </c>
      <c r="N56" s="223" t="e">
        <f t="shared" si="5"/>
        <v>#N/A</v>
      </c>
    </row>
    <row r="57" spans="1:14" s="112" customFormat="1">
      <c r="A57" s="152"/>
      <c r="B57" s="205"/>
      <c r="C57" s="205"/>
      <c r="D57" s="205"/>
      <c r="E57" s="206"/>
      <c r="F57" s="206"/>
      <c r="G57" s="207">
        <f t="shared" si="6"/>
        <v>0</v>
      </c>
      <c r="H57" s="178"/>
      <c r="I57" s="178"/>
      <c r="M57" s="223" t="e">
        <f t="shared" si="4"/>
        <v>#N/A</v>
      </c>
      <c r="N57" s="223" t="e">
        <f t="shared" si="5"/>
        <v>#N/A</v>
      </c>
    </row>
    <row r="58" spans="1:14" s="112" customFormat="1">
      <c r="A58" s="152"/>
      <c r="B58" s="205"/>
      <c r="C58" s="205"/>
      <c r="D58" s="205"/>
      <c r="E58" s="206"/>
      <c r="F58" s="206"/>
      <c r="G58" s="207">
        <f t="shared" si="6"/>
        <v>0</v>
      </c>
      <c r="H58" s="178"/>
      <c r="I58" s="178"/>
      <c r="M58" s="223" t="e">
        <f t="shared" si="4"/>
        <v>#N/A</v>
      </c>
      <c r="N58" s="223" t="e">
        <f t="shared" si="5"/>
        <v>#N/A</v>
      </c>
    </row>
    <row r="59" spans="1:14" s="112" customFormat="1">
      <c r="A59" s="152"/>
      <c r="B59" s="205"/>
      <c r="C59" s="205"/>
      <c r="D59" s="205"/>
      <c r="E59" s="206"/>
      <c r="F59" s="206"/>
      <c r="G59" s="207">
        <f t="shared" si="6"/>
        <v>0</v>
      </c>
      <c r="H59" s="178"/>
      <c r="I59" s="178"/>
      <c r="M59" s="223" t="e">
        <f t="shared" si="4"/>
        <v>#N/A</v>
      </c>
      <c r="N59" s="223" t="e">
        <f t="shared" si="5"/>
        <v>#N/A</v>
      </c>
    </row>
    <row r="60" spans="1:14" s="112" customFormat="1">
      <c r="A60" s="152"/>
      <c r="B60" s="205"/>
      <c r="C60" s="205"/>
      <c r="D60" s="205"/>
      <c r="E60" s="206"/>
      <c r="F60" s="206"/>
      <c r="G60" s="207">
        <f t="shared" si="6"/>
        <v>0</v>
      </c>
      <c r="H60" s="178"/>
      <c r="I60" s="178"/>
      <c r="M60" s="223" t="e">
        <f t="shared" si="4"/>
        <v>#N/A</v>
      </c>
      <c r="N60" s="223" t="e">
        <f t="shared" si="5"/>
        <v>#N/A</v>
      </c>
    </row>
    <row r="61" spans="1:14" s="112" customFormat="1">
      <c r="A61" s="152"/>
      <c r="B61" s="205"/>
      <c r="C61" s="205"/>
      <c r="D61" s="205"/>
      <c r="E61" s="206"/>
      <c r="F61" s="206"/>
      <c r="G61" s="207">
        <f t="shared" si="6"/>
        <v>0</v>
      </c>
      <c r="H61" s="178"/>
      <c r="I61" s="178"/>
      <c r="M61" s="223" t="e">
        <f t="shared" si="4"/>
        <v>#N/A</v>
      </c>
      <c r="N61" s="223" t="e">
        <f t="shared" si="5"/>
        <v>#N/A</v>
      </c>
    </row>
    <row r="62" spans="1:14" s="112" customFormat="1">
      <c r="A62" s="152"/>
      <c r="B62" s="205"/>
      <c r="C62" s="205"/>
      <c r="D62" s="205"/>
      <c r="E62" s="206"/>
      <c r="F62" s="206"/>
      <c r="G62" s="207">
        <f t="shared" si="6"/>
        <v>0</v>
      </c>
      <c r="H62" s="178"/>
      <c r="I62" s="178"/>
      <c r="M62" s="223" t="e">
        <f t="shared" si="4"/>
        <v>#N/A</v>
      </c>
      <c r="N62" s="223" t="e">
        <f t="shared" si="5"/>
        <v>#N/A</v>
      </c>
    </row>
    <row r="63" spans="1:14" s="112" customFormat="1">
      <c r="A63" s="152"/>
      <c r="B63" s="205"/>
      <c r="C63" s="205"/>
      <c r="D63" s="205"/>
      <c r="E63" s="206"/>
      <c r="F63" s="206"/>
      <c r="G63" s="207">
        <f t="shared" si="6"/>
        <v>0</v>
      </c>
      <c r="H63" s="178"/>
      <c r="I63" s="178"/>
      <c r="M63" s="223" t="e">
        <f t="shared" si="4"/>
        <v>#N/A</v>
      </c>
      <c r="N63" s="223" t="e">
        <f t="shared" si="5"/>
        <v>#N/A</v>
      </c>
    </row>
    <row r="64" spans="1:14" s="112" customFormat="1">
      <c r="A64" s="152"/>
      <c r="B64" s="205"/>
      <c r="C64" s="205"/>
      <c r="D64" s="205"/>
      <c r="E64" s="206"/>
      <c r="F64" s="206"/>
      <c r="G64" s="207">
        <f t="shared" si="6"/>
        <v>0</v>
      </c>
      <c r="H64" s="178"/>
      <c r="I64" s="178"/>
      <c r="M64" s="223" t="e">
        <f t="shared" si="4"/>
        <v>#N/A</v>
      </c>
      <c r="N64" s="223" t="e">
        <f t="shared" si="5"/>
        <v>#N/A</v>
      </c>
    </row>
    <row r="65" spans="1:14" s="112" customFormat="1">
      <c r="A65" s="152"/>
      <c r="B65" s="205"/>
      <c r="C65" s="205"/>
      <c r="D65" s="205"/>
      <c r="E65" s="206"/>
      <c r="F65" s="206"/>
      <c r="G65" s="207">
        <f t="shared" si="6"/>
        <v>0</v>
      </c>
      <c r="H65" s="178"/>
      <c r="I65" s="178"/>
      <c r="M65" s="223" t="e">
        <f t="shared" si="4"/>
        <v>#N/A</v>
      </c>
      <c r="N65" s="223" t="e">
        <f t="shared" si="5"/>
        <v>#N/A</v>
      </c>
    </row>
    <row r="66" spans="1:14" s="112" customFormat="1">
      <c r="A66" s="152"/>
      <c r="B66" s="205"/>
      <c r="C66" s="205"/>
      <c r="D66" s="205"/>
      <c r="E66" s="206"/>
      <c r="F66" s="206"/>
      <c r="G66" s="207">
        <f t="shared" si="6"/>
        <v>0</v>
      </c>
      <c r="H66" s="178"/>
      <c r="I66" s="178"/>
      <c r="M66" s="223" t="e">
        <f t="shared" si="4"/>
        <v>#N/A</v>
      </c>
      <c r="N66" s="223" t="e">
        <f t="shared" si="5"/>
        <v>#N/A</v>
      </c>
    </row>
    <row r="67" spans="1:14" s="112" customFormat="1">
      <c r="A67" s="152"/>
      <c r="B67" s="205"/>
      <c r="C67" s="205"/>
      <c r="D67" s="205"/>
      <c r="E67" s="206"/>
      <c r="F67" s="206"/>
      <c r="G67" s="207">
        <f t="shared" si="6"/>
        <v>0</v>
      </c>
      <c r="H67" s="178"/>
      <c r="I67" s="178"/>
      <c r="M67" s="223" t="e">
        <f t="shared" si="4"/>
        <v>#N/A</v>
      </c>
      <c r="N67" s="223" t="e">
        <f t="shared" si="5"/>
        <v>#N/A</v>
      </c>
    </row>
    <row r="68" spans="1:14" s="112" customFormat="1">
      <c r="A68" s="152"/>
      <c r="B68" s="205"/>
      <c r="C68" s="205"/>
      <c r="D68" s="205"/>
      <c r="E68" s="206"/>
      <c r="F68" s="206"/>
      <c r="G68" s="207">
        <f t="shared" si="6"/>
        <v>0</v>
      </c>
      <c r="H68" s="178"/>
      <c r="I68" s="178"/>
      <c r="M68" s="223" t="e">
        <f t="shared" si="4"/>
        <v>#N/A</v>
      </c>
      <c r="N68" s="223" t="e">
        <f t="shared" si="5"/>
        <v>#N/A</v>
      </c>
    </row>
    <row r="69" spans="1:14" s="112" customFormat="1">
      <c r="A69" s="152"/>
      <c r="B69" s="205"/>
      <c r="C69" s="205"/>
      <c r="D69" s="205"/>
      <c r="E69" s="206"/>
      <c r="F69" s="206"/>
      <c r="G69" s="207">
        <f t="shared" si="6"/>
        <v>0</v>
      </c>
      <c r="H69" s="178"/>
      <c r="I69" s="178"/>
      <c r="M69" s="223" t="e">
        <f t="shared" si="4"/>
        <v>#N/A</v>
      </c>
      <c r="N69" s="223" t="e">
        <f t="shared" si="5"/>
        <v>#N/A</v>
      </c>
    </row>
    <row r="70" spans="1:14" s="112" customFormat="1">
      <c r="A70" s="152"/>
      <c r="B70" s="205"/>
      <c r="C70" s="205"/>
      <c r="D70" s="205"/>
      <c r="E70" s="206"/>
      <c r="F70" s="206"/>
      <c r="G70" s="207">
        <f t="shared" si="6"/>
        <v>0</v>
      </c>
      <c r="H70" s="178"/>
      <c r="I70" s="178"/>
      <c r="M70" s="223" t="e">
        <f t="shared" si="4"/>
        <v>#N/A</v>
      </c>
      <c r="N70" s="223" t="e">
        <f t="shared" si="5"/>
        <v>#N/A</v>
      </c>
    </row>
    <row r="71" spans="1:14" s="112" customFormat="1">
      <c r="A71" s="152"/>
      <c r="B71" s="205"/>
      <c r="C71" s="205"/>
      <c r="D71" s="205"/>
      <c r="E71" s="206"/>
      <c r="F71" s="206"/>
      <c r="G71" s="207">
        <f t="shared" si="6"/>
        <v>0</v>
      </c>
      <c r="H71" s="178"/>
      <c r="I71" s="178"/>
      <c r="M71" s="223" t="e">
        <f t="shared" si="4"/>
        <v>#N/A</v>
      </c>
      <c r="N71" s="223" t="e">
        <f t="shared" si="5"/>
        <v>#N/A</v>
      </c>
    </row>
    <row r="72" spans="1:14" s="112" customFormat="1">
      <c r="A72" s="152"/>
      <c r="B72" s="205"/>
      <c r="C72" s="205"/>
      <c r="D72" s="205"/>
      <c r="E72" s="206"/>
      <c r="F72" s="206"/>
      <c r="G72" s="207">
        <f t="shared" si="6"/>
        <v>0</v>
      </c>
      <c r="H72" s="178"/>
      <c r="I72" s="178"/>
      <c r="M72" s="223" t="e">
        <f t="shared" si="4"/>
        <v>#N/A</v>
      </c>
      <c r="N72" s="223" t="e">
        <f t="shared" si="5"/>
        <v>#N/A</v>
      </c>
    </row>
    <row r="73" spans="1:14" s="112" customFormat="1">
      <c r="A73" s="152"/>
      <c r="B73" s="205"/>
      <c r="C73" s="205"/>
      <c r="D73" s="205"/>
      <c r="E73" s="206"/>
      <c r="F73" s="206"/>
      <c r="G73" s="207">
        <f t="shared" si="6"/>
        <v>0</v>
      </c>
      <c r="H73" s="178"/>
      <c r="I73" s="178"/>
      <c r="M73" s="223" t="e">
        <f t="shared" si="4"/>
        <v>#N/A</v>
      </c>
      <c r="N73" s="223" t="e">
        <f t="shared" si="5"/>
        <v>#N/A</v>
      </c>
    </row>
    <row r="74" spans="1:14" s="112" customFormat="1">
      <c r="A74" s="152"/>
      <c r="B74" s="205"/>
      <c r="C74" s="205"/>
      <c r="D74" s="205"/>
      <c r="E74" s="206"/>
      <c r="F74" s="206"/>
      <c r="G74" s="207">
        <f t="shared" si="6"/>
        <v>0</v>
      </c>
      <c r="H74" s="178"/>
      <c r="I74" s="178"/>
      <c r="M74" s="223" t="e">
        <f t="shared" si="4"/>
        <v>#N/A</v>
      </c>
      <c r="N74" s="223" t="e">
        <f t="shared" si="5"/>
        <v>#N/A</v>
      </c>
    </row>
    <row r="75" spans="1:14" s="112" customFormat="1">
      <c r="A75" s="152"/>
      <c r="B75" s="205"/>
      <c r="C75" s="205"/>
      <c r="D75" s="205"/>
      <c r="E75" s="206"/>
      <c r="F75" s="206"/>
      <c r="G75" s="207">
        <f t="shared" si="6"/>
        <v>0</v>
      </c>
      <c r="H75" s="178"/>
      <c r="I75" s="178"/>
      <c r="M75" s="223" t="e">
        <f t="shared" si="4"/>
        <v>#N/A</v>
      </c>
      <c r="N75" s="223" t="e">
        <f t="shared" si="5"/>
        <v>#N/A</v>
      </c>
    </row>
    <row r="76" spans="1:14" s="112" customFormat="1">
      <c r="A76" s="152"/>
      <c r="B76" s="205"/>
      <c r="C76" s="205"/>
      <c r="D76" s="205"/>
      <c r="E76" s="206"/>
      <c r="F76" s="206"/>
      <c r="G76" s="207">
        <f t="shared" si="6"/>
        <v>0</v>
      </c>
      <c r="H76" s="178"/>
      <c r="I76" s="178"/>
      <c r="M76" s="223" t="e">
        <f t="shared" si="4"/>
        <v>#N/A</v>
      </c>
      <c r="N76" s="223" t="e">
        <f t="shared" si="5"/>
        <v>#N/A</v>
      </c>
    </row>
    <row r="77" spans="1:14" s="112" customFormat="1">
      <c r="A77" s="152"/>
      <c r="B77" s="205"/>
      <c r="C77" s="205"/>
      <c r="D77" s="205"/>
      <c r="E77" s="206"/>
      <c r="F77" s="206"/>
      <c r="G77" s="207">
        <f t="shared" si="6"/>
        <v>0</v>
      </c>
      <c r="H77" s="178"/>
      <c r="I77" s="178"/>
      <c r="M77" s="223" t="e">
        <f t="shared" si="4"/>
        <v>#N/A</v>
      </c>
      <c r="N77" s="223" t="e">
        <f t="shared" si="5"/>
        <v>#N/A</v>
      </c>
    </row>
    <row r="78" spans="1:14" s="112" customFormat="1">
      <c r="A78" s="152"/>
      <c r="B78" s="205"/>
      <c r="C78" s="205"/>
      <c r="D78" s="205"/>
      <c r="E78" s="206"/>
      <c r="F78" s="206"/>
      <c r="G78" s="207">
        <f t="shared" si="6"/>
        <v>0</v>
      </c>
      <c r="H78" s="178"/>
      <c r="I78" s="178"/>
      <c r="M78" s="223" t="e">
        <f t="shared" si="4"/>
        <v>#N/A</v>
      </c>
      <c r="N78" s="223" t="e">
        <f t="shared" si="5"/>
        <v>#N/A</v>
      </c>
    </row>
    <row r="79" spans="1:14" s="112" customFormat="1">
      <c r="A79" s="152"/>
      <c r="B79" s="205"/>
      <c r="C79" s="205"/>
      <c r="D79" s="205"/>
      <c r="E79" s="206"/>
      <c r="F79" s="206"/>
      <c r="G79" s="207">
        <f t="shared" si="6"/>
        <v>0</v>
      </c>
      <c r="H79" s="178"/>
      <c r="I79" s="178"/>
      <c r="M79" s="223" t="e">
        <f t="shared" si="4"/>
        <v>#N/A</v>
      </c>
      <c r="N79" s="223" t="e">
        <f t="shared" si="5"/>
        <v>#N/A</v>
      </c>
    </row>
    <row r="80" spans="1:14" s="112" customFormat="1">
      <c r="A80" s="152"/>
      <c r="B80" s="205"/>
      <c r="C80" s="205"/>
      <c r="D80" s="205"/>
      <c r="E80" s="206"/>
      <c r="F80" s="206"/>
      <c r="G80" s="207">
        <f t="shared" si="6"/>
        <v>0</v>
      </c>
      <c r="H80" s="178"/>
      <c r="I80" s="178"/>
      <c r="M80" s="223" t="e">
        <f t="shared" si="4"/>
        <v>#N/A</v>
      </c>
      <c r="N80" s="223" t="e">
        <f t="shared" si="5"/>
        <v>#N/A</v>
      </c>
    </row>
    <row r="81" spans="1:14" s="112" customFormat="1">
      <c r="A81" s="152"/>
      <c r="B81" s="205"/>
      <c r="C81" s="205"/>
      <c r="D81" s="205"/>
      <c r="E81" s="206"/>
      <c r="F81" s="206"/>
      <c r="G81" s="207">
        <f t="shared" si="6"/>
        <v>0</v>
      </c>
      <c r="H81" s="178"/>
      <c r="I81" s="178"/>
      <c r="M81" s="223" t="e">
        <f t="shared" si="4"/>
        <v>#N/A</v>
      </c>
      <c r="N81" s="223" t="e">
        <f t="shared" si="5"/>
        <v>#N/A</v>
      </c>
    </row>
    <row r="82" spans="1:14" s="112" customFormat="1">
      <c r="A82" s="152"/>
      <c r="B82" s="205"/>
      <c r="C82" s="205"/>
      <c r="D82" s="205"/>
      <c r="E82" s="206"/>
      <c r="F82" s="206"/>
      <c r="G82" s="207">
        <f t="shared" si="6"/>
        <v>0</v>
      </c>
      <c r="H82" s="178"/>
      <c r="I82" s="178"/>
      <c r="M82" s="223" t="e">
        <f t="shared" si="4"/>
        <v>#N/A</v>
      </c>
      <c r="N82" s="223" t="e">
        <f t="shared" si="5"/>
        <v>#N/A</v>
      </c>
    </row>
    <row r="83" spans="1:14" s="112" customFormat="1">
      <c r="A83" s="152"/>
      <c r="B83" s="205"/>
      <c r="C83" s="205"/>
      <c r="D83" s="205"/>
      <c r="E83" s="206"/>
      <c r="F83" s="206"/>
      <c r="G83" s="207">
        <f t="shared" si="6"/>
        <v>0</v>
      </c>
      <c r="H83" s="178"/>
      <c r="I83" s="178"/>
      <c r="M83" s="223" t="e">
        <f t="shared" si="4"/>
        <v>#N/A</v>
      </c>
      <c r="N83" s="223" t="e">
        <f t="shared" si="5"/>
        <v>#N/A</v>
      </c>
    </row>
    <row r="84" spans="1:14" s="112" customFormat="1">
      <c r="A84" s="152"/>
      <c r="B84" s="205"/>
      <c r="C84" s="205"/>
      <c r="D84" s="205"/>
      <c r="E84" s="206"/>
      <c r="F84" s="206"/>
      <c r="G84" s="207">
        <f t="shared" si="6"/>
        <v>0</v>
      </c>
      <c r="H84" s="178"/>
      <c r="I84" s="178"/>
      <c r="M84" s="223" t="e">
        <f t="shared" si="4"/>
        <v>#N/A</v>
      </c>
      <c r="N84" s="223" t="e">
        <f t="shared" si="5"/>
        <v>#N/A</v>
      </c>
    </row>
    <row r="85" spans="1:14" s="112" customFormat="1">
      <c r="A85" s="152"/>
      <c r="B85" s="205"/>
      <c r="C85" s="205"/>
      <c r="D85" s="205"/>
      <c r="E85" s="206"/>
      <c r="F85" s="206"/>
      <c r="G85" s="207">
        <f t="shared" si="6"/>
        <v>0</v>
      </c>
      <c r="H85" s="178"/>
      <c r="I85" s="178"/>
      <c r="M85" s="223" t="e">
        <f t="shared" si="4"/>
        <v>#N/A</v>
      </c>
      <c r="N85" s="223" t="e">
        <f t="shared" si="5"/>
        <v>#N/A</v>
      </c>
    </row>
    <row r="86" spans="1:14" s="112" customFormat="1">
      <c r="A86" s="152"/>
      <c r="B86" s="205"/>
      <c r="C86" s="205"/>
      <c r="D86" s="205"/>
      <c r="E86" s="206"/>
      <c r="F86" s="206"/>
      <c r="G86" s="207">
        <f t="shared" si="6"/>
        <v>0</v>
      </c>
      <c r="H86" s="178"/>
      <c r="I86" s="178"/>
      <c r="M86" s="223" t="e">
        <f t="shared" si="4"/>
        <v>#N/A</v>
      </c>
      <c r="N86" s="223" t="e">
        <f t="shared" si="5"/>
        <v>#N/A</v>
      </c>
    </row>
    <row r="87" spans="1:14" s="112" customFormat="1">
      <c r="A87" s="152"/>
      <c r="B87" s="205"/>
      <c r="C87" s="205"/>
      <c r="D87" s="205"/>
      <c r="E87" s="206"/>
      <c r="F87" s="206"/>
      <c r="G87" s="207">
        <f t="shared" si="6"/>
        <v>0</v>
      </c>
      <c r="H87" s="178"/>
      <c r="I87" s="178"/>
      <c r="M87" s="223" t="e">
        <f t="shared" si="4"/>
        <v>#N/A</v>
      </c>
      <c r="N87" s="223" t="e">
        <f t="shared" si="5"/>
        <v>#N/A</v>
      </c>
    </row>
    <row r="88" spans="1:14" s="112" customFormat="1">
      <c r="A88" s="152"/>
      <c r="B88" s="205"/>
      <c r="C88" s="205"/>
      <c r="D88" s="205"/>
      <c r="E88" s="206"/>
      <c r="F88" s="206"/>
      <c r="G88" s="207">
        <f t="shared" si="6"/>
        <v>0</v>
      </c>
      <c r="H88" s="178"/>
      <c r="I88" s="178"/>
      <c r="M88" s="223" t="e">
        <f t="shared" si="4"/>
        <v>#N/A</v>
      </c>
      <c r="N88" s="223" t="e">
        <f t="shared" si="5"/>
        <v>#N/A</v>
      </c>
    </row>
    <row r="89" spans="1:14" s="112" customFormat="1">
      <c r="A89" s="152"/>
      <c r="B89" s="205"/>
      <c r="C89" s="205"/>
      <c r="D89" s="205"/>
      <c r="E89" s="206"/>
      <c r="F89" s="206"/>
      <c r="G89" s="207">
        <f t="shared" si="6"/>
        <v>0</v>
      </c>
      <c r="H89" s="178"/>
      <c r="I89" s="178"/>
      <c r="M89" s="223" t="e">
        <f t="shared" ref="M89:M133" si="7">IF(OR(E89&lt;=VLOOKUP(A89,$L$6:$N$14,2,FALSE),VLOOKUP(A89,$L$6:$N$14,3,FALSE)&lt;&gt;"／台"),E89,VLOOKUP(A89,$L$6:$N$14,2,FALSE))</f>
        <v>#N/A</v>
      </c>
      <c r="N89" s="223" t="e">
        <f t="shared" ref="N89:N133" si="8">M89*F89</f>
        <v>#N/A</v>
      </c>
    </row>
    <row r="90" spans="1:14" s="112" customFormat="1">
      <c r="A90" s="152"/>
      <c r="B90" s="205"/>
      <c r="C90" s="205"/>
      <c r="D90" s="205"/>
      <c r="E90" s="206"/>
      <c r="F90" s="206"/>
      <c r="G90" s="207">
        <f t="shared" si="6"/>
        <v>0</v>
      </c>
      <c r="H90" s="178"/>
      <c r="I90" s="178"/>
      <c r="M90" s="223" t="e">
        <f t="shared" si="7"/>
        <v>#N/A</v>
      </c>
      <c r="N90" s="223" t="e">
        <f t="shared" si="8"/>
        <v>#N/A</v>
      </c>
    </row>
    <row r="91" spans="1:14" s="112" customFormat="1">
      <c r="A91" s="152"/>
      <c r="B91" s="205"/>
      <c r="C91" s="205"/>
      <c r="D91" s="205"/>
      <c r="E91" s="206"/>
      <c r="F91" s="206"/>
      <c r="G91" s="207">
        <f t="shared" si="6"/>
        <v>0</v>
      </c>
      <c r="H91" s="178"/>
      <c r="I91" s="178"/>
      <c r="M91" s="223" t="e">
        <f t="shared" si="7"/>
        <v>#N/A</v>
      </c>
      <c r="N91" s="223" t="e">
        <f t="shared" si="8"/>
        <v>#N/A</v>
      </c>
    </row>
    <row r="92" spans="1:14" s="112" customFormat="1">
      <c r="A92" s="152"/>
      <c r="B92" s="205"/>
      <c r="C92" s="205"/>
      <c r="D92" s="205"/>
      <c r="E92" s="206"/>
      <c r="F92" s="206"/>
      <c r="G92" s="207">
        <f t="shared" si="6"/>
        <v>0</v>
      </c>
      <c r="H92" s="178"/>
      <c r="I92" s="178"/>
      <c r="M92" s="223" t="e">
        <f t="shared" si="7"/>
        <v>#N/A</v>
      </c>
      <c r="N92" s="223" t="e">
        <f t="shared" si="8"/>
        <v>#N/A</v>
      </c>
    </row>
    <row r="93" spans="1:14" s="112" customFormat="1">
      <c r="A93" s="152"/>
      <c r="B93" s="205"/>
      <c r="C93" s="205"/>
      <c r="D93" s="205"/>
      <c r="E93" s="206"/>
      <c r="F93" s="206"/>
      <c r="G93" s="207">
        <f t="shared" si="6"/>
        <v>0</v>
      </c>
      <c r="H93" s="178"/>
      <c r="I93" s="178"/>
      <c r="M93" s="223" t="e">
        <f t="shared" si="7"/>
        <v>#N/A</v>
      </c>
      <c r="N93" s="223" t="e">
        <f t="shared" si="8"/>
        <v>#N/A</v>
      </c>
    </row>
    <row r="94" spans="1:14" s="112" customFormat="1">
      <c r="A94" s="152"/>
      <c r="B94" s="205"/>
      <c r="C94" s="205"/>
      <c r="D94" s="205"/>
      <c r="E94" s="206"/>
      <c r="F94" s="206"/>
      <c r="G94" s="207">
        <f t="shared" si="6"/>
        <v>0</v>
      </c>
      <c r="H94" s="178"/>
      <c r="I94" s="178"/>
      <c r="M94" s="223" t="e">
        <f t="shared" si="7"/>
        <v>#N/A</v>
      </c>
      <c r="N94" s="223" t="e">
        <f t="shared" si="8"/>
        <v>#N/A</v>
      </c>
    </row>
    <row r="95" spans="1:14" s="112" customFormat="1">
      <c r="A95" s="152"/>
      <c r="B95" s="205"/>
      <c r="C95" s="205"/>
      <c r="D95" s="205"/>
      <c r="E95" s="206"/>
      <c r="F95" s="206"/>
      <c r="G95" s="207">
        <f t="shared" si="6"/>
        <v>0</v>
      </c>
      <c r="H95" s="178"/>
      <c r="I95" s="178"/>
      <c r="M95" s="223" t="e">
        <f t="shared" si="7"/>
        <v>#N/A</v>
      </c>
      <c r="N95" s="223" t="e">
        <f t="shared" si="8"/>
        <v>#N/A</v>
      </c>
    </row>
    <row r="96" spans="1:14" s="112" customFormat="1">
      <c r="A96" s="152"/>
      <c r="B96" s="205"/>
      <c r="C96" s="205"/>
      <c r="D96" s="205"/>
      <c r="E96" s="206"/>
      <c r="F96" s="206"/>
      <c r="G96" s="207">
        <f t="shared" si="6"/>
        <v>0</v>
      </c>
      <c r="H96" s="178"/>
      <c r="I96" s="178"/>
      <c r="M96" s="223" t="e">
        <f t="shared" si="7"/>
        <v>#N/A</v>
      </c>
      <c r="N96" s="223" t="e">
        <f t="shared" si="8"/>
        <v>#N/A</v>
      </c>
    </row>
    <row r="97" spans="1:14" s="112" customFormat="1">
      <c r="A97" s="152"/>
      <c r="B97" s="205"/>
      <c r="C97" s="205"/>
      <c r="D97" s="205"/>
      <c r="E97" s="206"/>
      <c r="F97" s="206"/>
      <c r="G97" s="207">
        <f t="shared" si="6"/>
        <v>0</v>
      </c>
      <c r="H97" s="178"/>
      <c r="I97" s="178"/>
      <c r="M97" s="223" t="e">
        <f t="shared" si="7"/>
        <v>#N/A</v>
      </c>
      <c r="N97" s="223" t="e">
        <f t="shared" si="8"/>
        <v>#N/A</v>
      </c>
    </row>
    <row r="98" spans="1:14" s="112" customFormat="1">
      <c r="A98" s="152"/>
      <c r="B98" s="205"/>
      <c r="C98" s="205"/>
      <c r="D98" s="205"/>
      <c r="E98" s="206"/>
      <c r="F98" s="206"/>
      <c r="G98" s="207">
        <f t="shared" si="6"/>
        <v>0</v>
      </c>
      <c r="H98" s="178"/>
      <c r="I98" s="178"/>
      <c r="M98" s="223" t="e">
        <f t="shared" si="7"/>
        <v>#N/A</v>
      </c>
      <c r="N98" s="223" t="e">
        <f t="shared" si="8"/>
        <v>#N/A</v>
      </c>
    </row>
    <row r="99" spans="1:14" s="112" customFormat="1">
      <c r="A99" s="152"/>
      <c r="B99" s="205"/>
      <c r="C99" s="205"/>
      <c r="D99" s="205"/>
      <c r="E99" s="206"/>
      <c r="F99" s="206"/>
      <c r="G99" s="207">
        <f t="shared" si="6"/>
        <v>0</v>
      </c>
      <c r="H99" s="178"/>
      <c r="I99" s="178"/>
      <c r="M99" s="223" t="e">
        <f t="shared" si="7"/>
        <v>#N/A</v>
      </c>
      <c r="N99" s="223" t="e">
        <f t="shared" si="8"/>
        <v>#N/A</v>
      </c>
    </row>
    <row r="100" spans="1:14" s="112" customFormat="1">
      <c r="A100" s="152"/>
      <c r="B100" s="205"/>
      <c r="C100" s="205"/>
      <c r="D100" s="205"/>
      <c r="E100" s="206"/>
      <c r="F100" s="206"/>
      <c r="G100" s="207">
        <f t="shared" si="6"/>
        <v>0</v>
      </c>
      <c r="H100" s="178"/>
      <c r="I100" s="178"/>
      <c r="M100" s="223" t="e">
        <f t="shared" si="7"/>
        <v>#N/A</v>
      </c>
      <c r="N100" s="223" t="e">
        <f t="shared" si="8"/>
        <v>#N/A</v>
      </c>
    </row>
    <row r="101" spans="1:14" s="112" customFormat="1">
      <c r="A101" s="152"/>
      <c r="B101" s="205"/>
      <c r="C101" s="205"/>
      <c r="D101" s="205"/>
      <c r="E101" s="206"/>
      <c r="F101" s="206"/>
      <c r="G101" s="207">
        <f t="shared" si="6"/>
        <v>0</v>
      </c>
      <c r="H101" s="178"/>
      <c r="I101" s="178"/>
      <c r="M101" s="223" t="e">
        <f t="shared" si="7"/>
        <v>#N/A</v>
      </c>
      <c r="N101" s="223" t="e">
        <f t="shared" si="8"/>
        <v>#N/A</v>
      </c>
    </row>
    <row r="102" spans="1:14" s="112" customFormat="1">
      <c r="A102" s="152"/>
      <c r="B102" s="205"/>
      <c r="C102" s="205"/>
      <c r="D102" s="205"/>
      <c r="E102" s="206"/>
      <c r="F102" s="206"/>
      <c r="G102" s="207">
        <f t="shared" si="6"/>
        <v>0</v>
      </c>
      <c r="H102" s="178"/>
      <c r="I102" s="178"/>
      <c r="M102" s="223" t="e">
        <f t="shared" si="7"/>
        <v>#N/A</v>
      </c>
      <c r="N102" s="223" t="e">
        <f t="shared" si="8"/>
        <v>#N/A</v>
      </c>
    </row>
    <row r="103" spans="1:14" s="112" customFormat="1">
      <c r="A103" s="152"/>
      <c r="B103" s="205"/>
      <c r="C103" s="205"/>
      <c r="D103" s="205"/>
      <c r="E103" s="206"/>
      <c r="F103" s="206"/>
      <c r="G103" s="207">
        <f t="shared" si="6"/>
        <v>0</v>
      </c>
      <c r="H103" s="178"/>
      <c r="I103" s="178"/>
      <c r="M103" s="223" t="e">
        <f t="shared" si="7"/>
        <v>#N/A</v>
      </c>
      <c r="N103" s="223" t="e">
        <f t="shared" si="8"/>
        <v>#N/A</v>
      </c>
    </row>
    <row r="104" spans="1:14" s="112" customFormat="1">
      <c r="A104" s="152"/>
      <c r="B104" s="205"/>
      <c r="C104" s="205"/>
      <c r="D104" s="205"/>
      <c r="E104" s="206"/>
      <c r="F104" s="206"/>
      <c r="G104" s="207">
        <f t="shared" si="6"/>
        <v>0</v>
      </c>
      <c r="H104" s="178"/>
      <c r="I104" s="178"/>
      <c r="M104" s="223" t="e">
        <f t="shared" si="7"/>
        <v>#N/A</v>
      </c>
      <c r="N104" s="223" t="e">
        <f t="shared" si="8"/>
        <v>#N/A</v>
      </c>
    </row>
    <row r="105" spans="1:14" s="112" customFormat="1">
      <c r="A105" s="152"/>
      <c r="B105" s="205"/>
      <c r="C105" s="205"/>
      <c r="D105" s="205"/>
      <c r="E105" s="206"/>
      <c r="F105" s="206"/>
      <c r="G105" s="207">
        <f t="shared" si="6"/>
        <v>0</v>
      </c>
      <c r="H105" s="178"/>
      <c r="I105" s="178"/>
      <c r="M105" s="223" t="e">
        <f t="shared" si="7"/>
        <v>#N/A</v>
      </c>
      <c r="N105" s="223" t="e">
        <f t="shared" si="8"/>
        <v>#N/A</v>
      </c>
    </row>
    <row r="106" spans="1:14" s="112" customFormat="1">
      <c r="A106" s="152"/>
      <c r="B106" s="205"/>
      <c r="C106" s="205"/>
      <c r="D106" s="205"/>
      <c r="E106" s="206"/>
      <c r="F106" s="206"/>
      <c r="G106" s="207">
        <f t="shared" si="6"/>
        <v>0</v>
      </c>
      <c r="H106" s="178"/>
      <c r="I106" s="178"/>
      <c r="M106" s="223" t="e">
        <f t="shared" si="7"/>
        <v>#N/A</v>
      </c>
      <c r="N106" s="223" t="e">
        <f t="shared" si="8"/>
        <v>#N/A</v>
      </c>
    </row>
    <row r="107" spans="1:14" s="112" customFormat="1">
      <c r="A107" s="152"/>
      <c r="B107" s="205"/>
      <c r="C107" s="205"/>
      <c r="D107" s="205"/>
      <c r="E107" s="206"/>
      <c r="F107" s="206"/>
      <c r="G107" s="207">
        <f t="shared" si="6"/>
        <v>0</v>
      </c>
      <c r="H107" s="178"/>
      <c r="I107" s="178"/>
      <c r="M107" s="223" t="e">
        <f t="shared" si="7"/>
        <v>#N/A</v>
      </c>
      <c r="N107" s="223" t="e">
        <f t="shared" si="8"/>
        <v>#N/A</v>
      </c>
    </row>
    <row r="108" spans="1:14" s="112" customFormat="1">
      <c r="A108" s="152"/>
      <c r="B108" s="205"/>
      <c r="C108" s="205"/>
      <c r="D108" s="205"/>
      <c r="E108" s="206"/>
      <c r="F108" s="206"/>
      <c r="G108" s="207">
        <f t="shared" si="6"/>
        <v>0</v>
      </c>
      <c r="H108" s="178"/>
      <c r="I108" s="178"/>
      <c r="M108" s="223" t="e">
        <f t="shared" si="7"/>
        <v>#N/A</v>
      </c>
      <c r="N108" s="223" t="e">
        <f t="shared" si="8"/>
        <v>#N/A</v>
      </c>
    </row>
    <row r="109" spans="1:14" s="112" customFormat="1">
      <c r="A109" s="152"/>
      <c r="B109" s="205"/>
      <c r="C109" s="205"/>
      <c r="D109" s="205"/>
      <c r="E109" s="206"/>
      <c r="F109" s="206"/>
      <c r="G109" s="207">
        <f t="shared" si="6"/>
        <v>0</v>
      </c>
      <c r="H109" s="178"/>
      <c r="I109" s="178"/>
      <c r="M109" s="223" t="e">
        <f t="shared" si="7"/>
        <v>#N/A</v>
      </c>
      <c r="N109" s="223" t="e">
        <f t="shared" si="8"/>
        <v>#N/A</v>
      </c>
    </row>
    <row r="110" spans="1:14" s="112" customFormat="1">
      <c r="A110" s="152"/>
      <c r="B110" s="205"/>
      <c r="C110" s="205"/>
      <c r="D110" s="205"/>
      <c r="E110" s="206"/>
      <c r="F110" s="206"/>
      <c r="G110" s="207">
        <f t="shared" si="6"/>
        <v>0</v>
      </c>
      <c r="H110" s="178"/>
      <c r="I110" s="178"/>
      <c r="M110" s="223" t="e">
        <f t="shared" si="7"/>
        <v>#N/A</v>
      </c>
      <c r="N110" s="223" t="e">
        <f t="shared" si="8"/>
        <v>#N/A</v>
      </c>
    </row>
    <row r="111" spans="1:14" s="112" customFormat="1">
      <c r="A111" s="152"/>
      <c r="B111" s="205"/>
      <c r="C111" s="205"/>
      <c r="D111" s="205"/>
      <c r="E111" s="206"/>
      <c r="F111" s="206"/>
      <c r="G111" s="207">
        <f t="shared" si="6"/>
        <v>0</v>
      </c>
      <c r="H111" s="178"/>
      <c r="I111" s="178"/>
      <c r="M111" s="223" t="e">
        <f t="shared" si="7"/>
        <v>#N/A</v>
      </c>
      <c r="N111" s="223" t="e">
        <f t="shared" si="8"/>
        <v>#N/A</v>
      </c>
    </row>
    <row r="112" spans="1:14" s="112" customFormat="1">
      <c r="A112" s="152"/>
      <c r="B112" s="205"/>
      <c r="C112" s="205"/>
      <c r="D112" s="205"/>
      <c r="E112" s="206"/>
      <c r="F112" s="206"/>
      <c r="G112" s="207">
        <f t="shared" si="6"/>
        <v>0</v>
      </c>
      <c r="H112" s="178"/>
      <c r="I112" s="178"/>
      <c r="M112" s="223" t="e">
        <f t="shared" si="7"/>
        <v>#N/A</v>
      </c>
      <c r="N112" s="223" t="e">
        <f t="shared" si="8"/>
        <v>#N/A</v>
      </c>
    </row>
    <row r="113" spans="1:14" s="112" customFormat="1">
      <c r="A113" s="152"/>
      <c r="B113" s="205"/>
      <c r="C113" s="205"/>
      <c r="D113" s="205"/>
      <c r="E113" s="206"/>
      <c r="F113" s="206"/>
      <c r="G113" s="207">
        <f t="shared" si="6"/>
        <v>0</v>
      </c>
      <c r="H113" s="178"/>
      <c r="I113" s="178"/>
      <c r="M113" s="223" t="e">
        <f t="shared" si="7"/>
        <v>#N/A</v>
      </c>
      <c r="N113" s="223" t="e">
        <f t="shared" si="8"/>
        <v>#N/A</v>
      </c>
    </row>
    <row r="114" spans="1:14" s="112" customFormat="1">
      <c r="A114" s="152"/>
      <c r="B114" s="205"/>
      <c r="C114" s="205"/>
      <c r="D114" s="205"/>
      <c r="E114" s="206"/>
      <c r="F114" s="206"/>
      <c r="G114" s="207">
        <f t="shared" si="6"/>
        <v>0</v>
      </c>
      <c r="H114" s="178"/>
      <c r="I114" s="178"/>
      <c r="M114" s="223" t="e">
        <f t="shared" si="7"/>
        <v>#N/A</v>
      </c>
      <c r="N114" s="223" t="e">
        <f t="shared" si="8"/>
        <v>#N/A</v>
      </c>
    </row>
    <row r="115" spans="1:14" s="112" customFormat="1">
      <c r="A115" s="152"/>
      <c r="B115" s="205"/>
      <c r="C115" s="205"/>
      <c r="D115" s="205"/>
      <c r="E115" s="206"/>
      <c r="F115" s="206"/>
      <c r="G115" s="207">
        <f t="shared" si="6"/>
        <v>0</v>
      </c>
      <c r="H115" s="178"/>
      <c r="I115" s="178"/>
      <c r="M115" s="223" t="e">
        <f t="shared" si="7"/>
        <v>#N/A</v>
      </c>
      <c r="N115" s="223" t="e">
        <f t="shared" si="8"/>
        <v>#N/A</v>
      </c>
    </row>
    <row r="116" spans="1:14" s="112" customFormat="1">
      <c r="A116" s="152"/>
      <c r="B116" s="205"/>
      <c r="C116" s="205"/>
      <c r="D116" s="205"/>
      <c r="E116" s="206"/>
      <c r="F116" s="206"/>
      <c r="G116" s="207">
        <f t="shared" ref="G116:G131" si="9">E116*F116</f>
        <v>0</v>
      </c>
      <c r="H116" s="178"/>
      <c r="I116" s="178"/>
      <c r="M116" s="223" t="e">
        <f t="shared" si="7"/>
        <v>#N/A</v>
      </c>
      <c r="N116" s="223" t="e">
        <f t="shared" si="8"/>
        <v>#N/A</v>
      </c>
    </row>
    <row r="117" spans="1:14" s="112" customFormat="1">
      <c r="A117" s="152"/>
      <c r="B117" s="205"/>
      <c r="C117" s="205"/>
      <c r="D117" s="205"/>
      <c r="E117" s="206"/>
      <c r="F117" s="206"/>
      <c r="G117" s="207">
        <f t="shared" si="9"/>
        <v>0</v>
      </c>
      <c r="H117" s="178"/>
      <c r="I117" s="178"/>
      <c r="M117" s="223" t="e">
        <f t="shared" si="7"/>
        <v>#N/A</v>
      </c>
      <c r="N117" s="223" t="e">
        <f t="shared" si="8"/>
        <v>#N/A</v>
      </c>
    </row>
    <row r="118" spans="1:14" s="112" customFormat="1">
      <c r="A118" s="152"/>
      <c r="B118" s="205"/>
      <c r="C118" s="205"/>
      <c r="D118" s="205"/>
      <c r="E118" s="206"/>
      <c r="F118" s="206"/>
      <c r="G118" s="207">
        <f t="shared" si="9"/>
        <v>0</v>
      </c>
      <c r="H118" s="178"/>
      <c r="I118" s="178"/>
      <c r="M118" s="223" t="e">
        <f t="shared" si="7"/>
        <v>#N/A</v>
      </c>
      <c r="N118" s="223" t="e">
        <f t="shared" si="8"/>
        <v>#N/A</v>
      </c>
    </row>
    <row r="119" spans="1:14" s="112" customFormat="1">
      <c r="A119" s="152"/>
      <c r="B119" s="205"/>
      <c r="C119" s="205"/>
      <c r="D119" s="205"/>
      <c r="E119" s="206"/>
      <c r="F119" s="206"/>
      <c r="G119" s="207">
        <f t="shared" si="9"/>
        <v>0</v>
      </c>
      <c r="H119" s="178"/>
      <c r="I119" s="178"/>
      <c r="M119" s="223" t="e">
        <f t="shared" si="7"/>
        <v>#N/A</v>
      </c>
      <c r="N119" s="223" t="e">
        <f t="shared" si="8"/>
        <v>#N/A</v>
      </c>
    </row>
    <row r="120" spans="1:14" s="112" customFormat="1">
      <c r="A120" s="152"/>
      <c r="B120" s="205"/>
      <c r="C120" s="205"/>
      <c r="D120" s="205"/>
      <c r="E120" s="206"/>
      <c r="F120" s="206"/>
      <c r="G120" s="207">
        <f t="shared" si="9"/>
        <v>0</v>
      </c>
      <c r="H120" s="178"/>
      <c r="I120" s="178"/>
      <c r="M120" s="223" t="e">
        <f t="shared" si="7"/>
        <v>#N/A</v>
      </c>
      <c r="N120" s="223" t="e">
        <f t="shared" si="8"/>
        <v>#N/A</v>
      </c>
    </row>
    <row r="121" spans="1:14" s="112" customFormat="1">
      <c r="A121" s="152"/>
      <c r="B121" s="205"/>
      <c r="C121" s="205"/>
      <c r="D121" s="205"/>
      <c r="E121" s="206"/>
      <c r="F121" s="206"/>
      <c r="G121" s="207">
        <f t="shared" si="9"/>
        <v>0</v>
      </c>
      <c r="H121" s="178"/>
      <c r="I121" s="178"/>
      <c r="M121" s="223" t="e">
        <f t="shared" si="7"/>
        <v>#N/A</v>
      </c>
      <c r="N121" s="223" t="e">
        <f t="shared" si="8"/>
        <v>#N/A</v>
      </c>
    </row>
    <row r="122" spans="1:14" s="112" customFormat="1">
      <c r="A122" s="152"/>
      <c r="B122" s="205"/>
      <c r="C122" s="205"/>
      <c r="D122" s="205"/>
      <c r="E122" s="206"/>
      <c r="F122" s="206"/>
      <c r="G122" s="207">
        <f t="shared" si="9"/>
        <v>0</v>
      </c>
      <c r="H122" s="178"/>
      <c r="I122" s="178"/>
      <c r="M122" s="223" t="e">
        <f t="shared" si="7"/>
        <v>#N/A</v>
      </c>
      <c r="N122" s="223" t="e">
        <f t="shared" si="8"/>
        <v>#N/A</v>
      </c>
    </row>
    <row r="123" spans="1:14" s="112" customFormat="1">
      <c r="A123" s="152"/>
      <c r="B123" s="205"/>
      <c r="C123" s="205"/>
      <c r="D123" s="205"/>
      <c r="E123" s="206"/>
      <c r="F123" s="206"/>
      <c r="G123" s="207">
        <f t="shared" si="9"/>
        <v>0</v>
      </c>
      <c r="H123" s="178"/>
      <c r="I123" s="178"/>
      <c r="M123" s="223" t="e">
        <f t="shared" si="7"/>
        <v>#N/A</v>
      </c>
      <c r="N123" s="223" t="e">
        <f t="shared" si="8"/>
        <v>#N/A</v>
      </c>
    </row>
    <row r="124" spans="1:14" s="112" customFormat="1">
      <c r="A124" s="152"/>
      <c r="B124" s="205"/>
      <c r="C124" s="205"/>
      <c r="D124" s="205"/>
      <c r="E124" s="206"/>
      <c r="F124" s="206"/>
      <c r="G124" s="207">
        <f t="shared" si="9"/>
        <v>0</v>
      </c>
      <c r="H124" s="178"/>
      <c r="I124" s="178"/>
      <c r="M124" s="223" t="e">
        <f t="shared" si="7"/>
        <v>#N/A</v>
      </c>
      <c r="N124" s="223" t="e">
        <f t="shared" si="8"/>
        <v>#N/A</v>
      </c>
    </row>
    <row r="125" spans="1:14" s="112" customFormat="1">
      <c r="A125" s="152"/>
      <c r="B125" s="205"/>
      <c r="C125" s="205"/>
      <c r="D125" s="205"/>
      <c r="E125" s="206"/>
      <c r="F125" s="206"/>
      <c r="G125" s="207">
        <f t="shared" si="9"/>
        <v>0</v>
      </c>
      <c r="H125" s="178"/>
      <c r="I125" s="178"/>
      <c r="M125" s="223" t="e">
        <f t="shared" si="7"/>
        <v>#N/A</v>
      </c>
      <c r="N125" s="223" t="e">
        <f t="shared" si="8"/>
        <v>#N/A</v>
      </c>
    </row>
    <row r="126" spans="1:14" s="112" customFormat="1">
      <c r="A126" s="152"/>
      <c r="B126" s="205"/>
      <c r="C126" s="205"/>
      <c r="D126" s="205"/>
      <c r="E126" s="206"/>
      <c r="F126" s="206"/>
      <c r="G126" s="207">
        <f t="shared" si="9"/>
        <v>0</v>
      </c>
      <c r="H126" s="178"/>
      <c r="I126" s="178"/>
      <c r="M126" s="223" t="e">
        <f t="shared" si="7"/>
        <v>#N/A</v>
      </c>
      <c r="N126" s="223" t="e">
        <f t="shared" si="8"/>
        <v>#N/A</v>
      </c>
    </row>
    <row r="127" spans="1:14" s="112" customFormat="1">
      <c r="A127" s="152"/>
      <c r="B127" s="205"/>
      <c r="C127" s="205"/>
      <c r="D127" s="205"/>
      <c r="E127" s="206"/>
      <c r="F127" s="206"/>
      <c r="G127" s="207">
        <f t="shared" si="9"/>
        <v>0</v>
      </c>
      <c r="H127" s="178"/>
      <c r="I127" s="178"/>
      <c r="M127" s="223" t="e">
        <f t="shared" si="7"/>
        <v>#N/A</v>
      </c>
      <c r="N127" s="223" t="e">
        <f t="shared" si="8"/>
        <v>#N/A</v>
      </c>
    </row>
    <row r="128" spans="1:14" s="112" customFormat="1">
      <c r="A128" s="152"/>
      <c r="B128" s="205"/>
      <c r="C128" s="205"/>
      <c r="D128" s="205"/>
      <c r="E128" s="206"/>
      <c r="F128" s="206"/>
      <c r="G128" s="207">
        <f t="shared" si="9"/>
        <v>0</v>
      </c>
      <c r="H128" s="178"/>
      <c r="I128" s="178"/>
      <c r="M128" s="223" t="e">
        <f t="shared" si="7"/>
        <v>#N/A</v>
      </c>
      <c r="N128" s="223" t="e">
        <f t="shared" si="8"/>
        <v>#N/A</v>
      </c>
    </row>
    <row r="129" spans="1:14" s="112" customFormat="1">
      <c r="A129" s="152"/>
      <c r="B129" s="205"/>
      <c r="C129" s="205"/>
      <c r="D129" s="205"/>
      <c r="E129" s="206"/>
      <c r="F129" s="206"/>
      <c r="G129" s="207">
        <f t="shared" si="9"/>
        <v>0</v>
      </c>
      <c r="H129" s="178"/>
      <c r="I129" s="178"/>
      <c r="M129" s="223" t="e">
        <f t="shared" si="7"/>
        <v>#N/A</v>
      </c>
      <c r="N129" s="223" t="e">
        <f t="shared" si="8"/>
        <v>#N/A</v>
      </c>
    </row>
    <row r="130" spans="1:14" s="112" customFormat="1">
      <c r="A130" s="152"/>
      <c r="B130" s="205"/>
      <c r="C130" s="205"/>
      <c r="D130" s="205"/>
      <c r="E130" s="206"/>
      <c r="F130" s="206"/>
      <c r="G130" s="207">
        <f t="shared" si="9"/>
        <v>0</v>
      </c>
      <c r="H130" s="178"/>
      <c r="I130" s="178"/>
      <c r="M130" s="223" t="e">
        <f t="shared" si="7"/>
        <v>#N/A</v>
      </c>
      <c r="N130" s="223" t="e">
        <f t="shared" si="8"/>
        <v>#N/A</v>
      </c>
    </row>
    <row r="131" spans="1:14" s="112" customFormat="1">
      <c r="A131" s="152"/>
      <c r="B131" s="205"/>
      <c r="C131" s="205"/>
      <c r="D131" s="205"/>
      <c r="E131" s="206"/>
      <c r="F131" s="206"/>
      <c r="G131" s="207">
        <f t="shared" si="9"/>
        <v>0</v>
      </c>
      <c r="H131" s="178"/>
      <c r="I131" s="178"/>
      <c r="M131" s="223" t="e">
        <f t="shared" si="7"/>
        <v>#N/A</v>
      </c>
      <c r="N131" s="223" t="e">
        <f t="shared" si="8"/>
        <v>#N/A</v>
      </c>
    </row>
    <row r="132" spans="1:14" s="112" customFormat="1">
      <c r="A132" s="152"/>
      <c r="B132" s="205"/>
      <c r="C132" s="205"/>
      <c r="D132" s="205"/>
      <c r="E132" s="206"/>
      <c r="F132" s="206"/>
      <c r="G132" s="207">
        <f t="shared" si="3"/>
        <v>0</v>
      </c>
      <c r="H132" s="178"/>
      <c r="I132" s="178"/>
      <c r="M132" s="223" t="e">
        <f t="shared" si="7"/>
        <v>#N/A</v>
      </c>
      <c r="N132" s="223" t="e">
        <f t="shared" si="8"/>
        <v>#N/A</v>
      </c>
    </row>
    <row r="133" spans="1:14" s="112" customFormat="1">
      <c r="A133" s="152"/>
      <c r="B133" s="205"/>
      <c r="C133" s="205"/>
      <c r="D133" s="205"/>
      <c r="E133" s="206"/>
      <c r="F133" s="206"/>
      <c r="G133" s="207">
        <f t="shared" si="3"/>
        <v>0</v>
      </c>
      <c r="H133" s="178"/>
      <c r="I133" s="178"/>
      <c r="M133" s="223" t="e">
        <f t="shared" si="7"/>
        <v>#N/A</v>
      </c>
      <c r="N133" s="223" t="e">
        <f t="shared" si="8"/>
        <v>#N/A</v>
      </c>
    </row>
  </sheetData>
  <sheetProtection algorithmName="SHA-512" hashValue="pv4HexlPlNA7/jeId9o4EWcy2vG1SfkRjTuwgTuB2+YmGYQbkzAQ/eWNghCGEAn3xKVbSjaIBq9kyvAVhfuepw==" saltValue="wIN9v/gU+GJfVjFnBkcWVw==" spinCount="100000" sheet="1" insertRows="0" selectLockedCells="1"/>
  <mergeCells count="21">
    <mergeCell ref="B7:D7"/>
    <mergeCell ref="E7:F7"/>
    <mergeCell ref="F3:H3"/>
    <mergeCell ref="A5:D5"/>
    <mergeCell ref="E5:F5"/>
    <mergeCell ref="B6:D6"/>
    <mergeCell ref="E6:F6"/>
    <mergeCell ref="B8:D8"/>
    <mergeCell ref="E8:F8"/>
    <mergeCell ref="B9:D9"/>
    <mergeCell ref="E9:F9"/>
    <mergeCell ref="B10:D10"/>
    <mergeCell ref="E10:F10"/>
    <mergeCell ref="B14:D14"/>
    <mergeCell ref="E14:F14"/>
    <mergeCell ref="B11:D11"/>
    <mergeCell ref="E11:F11"/>
    <mergeCell ref="B12:D12"/>
    <mergeCell ref="E12:F12"/>
    <mergeCell ref="B13:D13"/>
    <mergeCell ref="E13:F13"/>
  </mergeCells>
  <phoneticPr fontId="2"/>
  <dataValidations count="1">
    <dataValidation type="list" allowBlank="1" showInputMessage="1" showErrorMessage="1" sqref="A24:A133" xr:uid="{FDCDAA5C-2553-4602-9E0D-AE30DE0E6FA1}">
      <formula1>$A$6:$A$14</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23855-19CF-4EF1-B000-5349CFAF35CD}">
  <sheetPr>
    <tabColor rgb="FF92D050"/>
    <pageSetUpPr fitToPage="1"/>
  </sheetPr>
  <dimension ref="A1:J21"/>
  <sheetViews>
    <sheetView showGridLines="0" view="pageBreakPreview" zoomScale="91" zoomScaleNormal="100" zoomScaleSheetLayoutView="91" workbookViewId="0">
      <selection activeCell="E9" sqref="E9:J9"/>
    </sheetView>
  </sheetViews>
  <sheetFormatPr defaultRowHeight="18.75"/>
  <cols>
    <col min="1" max="1" width="3.625" customWidth="1"/>
    <col min="2" max="2" width="19.25" customWidth="1"/>
    <col min="3" max="4" width="20" customWidth="1"/>
    <col min="5" max="5" width="12.875" bestFit="1" customWidth="1"/>
    <col min="6" max="8" width="20" customWidth="1"/>
    <col min="10" max="10" width="0" hidden="1" customWidth="1"/>
  </cols>
  <sheetData>
    <row r="1" spans="1:10" s="99" customFormat="1">
      <c r="A1" s="99" t="s">
        <v>212</v>
      </c>
    </row>
    <row r="2" spans="1:10" s="99" customFormat="1" ht="19.5">
      <c r="A2" s="100" t="s">
        <v>293</v>
      </c>
    </row>
    <row r="3" spans="1:10" s="99" customFormat="1" ht="19.5">
      <c r="D3" s="115"/>
      <c r="F3" s="102" t="s">
        <v>89</v>
      </c>
      <c r="G3" s="340">
        <f>基本情報!E8</f>
        <v>0</v>
      </c>
      <c r="H3" s="340"/>
      <c r="I3" s="115"/>
    </row>
    <row r="5" spans="1:10">
      <c r="B5" s="341" t="s">
        <v>276</v>
      </c>
      <c r="C5" s="341"/>
      <c r="D5" s="341"/>
      <c r="E5" s="342">
        <f>SUM(F6:H6)</f>
        <v>0</v>
      </c>
      <c r="F5" s="136" t="s">
        <v>287</v>
      </c>
      <c r="G5" s="137" t="s">
        <v>288</v>
      </c>
      <c r="H5" s="137" t="s">
        <v>289</v>
      </c>
    </row>
    <row r="6" spans="1:10" s="145" customFormat="1" ht="28.15" customHeight="1">
      <c r="B6" s="341"/>
      <c r="C6" s="341"/>
      <c r="D6" s="341"/>
      <c r="E6" s="342"/>
      <c r="F6" s="209"/>
      <c r="G6" s="209"/>
      <c r="H6" s="209"/>
    </row>
    <row r="7" spans="1:10" s="145" customFormat="1" ht="10.15" customHeight="1"/>
    <row r="8" spans="1:10" s="145" customFormat="1" ht="28.15" customHeight="1">
      <c r="B8" s="169" t="s">
        <v>327</v>
      </c>
      <c r="E8" s="209"/>
      <c r="F8" s="180" t="str">
        <f>IF(E8&gt;J8,"入力できる最大日数("&amp;J8&amp;"日)を超えています","")</f>
        <v/>
      </c>
      <c r="G8" s="169"/>
      <c r="H8" s="169"/>
      <c r="I8" s="169"/>
      <c r="J8" s="169">
        <f>_xlfn.DAYS("2023/9/30","2023/4/1")+1</f>
        <v>183</v>
      </c>
    </row>
    <row r="9" spans="1:10" s="145" customFormat="1" ht="10.15" customHeight="1"/>
    <row r="10" spans="1:10" s="145" customFormat="1" ht="28.15" customHeight="1">
      <c r="B10" s="145" t="s">
        <v>277</v>
      </c>
      <c r="E10" s="210">
        <f>E5*E8</f>
        <v>0</v>
      </c>
    </row>
    <row r="11" spans="1:10" s="145" customFormat="1" ht="31.15" customHeight="1">
      <c r="H11" s="135" t="s">
        <v>18</v>
      </c>
    </row>
    <row r="12" spans="1:10" s="127" customFormat="1">
      <c r="B12" s="343"/>
      <c r="C12" s="125" t="s">
        <v>290</v>
      </c>
      <c r="D12" s="125" t="s">
        <v>291</v>
      </c>
      <c r="E12" s="125" t="s">
        <v>285</v>
      </c>
      <c r="F12" s="125" t="s">
        <v>283</v>
      </c>
      <c r="G12" s="125" t="s">
        <v>275</v>
      </c>
      <c r="H12" s="125" t="s">
        <v>286</v>
      </c>
    </row>
    <row r="13" spans="1:10" s="127" customFormat="1">
      <c r="B13" s="343"/>
      <c r="C13" s="128" t="s">
        <v>11</v>
      </c>
      <c r="D13" s="128" t="s">
        <v>278</v>
      </c>
      <c r="E13" s="128" t="s">
        <v>279</v>
      </c>
      <c r="F13" s="128" t="s">
        <v>280</v>
      </c>
      <c r="G13" s="128" t="s">
        <v>281</v>
      </c>
      <c r="H13" s="128" t="s">
        <v>282</v>
      </c>
    </row>
    <row r="14" spans="1:10" s="127" customFormat="1" ht="60" customHeight="1">
      <c r="B14" s="343"/>
      <c r="C14" s="344" t="s">
        <v>292</v>
      </c>
      <c r="D14" s="345"/>
      <c r="E14" s="124"/>
      <c r="F14" s="124"/>
      <c r="G14" s="124"/>
      <c r="H14" s="124"/>
    </row>
    <row r="15" spans="1:10" s="145" customFormat="1" ht="28.15" customHeight="1">
      <c r="B15" s="144" t="s">
        <v>269</v>
      </c>
      <c r="C15" s="211"/>
      <c r="D15" s="211"/>
      <c r="E15" s="129">
        <f>IFERROR(C15/D15,0)</f>
        <v>0</v>
      </c>
      <c r="F15" s="209"/>
      <c r="G15" s="213">
        <f>$E$10*F15</f>
        <v>0</v>
      </c>
      <c r="H15" s="130">
        <f>E15*G15</f>
        <v>0</v>
      </c>
    </row>
    <row r="16" spans="1:10" s="145" customFormat="1" ht="28.15" customHeight="1">
      <c r="B16" s="144" t="s">
        <v>270</v>
      </c>
      <c r="C16" s="211"/>
      <c r="D16" s="211"/>
      <c r="E16" s="129">
        <f t="shared" ref="E16:E20" si="0">IFERROR(C16/D16,0)</f>
        <v>0</v>
      </c>
      <c r="F16" s="209"/>
      <c r="G16" s="213">
        <f t="shared" ref="G16:G20" si="1">$E$10*F16</f>
        <v>0</v>
      </c>
      <c r="H16" s="130">
        <f t="shared" ref="H16:H20" si="2">E16*G16</f>
        <v>0</v>
      </c>
    </row>
    <row r="17" spans="2:8" s="145" customFormat="1" ht="28.15" customHeight="1">
      <c r="B17" s="144" t="s">
        <v>271</v>
      </c>
      <c r="C17" s="211"/>
      <c r="D17" s="211"/>
      <c r="E17" s="129">
        <f t="shared" si="0"/>
        <v>0</v>
      </c>
      <c r="F17" s="209"/>
      <c r="G17" s="213">
        <f t="shared" si="1"/>
        <v>0</v>
      </c>
      <c r="H17" s="130">
        <f t="shared" si="2"/>
        <v>0</v>
      </c>
    </row>
    <row r="18" spans="2:8" s="145" customFormat="1" ht="28.15" customHeight="1">
      <c r="B18" s="144" t="s">
        <v>272</v>
      </c>
      <c r="C18" s="211"/>
      <c r="D18" s="211"/>
      <c r="E18" s="129">
        <f t="shared" si="0"/>
        <v>0</v>
      </c>
      <c r="F18" s="209"/>
      <c r="G18" s="213">
        <f t="shared" si="1"/>
        <v>0</v>
      </c>
      <c r="H18" s="130">
        <f t="shared" si="2"/>
        <v>0</v>
      </c>
    </row>
    <row r="19" spans="2:8" s="145" customFormat="1" ht="28.15" customHeight="1">
      <c r="B19" s="144" t="s">
        <v>273</v>
      </c>
      <c r="C19" s="211"/>
      <c r="D19" s="211"/>
      <c r="E19" s="129">
        <f t="shared" si="0"/>
        <v>0</v>
      </c>
      <c r="F19" s="209"/>
      <c r="G19" s="213">
        <f t="shared" si="1"/>
        <v>0</v>
      </c>
      <c r="H19" s="130">
        <f t="shared" si="2"/>
        <v>0</v>
      </c>
    </row>
    <row r="20" spans="2:8" s="145" customFormat="1" ht="28.15" customHeight="1" thickBot="1">
      <c r="B20" s="131" t="s">
        <v>274</v>
      </c>
      <c r="C20" s="212"/>
      <c r="D20" s="212"/>
      <c r="E20" s="147">
        <f t="shared" si="0"/>
        <v>0</v>
      </c>
      <c r="F20" s="214"/>
      <c r="G20" s="215">
        <f t="shared" si="1"/>
        <v>0</v>
      </c>
      <c r="H20" s="148">
        <f t="shared" si="2"/>
        <v>0</v>
      </c>
    </row>
    <row r="21" spans="2:8" s="145" customFormat="1" ht="28.15" customHeight="1" thickTop="1">
      <c r="B21" s="132" t="s">
        <v>284</v>
      </c>
      <c r="C21" s="133"/>
      <c r="D21" s="133"/>
      <c r="E21" s="134"/>
      <c r="F21" s="134"/>
      <c r="G21" s="134"/>
      <c r="H21" s="149">
        <f>ROUNDDOWN(SUM(H15:H20),0)</f>
        <v>0</v>
      </c>
    </row>
  </sheetData>
  <sheetProtection algorithmName="SHA-512" hashValue="xuWKFi2UrKnpxnCrtlniKNvlSzxhX4a+3d4X8PnQ+qhbMlsrX7H9QMKB3KKkd/cJiiyE2R0LBrb83jjpcjhmJA==" saltValue="Iqx1CkHsyNb9DK1WpJ7y9w==" spinCount="100000" sheet="1" selectLockedCells="1"/>
  <mergeCells count="5">
    <mergeCell ref="G3:H3"/>
    <mergeCell ref="B5:D6"/>
    <mergeCell ref="E5:E6"/>
    <mergeCell ref="B12:B14"/>
    <mergeCell ref="C14:D14"/>
  </mergeCells>
  <phoneticPr fontId="2"/>
  <pageMargins left="0.70866141732283472" right="0.70866141732283472" top="0.74803149606299213" bottom="0.74803149606299213" header="0.31496062992125984" footer="0.31496062992125984"/>
  <pageSetup paperSize="9" scale="8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65CA4-67FE-4BDA-BC85-74AEA57006D9}">
  <sheetPr>
    <tabColor rgb="FF92D050"/>
  </sheetPr>
  <dimension ref="A1:M32"/>
  <sheetViews>
    <sheetView showGridLines="0" view="pageBreakPreview" topLeftCell="A15" zoomScale="85" zoomScaleNormal="85" zoomScaleSheetLayoutView="85" workbookViewId="0">
      <selection activeCell="E9" sqref="E9:L9"/>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2"/>
    </row>
    <row r="2" spans="1:13">
      <c r="A2" s="379"/>
      <c r="B2" s="379"/>
      <c r="C2" s="379"/>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80" t="s">
        <v>72</v>
      </c>
      <c r="B4" s="380"/>
      <c r="C4" s="381"/>
      <c r="D4" s="381"/>
      <c r="E4" s="381"/>
      <c r="F4" s="381"/>
      <c r="G4" s="381"/>
      <c r="H4" s="381"/>
      <c r="I4" s="381"/>
      <c r="J4" s="381"/>
      <c r="K4" s="381"/>
      <c r="L4" s="381"/>
      <c r="M4" s="381"/>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89</v>
      </c>
      <c r="I7" s="315">
        <f>基本情報!E8</f>
        <v>0</v>
      </c>
      <c r="J7" s="387"/>
      <c r="K7" s="387"/>
      <c r="L7" s="387"/>
      <c r="M7" s="387"/>
    </row>
    <row r="8" spans="1:13">
      <c r="A8" s="18"/>
      <c r="B8" s="18"/>
      <c r="C8" s="18"/>
      <c r="D8" s="18"/>
      <c r="E8" s="18"/>
      <c r="F8" s="18"/>
      <c r="G8" s="18"/>
      <c r="H8" s="18"/>
      <c r="I8" s="18"/>
      <c r="J8" s="18"/>
      <c r="K8" s="18"/>
      <c r="L8" s="18"/>
      <c r="M8" s="18"/>
    </row>
    <row r="9" spans="1:13" ht="19.5" thickBot="1">
      <c r="A9" s="362" t="s">
        <v>61</v>
      </c>
      <c r="B9" s="357"/>
      <c r="C9" s="18"/>
      <c r="D9" s="18"/>
      <c r="E9" s="18"/>
      <c r="F9" s="18"/>
      <c r="G9" s="18"/>
      <c r="H9" s="363" t="s">
        <v>62</v>
      </c>
      <c r="I9" s="363"/>
      <c r="J9" s="364"/>
      <c r="K9" s="364"/>
      <c r="L9" s="364"/>
      <c r="M9" s="18"/>
    </row>
    <row r="10" spans="1:13" ht="29.45" customHeight="1" thickBot="1">
      <c r="A10" s="18"/>
      <c r="B10" s="382" t="s">
        <v>63</v>
      </c>
      <c r="C10" s="383"/>
      <c r="D10" s="383"/>
      <c r="E10" s="383"/>
      <c r="F10" s="383"/>
      <c r="G10" s="384"/>
      <c r="H10" s="385" t="s">
        <v>64</v>
      </c>
      <c r="I10" s="383"/>
      <c r="J10" s="383"/>
      <c r="K10" s="383"/>
      <c r="L10" s="386"/>
      <c r="M10" s="18"/>
    </row>
    <row r="11" spans="1:13" ht="29.45" customHeight="1">
      <c r="A11" s="18"/>
      <c r="B11" s="388" t="s">
        <v>73</v>
      </c>
      <c r="C11" s="389"/>
      <c r="D11" s="389"/>
      <c r="E11" s="389"/>
      <c r="F11" s="389"/>
      <c r="G11" s="390"/>
      <c r="H11" s="19"/>
      <c r="I11" s="20"/>
      <c r="J11" s="391">
        <f>'別紙8-1（新規）'!J18</f>
        <v>0</v>
      </c>
      <c r="K11" s="391"/>
      <c r="L11" s="21"/>
      <c r="M11" s="18"/>
    </row>
    <row r="12" spans="1:13" ht="29.45" customHeight="1">
      <c r="A12" s="18"/>
      <c r="B12" s="373" t="s">
        <v>65</v>
      </c>
      <c r="C12" s="374"/>
      <c r="D12" s="374"/>
      <c r="E12" s="374"/>
      <c r="F12" s="374"/>
      <c r="G12" s="375"/>
      <c r="H12" s="22"/>
      <c r="I12" s="23"/>
      <c r="J12" s="392">
        <f>J18-J11-J13</f>
        <v>0</v>
      </c>
      <c r="K12" s="392"/>
      <c r="L12" s="24"/>
      <c r="M12" s="18"/>
    </row>
    <row r="13" spans="1:13" ht="29.45" customHeight="1" thickBot="1">
      <c r="A13" s="18"/>
      <c r="B13" s="373" t="s">
        <v>66</v>
      </c>
      <c r="C13" s="374"/>
      <c r="D13" s="374"/>
      <c r="E13" s="374"/>
      <c r="F13" s="374"/>
      <c r="G13" s="375"/>
      <c r="H13" s="25"/>
      <c r="I13" s="26"/>
      <c r="J13" s="376">
        <f>'別紙8-1（新規）'!D18</f>
        <v>0</v>
      </c>
      <c r="K13" s="376"/>
      <c r="L13" s="27"/>
      <c r="M13" s="18"/>
    </row>
    <row r="14" spans="1:13" ht="29.45" customHeight="1" thickBot="1">
      <c r="A14" s="18"/>
      <c r="B14" s="353" t="s">
        <v>67</v>
      </c>
      <c r="C14" s="354"/>
      <c r="D14" s="354"/>
      <c r="E14" s="354"/>
      <c r="F14" s="354"/>
      <c r="G14" s="355"/>
      <c r="H14" s="28"/>
      <c r="I14" s="356">
        <f>SUM(J11:K13)</f>
        <v>0</v>
      </c>
      <c r="J14" s="356"/>
      <c r="K14" s="356"/>
      <c r="L14" s="29"/>
      <c r="M14" s="18"/>
    </row>
    <row r="15" spans="1:13">
      <c r="A15" s="18"/>
      <c r="B15" s="377"/>
      <c r="C15" s="377"/>
      <c r="D15" s="377"/>
      <c r="E15" s="377"/>
      <c r="F15" s="377"/>
      <c r="G15" s="377"/>
      <c r="H15" s="377"/>
      <c r="I15" s="377"/>
      <c r="J15" s="377"/>
      <c r="K15" s="377"/>
      <c r="L15" s="377"/>
      <c r="M15" s="18"/>
    </row>
    <row r="16" spans="1:13" ht="19.5" thickBot="1">
      <c r="A16" s="362" t="s">
        <v>68</v>
      </c>
      <c r="B16" s="357"/>
      <c r="C16" s="18"/>
      <c r="D16" s="18"/>
      <c r="E16" s="18"/>
      <c r="F16" s="18"/>
      <c r="G16" s="18"/>
      <c r="H16" s="363" t="s">
        <v>62</v>
      </c>
      <c r="I16" s="363"/>
      <c r="J16" s="364"/>
      <c r="K16" s="364"/>
      <c r="L16" s="364"/>
      <c r="M16" s="18"/>
    </row>
    <row r="17" spans="1:13" ht="29.45" customHeight="1" thickBot="1">
      <c r="A17" s="18"/>
      <c r="B17" s="382" t="s">
        <v>63</v>
      </c>
      <c r="C17" s="383"/>
      <c r="D17" s="383"/>
      <c r="E17" s="383"/>
      <c r="F17" s="383"/>
      <c r="G17" s="384"/>
      <c r="H17" s="385" t="s">
        <v>64</v>
      </c>
      <c r="I17" s="383"/>
      <c r="J17" s="383"/>
      <c r="K17" s="383"/>
      <c r="L17" s="386"/>
      <c r="M17" s="18"/>
    </row>
    <row r="18" spans="1:13" ht="29.45" customHeight="1">
      <c r="A18" s="18"/>
      <c r="B18" s="365" t="s">
        <v>69</v>
      </c>
      <c r="C18" s="366"/>
      <c r="D18" s="366"/>
      <c r="E18" s="366"/>
      <c r="F18" s="366"/>
      <c r="G18" s="367"/>
      <c r="H18" s="30"/>
      <c r="I18" s="31"/>
      <c r="J18" s="368">
        <f>'別紙8-1（新規）'!C18</f>
        <v>0</v>
      </c>
      <c r="K18" s="368"/>
      <c r="L18" s="32"/>
      <c r="M18" s="18"/>
    </row>
    <row r="19" spans="1:13" ht="29.45" customHeight="1">
      <c r="A19" s="18"/>
      <c r="B19" s="369"/>
      <c r="C19" s="370"/>
      <c r="D19" s="370"/>
      <c r="E19" s="370"/>
      <c r="F19" s="370"/>
      <c r="G19" s="371"/>
      <c r="H19" s="33"/>
      <c r="I19" s="372"/>
      <c r="J19" s="372"/>
      <c r="K19" s="372"/>
      <c r="L19" s="34"/>
      <c r="M19" s="18"/>
    </row>
    <row r="20" spans="1:13" ht="29.45" customHeight="1" thickBot="1">
      <c r="A20" s="18"/>
      <c r="B20" s="346"/>
      <c r="C20" s="347"/>
      <c r="D20" s="347"/>
      <c r="E20" s="347"/>
      <c r="F20" s="347"/>
      <c r="G20" s="348"/>
      <c r="H20" s="35"/>
      <c r="I20" s="349"/>
      <c r="J20" s="349"/>
      <c r="K20" s="349"/>
      <c r="L20" s="36"/>
      <c r="M20" s="18"/>
    </row>
    <row r="21" spans="1:13" ht="29.45" customHeight="1" thickBot="1">
      <c r="A21" s="18"/>
      <c r="B21" s="353" t="s">
        <v>67</v>
      </c>
      <c r="C21" s="354"/>
      <c r="D21" s="354"/>
      <c r="E21" s="354"/>
      <c r="F21" s="354"/>
      <c r="G21" s="355"/>
      <c r="H21" s="28"/>
      <c r="I21" s="356">
        <f>SUM(J18:K20)</f>
        <v>0</v>
      </c>
      <c r="J21" s="356"/>
      <c r="K21" s="356"/>
      <c r="L21" s="29"/>
      <c r="M21" s="18"/>
    </row>
    <row r="22" spans="1:13">
      <c r="A22" s="18"/>
      <c r="B22" s="18"/>
      <c r="C22" s="18"/>
      <c r="D22" s="18"/>
      <c r="E22" s="18"/>
      <c r="F22" s="18"/>
      <c r="G22" s="18"/>
      <c r="H22" s="18"/>
      <c r="I22" s="18"/>
      <c r="J22" s="18"/>
      <c r="K22" s="18"/>
      <c r="L22" s="18"/>
      <c r="M22" s="18"/>
    </row>
    <row r="23" spans="1:13">
      <c r="A23" s="18"/>
      <c r="B23" s="357" t="s">
        <v>70</v>
      </c>
      <c r="C23" s="357"/>
      <c r="D23" s="357"/>
      <c r="E23" s="357"/>
      <c r="F23" s="357"/>
      <c r="G23" s="357"/>
      <c r="H23" s="357"/>
      <c r="I23" s="357"/>
      <c r="J23" s="357"/>
      <c r="K23" s="37"/>
      <c r="L23" s="18"/>
      <c r="M23" s="18"/>
    </row>
    <row r="24" spans="1:13">
      <c r="A24" s="18"/>
      <c r="B24" s="37"/>
      <c r="C24" s="37"/>
      <c r="D24" s="37"/>
      <c r="E24" s="37"/>
      <c r="F24" s="37"/>
      <c r="G24" s="37"/>
      <c r="H24" s="37"/>
      <c r="I24" s="37"/>
      <c r="J24" s="37"/>
      <c r="K24" s="37"/>
      <c r="L24" s="18"/>
      <c r="M24" s="18"/>
    </row>
    <row r="25" spans="1:13">
      <c r="A25" s="18"/>
      <c r="B25" s="37"/>
      <c r="C25" s="1"/>
      <c r="D25" s="359" t="str">
        <f>'様式第１号（交付申請書）'!Q3</f>
        <v>令和５年　月　　日</v>
      </c>
      <c r="E25" s="360"/>
      <c r="F25" s="360"/>
      <c r="G25" s="360"/>
      <c r="H25" s="360"/>
      <c r="I25" s="360"/>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58" t="s">
        <v>74</v>
      </c>
      <c r="E27" s="358"/>
      <c r="F27" s="378" t="s">
        <v>90</v>
      </c>
      <c r="G27" s="378"/>
      <c r="H27" s="378"/>
      <c r="I27" s="378"/>
      <c r="J27" s="378"/>
      <c r="K27" s="378"/>
      <c r="L27" s="378"/>
      <c r="M27" s="378"/>
    </row>
    <row r="28" spans="1:13">
      <c r="A28" s="18"/>
      <c r="B28" s="18"/>
      <c r="C28" s="18"/>
      <c r="D28" s="38"/>
      <c r="E28" s="38"/>
      <c r="F28" s="39"/>
      <c r="G28" s="361" t="str">
        <f>IF(基本情報!E5="","",基本情報!E5)</f>
        <v/>
      </c>
      <c r="H28" s="361"/>
      <c r="I28" s="361"/>
      <c r="J28" s="361"/>
      <c r="K28" s="361"/>
      <c r="L28" s="361"/>
      <c r="M28" s="361"/>
    </row>
    <row r="29" spans="1:13" ht="9" customHeight="1">
      <c r="A29" s="18"/>
      <c r="B29" s="37"/>
      <c r="C29" s="37"/>
      <c r="D29" s="37"/>
      <c r="E29" s="37"/>
      <c r="F29" s="37"/>
      <c r="G29" s="37"/>
      <c r="H29" s="37"/>
      <c r="I29" s="37"/>
      <c r="J29" s="37"/>
      <c r="K29" s="37"/>
      <c r="L29" s="18"/>
      <c r="M29" s="18"/>
    </row>
    <row r="30" spans="1:13">
      <c r="A30" s="18"/>
      <c r="B30" s="18"/>
      <c r="C30" s="18"/>
      <c r="D30" s="350" t="s">
        <v>75</v>
      </c>
      <c r="E30" s="350"/>
      <c r="F30" s="378" t="s">
        <v>91</v>
      </c>
      <c r="G30" s="378"/>
      <c r="H30" s="378"/>
      <c r="I30" s="378"/>
      <c r="J30" s="378"/>
      <c r="K30" s="378"/>
      <c r="L30" s="378"/>
      <c r="M30" s="378"/>
    </row>
    <row r="31" spans="1:13">
      <c r="A31" s="18"/>
      <c r="B31" s="18"/>
      <c r="C31" s="18"/>
      <c r="D31" s="351"/>
      <c r="E31" s="351"/>
      <c r="F31" s="40"/>
      <c r="G31" s="352" t="str">
        <f>IF(基本情報!E6="","",基本情報!E6)</f>
        <v/>
      </c>
      <c r="H31" s="352"/>
      <c r="I31" s="352"/>
      <c r="J31" s="352"/>
      <c r="K31" s="352"/>
      <c r="L31" s="352"/>
      <c r="M31" s="352"/>
    </row>
    <row r="32" spans="1:13">
      <c r="A32" s="18"/>
      <c r="B32" s="18"/>
      <c r="C32" s="18"/>
      <c r="D32" s="18"/>
      <c r="E32" s="18"/>
      <c r="F32" s="18"/>
      <c r="G32" s="352">
        <f>基本情報!E7</f>
        <v>0</v>
      </c>
      <c r="H32" s="352"/>
      <c r="I32" s="352"/>
      <c r="J32" s="352"/>
      <c r="K32" s="352"/>
      <c r="L32" s="352"/>
      <c r="M32" s="352"/>
    </row>
  </sheetData>
  <sheetProtection algorithmName="SHA-512" hashValue="rz+Wv4q5MJ9KMp7JFqqmDglTVxaDHYDM13B1maQyMwFtbz1HAydXHxSEgFUaNB6a3aGJ5C5n0KFqIgDJIi0wNA==" saltValue="JfGusQqX4sRtcz2LZSGNMA==" spinCount="100000" sheet="1" selectLockedCells="1"/>
  <mergeCells count="38">
    <mergeCell ref="G32:M32"/>
    <mergeCell ref="F27:M27"/>
    <mergeCell ref="F30:M30"/>
    <mergeCell ref="A2:C2"/>
    <mergeCell ref="A4:M4"/>
    <mergeCell ref="A9:B9"/>
    <mergeCell ref="H9:L9"/>
    <mergeCell ref="B10:G10"/>
    <mergeCell ref="H10:L10"/>
    <mergeCell ref="I7:M7"/>
    <mergeCell ref="B17:G17"/>
    <mergeCell ref="H17:L17"/>
    <mergeCell ref="B11:G11"/>
    <mergeCell ref="J11:K11"/>
    <mergeCell ref="B12:G12"/>
    <mergeCell ref="J12:K12"/>
    <mergeCell ref="B13:G13"/>
    <mergeCell ref="J13:K13"/>
    <mergeCell ref="B14:G14"/>
    <mergeCell ref="I14:K14"/>
    <mergeCell ref="B15:L15"/>
    <mergeCell ref="A16:B16"/>
    <mergeCell ref="H16:L16"/>
    <mergeCell ref="B18:G18"/>
    <mergeCell ref="J18:K18"/>
    <mergeCell ref="B19:G19"/>
    <mergeCell ref="I19:K19"/>
    <mergeCell ref="B20:G20"/>
    <mergeCell ref="I20:K20"/>
    <mergeCell ref="D30:E30"/>
    <mergeCell ref="D31:E31"/>
    <mergeCell ref="G31:M31"/>
    <mergeCell ref="B21:G21"/>
    <mergeCell ref="I21:K21"/>
    <mergeCell ref="B23:J23"/>
    <mergeCell ref="D27:E27"/>
    <mergeCell ref="D25:I25"/>
    <mergeCell ref="G28:M28"/>
  </mergeCells>
  <phoneticPr fontId="2"/>
  <pageMargins left="0.7" right="0.4"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5F317-BAA0-4733-A16A-3C902C65B125}">
  <sheetPr>
    <tabColor rgb="FF92D050"/>
  </sheetPr>
  <dimension ref="A1:U37"/>
  <sheetViews>
    <sheetView showGridLines="0" view="pageBreakPreview" zoomScale="85" zoomScaleNormal="85" zoomScaleSheetLayoutView="85" workbookViewId="0">
      <selection activeCell="B9" sqref="B9:T11"/>
    </sheetView>
  </sheetViews>
  <sheetFormatPr defaultRowHeight="18.75"/>
  <cols>
    <col min="1" max="21" width="4.5" customWidth="1"/>
  </cols>
  <sheetData>
    <row r="1" spans="1:21">
      <c r="A1" s="181"/>
      <c r="B1" s="181"/>
      <c r="C1" s="181"/>
      <c r="D1" s="181"/>
      <c r="E1" s="181"/>
      <c r="F1" s="181"/>
      <c r="G1" s="181"/>
      <c r="H1" s="181"/>
      <c r="I1" s="181"/>
      <c r="J1" s="181"/>
      <c r="K1" s="181"/>
      <c r="L1" s="181"/>
      <c r="M1" s="181"/>
      <c r="N1" s="181"/>
      <c r="O1" s="181"/>
      <c r="P1" s="181"/>
      <c r="Q1" s="181"/>
      <c r="R1" s="181"/>
      <c r="S1" s="181"/>
      <c r="T1" s="181"/>
      <c r="U1" s="176"/>
    </row>
    <row r="2" spans="1:21">
      <c r="A2" s="182"/>
      <c r="B2" s="182"/>
      <c r="C2" s="182"/>
      <c r="D2" s="182"/>
      <c r="E2" s="182"/>
      <c r="F2" s="182"/>
      <c r="G2" s="182"/>
      <c r="H2" s="182"/>
      <c r="I2" s="181"/>
      <c r="J2" s="181"/>
      <c r="K2" s="181"/>
      <c r="L2" s="181"/>
      <c r="M2" s="181"/>
      <c r="N2" s="181"/>
      <c r="O2" s="181"/>
      <c r="P2" s="181"/>
      <c r="Q2" s="181"/>
      <c r="R2" s="181"/>
      <c r="S2" s="181"/>
      <c r="T2" s="181"/>
      <c r="U2" s="183"/>
    </row>
    <row r="3" spans="1:21" ht="21">
      <c r="A3" s="393" t="s">
        <v>328</v>
      </c>
      <c r="B3" s="393"/>
      <c r="C3" s="393"/>
      <c r="D3" s="393"/>
      <c r="E3" s="393"/>
      <c r="F3" s="393"/>
      <c r="G3" s="393"/>
      <c r="H3" s="393"/>
      <c r="I3" s="394"/>
      <c r="J3" s="394"/>
      <c r="K3" s="394"/>
      <c r="L3" s="394"/>
      <c r="M3" s="394"/>
      <c r="N3" s="394"/>
      <c r="O3" s="394"/>
      <c r="P3" s="394"/>
      <c r="Q3" s="394"/>
      <c r="R3" s="394"/>
      <c r="S3" s="394"/>
      <c r="T3" s="394"/>
      <c r="U3" s="394"/>
    </row>
    <row r="4" spans="1:21" ht="21">
      <c r="A4" s="184"/>
      <c r="B4" s="184"/>
      <c r="C4" s="184"/>
      <c r="D4" s="184"/>
      <c r="E4" s="184"/>
      <c r="F4" s="184"/>
      <c r="G4" s="184"/>
      <c r="H4" s="184"/>
      <c r="I4" s="185"/>
      <c r="J4" s="185"/>
      <c r="K4" s="185"/>
      <c r="L4" s="185"/>
      <c r="M4" s="185"/>
      <c r="N4" s="185"/>
      <c r="O4" s="185"/>
      <c r="P4" s="185"/>
      <c r="Q4" s="185"/>
      <c r="R4" s="185"/>
      <c r="S4" s="185"/>
      <c r="T4" s="185"/>
      <c r="U4" s="185"/>
    </row>
    <row r="5" spans="1:21" ht="21">
      <c r="A5" s="184"/>
      <c r="B5" s="184"/>
      <c r="C5" s="184"/>
      <c r="D5" s="184"/>
      <c r="E5" s="184"/>
      <c r="F5" s="184"/>
      <c r="G5" s="184"/>
      <c r="H5" s="184"/>
      <c r="I5" s="185"/>
      <c r="J5" s="185"/>
      <c r="K5" s="185"/>
      <c r="L5" s="185"/>
      <c r="M5" s="185"/>
      <c r="N5" s="185"/>
      <c r="O5" s="185"/>
      <c r="P5" s="185"/>
      <c r="Q5" s="185"/>
      <c r="R5" s="185"/>
      <c r="S5" s="185"/>
      <c r="T5" s="185"/>
      <c r="U5" s="185"/>
    </row>
    <row r="6" spans="1:21" ht="21">
      <c r="A6" s="184"/>
      <c r="B6" s="184"/>
      <c r="C6" s="184"/>
      <c r="D6" s="184"/>
      <c r="E6" s="184"/>
      <c r="F6" s="184"/>
      <c r="G6" s="184"/>
      <c r="H6" s="184"/>
      <c r="I6" s="185"/>
      <c r="J6" s="185"/>
      <c r="K6" s="186" t="s">
        <v>89</v>
      </c>
      <c r="L6" s="395">
        <f>基本情報!E8</f>
        <v>0</v>
      </c>
      <c r="M6" s="396"/>
      <c r="N6" s="396"/>
      <c r="O6" s="396"/>
      <c r="P6" s="396"/>
      <c r="Q6" s="396"/>
      <c r="R6" s="396"/>
      <c r="S6" s="396"/>
      <c r="T6" s="396"/>
      <c r="U6" s="187"/>
    </row>
    <row r="7" spans="1:21">
      <c r="A7" s="188"/>
      <c r="B7" s="188"/>
      <c r="C7" s="188"/>
      <c r="D7" s="188"/>
      <c r="E7" s="188"/>
      <c r="F7" s="188"/>
      <c r="G7" s="188"/>
      <c r="H7" s="188"/>
      <c r="I7" s="188"/>
      <c r="J7" s="188"/>
      <c r="K7" s="188"/>
      <c r="L7" s="188"/>
      <c r="M7" s="188"/>
      <c r="N7" s="188"/>
      <c r="O7" s="188"/>
      <c r="P7" s="188"/>
      <c r="Q7" s="188"/>
      <c r="R7" s="188"/>
      <c r="S7" s="188"/>
      <c r="T7" s="188"/>
      <c r="U7" s="188"/>
    </row>
    <row r="8" spans="1:21">
      <c r="A8" s="170"/>
      <c r="B8" s="170"/>
      <c r="C8" s="170"/>
      <c r="D8" s="170"/>
      <c r="E8" s="170"/>
      <c r="F8" s="170"/>
      <c r="G8" s="170"/>
      <c r="H8" s="170"/>
      <c r="I8" s="170"/>
      <c r="J8" s="170"/>
      <c r="K8" s="170"/>
      <c r="L8" s="170"/>
      <c r="M8" s="170"/>
      <c r="N8" s="170"/>
      <c r="O8" s="170"/>
      <c r="P8" s="170"/>
      <c r="Q8" s="170"/>
      <c r="R8" s="170"/>
      <c r="S8" s="170"/>
      <c r="T8" s="170"/>
      <c r="U8" s="170"/>
    </row>
    <row r="9" spans="1:21">
      <c r="A9" s="170"/>
      <c r="B9" s="397" t="s">
        <v>329</v>
      </c>
      <c r="C9" s="397"/>
      <c r="D9" s="397"/>
      <c r="E9" s="397"/>
      <c r="F9" s="397"/>
      <c r="G9" s="397"/>
      <c r="H9" s="397"/>
      <c r="I9" s="397"/>
      <c r="J9" s="397"/>
      <c r="K9" s="397"/>
      <c r="L9" s="397"/>
      <c r="M9" s="397"/>
      <c r="N9" s="397"/>
      <c r="O9" s="397"/>
      <c r="P9" s="397"/>
      <c r="Q9" s="397"/>
      <c r="R9" s="397"/>
      <c r="S9" s="397"/>
      <c r="T9" s="397"/>
      <c r="U9" s="170"/>
    </row>
    <row r="10" spans="1:21">
      <c r="A10" s="170"/>
      <c r="B10" s="397"/>
      <c r="C10" s="397"/>
      <c r="D10" s="397"/>
      <c r="E10" s="397"/>
      <c r="F10" s="397"/>
      <c r="G10" s="397"/>
      <c r="H10" s="397"/>
      <c r="I10" s="397"/>
      <c r="J10" s="397"/>
      <c r="K10" s="397"/>
      <c r="L10" s="397"/>
      <c r="M10" s="397"/>
      <c r="N10" s="397"/>
      <c r="O10" s="397"/>
      <c r="P10" s="397"/>
      <c r="Q10" s="397"/>
      <c r="R10" s="397"/>
      <c r="S10" s="397"/>
      <c r="T10" s="397"/>
      <c r="U10" s="170"/>
    </row>
    <row r="11" spans="1:21">
      <c r="B11" s="397"/>
      <c r="C11" s="397"/>
      <c r="D11" s="397"/>
      <c r="E11" s="397"/>
      <c r="F11" s="397"/>
      <c r="G11" s="397"/>
      <c r="H11" s="397"/>
      <c r="I11" s="397"/>
      <c r="J11" s="397"/>
      <c r="K11" s="397"/>
      <c r="L11" s="397"/>
      <c r="M11" s="397"/>
      <c r="N11" s="397"/>
      <c r="O11" s="397"/>
      <c r="P11" s="397"/>
      <c r="Q11" s="397"/>
      <c r="R11" s="397"/>
      <c r="S11" s="397"/>
      <c r="T11" s="397"/>
    </row>
    <row r="13" spans="1:21" ht="19.5">
      <c r="B13" s="189"/>
      <c r="C13" s="189"/>
      <c r="D13" s="189"/>
      <c r="E13" s="189"/>
      <c r="F13" s="189"/>
      <c r="G13" s="189"/>
      <c r="H13" s="189"/>
      <c r="I13" s="189"/>
      <c r="J13" s="189"/>
      <c r="K13" s="189"/>
      <c r="L13" s="189"/>
      <c r="M13" s="189"/>
      <c r="N13" s="189"/>
      <c r="O13" s="189"/>
      <c r="P13" s="189"/>
      <c r="Q13" s="189"/>
      <c r="R13" s="189"/>
      <c r="S13" s="189"/>
      <c r="T13" s="189"/>
    </row>
    <row r="14" spans="1:21" ht="19.899999999999999" customHeight="1">
      <c r="B14" s="398"/>
      <c r="C14" s="399" t="s">
        <v>330</v>
      </c>
      <c r="D14" s="399"/>
      <c r="E14" s="399"/>
      <c r="F14" s="399"/>
      <c r="G14" s="399"/>
      <c r="H14" s="399"/>
      <c r="I14" s="399"/>
      <c r="J14" s="399"/>
      <c r="K14" s="399"/>
      <c r="L14" s="399"/>
      <c r="M14" s="399"/>
      <c r="N14" s="399"/>
      <c r="O14" s="399"/>
      <c r="P14" s="399"/>
      <c r="Q14" s="191"/>
      <c r="R14" s="400"/>
      <c r="S14" s="401"/>
      <c r="T14" s="402"/>
      <c r="U14" s="174"/>
    </row>
    <row r="15" spans="1:21" ht="19.899999999999999" customHeight="1">
      <c r="B15" s="341"/>
      <c r="C15" s="399"/>
      <c r="D15" s="399"/>
      <c r="E15" s="399"/>
      <c r="F15" s="399"/>
      <c r="G15" s="399"/>
      <c r="H15" s="399"/>
      <c r="I15" s="399"/>
      <c r="J15" s="399"/>
      <c r="K15" s="399"/>
      <c r="L15" s="399"/>
      <c r="M15" s="399"/>
      <c r="N15" s="399"/>
      <c r="O15" s="399"/>
      <c r="P15" s="399"/>
      <c r="Q15" s="191"/>
      <c r="R15" s="403"/>
      <c r="S15" s="404"/>
      <c r="T15" s="405"/>
      <c r="U15" s="174"/>
    </row>
    <row r="16" spans="1:21" ht="19.5">
      <c r="B16" s="190"/>
      <c r="C16" s="190"/>
      <c r="D16" s="190"/>
      <c r="E16" s="190"/>
      <c r="F16" s="190"/>
      <c r="G16" s="190"/>
      <c r="H16" s="190"/>
      <c r="I16" s="190"/>
      <c r="J16" s="190"/>
      <c r="K16" s="190"/>
      <c r="L16" s="190"/>
      <c r="M16" s="190"/>
      <c r="N16" s="190"/>
      <c r="O16" s="190"/>
      <c r="P16" s="190"/>
      <c r="Q16" s="190"/>
      <c r="R16" s="190"/>
      <c r="S16" s="190"/>
      <c r="T16" s="190"/>
      <c r="U16" s="174"/>
    </row>
    <row r="17" spans="2:21" ht="19.5">
      <c r="B17" s="189"/>
      <c r="C17" s="189"/>
      <c r="D17" s="189"/>
      <c r="E17" s="189"/>
      <c r="F17" s="189"/>
      <c r="G17" s="189"/>
      <c r="H17" s="189"/>
      <c r="I17" s="189"/>
      <c r="J17" s="189"/>
      <c r="K17" s="189"/>
      <c r="L17" s="189"/>
      <c r="M17" s="189"/>
      <c r="N17" s="189"/>
      <c r="O17" s="189"/>
      <c r="P17" s="189"/>
      <c r="Q17" s="189"/>
      <c r="R17" s="189"/>
      <c r="S17" s="189"/>
      <c r="T17" s="189"/>
    </row>
    <row r="18" spans="2:21" ht="19.5">
      <c r="B18" s="189"/>
      <c r="C18" s="189"/>
      <c r="D18" s="189"/>
      <c r="E18" s="189"/>
      <c r="F18" s="189"/>
      <c r="G18" s="189"/>
      <c r="H18" s="189"/>
      <c r="I18" s="189"/>
      <c r="J18" s="189"/>
      <c r="K18" s="189"/>
      <c r="L18" s="189"/>
      <c r="M18" s="189"/>
      <c r="N18" s="189"/>
      <c r="O18" s="189"/>
      <c r="P18" s="189"/>
      <c r="Q18" s="189"/>
      <c r="R18" s="189"/>
      <c r="S18" s="189"/>
      <c r="T18" s="189"/>
    </row>
    <row r="19" spans="2:21" ht="18" customHeight="1">
      <c r="B19" s="398"/>
      <c r="C19" s="399" t="s">
        <v>332</v>
      </c>
      <c r="D19" s="399"/>
      <c r="E19" s="399"/>
      <c r="F19" s="399"/>
      <c r="G19" s="399"/>
      <c r="H19" s="399"/>
      <c r="I19" s="399"/>
      <c r="J19" s="399"/>
      <c r="K19" s="399"/>
      <c r="L19" s="399"/>
      <c r="M19" s="399"/>
      <c r="N19" s="399"/>
      <c r="O19" s="399"/>
      <c r="P19" s="399"/>
      <c r="Q19" s="127"/>
      <c r="R19" s="400"/>
      <c r="S19" s="401"/>
      <c r="T19" s="402"/>
      <c r="U19" s="174"/>
    </row>
    <row r="20" spans="2:21">
      <c r="B20" s="341"/>
      <c r="C20" s="399"/>
      <c r="D20" s="399"/>
      <c r="E20" s="399"/>
      <c r="F20" s="399"/>
      <c r="G20" s="399"/>
      <c r="H20" s="399"/>
      <c r="I20" s="399"/>
      <c r="J20" s="399"/>
      <c r="K20" s="399"/>
      <c r="L20" s="399"/>
      <c r="M20" s="399"/>
      <c r="N20" s="399"/>
      <c r="O20" s="399"/>
      <c r="P20" s="399"/>
      <c r="Q20" s="127"/>
      <c r="R20" s="403"/>
      <c r="S20" s="404"/>
      <c r="T20" s="405"/>
      <c r="U20" s="174"/>
    </row>
    <row r="21" spans="2:21" ht="19.5">
      <c r="B21" s="190"/>
      <c r="C21" s="190"/>
      <c r="D21" s="190"/>
      <c r="E21" s="190"/>
      <c r="F21" s="190"/>
      <c r="G21" s="190"/>
      <c r="H21" s="190"/>
      <c r="I21" s="190"/>
      <c r="J21" s="190"/>
      <c r="K21" s="190"/>
      <c r="L21" s="190"/>
      <c r="M21" s="190"/>
      <c r="N21" s="190"/>
      <c r="O21" s="190"/>
      <c r="P21" s="190"/>
      <c r="Q21" s="190"/>
      <c r="R21" s="190"/>
      <c r="S21" s="190"/>
      <c r="T21" s="190"/>
      <c r="U21" s="174"/>
    </row>
    <row r="22" spans="2:21" ht="19.5">
      <c r="B22" s="189"/>
      <c r="C22" s="189"/>
      <c r="D22" s="189"/>
      <c r="E22" s="189"/>
      <c r="F22" s="189"/>
      <c r="G22" s="189"/>
      <c r="H22" s="189"/>
      <c r="I22" s="189"/>
      <c r="J22" s="189"/>
      <c r="K22" s="189"/>
      <c r="L22" s="189"/>
      <c r="M22" s="189"/>
      <c r="N22" s="189"/>
      <c r="O22" s="189"/>
      <c r="P22" s="189"/>
      <c r="Q22" s="189"/>
      <c r="R22" s="189"/>
      <c r="S22" s="189"/>
      <c r="T22" s="189"/>
    </row>
    <row r="23" spans="2:21" ht="19.5">
      <c r="B23" s="189"/>
      <c r="C23" s="189"/>
      <c r="D23" s="189"/>
      <c r="E23" s="189"/>
      <c r="F23" s="189"/>
      <c r="G23" s="189"/>
      <c r="H23" s="189"/>
      <c r="I23" s="189"/>
      <c r="J23" s="189"/>
      <c r="K23" s="189"/>
      <c r="L23" s="189"/>
      <c r="M23" s="189"/>
      <c r="N23" s="189"/>
      <c r="O23" s="189"/>
      <c r="P23" s="189"/>
      <c r="Q23" s="189"/>
      <c r="R23" s="189"/>
      <c r="S23" s="189"/>
      <c r="T23" s="189"/>
    </row>
    <row r="24" spans="2:21" ht="18" customHeight="1">
      <c r="B24" s="398"/>
      <c r="C24" s="399" t="s">
        <v>331</v>
      </c>
      <c r="D24" s="399"/>
      <c r="E24" s="399"/>
      <c r="F24" s="399"/>
      <c r="G24" s="399"/>
      <c r="H24" s="399"/>
      <c r="I24" s="399"/>
      <c r="J24" s="399"/>
      <c r="K24" s="399"/>
      <c r="L24" s="399"/>
      <c r="M24" s="399"/>
      <c r="N24" s="399"/>
      <c r="O24" s="399"/>
      <c r="P24" s="399"/>
      <c r="Q24" s="127"/>
      <c r="R24" s="400"/>
      <c r="S24" s="401"/>
      <c r="T24" s="402"/>
      <c r="U24" s="174"/>
    </row>
    <row r="25" spans="2:21">
      <c r="B25" s="341"/>
      <c r="C25" s="399"/>
      <c r="D25" s="399"/>
      <c r="E25" s="399"/>
      <c r="F25" s="399"/>
      <c r="G25" s="399"/>
      <c r="H25" s="399"/>
      <c r="I25" s="399"/>
      <c r="J25" s="399"/>
      <c r="K25" s="399"/>
      <c r="L25" s="399"/>
      <c r="M25" s="399"/>
      <c r="N25" s="399"/>
      <c r="O25" s="399"/>
      <c r="P25" s="399"/>
      <c r="Q25" s="127"/>
      <c r="R25" s="403"/>
      <c r="S25" s="404"/>
      <c r="T25" s="405"/>
      <c r="U25" s="174"/>
    </row>
    <row r="26" spans="2:21" ht="19.5">
      <c r="B26" s="190"/>
      <c r="C26" s="190"/>
      <c r="D26" s="190"/>
      <c r="E26" s="190"/>
      <c r="F26" s="190"/>
      <c r="G26" s="190"/>
      <c r="H26" s="190"/>
      <c r="I26" s="190"/>
      <c r="J26" s="190"/>
      <c r="K26" s="190"/>
      <c r="L26" s="190"/>
      <c r="M26" s="190"/>
      <c r="N26" s="190"/>
      <c r="O26" s="190"/>
      <c r="P26" s="190"/>
      <c r="Q26" s="190"/>
      <c r="R26" s="190"/>
      <c r="S26" s="190"/>
      <c r="T26" s="190"/>
      <c r="U26" s="174"/>
    </row>
    <row r="27" spans="2:21" ht="19.5">
      <c r="B27" s="189"/>
      <c r="C27" s="189"/>
      <c r="D27" s="189"/>
      <c r="E27" s="189"/>
      <c r="F27" s="189"/>
      <c r="G27" s="189"/>
      <c r="H27" s="189"/>
      <c r="I27" s="189"/>
      <c r="J27" s="189"/>
      <c r="K27" s="189"/>
      <c r="L27" s="189"/>
      <c r="M27" s="189"/>
      <c r="N27" s="189"/>
      <c r="O27" s="189"/>
      <c r="P27" s="189"/>
      <c r="Q27" s="189"/>
      <c r="R27" s="189"/>
      <c r="S27" s="189"/>
      <c r="T27" s="189"/>
    </row>
    <row r="28" spans="2:21" ht="19.5">
      <c r="B28" s="189"/>
      <c r="C28" s="189"/>
      <c r="D28" s="189"/>
      <c r="E28" s="189"/>
      <c r="F28" s="189"/>
      <c r="G28" s="189"/>
      <c r="H28" s="189"/>
      <c r="I28" s="189"/>
      <c r="J28" s="189"/>
      <c r="K28" s="189"/>
      <c r="L28" s="189"/>
      <c r="M28" s="189"/>
      <c r="N28" s="189"/>
      <c r="O28" s="189"/>
      <c r="P28" s="189"/>
      <c r="Q28" s="189"/>
      <c r="R28" s="189"/>
      <c r="S28" s="189"/>
      <c r="T28" s="189"/>
    </row>
    <row r="29" spans="2:21" ht="19.5">
      <c r="B29" s="189"/>
      <c r="C29" s="189"/>
      <c r="D29" s="189"/>
      <c r="E29" s="189"/>
      <c r="F29" s="189"/>
      <c r="G29" s="189"/>
      <c r="H29" s="189"/>
      <c r="I29" s="189"/>
      <c r="J29" s="189"/>
      <c r="K29" s="189"/>
      <c r="L29" s="189"/>
      <c r="M29" s="189"/>
      <c r="N29" s="189"/>
      <c r="O29" s="189"/>
      <c r="P29" s="189"/>
      <c r="Q29" s="189"/>
      <c r="R29" s="189"/>
      <c r="S29" s="189"/>
      <c r="T29" s="189"/>
    </row>
    <row r="30" spans="2:21" ht="19.5">
      <c r="B30" s="189"/>
      <c r="C30" s="189"/>
      <c r="D30" s="189"/>
      <c r="E30" s="189"/>
      <c r="F30" s="189"/>
      <c r="G30" s="189"/>
      <c r="H30" s="189"/>
      <c r="I30" s="189"/>
      <c r="J30" s="189"/>
      <c r="K30" s="189"/>
      <c r="L30" s="189"/>
      <c r="M30" s="189"/>
      <c r="N30" s="189"/>
      <c r="O30" s="189"/>
      <c r="P30" s="189"/>
      <c r="Q30" s="189"/>
      <c r="R30" s="189"/>
      <c r="S30" s="189"/>
      <c r="T30" s="189"/>
    </row>
    <row r="31" spans="2:21" ht="19.5">
      <c r="B31" s="192"/>
      <c r="C31" s="192"/>
      <c r="D31" s="192"/>
      <c r="E31" s="192"/>
      <c r="F31" s="192"/>
      <c r="G31" s="192"/>
      <c r="H31" s="192"/>
      <c r="I31" s="192"/>
      <c r="J31" s="192"/>
      <c r="K31" s="192"/>
      <c r="L31" s="192"/>
      <c r="M31" s="192"/>
      <c r="N31" s="192"/>
      <c r="O31" s="192"/>
      <c r="P31" s="192"/>
      <c r="Q31" s="192"/>
      <c r="R31" s="192"/>
      <c r="S31" s="192"/>
      <c r="T31" s="192"/>
    </row>
    <row r="32" spans="2:21" ht="19.5">
      <c r="B32" s="192"/>
      <c r="C32" s="192"/>
      <c r="D32" s="192"/>
      <c r="E32" s="192"/>
      <c r="F32" s="192"/>
      <c r="G32" s="192"/>
      <c r="H32" s="192"/>
      <c r="I32" s="192"/>
      <c r="J32" s="192"/>
      <c r="K32" s="192"/>
      <c r="L32" s="192"/>
      <c r="M32" s="192"/>
      <c r="N32" s="192"/>
      <c r="O32" s="192"/>
      <c r="P32" s="192"/>
      <c r="Q32" s="192"/>
      <c r="R32" s="192"/>
      <c r="S32" s="192"/>
      <c r="T32" s="192"/>
    </row>
    <row r="33" spans="2:20" ht="19.5">
      <c r="B33" s="192"/>
      <c r="C33" s="192"/>
      <c r="D33" s="192"/>
      <c r="E33" s="192"/>
      <c r="F33" s="192"/>
      <c r="G33" s="192"/>
      <c r="H33" s="192"/>
      <c r="I33" s="192"/>
      <c r="J33" s="192"/>
      <c r="K33" s="192"/>
      <c r="L33" s="192"/>
      <c r="M33" s="192"/>
      <c r="N33" s="192"/>
      <c r="O33" s="192"/>
      <c r="P33" s="192"/>
      <c r="Q33" s="192"/>
      <c r="R33" s="192"/>
      <c r="S33" s="192"/>
      <c r="T33" s="192"/>
    </row>
    <row r="34" spans="2:20" ht="19.5">
      <c r="B34" s="192"/>
      <c r="C34" s="192"/>
      <c r="D34" s="192"/>
      <c r="E34" s="192"/>
      <c r="F34" s="192"/>
      <c r="G34" s="192"/>
      <c r="H34" s="192"/>
      <c r="I34" s="192"/>
      <c r="J34" s="192"/>
      <c r="K34" s="192"/>
      <c r="L34" s="192"/>
      <c r="M34" s="192"/>
      <c r="N34" s="192"/>
      <c r="O34" s="192"/>
      <c r="P34" s="192"/>
      <c r="Q34" s="192"/>
      <c r="R34" s="192"/>
      <c r="S34" s="192"/>
      <c r="T34" s="192"/>
    </row>
    <row r="35" spans="2:20" ht="19.5">
      <c r="B35" s="192"/>
      <c r="C35" s="192"/>
      <c r="D35" s="192"/>
      <c r="E35" s="192"/>
      <c r="F35" s="192"/>
      <c r="G35" s="192"/>
      <c r="H35" s="192"/>
      <c r="I35" s="192"/>
      <c r="J35" s="192"/>
      <c r="K35" s="192"/>
      <c r="L35" s="192"/>
      <c r="M35" s="192"/>
      <c r="N35" s="192"/>
      <c r="O35" s="192"/>
      <c r="P35" s="192"/>
      <c r="Q35" s="192"/>
      <c r="R35" s="192"/>
      <c r="S35" s="192"/>
      <c r="T35" s="192"/>
    </row>
    <row r="36" spans="2:20" ht="19.5">
      <c r="B36" s="192"/>
      <c r="C36" s="192"/>
      <c r="D36" s="192"/>
      <c r="E36" s="192"/>
      <c r="F36" s="192"/>
      <c r="G36" s="192"/>
      <c r="H36" s="192"/>
      <c r="I36" s="192"/>
      <c r="J36" s="192"/>
      <c r="K36" s="192"/>
      <c r="L36" s="192"/>
      <c r="M36" s="192"/>
      <c r="N36" s="192"/>
      <c r="O36" s="192"/>
      <c r="P36" s="192"/>
      <c r="Q36" s="192"/>
      <c r="R36" s="192"/>
      <c r="S36" s="192"/>
      <c r="T36" s="192"/>
    </row>
    <row r="37" spans="2:20" ht="19.5">
      <c r="B37" s="192"/>
      <c r="C37" s="192"/>
      <c r="D37" s="192"/>
      <c r="E37" s="192"/>
      <c r="F37" s="192"/>
      <c r="G37" s="192"/>
      <c r="H37" s="192"/>
      <c r="I37" s="192"/>
      <c r="J37" s="192"/>
      <c r="K37" s="192"/>
      <c r="L37" s="192"/>
      <c r="M37" s="192"/>
      <c r="N37" s="192"/>
      <c r="O37" s="192"/>
      <c r="P37" s="192"/>
      <c r="Q37" s="192"/>
      <c r="R37" s="192"/>
      <c r="S37" s="192"/>
      <c r="T37" s="192"/>
    </row>
  </sheetData>
  <sheetProtection algorithmName="SHA-512" hashValue="rtjTlRWTOe44s1YwzG7IxA0hsDIzdwoGNuOpGhBQKwV0pHTWhojHNwsOrucaSVhRNavtFatu6/iVaufqSO44ng==" saltValue="hbjfz/SL6zBNDEmgfHnRyA==" spinCount="100000" sheet="1" selectLockedCells="1"/>
  <mergeCells count="12">
    <mergeCell ref="B24:B25"/>
    <mergeCell ref="C24:P25"/>
    <mergeCell ref="R24:T25"/>
    <mergeCell ref="B19:B20"/>
    <mergeCell ref="C19:P20"/>
    <mergeCell ref="R19:T20"/>
    <mergeCell ref="A3:U3"/>
    <mergeCell ref="L6:T6"/>
    <mergeCell ref="B9:T11"/>
    <mergeCell ref="B14:B15"/>
    <mergeCell ref="C14:P15"/>
    <mergeCell ref="R14:T15"/>
  </mergeCells>
  <phoneticPr fontId="2"/>
  <dataValidations count="1">
    <dataValidation type="list" allowBlank="1" showInputMessage="1" showErrorMessage="1" sqref="R24:T25 R14:T15 R19:T20" xr:uid="{C5681DD6-9875-4420-9C79-F6CB46DBCFFE}">
      <formula1>"はい"</formula1>
    </dataValidation>
  </dataValidations>
  <pageMargins left="0.7" right="0.4"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31</vt:i4>
      </vt:variant>
    </vt:vector>
  </HeadingPairs>
  <TitlesOfParts>
    <vt:vector size="60" baseType="lpstr">
      <vt:lpstr>基本情報</vt:lpstr>
      <vt:lpstr>作業用データ（非表示）</vt:lpstr>
      <vt:lpstr>様式第１号（交付申請書）</vt:lpstr>
      <vt:lpstr>別紙8-1（新規）</vt:lpstr>
      <vt:lpstr>別紙8-2（新規）</vt:lpstr>
      <vt:lpstr>別紙8-2（新規）附表（購入予定物品一覧）</vt:lpstr>
      <vt:lpstr>別紙8-2（新規）附表（個人防護具積算）</vt:lpstr>
      <vt:lpstr>予算書抄本（新規）</vt:lpstr>
      <vt:lpstr>補助条件確認書（新規）</vt:lpstr>
      <vt:lpstr>整備理由書（新規）</vt:lpstr>
      <vt:lpstr>様式第２号（変更申請書）</vt:lpstr>
      <vt:lpstr>別紙8-1（変更）</vt:lpstr>
      <vt:lpstr>別紙8-2（変更）</vt:lpstr>
      <vt:lpstr>別紙8-2（変更）附表（購入予定物品一覧）</vt:lpstr>
      <vt:lpstr>別紙8-2（変更）附表（個人防護具積算）</vt:lpstr>
      <vt:lpstr>予算書抄本（変更）</vt:lpstr>
      <vt:lpstr>補助条件確認書（変更）</vt:lpstr>
      <vt:lpstr>整備理由書（変更）</vt:lpstr>
      <vt:lpstr>様式第３号（中止廃止申請）</vt:lpstr>
      <vt:lpstr>様式第４号（概算払請求書）</vt:lpstr>
      <vt:lpstr>様式第５号（実績報告書）</vt:lpstr>
      <vt:lpstr>別紙8-3</vt:lpstr>
      <vt:lpstr>別紙8-4</vt:lpstr>
      <vt:lpstr>別紙8-4附表（購入物品一覧）</vt:lpstr>
      <vt:lpstr>別紙8-4附表（個人防護具積算）</vt:lpstr>
      <vt:lpstr>決算書抄本</vt:lpstr>
      <vt:lpstr>補助条件確認書（実績）</vt:lpstr>
      <vt:lpstr>様式第６号（請求書）</vt:lpstr>
      <vt:lpstr>様式第７号（消費税仕入控除）</vt:lpstr>
      <vt:lpstr>基本情報!Print_Area</vt:lpstr>
      <vt:lpstr>決算書抄本!Print_Area</vt:lpstr>
      <vt:lpstr>'整備理由書（新規）'!Print_Area</vt:lpstr>
      <vt:lpstr>'整備理由書（変更）'!Print_Area</vt:lpstr>
      <vt:lpstr>'別紙8-1（新規）'!Print_Area</vt:lpstr>
      <vt:lpstr>'別紙8-1（変更）'!Print_Area</vt:lpstr>
      <vt:lpstr>'別紙8-2（新規）'!Print_Area</vt:lpstr>
      <vt:lpstr>'別紙8-2（新規）附表（個人防護具積算）'!Print_Area</vt:lpstr>
      <vt:lpstr>'別紙8-2（新規）附表（購入予定物品一覧）'!Print_Area</vt:lpstr>
      <vt:lpstr>'別紙8-2（変更）'!Print_Area</vt:lpstr>
      <vt:lpstr>'別紙8-2（変更）附表（個人防護具積算）'!Print_Area</vt:lpstr>
      <vt:lpstr>'別紙8-2（変更）附表（購入予定物品一覧）'!Print_Area</vt:lpstr>
      <vt:lpstr>'別紙8-3'!Print_Area</vt:lpstr>
      <vt:lpstr>'別紙8-4'!Print_Area</vt:lpstr>
      <vt:lpstr>'別紙8-4附表（個人防護具積算）'!Print_Area</vt:lpstr>
      <vt:lpstr>'別紙8-4附表（購入物品一覧）'!Print_Area</vt:lpstr>
      <vt:lpstr>'補助条件確認書（実績）'!Print_Area</vt:lpstr>
      <vt:lpstr>'補助条件確認書（新規）'!Print_Area</vt:lpstr>
      <vt:lpstr>'補助条件確認書（変更）'!Print_Area</vt:lpstr>
      <vt:lpstr>'予算書抄本（新規）'!Print_Area</vt:lpstr>
      <vt:lpstr>'予算書抄本（変更）'!Print_Area</vt:lpstr>
      <vt:lpstr>'様式第１号（交付申請書）'!Print_Area</vt:lpstr>
      <vt:lpstr>'様式第２号（変更申請書）'!Print_Area</vt:lpstr>
      <vt:lpstr>'様式第３号（中止廃止申請）'!Print_Area</vt:lpstr>
      <vt:lpstr>'様式第４号（概算払請求書）'!Print_Area</vt:lpstr>
      <vt:lpstr>'様式第５号（実績報告書）'!Print_Area</vt:lpstr>
      <vt:lpstr>'様式第６号（請求書）'!Print_Area</vt:lpstr>
      <vt:lpstr>'様式第７号（消費税仕入控除）'!Print_Area</vt:lpstr>
      <vt:lpstr>'別紙8-2（新規）附表（購入予定物品一覧）'!Print_Titles</vt:lpstr>
      <vt:lpstr>'別紙8-2（変更）附表（購入予定物品一覧）'!Print_Titles</vt:lpstr>
      <vt:lpstr>'別紙8-4附表（購入物品一覧）'!Print_Titles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2023-07-05T06:53:53Z</dcterms:modified>
</cp:coreProperties>
</file>