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T:\005_施設整備係2\003特養等選定\R05\08募集（追加募集）\市町村送付\"/>
    </mc:Choice>
  </mc:AlternateContent>
  <xr:revisionPtr revIDLastSave="0" documentId="13_ncr:1_{4FD7670D-91BB-4BEC-BEEC-6A6AAA4CB94C}" xr6:coauthVersionLast="47" xr6:coauthVersionMax="47" xr10:uidLastSave="{00000000-0000-0000-0000-000000000000}"/>
  <bookViews>
    <workbookView xWindow="-120" yWindow="-120" windowWidth="29040" windowHeight="15840" xr2:uid="{00000000-000D-0000-FFFF-FFFF00000000}"/>
  </bookViews>
  <sheets>
    <sheet name="様式１" sheetId="9" r:id="rId1"/>
    <sheet name="様式2_1" sheetId="10" r:id="rId2"/>
    <sheet name="様式2_1記入例" sheetId="27" r:id="rId3"/>
    <sheet name="様式2_2" sheetId="12" r:id="rId4"/>
    <sheet name="様式2_2記入例" sheetId="40" r:id="rId5"/>
    <sheet name="様式3" sheetId="14" r:id="rId6"/>
    <sheet name="様式4" sheetId="15" r:id="rId7"/>
    <sheet name="様式5" sheetId="16" r:id="rId8"/>
    <sheet name="様式6" sheetId="17" r:id="rId9"/>
    <sheet name="開設1年目収入" sheetId="18" r:id="rId10"/>
    <sheet name="５年間収入" sheetId="19" r:id="rId11"/>
    <sheet name="人件費積算" sheetId="20" r:id="rId12"/>
    <sheet name="人件費積算 通所介護等" sheetId="21" r:id="rId13"/>
    <sheet name="総括表" sheetId="22" r:id="rId14"/>
  </sheets>
  <definedNames>
    <definedName name="_xlnm.Print_Area" localSheetId="10">'５年間収入'!$B$1:$P$82</definedName>
    <definedName name="_xlnm.Print_Area" localSheetId="9">開設1年目収入!$B$1:$X$59</definedName>
    <definedName name="_xlnm.Print_Area" localSheetId="11">人件費積算!$B$1:$I$57</definedName>
    <definedName name="_xlnm.Print_Area" localSheetId="12">'人件費積算 通所介護等'!$B$1:$I$60</definedName>
    <definedName name="_xlnm.Print_Area" localSheetId="13">総括表!$B$1:$P$57</definedName>
    <definedName name="Z_D3D8BAF4_BD87_4EAE_A5A9_00D10A04ACA5_.wvu.PrintArea" localSheetId="10" hidden="1">'５年間収入'!$B$1:$S$80</definedName>
    <definedName name="Z_D3D8BAF4_BD87_4EAE_A5A9_00D10A04ACA5_.wvu.PrintArea" localSheetId="9" hidden="1">開設1年目収入!$B$1:$X$51</definedName>
    <definedName name="Z_D3D8BAF4_BD87_4EAE_A5A9_00D10A04ACA5_.wvu.PrintTitles" localSheetId="10" hidden="1">'５年間収入'!$B:$J</definedName>
    <definedName name="Z_D3D8BAF4_BD87_4EAE_A5A9_00D10A04ACA5_.wvu.PrintTitles" localSheetId="9" hidden="1">開設1年目収入!$B:$J</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1" i="40" l="1"/>
  <c r="I51" i="40"/>
  <c r="H51" i="40"/>
  <c r="G51" i="40"/>
  <c r="F51" i="40"/>
  <c r="E51" i="40"/>
  <c r="D51" i="40" s="1"/>
  <c r="D50" i="40"/>
  <c r="D49" i="40"/>
  <c r="D48" i="40"/>
  <c r="D47" i="40"/>
  <c r="D46" i="40"/>
  <c r="P50" i="22" l="1"/>
  <c r="O50" i="22"/>
  <c r="N50" i="22"/>
  <c r="M50" i="22"/>
  <c r="L50" i="22"/>
  <c r="P47" i="22"/>
  <c r="O47" i="22"/>
  <c r="N47" i="22"/>
  <c r="M47" i="22"/>
  <c r="L47" i="22"/>
  <c r="P30" i="22"/>
  <c r="O30" i="22"/>
  <c r="O45" i="22" s="1"/>
  <c r="N30" i="22"/>
  <c r="M30" i="22"/>
  <c r="L30" i="22"/>
  <c r="P17" i="22"/>
  <c r="O17" i="22"/>
  <c r="N17" i="22"/>
  <c r="N45" i="22" s="1"/>
  <c r="M17" i="22"/>
  <c r="L17" i="22"/>
  <c r="L45" i="22" s="1"/>
  <c r="P15" i="22"/>
  <c r="O15" i="22"/>
  <c r="N15" i="22"/>
  <c r="M15" i="22"/>
  <c r="L15" i="22"/>
  <c r="P10" i="22"/>
  <c r="O10" i="22"/>
  <c r="N10" i="22"/>
  <c r="M10" i="22"/>
  <c r="L10" i="22"/>
  <c r="P9" i="22"/>
  <c r="O9" i="22"/>
  <c r="N9" i="22"/>
  <c r="M9" i="22"/>
  <c r="P8" i="22"/>
  <c r="O8" i="22"/>
  <c r="N8" i="22"/>
  <c r="M8" i="22"/>
  <c r="M3" i="22"/>
  <c r="E53" i="21"/>
  <c r="E47" i="21"/>
  <c r="H46" i="21"/>
  <c r="C40" i="21"/>
  <c r="G39" i="21"/>
  <c r="H39" i="21" s="1"/>
  <c r="G38" i="21"/>
  <c r="H38" i="21" s="1"/>
  <c r="C37" i="21"/>
  <c r="G36" i="21"/>
  <c r="H36" i="21" s="1"/>
  <c r="G35" i="21"/>
  <c r="H35" i="21" s="1"/>
  <c r="C34" i="21"/>
  <c r="G33" i="21"/>
  <c r="H33" i="21" s="1"/>
  <c r="G32" i="21"/>
  <c r="H32" i="21" s="1"/>
  <c r="C31" i="21"/>
  <c r="G30" i="21"/>
  <c r="H30" i="21" s="1"/>
  <c r="G29" i="21"/>
  <c r="H29" i="21" s="1"/>
  <c r="C28" i="21"/>
  <c r="G27" i="21"/>
  <c r="H27" i="21" s="1"/>
  <c r="G26" i="21"/>
  <c r="H26" i="21" s="1"/>
  <c r="C25" i="21"/>
  <c r="G24" i="21"/>
  <c r="H24" i="21" s="1"/>
  <c r="G23" i="21"/>
  <c r="H23" i="21" s="1"/>
  <c r="C22" i="21"/>
  <c r="G21" i="21"/>
  <c r="H21" i="21" s="1"/>
  <c r="G20" i="21"/>
  <c r="H20" i="21" s="1"/>
  <c r="C19" i="21"/>
  <c r="G18" i="21"/>
  <c r="H18" i="21" s="1"/>
  <c r="G17" i="21"/>
  <c r="H17" i="21" s="1"/>
  <c r="C16" i="21"/>
  <c r="G15" i="21"/>
  <c r="H15" i="21" s="1"/>
  <c r="G14" i="21"/>
  <c r="H14" i="21" s="1"/>
  <c r="C13" i="21"/>
  <c r="G12" i="21"/>
  <c r="H12" i="21" s="1"/>
  <c r="G11" i="21"/>
  <c r="H11" i="21" s="1"/>
  <c r="C10" i="21"/>
  <c r="G8" i="21"/>
  <c r="H8" i="21" s="1"/>
  <c r="H10" i="21" s="1"/>
  <c r="E47" i="20"/>
  <c r="C40" i="20"/>
  <c r="G39" i="20"/>
  <c r="H39" i="20" s="1"/>
  <c r="G38" i="20"/>
  <c r="H38" i="20" s="1"/>
  <c r="C37" i="20"/>
  <c r="G36" i="20"/>
  <c r="H36" i="20" s="1"/>
  <c r="G35" i="20"/>
  <c r="H35" i="20" s="1"/>
  <c r="C34" i="20"/>
  <c r="G33" i="20"/>
  <c r="H33" i="20" s="1"/>
  <c r="G32" i="20"/>
  <c r="H32" i="20" s="1"/>
  <c r="C31" i="20"/>
  <c r="G30" i="20"/>
  <c r="H30" i="20" s="1"/>
  <c r="G29" i="20"/>
  <c r="H29" i="20" s="1"/>
  <c r="C28" i="20"/>
  <c r="G27" i="20"/>
  <c r="H27" i="20" s="1"/>
  <c r="G26" i="20"/>
  <c r="H26" i="20" s="1"/>
  <c r="C25" i="20"/>
  <c r="G24" i="20"/>
  <c r="H24" i="20" s="1"/>
  <c r="G23" i="20"/>
  <c r="H23" i="20" s="1"/>
  <c r="C22" i="20"/>
  <c r="G21" i="20"/>
  <c r="H21" i="20" s="1"/>
  <c r="G20" i="20"/>
  <c r="H20" i="20" s="1"/>
  <c r="C19" i="20"/>
  <c r="G18" i="20"/>
  <c r="H18" i="20" s="1"/>
  <c r="G17" i="20"/>
  <c r="H17" i="20" s="1"/>
  <c r="C16" i="20"/>
  <c r="G15" i="20"/>
  <c r="H15" i="20" s="1"/>
  <c r="G14" i="20"/>
  <c r="H14" i="20" s="1"/>
  <c r="C13" i="20"/>
  <c r="G12" i="20"/>
  <c r="H12" i="20" s="1"/>
  <c r="G11" i="20"/>
  <c r="H11" i="20" s="1"/>
  <c r="C10" i="20"/>
  <c r="G8" i="20"/>
  <c r="H8" i="20" s="1"/>
  <c r="H3" i="20"/>
  <c r="H3" i="21" s="1"/>
  <c r="O70" i="19"/>
  <c r="N70" i="19"/>
  <c r="M70" i="19"/>
  <c r="L70" i="19"/>
  <c r="K70" i="19"/>
  <c r="O69" i="19"/>
  <c r="N69" i="19"/>
  <c r="M69" i="19"/>
  <c r="L69" i="19"/>
  <c r="K69" i="19"/>
  <c r="O68" i="19"/>
  <c r="N68" i="19"/>
  <c r="M68" i="19"/>
  <c r="L68" i="19"/>
  <c r="K68" i="19"/>
  <c r="O67" i="19"/>
  <c r="N67" i="19"/>
  <c r="M67" i="19"/>
  <c r="L67" i="19"/>
  <c r="K67" i="19"/>
  <c r="O65" i="19"/>
  <c r="N65" i="19"/>
  <c r="M65" i="19"/>
  <c r="L65" i="19"/>
  <c r="K65" i="19"/>
  <c r="O64" i="19"/>
  <c r="N64" i="19"/>
  <c r="M64" i="19"/>
  <c r="L64" i="19"/>
  <c r="K64" i="19"/>
  <c r="O63" i="19"/>
  <c r="N63" i="19"/>
  <c r="M63" i="19"/>
  <c r="L63" i="19"/>
  <c r="K63" i="19"/>
  <c r="O62" i="19"/>
  <c r="N62" i="19"/>
  <c r="M62" i="19"/>
  <c r="L62" i="19"/>
  <c r="K62" i="19"/>
  <c r="O61" i="19"/>
  <c r="N61" i="19"/>
  <c r="M61" i="19"/>
  <c r="L61" i="19"/>
  <c r="K61" i="19"/>
  <c r="O60" i="19"/>
  <c r="N60" i="19"/>
  <c r="M60" i="19"/>
  <c r="L60" i="19"/>
  <c r="K60" i="19"/>
  <c r="O59" i="19"/>
  <c r="N59" i="19"/>
  <c r="M59" i="19"/>
  <c r="L59" i="19"/>
  <c r="K59" i="19"/>
  <c r="O58" i="19"/>
  <c r="N58" i="19"/>
  <c r="M58" i="19"/>
  <c r="L58" i="19"/>
  <c r="K58" i="19"/>
  <c r="O57" i="19"/>
  <c r="N57" i="19"/>
  <c r="M57" i="19"/>
  <c r="L57" i="19"/>
  <c r="K57" i="19"/>
  <c r="O56" i="19"/>
  <c r="N56" i="19"/>
  <c r="M56" i="19"/>
  <c r="L56" i="19"/>
  <c r="K56" i="19"/>
  <c r="O55" i="19"/>
  <c r="N55" i="19"/>
  <c r="M55" i="19"/>
  <c r="L55" i="19"/>
  <c r="K55" i="19"/>
  <c r="O54" i="19"/>
  <c r="N54" i="19"/>
  <c r="M54" i="19"/>
  <c r="L54" i="19"/>
  <c r="K54" i="19"/>
  <c r="O53" i="19"/>
  <c r="N53" i="19"/>
  <c r="M53" i="19"/>
  <c r="L53" i="19"/>
  <c r="K53" i="19"/>
  <c r="I45" i="19"/>
  <c r="C45" i="19"/>
  <c r="I44" i="19"/>
  <c r="C44" i="19"/>
  <c r="I43" i="19"/>
  <c r="C43" i="19"/>
  <c r="I42" i="19"/>
  <c r="C42" i="19"/>
  <c r="I39" i="19"/>
  <c r="D39" i="19"/>
  <c r="I38" i="19"/>
  <c r="D38" i="19"/>
  <c r="I37" i="19"/>
  <c r="N37" i="19" s="1"/>
  <c r="F37" i="19"/>
  <c r="I36" i="19"/>
  <c r="F36" i="19"/>
  <c r="I35" i="19"/>
  <c r="F35" i="19"/>
  <c r="I34" i="19"/>
  <c r="F34" i="19"/>
  <c r="I33" i="19"/>
  <c r="F33" i="19"/>
  <c r="D32" i="19"/>
  <c r="O31" i="19"/>
  <c r="N31" i="19"/>
  <c r="M31" i="19"/>
  <c r="L31" i="19"/>
  <c r="K31" i="19"/>
  <c r="M30" i="19"/>
  <c r="I26" i="19"/>
  <c r="I25" i="19"/>
  <c r="I24" i="19"/>
  <c r="I23" i="19"/>
  <c r="I20" i="19"/>
  <c r="D20" i="19"/>
  <c r="I19" i="19"/>
  <c r="D19" i="19"/>
  <c r="I18" i="19"/>
  <c r="D18" i="19"/>
  <c r="I17" i="19"/>
  <c r="D17" i="19"/>
  <c r="I16" i="19"/>
  <c r="D16" i="19"/>
  <c r="I15" i="19"/>
  <c r="F15" i="19"/>
  <c r="I14" i="19"/>
  <c r="F14" i="19"/>
  <c r="I13" i="19"/>
  <c r="F13" i="19"/>
  <c r="I12" i="19"/>
  <c r="F12" i="19"/>
  <c r="I11" i="19"/>
  <c r="F11" i="19"/>
  <c r="D10" i="19"/>
  <c r="K8" i="19"/>
  <c r="O1" i="19"/>
  <c r="K45" i="18"/>
  <c r="V44" i="18"/>
  <c r="U44" i="18"/>
  <c r="T44" i="18"/>
  <c r="S44" i="18"/>
  <c r="R44" i="18"/>
  <c r="Q44" i="18"/>
  <c r="P44" i="18"/>
  <c r="O44" i="18"/>
  <c r="N44" i="18"/>
  <c r="M44" i="18"/>
  <c r="L44" i="18"/>
  <c r="V43" i="18"/>
  <c r="U43" i="18"/>
  <c r="T43" i="18"/>
  <c r="S43" i="18"/>
  <c r="R43" i="18"/>
  <c r="Q43" i="18"/>
  <c r="P43" i="18"/>
  <c r="O43" i="18"/>
  <c r="N43" i="18"/>
  <c r="M43" i="18"/>
  <c r="L43" i="18"/>
  <c r="V42" i="18"/>
  <c r="U42" i="18"/>
  <c r="T42" i="18"/>
  <c r="S42" i="18"/>
  <c r="R42" i="18"/>
  <c r="Q42" i="18"/>
  <c r="P42" i="18"/>
  <c r="O42" i="18"/>
  <c r="N42" i="18"/>
  <c r="M42" i="18"/>
  <c r="L42" i="18"/>
  <c r="V41" i="18"/>
  <c r="U41" i="18"/>
  <c r="T41" i="18"/>
  <c r="S41" i="18"/>
  <c r="R41" i="18"/>
  <c r="Q41" i="18"/>
  <c r="P41" i="18"/>
  <c r="O41" i="18"/>
  <c r="N41" i="18"/>
  <c r="M41" i="18"/>
  <c r="L41" i="18"/>
  <c r="K40" i="18"/>
  <c r="L39" i="18"/>
  <c r="V38" i="18"/>
  <c r="U38" i="18"/>
  <c r="T38" i="18"/>
  <c r="S38" i="18"/>
  <c r="R38" i="18"/>
  <c r="Q38" i="18"/>
  <c r="P38" i="18"/>
  <c r="O38" i="18"/>
  <c r="N38" i="18"/>
  <c r="M38" i="18"/>
  <c r="L38" i="18"/>
  <c r="V37" i="18"/>
  <c r="U37" i="18"/>
  <c r="T37" i="18"/>
  <c r="S37" i="18"/>
  <c r="R37" i="18"/>
  <c r="Q37" i="18"/>
  <c r="P37" i="18"/>
  <c r="O37" i="18"/>
  <c r="N37" i="18"/>
  <c r="M37" i="18"/>
  <c r="L37" i="18"/>
  <c r="V36" i="18"/>
  <c r="U36" i="18"/>
  <c r="T36" i="18"/>
  <c r="S36" i="18"/>
  <c r="R36" i="18"/>
  <c r="Q36" i="18"/>
  <c r="P36" i="18"/>
  <c r="O36" i="18"/>
  <c r="N36" i="18"/>
  <c r="M36" i="18"/>
  <c r="L36" i="18"/>
  <c r="V35" i="18"/>
  <c r="U35" i="18"/>
  <c r="T35" i="18"/>
  <c r="S35" i="18"/>
  <c r="R35" i="18"/>
  <c r="Q35" i="18"/>
  <c r="P35" i="18"/>
  <c r="O35" i="18"/>
  <c r="N35" i="18"/>
  <c r="M35" i="18"/>
  <c r="L35" i="18"/>
  <c r="V34" i="18"/>
  <c r="U34" i="18"/>
  <c r="T34" i="18"/>
  <c r="S34" i="18"/>
  <c r="R34" i="18"/>
  <c r="Q34" i="18"/>
  <c r="P34" i="18"/>
  <c r="O34" i="18"/>
  <c r="N34" i="18"/>
  <c r="M34" i="18"/>
  <c r="L34" i="18"/>
  <c r="V33" i="18"/>
  <c r="U33" i="18"/>
  <c r="T33" i="18"/>
  <c r="S33" i="18"/>
  <c r="R33" i="18"/>
  <c r="Q33" i="18"/>
  <c r="P33" i="18"/>
  <c r="O33" i="18"/>
  <c r="N33" i="18"/>
  <c r="M33" i="18"/>
  <c r="L33" i="18"/>
  <c r="V32" i="18"/>
  <c r="U32" i="18"/>
  <c r="T32" i="18"/>
  <c r="S32" i="18"/>
  <c r="R32" i="18"/>
  <c r="Q32" i="18"/>
  <c r="P32" i="18"/>
  <c r="O32" i="18"/>
  <c r="N32" i="18"/>
  <c r="M32" i="18"/>
  <c r="L32" i="18"/>
  <c r="W31" i="18"/>
  <c r="K32" i="19" s="1"/>
  <c r="L9" i="22" s="1"/>
  <c r="W30" i="18"/>
  <c r="V30" i="18"/>
  <c r="U30" i="18"/>
  <c r="T30" i="18"/>
  <c r="S30" i="18"/>
  <c r="R30" i="18"/>
  <c r="Q30" i="18"/>
  <c r="P30" i="18"/>
  <c r="O30" i="18"/>
  <c r="N30" i="18"/>
  <c r="M30" i="18"/>
  <c r="L30" i="18"/>
  <c r="K30" i="18"/>
  <c r="K26" i="18"/>
  <c r="V25" i="18"/>
  <c r="U25" i="18"/>
  <c r="T25" i="18"/>
  <c r="S25" i="18"/>
  <c r="R25" i="18"/>
  <c r="Q25" i="18"/>
  <c r="P25" i="18"/>
  <c r="O25" i="18"/>
  <c r="N25" i="18"/>
  <c r="M25" i="18"/>
  <c r="L25" i="18"/>
  <c r="V24" i="18"/>
  <c r="U24" i="18"/>
  <c r="T24" i="18"/>
  <c r="S24" i="18"/>
  <c r="R24" i="18"/>
  <c r="Q24" i="18"/>
  <c r="P24" i="18"/>
  <c r="O24" i="18"/>
  <c r="N24" i="18"/>
  <c r="M24" i="18"/>
  <c r="L24" i="18"/>
  <c r="V23" i="18"/>
  <c r="U23" i="18"/>
  <c r="T23" i="18"/>
  <c r="S23" i="18"/>
  <c r="R23" i="18"/>
  <c r="Q23" i="18"/>
  <c r="P23" i="18"/>
  <c r="O23" i="18"/>
  <c r="N23" i="18"/>
  <c r="M23" i="18"/>
  <c r="L23" i="18"/>
  <c r="V22" i="18"/>
  <c r="U22" i="18"/>
  <c r="T22" i="18"/>
  <c r="S22" i="18"/>
  <c r="R22" i="18"/>
  <c r="Q22" i="18"/>
  <c r="P22" i="18"/>
  <c r="O22" i="18"/>
  <c r="N22" i="18"/>
  <c r="M22" i="18"/>
  <c r="L22" i="18"/>
  <c r="K21" i="18"/>
  <c r="L20" i="18"/>
  <c r="V19" i="18"/>
  <c r="U19" i="18"/>
  <c r="T19" i="18"/>
  <c r="S19" i="18"/>
  <c r="R19" i="18"/>
  <c r="Q19" i="18"/>
  <c r="P19" i="18"/>
  <c r="O19" i="18"/>
  <c r="N19" i="18"/>
  <c r="M19" i="18"/>
  <c r="L19" i="18"/>
  <c r="V18" i="18"/>
  <c r="U18" i="18"/>
  <c r="T18" i="18"/>
  <c r="S18" i="18"/>
  <c r="R18" i="18"/>
  <c r="Q18" i="18"/>
  <c r="P18" i="18"/>
  <c r="O18" i="18"/>
  <c r="N18" i="18"/>
  <c r="M18" i="18"/>
  <c r="L18" i="18"/>
  <c r="V17" i="18"/>
  <c r="U17" i="18"/>
  <c r="T17" i="18"/>
  <c r="S17" i="18"/>
  <c r="R17" i="18"/>
  <c r="Q17" i="18"/>
  <c r="P17" i="18"/>
  <c r="O17" i="18"/>
  <c r="N17" i="18"/>
  <c r="M17" i="18"/>
  <c r="L17" i="18"/>
  <c r="V16" i="18"/>
  <c r="U16" i="18"/>
  <c r="T16" i="18"/>
  <c r="S16" i="18"/>
  <c r="R16" i="18"/>
  <c r="Q16" i="18"/>
  <c r="P16" i="18"/>
  <c r="O16" i="18"/>
  <c r="N16" i="18"/>
  <c r="M16" i="18"/>
  <c r="L16" i="18"/>
  <c r="V15" i="18"/>
  <c r="U15" i="18"/>
  <c r="T15" i="18"/>
  <c r="S15" i="18"/>
  <c r="R15" i="18"/>
  <c r="Q15" i="18"/>
  <c r="P15" i="18"/>
  <c r="O15" i="18"/>
  <c r="N15" i="18"/>
  <c r="M15" i="18"/>
  <c r="L15" i="18"/>
  <c r="V14" i="18"/>
  <c r="U14" i="18"/>
  <c r="T14" i="18"/>
  <c r="S14" i="18"/>
  <c r="R14" i="18"/>
  <c r="Q14" i="18"/>
  <c r="P14" i="18"/>
  <c r="O14" i="18"/>
  <c r="N14" i="18"/>
  <c r="M14" i="18"/>
  <c r="L14" i="18"/>
  <c r="V13" i="18"/>
  <c r="U13" i="18"/>
  <c r="T13" i="18"/>
  <c r="S13" i="18"/>
  <c r="R13" i="18"/>
  <c r="Q13" i="18"/>
  <c r="P13" i="18"/>
  <c r="O13" i="18"/>
  <c r="N13" i="18"/>
  <c r="M13" i="18"/>
  <c r="L13" i="18"/>
  <c r="V12" i="18"/>
  <c r="U12" i="18"/>
  <c r="T12" i="18"/>
  <c r="S12" i="18"/>
  <c r="R12" i="18"/>
  <c r="Q12" i="18"/>
  <c r="P12" i="18"/>
  <c r="O12" i="18"/>
  <c r="N12" i="18"/>
  <c r="M12" i="18"/>
  <c r="L12" i="18"/>
  <c r="V11" i="18"/>
  <c r="U11" i="18"/>
  <c r="T11" i="18"/>
  <c r="S11" i="18"/>
  <c r="R11" i="18"/>
  <c r="Q11" i="18"/>
  <c r="P11" i="18"/>
  <c r="O11" i="18"/>
  <c r="N11" i="18"/>
  <c r="M11" i="18"/>
  <c r="L11" i="18"/>
  <c r="V10" i="18"/>
  <c r="U10" i="18"/>
  <c r="T10" i="18"/>
  <c r="S10" i="18"/>
  <c r="R10" i="18"/>
  <c r="Q10" i="18"/>
  <c r="P10" i="18"/>
  <c r="O10" i="18"/>
  <c r="N10" i="18"/>
  <c r="M10" i="18"/>
  <c r="L10" i="18"/>
  <c r="W9" i="18"/>
  <c r="K10" i="19" s="1"/>
  <c r="L8" i="22" s="1"/>
  <c r="O34" i="19" l="1"/>
  <c r="H31" i="21"/>
  <c r="H19" i="21"/>
  <c r="M11" i="19"/>
  <c r="O13" i="19"/>
  <c r="M15" i="19"/>
  <c r="O35" i="19"/>
  <c r="L71" i="19"/>
  <c r="C41" i="20"/>
  <c r="H19" i="20"/>
  <c r="H31" i="20"/>
  <c r="H22" i="21"/>
  <c r="H34" i="21"/>
  <c r="N39" i="19"/>
  <c r="L43" i="19"/>
  <c r="W33" i="18"/>
  <c r="K34" i="19" s="1"/>
  <c r="U45" i="18"/>
  <c r="N12" i="19"/>
  <c r="M33" i="19"/>
  <c r="M36" i="19"/>
  <c r="R26" i="18"/>
  <c r="W23" i="18"/>
  <c r="K24" i="19" s="1"/>
  <c r="M45" i="22"/>
  <c r="W16" i="18"/>
  <c r="K17" i="19" s="1"/>
  <c r="N26" i="18"/>
  <c r="V26" i="18"/>
  <c r="K46" i="18"/>
  <c r="N33" i="19"/>
  <c r="N35" i="19"/>
  <c r="N46" i="22"/>
  <c r="N53" i="22" s="1"/>
  <c r="W11" i="18"/>
  <c r="K12" i="19" s="1"/>
  <c r="M45" i="18"/>
  <c r="O11" i="19"/>
  <c r="M34" i="19"/>
  <c r="M37" i="19"/>
  <c r="N38" i="19"/>
  <c r="N42" i="19"/>
  <c r="M71" i="19"/>
  <c r="W10" i="18"/>
  <c r="K11" i="19" s="1"/>
  <c r="K27" i="18"/>
  <c r="W38" i="18"/>
  <c r="K39" i="19" s="1"/>
  <c r="N45" i="18"/>
  <c r="R45" i="18"/>
  <c r="V45" i="18"/>
  <c r="Q45" i="18"/>
  <c r="L12" i="19"/>
  <c r="M12" i="19"/>
  <c r="L14" i="19"/>
  <c r="L44" i="19"/>
  <c r="N34" i="19"/>
  <c r="O42" i="19"/>
  <c r="K66" i="19"/>
  <c r="O66" i="19"/>
  <c r="N66" i="19"/>
  <c r="H13" i="20"/>
  <c r="H25" i="20"/>
  <c r="H37" i="20"/>
  <c r="D46" i="20"/>
  <c r="H22" i="20"/>
  <c r="H34" i="20"/>
  <c r="H13" i="21"/>
  <c r="H25" i="21"/>
  <c r="H37" i="21"/>
  <c r="M46" i="22"/>
  <c r="M53" i="22" s="1"/>
  <c r="P45" i="22"/>
  <c r="W37" i="18"/>
  <c r="K38" i="19" s="1"/>
  <c r="O45" i="18"/>
  <c r="L45" i="18"/>
  <c r="P45" i="18"/>
  <c r="T45" i="18"/>
  <c r="T49" i="18" s="1"/>
  <c r="W43" i="18"/>
  <c r="K44" i="19" s="1"/>
  <c r="L39" i="19"/>
  <c r="O44" i="19"/>
  <c r="S45" i="18"/>
  <c r="W44" i="18"/>
  <c r="K45" i="19" s="1"/>
  <c r="W42" i="18"/>
  <c r="K43" i="19" s="1"/>
  <c r="O38" i="19"/>
  <c r="N43" i="19"/>
  <c r="M44" i="19"/>
  <c r="W36" i="18"/>
  <c r="K37" i="19" s="1"/>
  <c r="L40" i="18"/>
  <c r="O39" i="18"/>
  <c r="O40" i="18" s="1"/>
  <c r="O46" i="18" s="1"/>
  <c r="S39" i="18"/>
  <c r="S40" i="18" s="1"/>
  <c r="W35" i="18"/>
  <c r="K36" i="19" s="1"/>
  <c r="W34" i="18"/>
  <c r="K35" i="19" s="1"/>
  <c r="L35" i="19"/>
  <c r="S26" i="18"/>
  <c r="W18" i="18"/>
  <c r="K19" i="19" s="1"/>
  <c r="L26" i="18"/>
  <c r="P26" i="18"/>
  <c r="T26" i="18"/>
  <c r="W25" i="18"/>
  <c r="K26" i="19" s="1"/>
  <c r="W15" i="18"/>
  <c r="K16" i="19" s="1"/>
  <c r="W19" i="18"/>
  <c r="K20" i="19" s="1"/>
  <c r="O26" i="18"/>
  <c r="W17" i="18"/>
  <c r="K18" i="19" s="1"/>
  <c r="M26" i="18"/>
  <c r="Q26" i="18"/>
  <c r="Q49" i="18" s="1"/>
  <c r="U26" i="18"/>
  <c r="W24" i="18"/>
  <c r="K25" i="19" s="1"/>
  <c r="O18" i="19"/>
  <c r="N26" i="19"/>
  <c r="W14" i="18"/>
  <c r="K15" i="19" s="1"/>
  <c r="O15" i="19"/>
  <c r="P20" i="18"/>
  <c r="P21" i="18" s="1"/>
  <c r="T20" i="18"/>
  <c r="T21" i="18" s="1"/>
  <c r="W13" i="18"/>
  <c r="K14" i="19" s="1"/>
  <c r="W12" i="18"/>
  <c r="K13" i="19" s="1"/>
  <c r="S49" i="18"/>
  <c r="O49" i="18"/>
  <c r="K50" i="18"/>
  <c r="U49" i="18"/>
  <c r="F46" i="20"/>
  <c r="W32" i="18"/>
  <c r="K33" i="19" s="1"/>
  <c r="K48" i="18"/>
  <c r="N49" i="18"/>
  <c r="R49" i="18"/>
  <c r="V49" i="18"/>
  <c r="N11" i="19"/>
  <c r="O12" i="19"/>
  <c r="L13" i="19"/>
  <c r="M14" i="19"/>
  <c r="N15" i="19"/>
  <c r="L16" i="19"/>
  <c r="M17" i="19"/>
  <c r="N19" i="19"/>
  <c r="W22" i="18"/>
  <c r="K23" i="19" s="1"/>
  <c r="M20" i="18"/>
  <c r="M21" i="18" s="1"/>
  <c r="Q20" i="18"/>
  <c r="Q21" i="18" s="1"/>
  <c r="U20" i="18"/>
  <c r="U21" i="18" s="1"/>
  <c r="L21" i="18"/>
  <c r="P39" i="18"/>
  <c r="P40" i="18" s="1"/>
  <c r="T39" i="18"/>
  <c r="T40" i="18" s="1"/>
  <c r="W41" i="18"/>
  <c r="K42" i="19" s="1"/>
  <c r="K49" i="18"/>
  <c r="L25" i="19"/>
  <c r="L23" i="19"/>
  <c r="M13" i="19"/>
  <c r="N14" i="19"/>
  <c r="M16" i="19"/>
  <c r="N17" i="19"/>
  <c r="N18" i="19"/>
  <c r="O20" i="19"/>
  <c r="O23" i="19"/>
  <c r="O24" i="19"/>
  <c r="M45" i="19"/>
  <c r="L45" i="19"/>
  <c r="O45" i="19"/>
  <c r="D46" i="21"/>
  <c r="F46" i="21" s="1"/>
  <c r="N20" i="18"/>
  <c r="N21" i="18" s="1"/>
  <c r="R20" i="18"/>
  <c r="R21" i="18" s="1"/>
  <c r="V20" i="18"/>
  <c r="V21" i="18" s="1"/>
  <c r="M39" i="18"/>
  <c r="Q39" i="18"/>
  <c r="Q40" i="18" s="1"/>
  <c r="Q46" i="18" s="1"/>
  <c r="U39" i="18"/>
  <c r="U40" i="18" s="1"/>
  <c r="U46" i="18" s="1"/>
  <c r="L11" i="19"/>
  <c r="N13" i="19"/>
  <c r="O14" i="19"/>
  <c r="L15" i="19"/>
  <c r="L19" i="19"/>
  <c r="L20" i="19"/>
  <c r="M23" i="19"/>
  <c r="O25" i="19"/>
  <c r="O26" i="19"/>
  <c r="L36" i="19"/>
  <c r="O36" i="19"/>
  <c r="N36" i="19"/>
  <c r="N45" i="19"/>
  <c r="L66" i="19"/>
  <c r="N71" i="19"/>
  <c r="H10" i="20"/>
  <c r="D45" i="20"/>
  <c r="D45" i="21"/>
  <c r="O46" i="22"/>
  <c r="O53" i="22" s="1"/>
  <c r="O20" i="18"/>
  <c r="O21" i="18" s="1"/>
  <c r="S20" i="18"/>
  <c r="S21" i="18" s="1"/>
  <c r="N39" i="18"/>
  <c r="N40" i="18" s="1"/>
  <c r="N46" i="18" s="1"/>
  <c r="R39" i="18"/>
  <c r="R40" i="18" s="1"/>
  <c r="R46" i="18" s="1"/>
  <c r="V39" i="18"/>
  <c r="V40" i="18" s="1"/>
  <c r="V46" i="18" s="1"/>
  <c r="O16" i="19"/>
  <c r="N16" i="19"/>
  <c r="L17" i="19"/>
  <c r="O17" i="19"/>
  <c r="M18" i="19"/>
  <c r="L18" i="19"/>
  <c r="O19" i="19"/>
  <c r="M20" i="19"/>
  <c r="N24" i="19"/>
  <c r="M25" i="19"/>
  <c r="M66" i="19"/>
  <c r="K71" i="19"/>
  <c r="K72" i="19" s="1"/>
  <c r="O71" i="19"/>
  <c r="O72" i="19" s="1"/>
  <c r="H16" i="20"/>
  <c r="H28" i="20"/>
  <c r="H40" i="20"/>
  <c r="C41" i="21"/>
  <c r="H16" i="21"/>
  <c r="H28" i="21"/>
  <c r="H40" i="21"/>
  <c r="L46" i="22"/>
  <c r="L53" i="22" s="1"/>
  <c r="L54" i="22" s="1"/>
  <c r="P46" i="22"/>
  <c r="P53" i="22" s="1"/>
  <c r="M19" i="19"/>
  <c r="N20" i="19"/>
  <c r="N23" i="19"/>
  <c r="L24" i="19"/>
  <c r="N25" i="19"/>
  <c r="L26" i="19"/>
  <c r="O33" i="19"/>
  <c r="L34" i="19"/>
  <c r="M35" i="19"/>
  <c r="O37" i="19"/>
  <c r="L38" i="19"/>
  <c r="M39" i="19"/>
  <c r="L42" i="19"/>
  <c r="M43" i="19"/>
  <c r="N44" i="19"/>
  <c r="M24" i="19"/>
  <c r="M26" i="19"/>
  <c r="L33" i="19"/>
  <c r="L37" i="19"/>
  <c r="M38" i="19"/>
  <c r="M42" i="19"/>
  <c r="O39" i="19"/>
  <c r="O43" i="19"/>
  <c r="N40" i="19" l="1"/>
  <c r="N41" i="19" s="1"/>
  <c r="M72" i="19"/>
  <c r="N72" i="19"/>
  <c r="L72" i="19"/>
  <c r="T27" i="18"/>
  <c r="N46" i="19"/>
  <c r="M54" i="22"/>
  <c r="N54" i="22" s="1"/>
  <c r="M49" i="18"/>
  <c r="M40" i="19"/>
  <c r="M41" i="19" s="1"/>
  <c r="L46" i="18"/>
  <c r="D52" i="21"/>
  <c r="F52" i="21" s="1"/>
  <c r="S46" i="18"/>
  <c r="W26" i="18"/>
  <c r="W45" i="18"/>
  <c r="L48" i="18"/>
  <c r="P49" i="18"/>
  <c r="M46" i="19"/>
  <c r="O46" i="19"/>
  <c r="K46" i="19"/>
  <c r="O48" i="18"/>
  <c r="S48" i="18"/>
  <c r="L49" i="18"/>
  <c r="O27" i="19"/>
  <c r="P27" i="18"/>
  <c r="K27" i="19"/>
  <c r="O21" i="19"/>
  <c r="W20" i="18"/>
  <c r="K21" i="19" s="1"/>
  <c r="K22" i="19" s="1"/>
  <c r="Q48" i="18"/>
  <c r="Q27" i="18"/>
  <c r="Q50" i="18" s="1"/>
  <c r="R48" i="18"/>
  <c r="R27" i="18"/>
  <c r="R50" i="18" s="1"/>
  <c r="N48" i="18"/>
  <c r="N27" i="18"/>
  <c r="N50" i="18" s="1"/>
  <c r="V48" i="18"/>
  <c r="V27" i="18"/>
  <c r="V50" i="18" s="1"/>
  <c r="P46" i="18"/>
  <c r="P50" i="18" s="1"/>
  <c r="P48" i="18"/>
  <c r="T48" i="18"/>
  <c r="T46" i="18"/>
  <c r="U48" i="18"/>
  <c r="U27" i="18"/>
  <c r="U50" i="18" s="1"/>
  <c r="N47" i="19"/>
  <c r="N21" i="19"/>
  <c r="N22" i="19" s="1"/>
  <c r="L40" i="19"/>
  <c r="L41" i="19" s="1"/>
  <c r="H41" i="21"/>
  <c r="H41" i="20"/>
  <c r="F45" i="20"/>
  <c r="F47" i="20" s="1"/>
  <c r="D47" i="20"/>
  <c r="D51" i="21"/>
  <c r="L21" i="19"/>
  <c r="L22" i="19" s="1"/>
  <c r="W39" i="18"/>
  <c r="K40" i="19" s="1"/>
  <c r="K41" i="19" s="1"/>
  <c r="M27" i="18"/>
  <c r="O22" i="19"/>
  <c r="M40" i="18"/>
  <c r="W21" i="18"/>
  <c r="M21" i="19"/>
  <c r="M22" i="19" s="1"/>
  <c r="L46" i="19"/>
  <c r="L27" i="19"/>
  <c r="O27" i="18"/>
  <c r="O50" i="18" s="1"/>
  <c r="O54" i="22"/>
  <c r="P54" i="22" s="1"/>
  <c r="M27" i="19"/>
  <c r="O40" i="19"/>
  <c r="O41" i="19" s="1"/>
  <c r="O47" i="19" s="1"/>
  <c r="N27" i="19"/>
  <c r="D47" i="21"/>
  <c r="F45" i="21"/>
  <c r="F47" i="21" s="1"/>
  <c r="W49" i="18"/>
  <c r="L27" i="18"/>
  <c r="S27" i="18"/>
  <c r="S50" i="18" s="1"/>
  <c r="N76" i="19" l="1"/>
  <c r="T50" i="18"/>
  <c r="M76" i="19"/>
  <c r="O28" i="19"/>
  <c r="K77" i="19"/>
  <c r="M47" i="19"/>
  <c r="O77" i="19"/>
  <c r="K28" i="19"/>
  <c r="K47" i="19"/>
  <c r="K76" i="19"/>
  <c r="W40" i="18"/>
  <c r="W48" i="18" s="1"/>
  <c r="M46" i="18"/>
  <c r="W46" i="18" s="1"/>
  <c r="O78" i="19"/>
  <c r="F51" i="21"/>
  <c r="F53" i="21" s="1"/>
  <c r="D53" i="21"/>
  <c r="M48" i="18"/>
  <c r="L50" i="18"/>
  <c r="W27" i="18"/>
  <c r="O76" i="19"/>
  <c r="M77" i="19"/>
  <c r="M28" i="19"/>
  <c r="L47" i="19"/>
  <c r="L76" i="19"/>
  <c r="N28" i="19"/>
  <c r="N78" i="19" s="1"/>
  <c r="N77" i="19"/>
  <c r="L28" i="19"/>
  <c r="L77" i="19"/>
  <c r="M78" i="19" l="1"/>
  <c r="L78" i="19"/>
  <c r="K78" i="19"/>
  <c r="M50" i="18"/>
  <c r="W50" i="18"/>
</calcChain>
</file>

<file path=xl/sharedStrings.xml><?xml version="1.0" encoding="utf-8"?>
<sst xmlns="http://schemas.openxmlformats.org/spreadsheetml/2006/main" count="1130" uniqueCount="448">
  <si>
    <t>市町村名</t>
    <rPh sb="0" eb="3">
      <t>シチョウソン</t>
    </rPh>
    <rPh sb="3" eb="4">
      <t>メイ</t>
    </rPh>
    <phoneticPr fontId="7"/>
  </si>
  <si>
    <t>所属職氏名</t>
    <rPh sb="0" eb="2">
      <t>ショゾク</t>
    </rPh>
    <rPh sb="2" eb="3">
      <t>ショク</t>
    </rPh>
    <rPh sb="3" eb="5">
      <t>シメイ</t>
    </rPh>
    <phoneticPr fontId="7"/>
  </si>
  <si>
    <t>連絡先</t>
    <rPh sb="0" eb="3">
      <t>レンラクサキ</t>
    </rPh>
    <phoneticPr fontId="7"/>
  </si>
  <si>
    <t>1.特養</t>
    <rPh sb="2" eb="4">
      <t>トクヨウ</t>
    </rPh>
    <phoneticPr fontId="7"/>
  </si>
  <si>
    <t>優先
順位</t>
    <rPh sb="0" eb="2">
      <t>ユウセン</t>
    </rPh>
    <rPh sb="3" eb="5">
      <t>ジュンイ</t>
    </rPh>
    <phoneticPr fontId="7"/>
  </si>
  <si>
    <t>整備内容</t>
    <rPh sb="0" eb="2">
      <t>セイビ</t>
    </rPh>
    <rPh sb="2" eb="4">
      <t>ナイヨウ</t>
    </rPh>
    <phoneticPr fontId="7"/>
  </si>
  <si>
    <t>備考</t>
    <rPh sb="0" eb="2">
      <t>ビコウ</t>
    </rPh>
    <phoneticPr fontId="7"/>
  </si>
  <si>
    <t>整備希望者名</t>
    <rPh sb="0" eb="2">
      <t>セイビ</t>
    </rPh>
    <rPh sb="2" eb="5">
      <t>キボウシャ</t>
    </rPh>
    <rPh sb="5" eb="6">
      <t>メイ</t>
    </rPh>
    <phoneticPr fontId="7"/>
  </si>
  <si>
    <t>施設整備予定地</t>
    <rPh sb="0" eb="2">
      <t>シセツ</t>
    </rPh>
    <rPh sb="2" eb="4">
      <t>セイビ</t>
    </rPh>
    <rPh sb="4" eb="6">
      <t>ヨテイ</t>
    </rPh>
    <rPh sb="6" eb="7">
      <t>チ</t>
    </rPh>
    <phoneticPr fontId="7"/>
  </si>
  <si>
    <t>定員</t>
    <rPh sb="0" eb="2">
      <t>テイイン</t>
    </rPh>
    <phoneticPr fontId="7"/>
  </si>
  <si>
    <t>※記入スペースが足りない場合は、適宜行挿入を行って下さい。</t>
    <rPh sb="1" eb="3">
      <t>キニュウ</t>
    </rPh>
    <rPh sb="8" eb="9">
      <t>タ</t>
    </rPh>
    <rPh sb="12" eb="14">
      <t>バアイ</t>
    </rPh>
    <rPh sb="16" eb="18">
      <t>テキギ</t>
    </rPh>
    <rPh sb="18" eb="19">
      <t>ギョウ</t>
    </rPh>
    <rPh sb="19" eb="21">
      <t>ソウニュウ</t>
    </rPh>
    <rPh sb="22" eb="23">
      <t>オコナ</t>
    </rPh>
    <rPh sb="25" eb="26">
      <t>クダ</t>
    </rPh>
    <phoneticPr fontId="7"/>
  </si>
  <si>
    <t>整備希望者</t>
    <rPh sb="0" eb="2">
      <t>セイビ</t>
    </rPh>
    <rPh sb="2" eb="5">
      <t>キボウシャ</t>
    </rPh>
    <phoneticPr fontId="7"/>
  </si>
  <si>
    <t>(ふりがな)</t>
    <phoneticPr fontId="7"/>
  </si>
  <si>
    <t>法人名(新設社会福祉法人の場合は仮称)※1</t>
    <rPh sb="0" eb="2">
      <t>ホウジン</t>
    </rPh>
    <rPh sb="2" eb="3">
      <t>メイ</t>
    </rPh>
    <rPh sb="4" eb="6">
      <t>シンセツ</t>
    </rPh>
    <rPh sb="6" eb="12">
      <t>シャカイフクシホウジン</t>
    </rPh>
    <rPh sb="13" eb="15">
      <t>バアイ</t>
    </rPh>
    <rPh sb="16" eb="18">
      <t>カショウ</t>
    </rPh>
    <phoneticPr fontId="7"/>
  </si>
  <si>
    <t>代表者名(新設社会福祉法人の場合は設立代表者)※1</t>
    <rPh sb="0" eb="3">
      <t>ダイヒョウシャ</t>
    </rPh>
    <rPh sb="3" eb="4">
      <t>メイ</t>
    </rPh>
    <rPh sb="17" eb="19">
      <t>セツリツ</t>
    </rPh>
    <rPh sb="19" eb="22">
      <t>ダイヒョウシャ</t>
    </rPh>
    <phoneticPr fontId="7"/>
  </si>
  <si>
    <t>住所※1</t>
    <rPh sb="0" eb="2">
      <t>ジュウショ</t>
    </rPh>
    <phoneticPr fontId="7"/>
  </si>
  <si>
    <t>現在の展開事業内容及び事業所名</t>
    <rPh sb="0" eb="2">
      <t>ゲンザイ</t>
    </rPh>
    <rPh sb="3" eb="5">
      <t>テンカイ</t>
    </rPh>
    <rPh sb="5" eb="7">
      <t>ジギョウ</t>
    </rPh>
    <rPh sb="7" eb="9">
      <t>ナイヨウ</t>
    </rPh>
    <rPh sb="9" eb="10">
      <t>オヨ</t>
    </rPh>
    <rPh sb="11" eb="14">
      <t>ジギョウショ</t>
    </rPh>
    <rPh sb="14" eb="15">
      <t>メイ</t>
    </rPh>
    <phoneticPr fontId="7"/>
  </si>
  <si>
    <t>担当者名</t>
    <rPh sb="0" eb="4">
      <t>タントウシャメイ</t>
    </rPh>
    <phoneticPr fontId="7"/>
  </si>
  <si>
    <t>連絡先※1</t>
    <rPh sb="0" eb="3">
      <t>レンラクサキ</t>
    </rPh>
    <phoneticPr fontId="7"/>
  </si>
  <si>
    <t>整備予定建築物</t>
    <rPh sb="0" eb="2">
      <t>セイビ</t>
    </rPh>
    <rPh sb="2" eb="4">
      <t>ヨテイ</t>
    </rPh>
    <rPh sb="4" eb="7">
      <t>ケンチクブツ</t>
    </rPh>
    <phoneticPr fontId="7"/>
  </si>
  <si>
    <t>1.特養</t>
    <phoneticPr fontId="7"/>
  </si>
  <si>
    <t>施設名※1</t>
    <rPh sb="0" eb="3">
      <t>シセツメイ</t>
    </rPh>
    <phoneticPr fontId="7"/>
  </si>
  <si>
    <t>施設種別※1</t>
    <rPh sb="0" eb="2">
      <t>シセツ</t>
    </rPh>
    <rPh sb="2" eb="4">
      <t>シュベツ</t>
    </rPh>
    <phoneticPr fontId="7"/>
  </si>
  <si>
    <t>規模(定員)※1</t>
    <rPh sb="0" eb="2">
      <t>キボ</t>
    </rPh>
    <rPh sb="3" eb="5">
      <t>テイイン</t>
    </rPh>
    <phoneticPr fontId="7"/>
  </si>
  <si>
    <t>人</t>
    <rPh sb="0" eb="1">
      <t>ニン</t>
    </rPh>
    <phoneticPr fontId="7"/>
  </si>
  <si>
    <t>個室数</t>
    <rPh sb="0" eb="2">
      <t>コシツ</t>
    </rPh>
    <rPh sb="2" eb="3">
      <t>スウ</t>
    </rPh>
    <phoneticPr fontId="7"/>
  </si>
  <si>
    <t>室</t>
    <rPh sb="0" eb="1">
      <t>シツ</t>
    </rPh>
    <phoneticPr fontId="7"/>
  </si>
  <si>
    <t>ｼｮｰﾄｽﾃｲ専用居室(特養の場合のみ記載)※1</t>
    <rPh sb="7" eb="9">
      <t>センヨウ</t>
    </rPh>
    <rPh sb="9" eb="11">
      <t>キョシツ</t>
    </rPh>
    <rPh sb="12" eb="14">
      <t>トクヨウ</t>
    </rPh>
    <rPh sb="15" eb="17">
      <t>バアイ</t>
    </rPh>
    <rPh sb="19" eb="21">
      <t>キサイ</t>
    </rPh>
    <phoneticPr fontId="7"/>
  </si>
  <si>
    <t>その他併設施設</t>
    <rPh sb="2" eb="3">
      <t>ホカ</t>
    </rPh>
    <rPh sb="3" eb="5">
      <t>ヘイセツ</t>
    </rPh>
    <rPh sb="5" eb="7">
      <t>シセツ</t>
    </rPh>
    <phoneticPr fontId="7"/>
  </si>
  <si>
    <t>施設整備予定地</t>
    <rPh sb="0" eb="2">
      <t>シセツ</t>
    </rPh>
    <rPh sb="2" eb="4">
      <t>セイビ</t>
    </rPh>
    <phoneticPr fontId="7"/>
  </si>
  <si>
    <t>地目</t>
    <rPh sb="0" eb="2">
      <t>チモク</t>
    </rPh>
    <phoneticPr fontId="7"/>
  </si>
  <si>
    <t>整備予定地面積</t>
    <rPh sb="0" eb="2">
      <t>セイビ</t>
    </rPh>
    <rPh sb="2" eb="4">
      <t>ヨテイ</t>
    </rPh>
    <rPh sb="4" eb="5">
      <t>チ</t>
    </rPh>
    <rPh sb="5" eb="7">
      <t>メンセキ</t>
    </rPh>
    <phoneticPr fontId="7"/>
  </si>
  <si>
    <t>㎡</t>
    <phoneticPr fontId="7"/>
  </si>
  <si>
    <t>用地の権利関係</t>
    <rPh sb="0" eb="2">
      <t>ヨウチ</t>
    </rPh>
    <rPh sb="3" eb="5">
      <t>ケンリ</t>
    </rPh>
    <rPh sb="5" eb="7">
      <t>カンケイ</t>
    </rPh>
    <phoneticPr fontId="7"/>
  </si>
  <si>
    <t>権利関係</t>
    <rPh sb="0" eb="2">
      <t>ケンリ</t>
    </rPh>
    <rPh sb="2" eb="4">
      <t>カンケイ</t>
    </rPh>
    <phoneticPr fontId="7"/>
  </si>
  <si>
    <t>1以外の場合、同意書等の有無</t>
    <rPh sb="1" eb="3">
      <t>イガイ</t>
    </rPh>
    <rPh sb="4" eb="6">
      <t>バアイ</t>
    </rPh>
    <rPh sb="7" eb="10">
      <t>ドウイショ</t>
    </rPh>
    <rPh sb="10" eb="11">
      <t>ナド</t>
    </rPh>
    <rPh sb="12" eb="14">
      <t>ウム</t>
    </rPh>
    <phoneticPr fontId="7"/>
  </si>
  <si>
    <t>1以外の場合は、調整を要する事項等(書き切れない場合は様式5に記載すること)</t>
    <rPh sb="4" eb="6">
      <t>バアイ</t>
    </rPh>
    <rPh sb="8" eb="10">
      <t>チョウセイ</t>
    </rPh>
    <rPh sb="11" eb="12">
      <t>ヨウ</t>
    </rPh>
    <rPh sb="14" eb="16">
      <t>ジコウ</t>
    </rPh>
    <rPh sb="16" eb="17">
      <t>トウ</t>
    </rPh>
    <phoneticPr fontId="7"/>
  </si>
  <si>
    <t>1以外で調整を要する事項等がある場合、調整が完了する予定時期</t>
    <rPh sb="4" eb="6">
      <t>チョウセイ</t>
    </rPh>
    <rPh sb="7" eb="8">
      <t>ヨウ</t>
    </rPh>
    <rPh sb="10" eb="12">
      <t>ジコウ</t>
    </rPh>
    <rPh sb="12" eb="13">
      <t>ナド</t>
    </rPh>
    <rPh sb="16" eb="18">
      <t>バアイ</t>
    </rPh>
    <rPh sb="19" eb="21">
      <t>チョウセイ</t>
    </rPh>
    <rPh sb="22" eb="24">
      <t>カンリョウ</t>
    </rPh>
    <rPh sb="26" eb="28">
      <t>ヨテイ</t>
    </rPh>
    <rPh sb="28" eb="30">
      <t>ジキ</t>
    </rPh>
    <rPh sb="29" eb="30">
      <t>テイジ</t>
    </rPh>
    <phoneticPr fontId="7"/>
  </si>
  <si>
    <t>1.取得済
2.購入予定
3.借地予定
4.寄付予定</t>
    <rPh sb="2" eb="4">
      <t>シュトク</t>
    </rPh>
    <rPh sb="4" eb="5">
      <t>ズ</t>
    </rPh>
    <rPh sb="15" eb="17">
      <t>シャクチ</t>
    </rPh>
    <rPh sb="17" eb="19">
      <t>ヨテイ</t>
    </rPh>
    <rPh sb="22" eb="24">
      <t>キフ</t>
    </rPh>
    <rPh sb="24" eb="26">
      <t>ヨテイ</t>
    </rPh>
    <phoneticPr fontId="7"/>
  </si>
  <si>
    <t>有・無</t>
    <rPh sb="0" eb="1">
      <t>ア</t>
    </rPh>
    <rPh sb="2" eb="3">
      <t>ナ</t>
    </rPh>
    <phoneticPr fontId="7"/>
  </si>
  <si>
    <t>(同意書等が無い場合、
入手予定時期：　年　　月)
調整が完了する予定時期
　　　　　年　　月</t>
    <rPh sb="1" eb="4">
      <t>ドウイショ</t>
    </rPh>
    <rPh sb="4" eb="5">
      <t>ナド</t>
    </rPh>
    <rPh sb="6" eb="7">
      <t>ナ</t>
    </rPh>
    <rPh sb="8" eb="10">
      <t>バアイ</t>
    </rPh>
    <rPh sb="12" eb="14">
      <t>ニュウシュ</t>
    </rPh>
    <rPh sb="14" eb="16">
      <t>ヨテイ</t>
    </rPh>
    <rPh sb="16" eb="18">
      <t>ジキ</t>
    </rPh>
    <rPh sb="20" eb="21">
      <t>ネン</t>
    </rPh>
    <rPh sb="23" eb="24">
      <t>ツキ</t>
    </rPh>
    <rPh sb="26" eb="28">
      <t>チョウセイ</t>
    </rPh>
    <rPh sb="29" eb="31">
      <t>カンリョウ</t>
    </rPh>
    <rPh sb="33" eb="35">
      <t>ヨテイ</t>
    </rPh>
    <rPh sb="35" eb="37">
      <t>ジキ</t>
    </rPh>
    <rPh sb="43" eb="44">
      <t>ネン</t>
    </rPh>
    <rPh sb="46" eb="47">
      <t>ツキ</t>
    </rPh>
    <phoneticPr fontId="7"/>
  </si>
  <si>
    <t>協力医療機関等</t>
    <rPh sb="2" eb="4">
      <t>イリョウ</t>
    </rPh>
    <rPh sb="4" eb="6">
      <t>キカン</t>
    </rPh>
    <rPh sb="6" eb="7">
      <t>ナド</t>
    </rPh>
    <phoneticPr fontId="7"/>
  </si>
  <si>
    <t>協力医療機関の名称</t>
    <rPh sb="0" eb="2">
      <t>キョウリョク</t>
    </rPh>
    <rPh sb="2" eb="4">
      <t>イリョウ</t>
    </rPh>
    <rPh sb="4" eb="6">
      <t>キカン</t>
    </rPh>
    <rPh sb="7" eb="9">
      <t>メイショウ</t>
    </rPh>
    <phoneticPr fontId="7"/>
  </si>
  <si>
    <t>病院
(診療科名：　　　　　　)</t>
    <rPh sb="0" eb="2">
      <t>ビョウイン</t>
    </rPh>
    <rPh sb="4" eb="7">
      <t>シンリョウカ</t>
    </rPh>
    <rPh sb="7" eb="8">
      <t>メイ</t>
    </rPh>
    <phoneticPr fontId="7"/>
  </si>
  <si>
    <t>整備予定施設からの距離</t>
    <rPh sb="0" eb="2">
      <t>セイビ</t>
    </rPh>
    <rPh sb="2" eb="4">
      <t>ヨテイ</t>
    </rPh>
    <rPh sb="4" eb="6">
      <t>シセツ</t>
    </rPh>
    <rPh sb="9" eb="11">
      <t>キョリ</t>
    </rPh>
    <phoneticPr fontId="7"/>
  </si>
  <si>
    <t>km</t>
    <phoneticPr fontId="7"/>
  </si>
  <si>
    <t>協力歯科医療機関の名称</t>
    <rPh sb="0" eb="2">
      <t>キョウリョク</t>
    </rPh>
    <rPh sb="2" eb="4">
      <t>シカ</t>
    </rPh>
    <rPh sb="4" eb="6">
      <t>イリョウ</t>
    </rPh>
    <rPh sb="6" eb="8">
      <t>キカン</t>
    </rPh>
    <rPh sb="9" eb="11">
      <t>メイショウ</t>
    </rPh>
    <phoneticPr fontId="7"/>
  </si>
  <si>
    <t>整備予定施設からの距離</t>
    <phoneticPr fontId="7"/>
  </si>
  <si>
    <t>進入路の状況</t>
    <phoneticPr fontId="7"/>
  </si>
  <si>
    <t>緊急車両等の進入</t>
    <rPh sb="0" eb="2">
      <t>キンキュウ</t>
    </rPh>
    <rPh sb="2" eb="4">
      <t>シャリョウ</t>
    </rPh>
    <rPh sb="4" eb="5">
      <t>ナド</t>
    </rPh>
    <rPh sb="6" eb="8">
      <t>シンニュウ</t>
    </rPh>
    <phoneticPr fontId="7"/>
  </si>
  <si>
    <t>可・不可</t>
    <rPh sb="0" eb="1">
      <t>カ</t>
    </rPh>
    <rPh sb="2" eb="4">
      <t>フカ</t>
    </rPh>
    <phoneticPr fontId="7"/>
  </si>
  <si>
    <t>現況幅員(最も狭い場所)</t>
    <rPh sb="0" eb="2">
      <t>ゲンキョウ</t>
    </rPh>
    <rPh sb="2" eb="4">
      <t>フクイン</t>
    </rPh>
    <rPh sb="5" eb="6">
      <t>モット</t>
    </rPh>
    <rPh sb="7" eb="8">
      <t>セマ</t>
    </rPh>
    <rPh sb="9" eb="11">
      <t>バショ</t>
    </rPh>
    <phoneticPr fontId="7"/>
  </si>
  <si>
    <t>m</t>
    <phoneticPr fontId="7"/>
  </si>
  <si>
    <t>前面道路の状況</t>
    <phoneticPr fontId="7"/>
  </si>
  <si>
    <t>国道・県道・市町村道・その他(　　　　　)</t>
    <rPh sb="0" eb="2">
      <t>コクドウ</t>
    </rPh>
    <rPh sb="3" eb="5">
      <t>ケンドウ</t>
    </rPh>
    <rPh sb="6" eb="9">
      <t>シチョウソン</t>
    </rPh>
    <rPh sb="9" eb="10">
      <t>ドウ</t>
    </rPh>
    <rPh sb="13" eb="14">
      <t>タ</t>
    </rPh>
    <phoneticPr fontId="7"/>
  </si>
  <si>
    <t>上水道及び排水路の確保</t>
    <phoneticPr fontId="7"/>
  </si>
  <si>
    <t>上水道</t>
    <rPh sb="0" eb="3">
      <t>ジョウスイドウ</t>
    </rPh>
    <phoneticPr fontId="7"/>
  </si>
  <si>
    <t>敷設済・延長工事要</t>
    <rPh sb="0" eb="2">
      <t>フセツ</t>
    </rPh>
    <rPh sb="2" eb="3">
      <t>スミ</t>
    </rPh>
    <rPh sb="4" eb="6">
      <t>エンチョウ</t>
    </rPh>
    <rPh sb="6" eb="8">
      <t>コウジ</t>
    </rPh>
    <rPh sb="8" eb="9">
      <t>ヨウ</t>
    </rPh>
    <phoneticPr fontId="7"/>
  </si>
  <si>
    <t>排水路</t>
    <rPh sb="0" eb="3">
      <t>ハイスイロ</t>
    </rPh>
    <phoneticPr fontId="7"/>
  </si>
  <si>
    <t>敷設済・工事要</t>
    <phoneticPr fontId="7"/>
  </si>
  <si>
    <t>公共交通機関の状況</t>
    <phoneticPr fontId="7"/>
  </si>
  <si>
    <t>鉄道</t>
    <rPh sb="0" eb="2">
      <t>テツドウ</t>
    </rPh>
    <phoneticPr fontId="7"/>
  </si>
  <si>
    <t>　　　　　　駅まで　　　　　km</t>
    <phoneticPr fontId="7"/>
  </si>
  <si>
    <t>バス</t>
    <phoneticPr fontId="7"/>
  </si>
  <si>
    <t>　　　　バス停まで　　　　　km</t>
    <phoneticPr fontId="7"/>
  </si>
  <si>
    <t>敷地内に確保</t>
    <rPh sb="0" eb="3">
      <t>シキチナイ</t>
    </rPh>
    <rPh sb="4" eb="6">
      <t>カクホ</t>
    </rPh>
    <phoneticPr fontId="7"/>
  </si>
  <si>
    <t>台</t>
    <rPh sb="0" eb="1">
      <t>ダイ</t>
    </rPh>
    <phoneticPr fontId="7"/>
  </si>
  <si>
    <t>敷地外に確保</t>
    <rPh sb="0" eb="3">
      <t>シキチガイ</t>
    </rPh>
    <rPh sb="4" eb="6">
      <t>カクホ</t>
    </rPh>
    <phoneticPr fontId="7"/>
  </si>
  <si>
    <t>整備予定建築物の概要</t>
    <rPh sb="0" eb="2">
      <t>セイビ</t>
    </rPh>
    <rPh sb="2" eb="4">
      <t>ヨテイ</t>
    </rPh>
    <rPh sb="4" eb="7">
      <t>ケンチクブツ</t>
    </rPh>
    <rPh sb="8" eb="10">
      <t>ガイヨウ</t>
    </rPh>
    <phoneticPr fontId="7"/>
  </si>
  <si>
    <t>建築区分</t>
    <rPh sb="0" eb="2">
      <t>ケンチク</t>
    </rPh>
    <rPh sb="2" eb="4">
      <t>クブン</t>
    </rPh>
    <phoneticPr fontId="7"/>
  </si>
  <si>
    <t>構造</t>
    <rPh sb="0" eb="2">
      <t>コウゾウ</t>
    </rPh>
    <phoneticPr fontId="7"/>
  </si>
  <si>
    <t>造</t>
    <rPh sb="0" eb="1">
      <t>ツク</t>
    </rPh>
    <phoneticPr fontId="7"/>
  </si>
  <si>
    <t>階数</t>
    <rPh sb="0" eb="2">
      <t>カイスウ</t>
    </rPh>
    <phoneticPr fontId="7"/>
  </si>
  <si>
    <t>階建</t>
    <rPh sb="0" eb="1">
      <t>カイ</t>
    </rPh>
    <rPh sb="1" eb="2">
      <t>タ</t>
    </rPh>
    <phoneticPr fontId="7"/>
  </si>
  <si>
    <t>建築面積</t>
    <rPh sb="0" eb="2">
      <t>ケンチク</t>
    </rPh>
    <rPh sb="2" eb="4">
      <t>メンセキ</t>
    </rPh>
    <phoneticPr fontId="7"/>
  </si>
  <si>
    <t>㎡</t>
    <phoneticPr fontId="7"/>
  </si>
  <si>
    <t>延床面積①</t>
    <rPh sb="0" eb="1">
      <t>ノ</t>
    </rPh>
    <rPh sb="1" eb="2">
      <t>ユカ</t>
    </rPh>
    <rPh sb="2" eb="4">
      <t>メンセキ</t>
    </rPh>
    <phoneticPr fontId="7"/>
  </si>
  <si>
    <t>㎡</t>
    <phoneticPr fontId="7"/>
  </si>
  <si>
    <t>工期</t>
    <rPh sb="0" eb="2">
      <t>コウキ</t>
    </rPh>
    <phoneticPr fontId="7"/>
  </si>
  <si>
    <t>年　　月～　　年　　月</t>
    <rPh sb="0" eb="1">
      <t>ネン</t>
    </rPh>
    <rPh sb="3" eb="4">
      <t>ツキ</t>
    </rPh>
    <rPh sb="7" eb="8">
      <t>ネン</t>
    </rPh>
    <rPh sb="10" eb="11">
      <t>ツキ</t>
    </rPh>
    <phoneticPr fontId="7"/>
  </si>
  <si>
    <t>開設時期</t>
    <rPh sb="0" eb="2">
      <t>カイセツ</t>
    </rPh>
    <rPh sb="2" eb="4">
      <t>ジキ</t>
    </rPh>
    <phoneticPr fontId="7"/>
  </si>
  <si>
    <t>年　　月</t>
    <rPh sb="0" eb="1">
      <t>ネン</t>
    </rPh>
    <rPh sb="3" eb="4">
      <t>ツキ</t>
    </rPh>
    <phoneticPr fontId="7"/>
  </si>
  <si>
    <t>建物の権利関係</t>
    <rPh sb="0" eb="2">
      <t>タテモノ</t>
    </rPh>
    <rPh sb="3" eb="5">
      <t>ケンリ</t>
    </rPh>
    <rPh sb="5" eb="7">
      <t>カンケイ</t>
    </rPh>
    <phoneticPr fontId="7"/>
  </si>
  <si>
    <t>1.自己建築又は取得済
2.購入予定
3.借家予定
4.寄付予定</t>
    <rPh sb="2" eb="4">
      <t>ジコ</t>
    </rPh>
    <rPh sb="4" eb="6">
      <t>ケンチク</t>
    </rPh>
    <rPh sb="6" eb="7">
      <t>マタ</t>
    </rPh>
    <rPh sb="21" eb="23">
      <t>シャクヤ</t>
    </rPh>
    <rPh sb="23" eb="25">
      <t>ヨテイ</t>
    </rPh>
    <rPh sb="28" eb="30">
      <t>キフ</t>
    </rPh>
    <rPh sb="30" eb="32">
      <t>ヨテイ</t>
    </rPh>
    <phoneticPr fontId="7"/>
  </si>
  <si>
    <t>有・無</t>
    <rPh sb="0" eb="1">
      <t>タモツ</t>
    </rPh>
    <rPh sb="2" eb="3">
      <t>ナ</t>
    </rPh>
    <phoneticPr fontId="7"/>
  </si>
  <si>
    <t>土地利用の制限等</t>
    <phoneticPr fontId="7"/>
  </si>
  <si>
    <t>項目</t>
    <rPh sb="0" eb="2">
      <t>コウモク</t>
    </rPh>
    <phoneticPr fontId="7"/>
  </si>
  <si>
    <t>該当の有無</t>
    <rPh sb="0" eb="2">
      <t>ガイトウ</t>
    </rPh>
    <rPh sb="3" eb="5">
      <t>ウム</t>
    </rPh>
    <phoneticPr fontId="7"/>
  </si>
  <si>
    <t>1以外の場合、その内容及び所管行政庁や関係者との話し合いの状況(記入欄で書き切れない場合は様式5に記載して下さい)</t>
    <rPh sb="1" eb="3">
      <t>イガイ</t>
    </rPh>
    <rPh sb="4" eb="6">
      <t>バアイ</t>
    </rPh>
    <rPh sb="9" eb="11">
      <t>ナイヨウ</t>
    </rPh>
    <rPh sb="11" eb="12">
      <t>オヨ</t>
    </rPh>
    <rPh sb="32" eb="35">
      <t>キニュウラン</t>
    </rPh>
    <rPh sb="36" eb="37">
      <t>カ</t>
    </rPh>
    <rPh sb="38" eb="39">
      <t>キ</t>
    </rPh>
    <rPh sb="42" eb="44">
      <t>バアイ</t>
    </rPh>
    <rPh sb="45" eb="47">
      <t>ヨウシキ</t>
    </rPh>
    <rPh sb="49" eb="51">
      <t>キサイ</t>
    </rPh>
    <rPh sb="53" eb="54">
      <t>クダ</t>
    </rPh>
    <phoneticPr fontId="7"/>
  </si>
  <si>
    <t>1以外の場合、利用制限の解除等の予定時期</t>
    <rPh sb="1" eb="3">
      <t>イガイ</t>
    </rPh>
    <rPh sb="7" eb="9">
      <t>リヨウ</t>
    </rPh>
    <rPh sb="9" eb="11">
      <t>セイゲン</t>
    </rPh>
    <rPh sb="12" eb="14">
      <t>カイジョ</t>
    </rPh>
    <rPh sb="14" eb="15">
      <t>ナド</t>
    </rPh>
    <rPh sb="16" eb="18">
      <t>ヨテイ</t>
    </rPh>
    <rPh sb="18" eb="20">
      <t>ジキ</t>
    </rPh>
    <phoneticPr fontId="7"/>
  </si>
  <si>
    <t>整備予定地の抵当権等</t>
    <rPh sb="0" eb="2">
      <t>セイビ</t>
    </rPh>
    <rPh sb="2" eb="5">
      <t>ヨテイチ</t>
    </rPh>
    <rPh sb="6" eb="9">
      <t>テイトウケン</t>
    </rPh>
    <rPh sb="9" eb="10">
      <t>ナド</t>
    </rPh>
    <phoneticPr fontId="7"/>
  </si>
  <si>
    <t>1.無
2.有(福祉医療機構)
3.有(福祉医療機構以外)</t>
    <rPh sb="2" eb="3">
      <t>ナ</t>
    </rPh>
    <rPh sb="8" eb="10">
      <t>フクシ</t>
    </rPh>
    <rPh sb="10" eb="12">
      <t>イリョウ</t>
    </rPh>
    <rPh sb="12" eb="14">
      <t>キコウ</t>
    </rPh>
    <rPh sb="18" eb="19">
      <t>ア</t>
    </rPh>
    <rPh sb="26" eb="28">
      <t>イガイ</t>
    </rPh>
    <phoneticPr fontId="7"/>
  </si>
  <si>
    <t>-</t>
    <phoneticPr fontId="7"/>
  </si>
  <si>
    <t>都市計画区域区分</t>
    <phoneticPr fontId="7"/>
  </si>
  <si>
    <t>1.無
2.有(市街化区域)
3.有(市街化調整区域)</t>
    <rPh sb="2" eb="3">
      <t>ナ</t>
    </rPh>
    <rPh sb="17" eb="18">
      <t>ア</t>
    </rPh>
    <phoneticPr fontId="7"/>
  </si>
  <si>
    <t>農振農用地の該当有無</t>
    <phoneticPr fontId="7"/>
  </si>
  <si>
    <t>1.無・2.有</t>
    <rPh sb="2" eb="3">
      <t>ナ</t>
    </rPh>
    <phoneticPr fontId="7"/>
  </si>
  <si>
    <t>農地転用の有無</t>
    <rPh sb="0" eb="2">
      <t>ノウチ</t>
    </rPh>
    <rPh sb="2" eb="4">
      <t>テンヨウ</t>
    </rPh>
    <rPh sb="5" eb="7">
      <t>ウム</t>
    </rPh>
    <phoneticPr fontId="7"/>
  </si>
  <si>
    <t>開発協議の有無</t>
    <phoneticPr fontId="7"/>
  </si>
  <si>
    <t>(開発審査会の必要な場合、
 諮問予定時期　　年　　月)
　　　　　年　　月</t>
    <rPh sb="1" eb="3">
      <t>カイハツ</t>
    </rPh>
    <rPh sb="3" eb="6">
      <t>シンサカイ</t>
    </rPh>
    <rPh sb="7" eb="9">
      <t>ヒツヨウ</t>
    </rPh>
    <rPh sb="10" eb="12">
      <t>バアイ</t>
    </rPh>
    <rPh sb="15" eb="17">
      <t>シモン</t>
    </rPh>
    <rPh sb="17" eb="19">
      <t>ヨテイ</t>
    </rPh>
    <rPh sb="19" eb="21">
      <t>ジキ</t>
    </rPh>
    <rPh sb="20" eb="21">
      <t>テイジ</t>
    </rPh>
    <rPh sb="23" eb="24">
      <t>ネン</t>
    </rPh>
    <rPh sb="26" eb="27">
      <t>ツキ</t>
    </rPh>
    <phoneticPr fontId="7"/>
  </si>
  <si>
    <t>保安林に関する該当有無</t>
    <phoneticPr fontId="7"/>
  </si>
  <si>
    <t>文化財保護法に定める区域</t>
    <phoneticPr fontId="7"/>
  </si>
  <si>
    <t>ばい煙、騒音、振動等の影響</t>
    <rPh sb="0" eb="3">
      <t>バイエン</t>
    </rPh>
    <rPh sb="4" eb="6">
      <t>ソウオン</t>
    </rPh>
    <rPh sb="7" eb="9">
      <t>シンドウ</t>
    </rPh>
    <rPh sb="9" eb="10">
      <t>トウ</t>
    </rPh>
    <rPh sb="11" eb="13">
      <t>エイキョウ</t>
    </rPh>
    <phoneticPr fontId="7"/>
  </si>
  <si>
    <t>隣接家屋に対する日照等問題</t>
    <rPh sb="0" eb="2">
      <t>リンセツ</t>
    </rPh>
    <rPh sb="2" eb="4">
      <t>カオク</t>
    </rPh>
    <rPh sb="5" eb="6">
      <t>タイ</t>
    </rPh>
    <rPh sb="8" eb="10">
      <t>ニッショウ</t>
    </rPh>
    <rPh sb="10" eb="11">
      <t>トウ</t>
    </rPh>
    <rPh sb="11" eb="13">
      <t>モンダイ</t>
    </rPh>
    <phoneticPr fontId="7"/>
  </si>
  <si>
    <t>地域住民(自治会、水利組合、隣接地権者等)に対する調整状況</t>
    <phoneticPr fontId="7"/>
  </si>
  <si>
    <t>1.問題無・2.問題有</t>
    <rPh sb="2" eb="4">
      <t>モンダイ</t>
    </rPh>
    <rPh sb="4" eb="5">
      <t>ナ</t>
    </rPh>
    <rPh sb="8" eb="10">
      <t>モンダイ</t>
    </rPh>
    <rPh sb="10" eb="11">
      <t>ア</t>
    </rPh>
    <phoneticPr fontId="7"/>
  </si>
  <si>
    <t>その他(　　　　　　)</t>
    <rPh sb="2" eb="3">
      <t>タ</t>
    </rPh>
    <phoneticPr fontId="7"/>
  </si>
  <si>
    <t>災害に係る指定区域</t>
    <rPh sb="0" eb="2">
      <t>サイガイ</t>
    </rPh>
    <rPh sb="3" eb="4">
      <t>カカ</t>
    </rPh>
    <rPh sb="5" eb="7">
      <t>シテイ</t>
    </rPh>
    <rPh sb="7" eb="9">
      <t>クイキ</t>
    </rPh>
    <phoneticPr fontId="7"/>
  </si>
  <si>
    <t>1.無
2.有(　　　　m)</t>
    <rPh sb="2" eb="3">
      <t>ム</t>
    </rPh>
    <rPh sb="6" eb="7">
      <t>ユウ</t>
    </rPh>
    <phoneticPr fontId="7"/>
  </si>
  <si>
    <t>事業費
・財源
[千円]</t>
    <phoneticPr fontId="7"/>
  </si>
  <si>
    <t>項目</t>
    <rPh sb="0" eb="2">
      <t>コウモク</t>
    </rPh>
    <phoneticPr fontId="12"/>
  </si>
  <si>
    <t>左の財源</t>
    <rPh sb="0" eb="1">
      <t>ヒダリ</t>
    </rPh>
    <rPh sb="2" eb="4">
      <t>ザイゲン</t>
    </rPh>
    <phoneticPr fontId="12"/>
  </si>
  <si>
    <t>補助金</t>
    <rPh sb="0" eb="1">
      <t>ホ</t>
    </rPh>
    <rPh sb="1" eb="2">
      <t>スケ</t>
    </rPh>
    <rPh sb="2" eb="3">
      <t>キン</t>
    </rPh>
    <phoneticPr fontId="12"/>
  </si>
  <si>
    <t>福祉医療機構借入金</t>
    <rPh sb="0" eb="2">
      <t>フクシ</t>
    </rPh>
    <rPh sb="2" eb="4">
      <t>イリョウ</t>
    </rPh>
    <rPh sb="4" eb="6">
      <t>キコウ</t>
    </rPh>
    <rPh sb="6" eb="9">
      <t>カリイレキン</t>
    </rPh>
    <phoneticPr fontId="12"/>
  </si>
  <si>
    <t>その他金融機関借入金</t>
    <rPh sb="2" eb="3">
      <t>タ</t>
    </rPh>
    <rPh sb="3" eb="5">
      <t>キンユウ</t>
    </rPh>
    <rPh sb="5" eb="7">
      <t>キカン</t>
    </rPh>
    <rPh sb="7" eb="10">
      <t>カリイレキン</t>
    </rPh>
    <phoneticPr fontId="12"/>
  </si>
  <si>
    <t>その他借入金</t>
    <rPh sb="2" eb="3">
      <t>タ</t>
    </rPh>
    <rPh sb="3" eb="6">
      <t>カリイレキン</t>
    </rPh>
    <phoneticPr fontId="12"/>
  </si>
  <si>
    <t>寄付金</t>
    <rPh sb="0" eb="3">
      <t>キフキン</t>
    </rPh>
    <phoneticPr fontId="12"/>
  </si>
  <si>
    <t>設計監理費</t>
    <rPh sb="0" eb="2">
      <t>セッケイ</t>
    </rPh>
    <rPh sb="2" eb="4">
      <t>カンリ</t>
    </rPh>
    <rPh sb="4" eb="5">
      <t>ヒ</t>
    </rPh>
    <phoneticPr fontId="12"/>
  </si>
  <si>
    <t>合計</t>
    <rPh sb="0" eb="2">
      <t>ゴウケイ</t>
    </rPh>
    <phoneticPr fontId="12"/>
  </si>
  <si>
    <t>1㎡あたり建築単価（上記建築費②÷延べ床面積①）</t>
    <rPh sb="5" eb="7">
      <t>ケンチク</t>
    </rPh>
    <rPh sb="7" eb="9">
      <t>タンカ</t>
    </rPh>
    <phoneticPr fontId="12"/>
  </si>
  <si>
    <t>※1　公表予定</t>
    <phoneticPr fontId="7"/>
  </si>
  <si>
    <t>(仮称)社会福祉法人　○○会</t>
    <rPh sb="1" eb="3">
      <t>カショウ</t>
    </rPh>
    <rPh sb="4" eb="10">
      <t>シャカイフクシホウジン</t>
    </rPh>
    <rPh sb="13" eb="14">
      <t>カイ</t>
    </rPh>
    <phoneticPr fontId="7"/>
  </si>
  <si>
    <t>奈良　次郎</t>
    <rPh sb="0" eb="2">
      <t>ナラ</t>
    </rPh>
    <rPh sb="3" eb="5">
      <t>ジロウ</t>
    </rPh>
    <phoneticPr fontId="7"/>
  </si>
  <si>
    <t>（既設法人の場合は、本部、本社の所在地を記入してください。新設法人の場合は、代表者の住所等）　○○市○○町１２３番地</t>
    <rPh sb="1" eb="3">
      <t>キセツ</t>
    </rPh>
    <rPh sb="3" eb="5">
      <t>ホウジン</t>
    </rPh>
    <rPh sb="6" eb="8">
      <t>バアイ</t>
    </rPh>
    <rPh sb="10" eb="12">
      <t>ホンブ</t>
    </rPh>
    <rPh sb="13" eb="15">
      <t>ホンシャ</t>
    </rPh>
    <rPh sb="16" eb="19">
      <t>ショザイチ</t>
    </rPh>
    <rPh sb="20" eb="22">
      <t>キニュウ</t>
    </rPh>
    <rPh sb="29" eb="31">
      <t>シンセツ</t>
    </rPh>
    <rPh sb="31" eb="33">
      <t>ホウジン</t>
    </rPh>
    <rPh sb="34" eb="36">
      <t>バアイ</t>
    </rPh>
    <rPh sb="38" eb="41">
      <t>ダイヒョウシャ</t>
    </rPh>
    <rPh sb="42" eb="45">
      <t>ジュウショナド</t>
    </rPh>
    <rPh sb="49" eb="50">
      <t>シ</t>
    </rPh>
    <rPh sb="52" eb="53">
      <t>マチ</t>
    </rPh>
    <rPh sb="56" eb="58">
      <t>バンチ</t>
    </rPh>
    <phoneticPr fontId="7"/>
  </si>
  <si>
    <t>デイサービスセンター「○○○」、ビル賃貸業「（株）□□□」</t>
    <rPh sb="23" eb="24">
      <t>カブ</t>
    </rPh>
    <phoneticPr fontId="7"/>
  </si>
  <si>
    <t>xxxx-xx-xxxx</t>
    <phoneticPr fontId="7"/>
  </si>
  <si>
    <t>○○市△△町□□321、322、323、324-1、324-2</t>
    <rPh sb="2" eb="3">
      <t>シ</t>
    </rPh>
    <phoneticPr fontId="7"/>
  </si>
  <si>
    <t>宅地、雑種地、田</t>
    <phoneticPr fontId="7"/>
  </si>
  <si>
    <t>xxxx㎡</t>
    <phoneticPr fontId="7"/>
  </si>
  <si>
    <t>購入金額について、概ね合意を得ているが、書面による取り交わしはしていない。</t>
    <rPh sb="0" eb="2">
      <t>コウニュウ</t>
    </rPh>
    <rPh sb="2" eb="4">
      <t>キンガク</t>
    </rPh>
    <rPh sb="9" eb="10">
      <t>オオム</t>
    </rPh>
    <rPh sb="11" eb="13">
      <t>ゴウイ</t>
    </rPh>
    <rPh sb="14" eb="15">
      <t>エ</t>
    </rPh>
    <rPh sb="20" eb="22">
      <t>ショメン</t>
    </rPh>
    <rPh sb="25" eb="26">
      <t>ト</t>
    </rPh>
    <rPh sb="27" eb="28">
      <t>カ</t>
    </rPh>
    <phoneticPr fontId="7"/>
  </si>
  <si>
    <t>○○病院(診療科名：内科、外科、整形外科、放射線科、皮膚科、精神科)</t>
    <rPh sb="2" eb="4">
      <t>ビョウイン</t>
    </rPh>
    <rPh sb="5" eb="8">
      <t>シンリョウカ</t>
    </rPh>
    <rPh sb="8" eb="9">
      <t>メイ</t>
    </rPh>
    <phoneticPr fontId="7"/>
  </si>
  <si>
    <t>1km</t>
    <phoneticPr fontId="7"/>
  </si>
  <si>
    <t>○○歯科</t>
    <rPh sb="2" eb="4">
      <t>シカ</t>
    </rPh>
    <phoneticPr fontId="7"/>
  </si>
  <si>
    <t>0.5km</t>
    <phoneticPr fontId="7"/>
  </si>
  <si>
    <t>4m</t>
    <phoneticPr fontId="7"/>
  </si>
  <si>
    <t>敷設済・工事要</t>
    <phoneticPr fontId="7"/>
  </si>
  <si>
    <t>　　　　　　○○駅まで　　　　0.5km</t>
    <phoneticPr fontId="7"/>
  </si>
  <si>
    <t>　　　　△△バス停まで　　　　0.1km</t>
    <phoneticPr fontId="7"/>
  </si>
  <si>
    <t>40台</t>
    <rPh sb="2" eb="3">
      <t>ダイ</t>
    </rPh>
    <phoneticPr fontId="7"/>
  </si>
  <si>
    <t>20台</t>
    <rPh sb="2" eb="3">
      <t>ダイ</t>
    </rPh>
    <phoneticPr fontId="7"/>
  </si>
  <si>
    <t>鉄筋コンクリート造</t>
    <rPh sb="0" eb="2">
      <t>テッキン</t>
    </rPh>
    <rPh sb="8" eb="9">
      <t>ツク</t>
    </rPh>
    <phoneticPr fontId="7"/>
  </si>
  <si>
    <t>3階建</t>
    <rPh sb="1" eb="2">
      <t>カイ</t>
    </rPh>
    <rPh sb="2" eb="3">
      <t>タ</t>
    </rPh>
    <phoneticPr fontId="7"/>
  </si>
  <si>
    <t>1230㎡</t>
    <phoneticPr fontId="7"/>
  </si>
  <si>
    <t>-</t>
    <phoneticPr fontId="7"/>
  </si>
  <si>
    <t>県○○課と協議しxxxxについて調整中。詳細は様式5に記載のとおり。</t>
    <rPh sb="0" eb="1">
      <t>ケン</t>
    </rPh>
    <rPh sb="3" eb="4">
      <t>カ</t>
    </rPh>
    <rPh sb="5" eb="7">
      <t>キョウギ</t>
    </rPh>
    <rPh sb="16" eb="19">
      <t>チョウセイチュウ</t>
    </rPh>
    <rPh sb="20" eb="22">
      <t>ショウサイ</t>
    </rPh>
    <rPh sb="23" eb="25">
      <t>ヨウシキ</t>
    </rPh>
    <rPh sb="27" eb="29">
      <t>キサイ</t>
    </rPh>
    <phoneticPr fontId="7"/>
  </si>
  <si>
    <t>市○○課と協議しxxxxについて調整中。詳細は様式5に記載のとおり。</t>
    <rPh sb="0" eb="1">
      <t>シ</t>
    </rPh>
    <rPh sb="3" eb="4">
      <t>カ</t>
    </rPh>
    <rPh sb="5" eb="7">
      <t>キョウギ</t>
    </rPh>
    <rPh sb="16" eb="19">
      <t>チョウセイチュウ</t>
    </rPh>
    <rPh sb="20" eb="22">
      <t>ショウサイ</t>
    </rPh>
    <rPh sb="23" eb="25">
      <t>ヨウシキ</t>
    </rPh>
    <rPh sb="27" eb="29">
      <t>キサイ</t>
    </rPh>
    <phoneticPr fontId="7"/>
  </si>
  <si>
    <t>1.無
2.有(　　　0.5　m)</t>
    <rPh sb="2" eb="3">
      <t>ム</t>
    </rPh>
    <rPh sb="6" eb="7">
      <t>ユウ</t>
    </rPh>
    <phoneticPr fontId="7"/>
  </si>
  <si>
    <t>法人名※1</t>
    <rPh sb="0" eb="2">
      <t>ホウジン</t>
    </rPh>
    <rPh sb="2" eb="3">
      <t>メイ</t>
    </rPh>
    <phoneticPr fontId="7"/>
  </si>
  <si>
    <t>代表者名※1</t>
    <rPh sb="0" eb="3">
      <t>ダイヒョウシャ</t>
    </rPh>
    <rPh sb="3" eb="4">
      <t>メイ</t>
    </rPh>
    <phoneticPr fontId="7"/>
  </si>
  <si>
    <t>自己資金</t>
    <rPh sb="0" eb="2">
      <t>ジコ</t>
    </rPh>
    <rPh sb="2" eb="4">
      <t>シキン</t>
    </rPh>
    <phoneticPr fontId="12"/>
  </si>
  <si>
    <t>まるまるかい</t>
    <phoneticPr fontId="7"/>
  </si>
  <si>
    <t>なら　じろう</t>
    <phoneticPr fontId="7"/>
  </si>
  <si>
    <t>奈良　次郎</t>
    <phoneticPr fontId="7"/>
  </si>
  <si>
    <t>大和　太郎</t>
    <phoneticPr fontId="7"/>
  </si>
  <si>
    <t>しかくしかくえん</t>
    <phoneticPr fontId="7"/>
  </si>
  <si>
    <t>□□苑</t>
    <phoneticPr fontId="7"/>
  </si>
  <si>
    <t>20人</t>
    <rPh sb="2" eb="3">
      <t>ニン</t>
    </rPh>
    <phoneticPr fontId="7"/>
  </si>
  <si>
    <t>3210㎡</t>
    <phoneticPr fontId="7"/>
  </si>
  <si>
    <t>○○歯科</t>
    <phoneticPr fontId="7"/>
  </si>
  <si>
    <t>計画推進体制の確認表</t>
    <rPh sb="0" eb="2">
      <t>ケイカク</t>
    </rPh>
    <rPh sb="2" eb="4">
      <t>スイシン</t>
    </rPh>
    <rPh sb="4" eb="6">
      <t>タイセイ</t>
    </rPh>
    <rPh sb="7" eb="9">
      <t>カクニン</t>
    </rPh>
    <rPh sb="9" eb="10">
      <t>ヒョウ</t>
    </rPh>
    <phoneticPr fontId="7"/>
  </si>
  <si>
    <t>　施設整備計画推進（新設社会福祉法人は法人設立のための計画推進を含む）のための、各種計画立案、関係機関との協議、各種書類の作成、人材確保等を行う具体的な担当者名を記入すること。</t>
    <rPh sb="81" eb="83">
      <t>キニュウ</t>
    </rPh>
    <phoneticPr fontId="7"/>
  </si>
  <si>
    <t>○整備計画推進のための組織</t>
    <rPh sb="1" eb="3">
      <t>セイビ</t>
    </rPh>
    <rPh sb="3" eb="5">
      <t>ケイカク</t>
    </rPh>
    <rPh sb="5" eb="7">
      <t>スイシン</t>
    </rPh>
    <rPh sb="11" eb="13">
      <t>ソシキ</t>
    </rPh>
    <phoneticPr fontId="7"/>
  </si>
  <si>
    <t>職種等</t>
    <rPh sb="0" eb="2">
      <t>ショクシュ</t>
    </rPh>
    <rPh sb="2" eb="3">
      <t>ナド</t>
    </rPh>
    <phoneticPr fontId="12"/>
  </si>
  <si>
    <t>氏名</t>
    <rPh sb="0" eb="2">
      <t>シメイ</t>
    </rPh>
    <phoneticPr fontId="7"/>
  </si>
  <si>
    <t>職業（社会福祉関係経歴等）</t>
    <rPh sb="0" eb="2">
      <t>ショクギョウ</t>
    </rPh>
    <rPh sb="3" eb="5">
      <t>シャカイ</t>
    </rPh>
    <rPh sb="5" eb="7">
      <t>フクシ</t>
    </rPh>
    <rPh sb="7" eb="9">
      <t>カンケイ</t>
    </rPh>
    <rPh sb="9" eb="11">
      <t>ケイレキ</t>
    </rPh>
    <rPh sb="11" eb="12">
      <t>トウ</t>
    </rPh>
    <phoneticPr fontId="7"/>
  </si>
  <si>
    <t>整備計画等における役割</t>
    <rPh sb="0" eb="2">
      <t>セイビ</t>
    </rPh>
    <rPh sb="2" eb="4">
      <t>ケイカク</t>
    </rPh>
    <rPh sb="4" eb="5">
      <t>トウ</t>
    </rPh>
    <rPh sb="9" eb="11">
      <t>ヤクワリ</t>
    </rPh>
    <phoneticPr fontId="7"/>
  </si>
  <si>
    <t>施設開設後の施設への関わり※1</t>
    <rPh sb="0" eb="2">
      <t>シセツ</t>
    </rPh>
    <rPh sb="2" eb="4">
      <t>カイセツ</t>
    </rPh>
    <rPh sb="4" eb="5">
      <t>ゴ</t>
    </rPh>
    <rPh sb="6" eb="8">
      <t>シセツ</t>
    </rPh>
    <rPh sb="10" eb="11">
      <t>カカ</t>
    </rPh>
    <phoneticPr fontId="7"/>
  </si>
  <si>
    <t>代表者</t>
    <rPh sb="0" eb="3">
      <t>ダイヒョウシャ</t>
    </rPh>
    <phoneticPr fontId="7"/>
  </si>
  <si>
    <t>○設計担当</t>
    <rPh sb="1" eb="3">
      <t>セッケイ</t>
    </rPh>
    <rPh sb="3" eb="5">
      <t>タントウ</t>
    </rPh>
    <phoneticPr fontId="7"/>
  </si>
  <si>
    <t>職種</t>
    <rPh sb="0" eb="2">
      <t>ショクシュ</t>
    </rPh>
    <phoneticPr fontId="7"/>
  </si>
  <si>
    <t>所属（会社・事務所）</t>
    <rPh sb="0" eb="2">
      <t>ショゾク</t>
    </rPh>
    <rPh sb="3" eb="5">
      <t>カイシャ</t>
    </rPh>
    <rPh sb="6" eb="9">
      <t>ジムショ</t>
    </rPh>
    <phoneticPr fontId="7"/>
  </si>
  <si>
    <t>委託する業務内容</t>
    <rPh sb="0" eb="2">
      <t>イタク</t>
    </rPh>
    <rPh sb="4" eb="6">
      <t>ギョウム</t>
    </rPh>
    <rPh sb="6" eb="8">
      <t>ナイヨウ</t>
    </rPh>
    <phoneticPr fontId="7"/>
  </si>
  <si>
    <t>○その他の業務委託※2</t>
    <rPh sb="3" eb="4">
      <t>タ</t>
    </rPh>
    <rPh sb="5" eb="7">
      <t>ギョウム</t>
    </rPh>
    <rPh sb="7" eb="9">
      <t>イタク</t>
    </rPh>
    <phoneticPr fontId="7"/>
  </si>
  <si>
    <t>業種</t>
    <rPh sb="0" eb="2">
      <t>ギョウシュ</t>
    </rPh>
    <phoneticPr fontId="7"/>
  </si>
  <si>
    <t>※2　開発関係の手続き、人材確保関係、整備コンサルタント等、施設整備計画推進のための業務の委託をいう。</t>
    <rPh sb="3" eb="5">
      <t>カイハツ</t>
    </rPh>
    <rPh sb="5" eb="7">
      <t>カンケイ</t>
    </rPh>
    <rPh sb="8" eb="10">
      <t>テツヅ</t>
    </rPh>
    <rPh sb="12" eb="14">
      <t>ジンザイ</t>
    </rPh>
    <rPh sb="14" eb="16">
      <t>カクホ</t>
    </rPh>
    <rPh sb="16" eb="18">
      <t>カンケイ</t>
    </rPh>
    <rPh sb="19" eb="21">
      <t>セイビ</t>
    </rPh>
    <rPh sb="28" eb="29">
      <t>トウ</t>
    </rPh>
    <rPh sb="30" eb="32">
      <t>シセツ</t>
    </rPh>
    <rPh sb="32" eb="34">
      <t>セイビ</t>
    </rPh>
    <rPh sb="34" eb="36">
      <t>ケイカク</t>
    </rPh>
    <rPh sb="36" eb="38">
      <t>スイシン</t>
    </rPh>
    <rPh sb="42" eb="44">
      <t>ギョウム</t>
    </rPh>
    <rPh sb="45" eb="47">
      <t>イタク</t>
    </rPh>
    <phoneticPr fontId="7"/>
  </si>
  <si>
    <t>事業運営に関する調書</t>
    <rPh sb="0" eb="2">
      <t>ジギョウ</t>
    </rPh>
    <rPh sb="2" eb="4">
      <t>ウンエイ</t>
    </rPh>
    <rPh sb="5" eb="6">
      <t>カン</t>
    </rPh>
    <rPh sb="8" eb="10">
      <t>チョウショ</t>
    </rPh>
    <phoneticPr fontId="12"/>
  </si>
  <si>
    <t>※</t>
  </si>
  <si>
    <t>　記入スペースが足りない場合は、記入欄を追加しても可。</t>
  </si>
  <si>
    <t>整備に関する調書</t>
    <rPh sb="0" eb="2">
      <t>セイビ</t>
    </rPh>
    <rPh sb="3" eb="4">
      <t>カン</t>
    </rPh>
    <rPh sb="6" eb="8">
      <t>チョウショ</t>
    </rPh>
    <phoneticPr fontId="12"/>
  </si>
  <si>
    <t>1.用地の権利関係（予定地の土地確保の方策及びスケジュール）
（既に法人が土地を所有している場合は、記入不要）</t>
    <rPh sb="2" eb="4">
      <t>ヨウチ</t>
    </rPh>
    <rPh sb="5" eb="7">
      <t>ケンリ</t>
    </rPh>
    <rPh sb="7" eb="9">
      <t>カンケイ</t>
    </rPh>
    <rPh sb="21" eb="22">
      <t>オヨ</t>
    </rPh>
    <phoneticPr fontId="12"/>
  </si>
  <si>
    <t>7.財源確保の方策
（事業費・財源についての考え方やどのように財源確保を行うのかを具体的に記入すること）</t>
    <rPh sb="2" eb="4">
      <t>ザイゲン</t>
    </rPh>
    <rPh sb="4" eb="6">
      <t>カクホ</t>
    </rPh>
    <rPh sb="7" eb="9">
      <t>ホウサク</t>
    </rPh>
    <rPh sb="11" eb="14">
      <t>ジギョウヒ</t>
    </rPh>
    <rPh sb="15" eb="17">
      <t>ザイゲン</t>
    </rPh>
    <rPh sb="22" eb="23">
      <t>カンガ</t>
    </rPh>
    <rPh sb="24" eb="25">
      <t>カタ</t>
    </rPh>
    <rPh sb="31" eb="33">
      <t>ザイゲン</t>
    </rPh>
    <rPh sb="33" eb="35">
      <t>カクホ</t>
    </rPh>
    <rPh sb="36" eb="37">
      <t>オコナ</t>
    </rPh>
    <rPh sb="41" eb="44">
      <t>グタイテキ</t>
    </rPh>
    <rPh sb="45" eb="47">
      <t>キニュウ</t>
    </rPh>
    <phoneticPr fontId="12"/>
  </si>
  <si>
    <t>市町村からの上申書</t>
    <rPh sb="0" eb="3">
      <t>シチョウソン</t>
    </rPh>
    <rPh sb="6" eb="8">
      <t>ジョウシン</t>
    </rPh>
    <rPh sb="8" eb="9">
      <t>ショ</t>
    </rPh>
    <phoneticPr fontId="12"/>
  </si>
  <si>
    <t>1.市町村介護保険事業計画との整合性等</t>
    <rPh sb="2" eb="5">
      <t>シチョウソン</t>
    </rPh>
    <rPh sb="5" eb="7">
      <t>カイゴ</t>
    </rPh>
    <rPh sb="7" eb="9">
      <t>ホケン</t>
    </rPh>
    <rPh sb="9" eb="11">
      <t>ジギョウ</t>
    </rPh>
    <rPh sb="11" eb="13">
      <t>ケイカク</t>
    </rPh>
    <rPh sb="15" eb="18">
      <t>セイゴウセイ</t>
    </rPh>
    <rPh sb="18" eb="19">
      <t>ナド</t>
    </rPh>
    <phoneticPr fontId="12"/>
  </si>
  <si>
    <t>2.優先順位の考え方と順位の理由</t>
    <rPh sb="2" eb="4">
      <t>ユウセン</t>
    </rPh>
    <rPh sb="4" eb="6">
      <t>ジュンイ</t>
    </rPh>
    <rPh sb="7" eb="8">
      <t>カンガ</t>
    </rPh>
    <rPh sb="9" eb="10">
      <t>カタ</t>
    </rPh>
    <rPh sb="11" eb="13">
      <t>ジュンイ</t>
    </rPh>
    <rPh sb="14" eb="16">
      <t>リユウ</t>
    </rPh>
    <phoneticPr fontId="12"/>
  </si>
  <si>
    <t>令和　年度施設等整備要望総括表</t>
    <rPh sb="0" eb="2">
      <t>レイワ</t>
    </rPh>
    <rPh sb="3" eb="5">
      <t>ネンド</t>
    </rPh>
    <rPh sb="5" eb="7">
      <t>シセツ</t>
    </rPh>
    <rPh sb="7" eb="8">
      <t>トウ</t>
    </rPh>
    <rPh sb="8" eb="10">
      <t>セイビ</t>
    </rPh>
    <rPh sb="10" eb="12">
      <t>ヨウボウ</t>
    </rPh>
    <rPh sb="12" eb="14">
      <t>ソウカツ</t>
    </rPh>
    <rPh sb="14" eb="15">
      <t>ヒョウ</t>
    </rPh>
    <phoneticPr fontId="7"/>
  </si>
  <si>
    <t>＜特養・ショート＞</t>
    <rPh sb="1" eb="3">
      <t>トクヨウ</t>
    </rPh>
    <phoneticPr fontId="12"/>
  </si>
  <si>
    <t>資金収支見込計算書・積算根拠（収入）　開設１年目分</t>
    <rPh sb="0" eb="2">
      <t>シキン</t>
    </rPh>
    <rPh sb="8" eb="9">
      <t>ショ</t>
    </rPh>
    <rPh sb="10" eb="12">
      <t>セキサン</t>
    </rPh>
    <rPh sb="12" eb="14">
      <t>コンキョ</t>
    </rPh>
    <rPh sb="15" eb="17">
      <t>シュウニュウ</t>
    </rPh>
    <rPh sb="19" eb="21">
      <t>カイセツ</t>
    </rPh>
    <rPh sb="22" eb="23">
      <t>ネン</t>
    </rPh>
    <rPh sb="23" eb="24">
      <t>メ</t>
    </rPh>
    <rPh sb="24" eb="25">
      <t>ブン</t>
    </rPh>
    <phoneticPr fontId="12"/>
  </si>
  <si>
    <t>法人名：</t>
    <rPh sb="0" eb="2">
      <t>ホウジン</t>
    </rPh>
    <rPh sb="2" eb="3">
      <t>メイ</t>
    </rPh>
    <phoneticPr fontId="12"/>
  </si>
  <si>
    <t>介護福祉施設サービス費</t>
    <rPh sb="0" eb="2">
      <t>カイゴ</t>
    </rPh>
    <rPh sb="2" eb="4">
      <t>フクシ</t>
    </rPh>
    <rPh sb="4" eb="6">
      <t>シセツ</t>
    </rPh>
    <rPh sb="10" eb="11">
      <t>ヒ</t>
    </rPh>
    <phoneticPr fontId="12"/>
  </si>
  <si>
    <t>単位単価：</t>
    <rPh sb="0" eb="2">
      <t>タンイ</t>
    </rPh>
    <rPh sb="2" eb="4">
      <t>タンカ</t>
    </rPh>
    <phoneticPr fontId="12"/>
  </si>
  <si>
    <t>単位：千円</t>
    <rPh sb="0" eb="2">
      <t>タンイ</t>
    </rPh>
    <rPh sb="3" eb="5">
      <t>センエン</t>
    </rPh>
    <phoneticPr fontId="12"/>
  </si>
  <si>
    <t>介護報酬単価等</t>
    <rPh sb="0" eb="2">
      <t>カイゴ</t>
    </rPh>
    <rPh sb="2" eb="4">
      <t>ホウシュウ</t>
    </rPh>
    <rPh sb="4" eb="6">
      <t>タンカ</t>
    </rPh>
    <rPh sb="6" eb="7">
      <t>トウ</t>
    </rPh>
    <phoneticPr fontId="12"/>
  </si>
  <si>
    <t>○月</t>
    <rPh sb="1" eb="2">
      <t>ガツ</t>
    </rPh>
    <phoneticPr fontId="12"/>
  </si>
  <si>
    <t>初年度計</t>
    <rPh sb="0" eb="1">
      <t>ショ</t>
    </rPh>
    <rPh sb="1" eb="3">
      <t>ネンド</t>
    </rPh>
    <rPh sb="3" eb="4">
      <t>ケイ</t>
    </rPh>
    <phoneticPr fontId="12"/>
  </si>
  <si>
    <t>定員</t>
    <rPh sb="0" eb="2">
      <t>テイイン</t>
    </rPh>
    <phoneticPr fontId="12"/>
  </si>
  <si>
    <t>名</t>
    <rPh sb="0" eb="1">
      <t>メイ</t>
    </rPh>
    <phoneticPr fontId="12"/>
  </si>
  <si>
    <t>稼働率</t>
    <rPh sb="0" eb="2">
      <t>カドウ</t>
    </rPh>
    <rPh sb="2" eb="3">
      <t>リツ</t>
    </rPh>
    <phoneticPr fontId="12"/>
  </si>
  <si>
    <t>要介護１</t>
    <rPh sb="0" eb="3">
      <t>ヨウカイゴ</t>
    </rPh>
    <phoneticPr fontId="12"/>
  </si>
  <si>
    <t>（</t>
    <phoneticPr fontId="12"/>
  </si>
  <si>
    <t>人）</t>
    <rPh sb="0" eb="1">
      <t>ニン</t>
    </rPh>
    <phoneticPr fontId="12"/>
  </si>
  <si>
    <t>点/日</t>
    <rPh sb="0" eb="1">
      <t>テン</t>
    </rPh>
    <rPh sb="2" eb="3">
      <t>ヒ</t>
    </rPh>
    <phoneticPr fontId="12"/>
  </si>
  <si>
    <t>要介護２</t>
    <rPh sb="0" eb="3">
      <t>ヨウカイゴ</t>
    </rPh>
    <phoneticPr fontId="12"/>
  </si>
  <si>
    <t>（</t>
    <phoneticPr fontId="12"/>
  </si>
  <si>
    <t>要介護３</t>
    <rPh sb="0" eb="3">
      <t>ヨウカイゴ</t>
    </rPh>
    <phoneticPr fontId="12"/>
  </si>
  <si>
    <t>要介護４</t>
    <rPh sb="0" eb="3">
      <t>ヨウカイゴ</t>
    </rPh>
    <phoneticPr fontId="12"/>
  </si>
  <si>
    <t>（</t>
    <phoneticPr fontId="12"/>
  </si>
  <si>
    <t>要介護５</t>
    <rPh sb="0" eb="3">
      <t>ヨウカイゴ</t>
    </rPh>
    <phoneticPr fontId="12"/>
  </si>
  <si>
    <t>加　算</t>
    <rPh sb="0" eb="1">
      <t>カ</t>
    </rPh>
    <rPh sb="2" eb="3">
      <t>ザン</t>
    </rPh>
    <phoneticPr fontId="12"/>
  </si>
  <si>
    <t>介護職員処遇改善加算</t>
  </si>
  <si>
    <t>介護報酬　計　</t>
    <rPh sb="0" eb="2">
      <t>カイゴ</t>
    </rPh>
    <rPh sb="2" eb="4">
      <t>ホウシュウ</t>
    </rPh>
    <rPh sb="5" eb="6">
      <t>ケイ</t>
    </rPh>
    <phoneticPr fontId="12"/>
  </si>
  <si>
    <t>居住費</t>
  </si>
  <si>
    <t>円/日</t>
    <rPh sb="0" eb="1">
      <t>エン</t>
    </rPh>
    <rPh sb="2" eb="3">
      <t>ヒ</t>
    </rPh>
    <phoneticPr fontId="12"/>
  </si>
  <si>
    <t>食費</t>
  </si>
  <si>
    <t>日常生活費</t>
  </si>
  <si>
    <t>利用者負担　計</t>
    <rPh sb="0" eb="3">
      <t>リヨウシャ</t>
    </rPh>
    <rPh sb="3" eb="5">
      <t>フタン</t>
    </rPh>
    <rPh sb="6" eb="7">
      <t>ケイ</t>
    </rPh>
    <phoneticPr fontId="12"/>
  </si>
  <si>
    <t>収入　合計</t>
    <rPh sb="0" eb="2">
      <t>シュウニュウ</t>
    </rPh>
    <rPh sb="3" eb="5">
      <t>ゴウケイ</t>
    </rPh>
    <phoneticPr fontId="12"/>
  </si>
  <si>
    <t>短期入所生活介護費</t>
    <rPh sb="0" eb="2">
      <t>タンキ</t>
    </rPh>
    <rPh sb="2" eb="4">
      <t>ニュウショ</t>
    </rPh>
    <rPh sb="4" eb="6">
      <t>セイカツ</t>
    </rPh>
    <rPh sb="6" eb="8">
      <t>カイゴ</t>
    </rPh>
    <rPh sb="8" eb="9">
      <t>ヒ</t>
    </rPh>
    <phoneticPr fontId="12"/>
  </si>
  <si>
    <t>（</t>
    <phoneticPr fontId="12"/>
  </si>
  <si>
    <t>（</t>
    <phoneticPr fontId="12"/>
  </si>
  <si>
    <t>居住費</t>
    <rPh sb="0" eb="2">
      <t>キョジュウ</t>
    </rPh>
    <phoneticPr fontId="12"/>
  </si>
  <si>
    <t>円</t>
    <rPh sb="0" eb="1">
      <t>エン</t>
    </rPh>
    <phoneticPr fontId="12"/>
  </si>
  <si>
    <t>介護報酬　　特養・ｼｮｰﾄ　計</t>
    <rPh sb="0" eb="2">
      <t>カイゴ</t>
    </rPh>
    <rPh sb="2" eb="4">
      <t>ホウシュウ</t>
    </rPh>
    <rPh sb="6" eb="7">
      <t>トク</t>
    </rPh>
    <rPh sb="7" eb="8">
      <t>ヨウ</t>
    </rPh>
    <rPh sb="14" eb="15">
      <t>ケイ</t>
    </rPh>
    <phoneticPr fontId="12"/>
  </si>
  <si>
    <t>利用者負担　特養・ｼｮｰﾄ　計</t>
    <rPh sb="0" eb="3">
      <t>リヨウシャ</t>
    </rPh>
    <rPh sb="3" eb="5">
      <t>フタン</t>
    </rPh>
    <rPh sb="6" eb="7">
      <t>トク</t>
    </rPh>
    <rPh sb="7" eb="8">
      <t>ヨウ</t>
    </rPh>
    <rPh sb="14" eb="15">
      <t>ケイ</t>
    </rPh>
    <phoneticPr fontId="12"/>
  </si>
  <si>
    <t>特養・ｼｮｰﾄ　収入　合計</t>
    <rPh sb="0" eb="1">
      <t>トク</t>
    </rPh>
    <rPh sb="1" eb="2">
      <t>ヨウ</t>
    </rPh>
    <rPh sb="8" eb="10">
      <t>シュウニュウ</t>
    </rPh>
    <rPh sb="11" eb="13">
      <t>ゴウケイ</t>
    </rPh>
    <phoneticPr fontId="12"/>
  </si>
  <si>
    <t>※　既存施設の場合は、既存分も併せて作成すること。但し、既存施設が従来型施設の場合は、別様で作成すること。</t>
    <rPh sb="2" eb="4">
      <t>キゾン</t>
    </rPh>
    <rPh sb="4" eb="6">
      <t>シセツ</t>
    </rPh>
    <rPh sb="7" eb="9">
      <t>バアイ</t>
    </rPh>
    <rPh sb="11" eb="13">
      <t>キゾン</t>
    </rPh>
    <rPh sb="13" eb="14">
      <t>ブン</t>
    </rPh>
    <rPh sb="15" eb="16">
      <t>アワ</t>
    </rPh>
    <rPh sb="18" eb="20">
      <t>サクセイ</t>
    </rPh>
    <rPh sb="25" eb="26">
      <t>タダ</t>
    </rPh>
    <rPh sb="28" eb="30">
      <t>キゾン</t>
    </rPh>
    <rPh sb="30" eb="32">
      <t>シセツ</t>
    </rPh>
    <rPh sb="33" eb="36">
      <t>ジュウライガタ</t>
    </rPh>
    <rPh sb="36" eb="38">
      <t>シセツ</t>
    </rPh>
    <rPh sb="39" eb="41">
      <t>バアイ</t>
    </rPh>
    <rPh sb="43" eb="45">
      <t>ベツヨウ</t>
    </rPh>
    <rPh sb="46" eb="48">
      <t>サクセイ</t>
    </rPh>
    <phoneticPr fontId="12"/>
  </si>
  <si>
    <t>※　稼働率、要介護度を初期入力値より高く見込む場合は、その理由を説明すること。</t>
    <rPh sb="2" eb="5">
      <t>カドウリツ</t>
    </rPh>
    <rPh sb="6" eb="9">
      <t>ヨウカイゴ</t>
    </rPh>
    <rPh sb="9" eb="10">
      <t>ド</t>
    </rPh>
    <rPh sb="11" eb="13">
      <t>ショキ</t>
    </rPh>
    <rPh sb="13" eb="15">
      <t>ニュウリョク</t>
    </rPh>
    <rPh sb="15" eb="16">
      <t>チ</t>
    </rPh>
    <rPh sb="18" eb="19">
      <t>タカ</t>
    </rPh>
    <rPh sb="20" eb="22">
      <t>ミコミ</t>
    </rPh>
    <rPh sb="23" eb="25">
      <t>バアイ</t>
    </rPh>
    <rPh sb="29" eb="31">
      <t>リユウ</t>
    </rPh>
    <rPh sb="32" eb="34">
      <t>セツメイ</t>
    </rPh>
    <phoneticPr fontId="12"/>
  </si>
  <si>
    <t>※　加算は取得が確実なものについて、適宜見込むこと。</t>
    <rPh sb="2" eb="4">
      <t>カサン</t>
    </rPh>
    <rPh sb="5" eb="7">
      <t>シュトク</t>
    </rPh>
    <rPh sb="8" eb="10">
      <t>カクジツ</t>
    </rPh>
    <rPh sb="18" eb="20">
      <t>テキギ</t>
    </rPh>
    <rPh sb="20" eb="22">
      <t>ミコ</t>
    </rPh>
    <phoneticPr fontId="12"/>
  </si>
  <si>
    <t>※　単位単価は、施設所在市町村の値を入力すること。</t>
    <rPh sb="2" eb="4">
      <t>タンイ</t>
    </rPh>
    <rPh sb="4" eb="6">
      <t>タンカ</t>
    </rPh>
    <rPh sb="8" eb="10">
      <t>シセツ</t>
    </rPh>
    <rPh sb="10" eb="12">
      <t>ショザイ</t>
    </rPh>
    <rPh sb="12" eb="15">
      <t>シチョウソン</t>
    </rPh>
    <rPh sb="16" eb="17">
      <t>アタイ</t>
    </rPh>
    <rPh sb="18" eb="20">
      <t>ニュウリョク</t>
    </rPh>
    <phoneticPr fontId="12"/>
  </si>
  <si>
    <t>※　居住費、食費は、補足給付を想定して、基準費用額（初期入力値）で見込むこと。</t>
    <rPh sb="2" eb="5">
      <t>キョジュウヒ</t>
    </rPh>
    <rPh sb="6" eb="8">
      <t>ショクヒ</t>
    </rPh>
    <rPh sb="10" eb="12">
      <t>ホソク</t>
    </rPh>
    <rPh sb="12" eb="14">
      <t>キュウフ</t>
    </rPh>
    <rPh sb="15" eb="17">
      <t>ソウテイ</t>
    </rPh>
    <rPh sb="20" eb="22">
      <t>キジュン</t>
    </rPh>
    <rPh sb="22" eb="24">
      <t>ヒヨウ</t>
    </rPh>
    <rPh sb="24" eb="25">
      <t>ガク</t>
    </rPh>
    <rPh sb="26" eb="28">
      <t>ショキ</t>
    </rPh>
    <rPh sb="28" eb="30">
      <t>ニュウリョク</t>
    </rPh>
    <rPh sb="30" eb="31">
      <t>チ</t>
    </rPh>
    <rPh sb="33" eb="35">
      <t>ミコ</t>
    </rPh>
    <phoneticPr fontId="12"/>
  </si>
  <si>
    <t>※　介護報酬は、２ヶ月遅れ、利用者負担は、１ヶ月遅れの収入を想定すること。（計算式にはそのように入力されている。）</t>
    <rPh sb="2" eb="4">
      <t>カイゴ</t>
    </rPh>
    <rPh sb="4" eb="6">
      <t>ホウシュウ</t>
    </rPh>
    <rPh sb="10" eb="11">
      <t>ゲツ</t>
    </rPh>
    <rPh sb="11" eb="12">
      <t>オク</t>
    </rPh>
    <rPh sb="14" eb="17">
      <t>リヨウシャ</t>
    </rPh>
    <rPh sb="17" eb="19">
      <t>フタン</t>
    </rPh>
    <rPh sb="23" eb="24">
      <t>ゲツ</t>
    </rPh>
    <rPh sb="24" eb="25">
      <t>オク</t>
    </rPh>
    <rPh sb="27" eb="29">
      <t>シュウニュウ</t>
    </rPh>
    <rPh sb="30" eb="32">
      <t>ソウテイ</t>
    </rPh>
    <rPh sb="38" eb="41">
      <t>ケイサンシキ</t>
    </rPh>
    <rPh sb="48" eb="50">
      <t>ニュウリョク</t>
    </rPh>
    <phoneticPr fontId="12"/>
  </si>
  <si>
    <t>資金収支見込計算書・積算根拠（収入）　</t>
    <rPh sb="0" eb="2">
      <t>シキン</t>
    </rPh>
    <rPh sb="8" eb="9">
      <t>ショ</t>
    </rPh>
    <rPh sb="10" eb="12">
      <t>セキサン</t>
    </rPh>
    <rPh sb="12" eb="14">
      <t>コンキョ</t>
    </rPh>
    <rPh sb="15" eb="17">
      <t>シュウニュウ</t>
    </rPh>
    <phoneticPr fontId="12"/>
  </si>
  <si>
    <t>（単位：千円）</t>
    <rPh sb="1" eb="3">
      <t>タンイ</t>
    </rPh>
    <rPh sb="4" eb="6">
      <t>センエン</t>
    </rPh>
    <phoneticPr fontId="12"/>
  </si>
  <si>
    <t>１年目</t>
    <rPh sb="1" eb="3">
      <t>ネンメ</t>
    </rPh>
    <phoneticPr fontId="12"/>
  </si>
  <si>
    <t>２年目</t>
    <rPh sb="1" eb="3">
      <t>ネンメ</t>
    </rPh>
    <phoneticPr fontId="12"/>
  </si>
  <si>
    <t>３年目</t>
    <rPh sb="1" eb="3">
      <t>ネンメ</t>
    </rPh>
    <phoneticPr fontId="12"/>
  </si>
  <si>
    <t>４年目</t>
    <rPh sb="1" eb="3">
      <t>ネンメ</t>
    </rPh>
    <phoneticPr fontId="12"/>
  </si>
  <si>
    <t>５年目</t>
    <rPh sb="1" eb="3">
      <t>ネンメ</t>
    </rPh>
    <phoneticPr fontId="12"/>
  </si>
  <si>
    <t>通所介護</t>
    <rPh sb="0" eb="2">
      <t>ツウショ</t>
    </rPh>
    <rPh sb="2" eb="4">
      <t>カイゴ</t>
    </rPh>
    <phoneticPr fontId="12"/>
  </si>
  <si>
    <t>（単位：千円）</t>
  </si>
  <si>
    <t>1年目</t>
    <rPh sb="1" eb="3">
      <t>ネンメ</t>
    </rPh>
    <phoneticPr fontId="12"/>
  </si>
  <si>
    <t>2年目</t>
    <rPh sb="1" eb="3">
      <t>ネンメ</t>
    </rPh>
    <phoneticPr fontId="12"/>
  </si>
  <si>
    <t>3年目</t>
    <rPh sb="1" eb="3">
      <t>ネンメ</t>
    </rPh>
    <phoneticPr fontId="12"/>
  </si>
  <si>
    <t>4年目</t>
    <rPh sb="1" eb="3">
      <t>ネンメ</t>
    </rPh>
    <phoneticPr fontId="12"/>
  </si>
  <si>
    <t>5年目</t>
    <rPh sb="1" eb="3">
      <t>ネンメ</t>
    </rPh>
    <phoneticPr fontId="12"/>
  </si>
  <si>
    <t>通所介護費</t>
    <rPh sb="0" eb="2">
      <t>ツウショ</t>
    </rPh>
    <rPh sb="2" eb="4">
      <t>カイゴ</t>
    </rPh>
    <rPh sb="4" eb="5">
      <t>ヒ</t>
    </rPh>
    <phoneticPr fontId="12"/>
  </si>
  <si>
    <t>/1</t>
    <phoneticPr fontId="12"/>
  </si>
  <si>
    <t>日</t>
    <rPh sb="0" eb="1">
      <t>ニチ</t>
    </rPh>
    <phoneticPr fontId="12"/>
  </si>
  <si>
    <t>要支援１</t>
    <rPh sb="0" eb="3">
      <t>ヨウシエン</t>
    </rPh>
    <phoneticPr fontId="12"/>
  </si>
  <si>
    <t>（</t>
    <phoneticPr fontId="12"/>
  </si>
  <si>
    <t>点</t>
    <rPh sb="0" eb="1">
      <t>テン</t>
    </rPh>
    <phoneticPr fontId="12"/>
  </si>
  <si>
    <t>要支援２</t>
    <rPh sb="0" eb="3">
      <t>ヨウシエン</t>
    </rPh>
    <phoneticPr fontId="12"/>
  </si>
  <si>
    <t>（</t>
    <phoneticPr fontId="12"/>
  </si>
  <si>
    <t>（</t>
    <phoneticPr fontId="12"/>
  </si>
  <si>
    <t>介護報酬　計</t>
    <rPh sb="0" eb="2">
      <t>カイゴ</t>
    </rPh>
    <rPh sb="2" eb="4">
      <t>ホウシュウ</t>
    </rPh>
    <rPh sb="5" eb="6">
      <t>ケイ</t>
    </rPh>
    <phoneticPr fontId="12"/>
  </si>
  <si>
    <t>資金収支見込計算書・積算根拠（人件費）</t>
    <rPh sb="0" eb="2">
      <t>シキン</t>
    </rPh>
    <rPh sb="2" eb="4">
      <t>シュウシ</t>
    </rPh>
    <rPh sb="4" eb="6">
      <t>ミコミ</t>
    </rPh>
    <rPh sb="6" eb="9">
      <t>ケイサンショ</t>
    </rPh>
    <rPh sb="10" eb="12">
      <t>セキサン</t>
    </rPh>
    <rPh sb="12" eb="14">
      <t>コンキョ</t>
    </rPh>
    <rPh sb="15" eb="18">
      <t>ジンケンヒ</t>
    </rPh>
    <phoneticPr fontId="12"/>
  </si>
  <si>
    <t>　　施設・事業種別：</t>
    <rPh sb="2" eb="4">
      <t>シセツ</t>
    </rPh>
    <rPh sb="5" eb="7">
      <t>ジギョウ</t>
    </rPh>
    <rPh sb="7" eb="9">
      <t>シュベツ</t>
    </rPh>
    <phoneticPr fontId="12"/>
  </si>
  <si>
    <t>特養・ショート</t>
    <rPh sb="0" eb="1">
      <t>トク</t>
    </rPh>
    <rPh sb="1" eb="2">
      <t>ヨウ</t>
    </rPh>
    <phoneticPr fontId="12"/>
  </si>
  <si>
    <t>職　種</t>
    <rPh sb="0" eb="1">
      <t>ショク</t>
    </rPh>
    <rPh sb="2" eb="3">
      <t>タネ</t>
    </rPh>
    <phoneticPr fontId="12"/>
  </si>
  <si>
    <t>常　勤(名)A</t>
    <rPh sb="0" eb="1">
      <t>ツネ</t>
    </rPh>
    <rPh sb="2" eb="3">
      <t>ツトム</t>
    </rPh>
    <rPh sb="4" eb="5">
      <t>メイ</t>
    </rPh>
    <phoneticPr fontId="12"/>
  </si>
  <si>
    <t>一人あたり
月額基本給</t>
    <rPh sb="0" eb="2">
      <t>ヒトリ</t>
    </rPh>
    <rPh sb="6" eb="8">
      <t>ゲツガク</t>
    </rPh>
    <rPh sb="8" eb="11">
      <t>キホンキュウ</t>
    </rPh>
    <phoneticPr fontId="12"/>
  </si>
  <si>
    <t>一人あたり
月額諸手当</t>
    <rPh sb="0" eb="2">
      <t>ヒトリ</t>
    </rPh>
    <rPh sb="6" eb="8">
      <t>ゲツガク</t>
    </rPh>
    <rPh sb="8" eb="11">
      <t>ショテアテ</t>
    </rPh>
    <phoneticPr fontId="12"/>
  </si>
  <si>
    <t>一人あたり
年間賞与</t>
    <rPh sb="0" eb="2">
      <t>ヒトリ</t>
    </rPh>
    <rPh sb="6" eb="8">
      <t>ネンカン</t>
    </rPh>
    <rPh sb="8" eb="10">
      <t>ショウヨ</t>
    </rPh>
    <phoneticPr fontId="12"/>
  </si>
  <si>
    <t>一人あたり
年間給与</t>
    <rPh sb="0" eb="2">
      <t>ヒトリ</t>
    </rPh>
    <rPh sb="6" eb="8">
      <t>ネンカン</t>
    </rPh>
    <rPh sb="8" eb="10">
      <t>キュウヨ</t>
    </rPh>
    <phoneticPr fontId="12"/>
  </si>
  <si>
    <t>職種別
年間給与額</t>
    <rPh sb="0" eb="3">
      <t>ショクシュベツ</t>
    </rPh>
    <rPh sb="4" eb="6">
      <t>ネンカン</t>
    </rPh>
    <rPh sb="6" eb="8">
      <t>キュウヨ</t>
    </rPh>
    <rPh sb="8" eb="9">
      <t>ガク</t>
    </rPh>
    <phoneticPr fontId="12"/>
  </si>
  <si>
    <t>備考</t>
    <rPh sb="0" eb="2">
      <t>ビコウ</t>
    </rPh>
    <phoneticPr fontId="12"/>
  </si>
  <si>
    <t>非常勤(名)A</t>
    <rPh sb="0" eb="3">
      <t>ヒジョウキン</t>
    </rPh>
    <rPh sb="4" eb="5">
      <t>メイ</t>
    </rPh>
    <phoneticPr fontId="12"/>
  </si>
  <si>
    <t xml:space="preserve">   計 （名)A</t>
    <rPh sb="3" eb="4">
      <t>ケイ</t>
    </rPh>
    <rPh sb="6" eb="7">
      <t>メイ</t>
    </rPh>
    <phoneticPr fontId="12"/>
  </si>
  <si>
    <t>B</t>
    <phoneticPr fontId="12"/>
  </si>
  <si>
    <t>C</t>
    <phoneticPr fontId="12"/>
  </si>
  <si>
    <t>D</t>
    <phoneticPr fontId="12"/>
  </si>
  <si>
    <t>E=(B+C)*12+D</t>
    <phoneticPr fontId="12"/>
  </si>
  <si>
    <t>F=E×A</t>
    <phoneticPr fontId="12"/>
  </si>
  <si>
    <t>施設長</t>
    <rPh sb="0" eb="2">
      <t>シセツ</t>
    </rPh>
    <rPh sb="2" eb="3">
      <t>チョウ</t>
    </rPh>
    <phoneticPr fontId="12"/>
  </si>
  <si>
    <t>事務員</t>
    <rPh sb="0" eb="3">
      <t>ジムイン</t>
    </rPh>
    <phoneticPr fontId="12"/>
  </si>
  <si>
    <t>生活
相談員</t>
    <rPh sb="0" eb="2">
      <t>セイカツ</t>
    </rPh>
    <rPh sb="3" eb="6">
      <t>ソウダンイン</t>
    </rPh>
    <phoneticPr fontId="12"/>
  </si>
  <si>
    <t>介護職員</t>
    <rPh sb="0" eb="2">
      <t>カイゴ</t>
    </rPh>
    <rPh sb="2" eb="4">
      <t>ショクイン</t>
    </rPh>
    <phoneticPr fontId="12"/>
  </si>
  <si>
    <t>看護職員</t>
    <rPh sb="0" eb="2">
      <t>カンゴ</t>
    </rPh>
    <rPh sb="2" eb="4">
      <t>ショクイン</t>
    </rPh>
    <phoneticPr fontId="12"/>
  </si>
  <si>
    <t>栄養士</t>
    <rPh sb="0" eb="3">
      <t>エイヨウシ</t>
    </rPh>
    <phoneticPr fontId="12"/>
  </si>
  <si>
    <t>機能訓練
指導員</t>
    <rPh sb="0" eb="2">
      <t>キノウ</t>
    </rPh>
    <rPh sb="2" eb="4">
      <t>クンレン</t>
    </rPh>
    <rPh sb="5" eb="8">
      <t>シドウイン</t>
    </rPh>
    <phoneticPr fontId="12"/>
  </si>
  <si>
    <t>介護支援
専門員</t>
    <rPh sb="0" eb="2">
      <t>カイゴ</t>
    </rPh>
    <rPh sb="2" eb="4">
      <t>シエン</t>
    </rPh>
    <rPh sb="5" eb="8">
      <t>センモンイン</t>
    </rPh>
    <phoneticPr fontId="12"/>
  </si>
  <si>
    <t>調理員等</t>
    <rPh sb="0" eb="2">
      <t>チョウリ</t>
    </rPh>
    <rPh sb="2" eb="3">
      <t>イン</t>
    </rPh>
    <rPh sb="3" eb="4">
      <t>トウ</t>
    </rPh>
    <phoneticPr fontId="12"/>
  </si>
  <si>
    <t>医師</t>
    <rPh sb="0" eb="2">
      <t>イシ</t>
    </rPh>
    <phoneticPr fontId="12"/>
  </si>
  <si>
    <t>特養・ショート</t>
    <rPh sb="0" eb="2">
      <t>トクヨウ</t>
    </rPh>
    <phoneticPr fontId="12"/>
  </si>
  <si>
    <t>年間給与総額</t>
    <rPh sb="0" eb="2">
      <t>ネンカン</t>
    </rPh>
    <rPh sb="2" eb="4">
      <t>キュウヨ</t>
    </rPh>
    <rPh sb="4" eb="6">
      <t>ソウガク</t>
    </rPh>
    <phoneticPr fontId="12"/>
  </si>
  <si>
    <t>法定福利費</t>
    <rPh sb="0" eb="2">
      <t>ホウテイ</t>
    </rPh>
    <rPh sb="2" eb="4">
      <t>フクリ</t>
    </rPh>
    <rPh sb="4" eb="5">
      <t>ヒ</t>
    </rPh>
    <phoneticPr fontId="12"/>
  </si>
  <si>
    <t>人件費総額</t>
    <rPh sb="0" eb="3">
      <t>ジンケンヒ</t>
    </rPh>
    <rPh sb="3" eb="5">
      <t>ソウガク</t>
    </rPh>
    <phoneticPr fontId="12"/>
  </si>
  <si>
    <t>昇給等の考え方</t>
    <rPh sb="0" eb="2">
      <t>ショウキュウ</t>
    </rPh>
    <rPh sb="2" eb="3">
      <t>トウ</t>
    </rPh>
    <rPh sb="4" eb="5">
      <t>カンガ</t>
    </rPh>
    <rPh sb="6" eb="7">
      <t>カタ</t>
    </rPh>
    <phoneticPr fontId="12"/>
  </si>
  <si>
    <t>F</t>
    <phoneticPr fontId="12"/>
  </si>
  <si>
    <t>G</t>
    <phoneticPr fontId="12"/>
  </si>
  <si>
    <t>H=F+G</t>
    <phoneticPr fontId="12"/>
  </si>
  <si>
    <t>（記載例）
・年1％づつ給与総額が上昇することを想定。</t>
    <rPh sb="1" eb="3">
      <t>キサイ</t>
    </rPh>
    <rPh sb="3" eb="4">
      <t>レイ</t>
    </rPh>
    <rPh sb="7" eb="8">
      <t>ネン</t>
    </rPh>
    <rPh sb="12" eb="14">
      <t>キュウヨ</t>
    </rPh>
    <rPh sb="14" eb="16">
      <t>ソウガク</t>
    </rPh>
    <rPh sb="17" eb="19">
      <t>ジョウショウ</t>
    </rPh>
    <rPh sb="24" eb="26">
      <t>ソウテイ</t>
    </rPh>
    <phoneticPr fontId="12"/>
  </si>
  <si>
    <t>常勤職員</t>
    <rPh sb="0" eb="2">
      <t>ジョウキン</t>
    </rPh>
    <rPh sb="2" eb="4">
      <t>ショクイン</t>
    </rPh>
    <phoneticPr fontId="12"/>
  </si>
  <si>
    <t>非常勤職員</t>
    <rPh sb="0" eb="3">
      <t>ヒジョウキン</t>
    </rPh>
    <rPh sb="3" eb="5">
      <t>ショクイン</t>
    </rPh>
    <phoneticPr fontId="12"/>
  </si>
  <si>
    <t>合　計</t>
    <rPh sb="0" eb="1">
      <t>ア</t>
    </rPh>
    <rPh sb="2" eb="3">
      <t>ケイ</t>
    </rPh>
    <phoneticPr fontId="12"/>
  </si>
  <si>
    <t>※調理業務を委託する場合には、調理員等の欄は記入せず、委託費は事業費に計上すること。</t>
    <rPh sb="1" eb="3">
      <t>チョウリ</t>
    </rPh>
    <rPh sb="3" eb="5">
      <t>ギョウム</t>
    </rPh>
    <rPh sb="6" eb="8">
      <t>イタク</t>
    </rPh>
    <rPh sb="10" eb="12">
      <t>バアイ</t>
    </rPh>
    <rPh sb="15" eb="18">
      <t>チョウリイン</t>
    </rPh>
    <rPh sb="18" eb="19">
      <t>トウ</t>
    </rPh>
    <rPh sb="20" eb="21">
      <t>ラン</t>
    </rPh>
    <rPh sb="22" eb="24">
      <t>キニュウ</t>
    </rPh>
    <rPh sb="27" eb="29">
      <t>イタク</t>
    </rPh>
    <rPh sb="29" eb="30">
      <t>ヒ</t>
    </rPh>
    <rPh sb="31" eb="34">
      <t>ジギョウヒ</t>
    </rPh>
    <rPh sb="35" eb="37">
      <t>ケイジョウ</t>
    </rPh>
    <phoneticPr fontId="12"/>
  </si>
  <si>
    <t>※既存施設の場合は、既存分も併せて作成すること。</t>
    <rPh sb="1" eb="3">
      <t>キゾン</t>
    </rPh>
    <rPh sb="3" eb="5">
      <t>シセツ</t>
    </rPh>
    <rPh sb="6" eb="8">
      <t>バアイ</t>
    </rPh>
    <rPh sb="10" eb="12">
      <t>キゾン</t>
    </rPh>
    <rPh sb="12" eb="13">
      <t>ブン</t>
    </rPh>
    <rPh sb="14" eb="15">
      <t>アワ</t>
    </rPh>
    <rPh sb="17" eb="19">
      <t>サクセイ</t>
    </rPh>
    <phoneticPr fontId="12"/>
  </si>
  <si>
    <t>※常勤(名)及び非常勤(名)は、実人数（整数）で記載すること。</t>
    <rPh sb="1" eb="3">
      <t>ジョウキン</t>
    </rPh>
    <rPh sb="4" eb="5">
      <t>メイ</t>
    </rPh>
    <rPh sb="6" eb="7">
      <t>オヨ</t>
    </rPh>
    <rPh sb="8" eb="11">
      <t>ヒジョウキン</t>
    </rPh>
    <rPh sb="12" eb="13">
      <t>メイ</t>
    </rPh>
    <rPh sb="16" eb="17">
      <t>ジツ</t>
    </rPh>
    <rPh sb="17" eb="19">
      <t>ニンズウ</t>
    </rPh>
    <rPh sb="20" eb="22">
      <t>セイスウ</t>
    </rPh>
    <rPh sb="24" eb="26">
      <t>キサイ</t>
    </rPh>
    <phoneticPr fontId="12"/>
  </si>
  <si>
    <t>※職員の人数は「特別養護老人ホーム整備計画書」（様式１）　１施設運営概要　職員体制の数値と一致すること。</t>
    <rPh sb="1" eb="3">
      <t>ショクイン</t>
    </rPh>
    <rPh sb="4" eb="6">
      <t>ニンズウ</t>
    </rPh>
    <rPh sb="8" eb="10">
      <t>トクベツ</t>
    </rPh>
    <rPh sb="10" eb="12">
      <t>ヨウゴ</t>
    </rPh>
    <rPh sb="12" eb="14">
      <t>ロウジン</t>
    </rPh>
    <rPh sb="17" eb="19">
      <t>セイビ</t>
    </rPh>
    <rPh sb="19" eb="22">
      <t>ケイカクショ</t>
    </rPh>
    <rPh sb="24" eb="26">
      <t>ヨウシキ</t>
    </rPh>
    <rPh sb="30" eb="32">
      <t>シセツ</t>
    </rPh>
    <rPh sb="32" eb="34">
      <t>ウンエイ</t>
    </rPh>
    <rPh sb="34" eb="36">
      <t>ガイヨウ</t>
    </rPh>
    <rPh sb="37" eb="39">
      <t>ショクイン</t>
    </rPh>
    <rPh sb="39" eb="41">
      <t>タイセイ</t>
    </rPh>
    <rPh sb="42" eb="44">
      <t>スウチ</t>
    </rPh>
    <rPh sb="45" eb="47">
      <t>イッチ</t>
    </rPh>
    <phoneticPr fontId="12"/>
  </si>
  <si>
    <t>※法定福利費は、年間給与総額の16％を見込むことを原則とする。</t>
    <rPh sb="1" eb="3">
      <t>ホウテイ</t>
    </rPh>
    <rPh sb="3" eb="6">
      <t>フクリヒ</t>
    </rPh>
    <rPh sb="8" eb="10">
      <t>ネンカン</t>
    </rPh>
    <rPh sb="10" eb="12">
      <t>キュウヨ</t>
    </rPh>
    <rPh sb="12" eb="14">
      <t>ソウガク</t>
    </rPh>
    <rPh sb="19" eb="21">
      <t>ミコ</t>
    </rPh>
    <rPh sb="25" eb="27">
      <t>ゲンソク</t>
    </rPh>
    <phoneticPr fontId="12"/>
  </si>
  <si>
    <t>B</t>
    <phoneticPr fontId="12"/>
  </si>
  <si>
    <t>C</t>
    <phoneticPr fontId="12"/>
  </si>
  <si>
    <t>D</t>
    <phoneticPr fontId="12"/>
  </si>
  <si>
    <t>E=(B+C)*12+D</t>
    <phoneticPr fontId="12"/>
  </si>
  <si>
    <t>F=E×A</t>
    <phoneticPr fontId="12"/>
  </si>
  <si>
    <t>デイ</t>
    <phoneticPr fontId="12"/>
  </si>
  <si>
    <t>F</t>
    <phoneticPr fontId="12"/>
  </si>
  <si>
    <t>G</t>
    <phoneticPr fontId="12"/>
  </si>
  <si>
    <t>H=F+G</t>
    <phoneticPr fontId="12"/>
  </si>
  <si>
    <t>特養、ショート、デイ</t>
    <rPh sb="0" eb="2">
      <t>トクヨウ</t>
    </rPh>
    <phoneticPr fontId="12"/>
  </si>
  <si>
    <t>F</t>
    <phoneticPr fontId="12"/>
  </si>
  <si>
    <t>G</t>
    <phoneticPr fontId="12"/>
  </si>
  <si>
    <t>資金収支見込計算書
（総括表）</t>
    <rPh sb="0" eb="2">
      <t>シキン</t>
    </rPh>
    <rPh sb="8" eb="9">
      <t>ショ</t>
    </rPh>
    <rPh sb="11" eb="13">
      <t>ソウカツ</t>
    </rPh>
    <rPh sb="13" eb="14">
      <t>ヒョウ</t>
    </rPh>
    <phoneticPr fontId="12"/>
  </si>
  <si>
    <t xml:space="preserve"> 事業種別：</t>
    <rPh sb="1" eb="3">
      <t>ジギョウ</t>
    </rPh>
    <rPh sb="3" eb="5">
      <t>シュベツ</t>
    </rPh>
    <phoneticPr fontId="12"/>
  </si>
  <si>
    <t>特養・ショート・デイ</t>
    <rPh sb="0" eb="2">
      <t>トクヨウ</t>
    </rPh>
    <phoneticPr fontId="12"/>
  </si>
  <si>
    <t>稼働率</t>
    <rPh sb="0" eb="3">
      <t>カドウリツ</t>
    </rPh>
    <phoneticPr fontId="12"/>
  </si>
  <si>
    <t>特養</t>
    <rPh sb="0" eb="2">
      <t>トクヨウ</t>
    </rPh>
    <phoneticPr fontId="12"/>
  </si>
  <si>
    <t>短期入所</t>
    <rPh sb="0" eb="2">
      <t>タンキ</t>
    </rPh>
    <rPh sb="2" eb="4">
      <t>ニュウショ</t>
    </rPh>
    <phoneticPr fontId="12"/>
  </si>
  <si>
    <t>介護報酬　計（利用者負担分含む）</t>
    <rPh sb="0" eb="2">
      <t>カイゴ</t>
    </rPh>
    <rPh sb="2" eb="4">
      <t>ホウシュウ</t>
    </rPh>
    <rPh sb="5" eb="6">
      <t>ケイ</t>
    </rPh>
    <rPh sb="7" eb="10">
      <t>リヨウシャ</t>
    </rPh>
    <rPh sb="10" eb="12">
      <t>フタン</t>
    </rPh>
    <rPh sb="12" eb="13">
      <t>ブン</t>
    </rPh>
    <rPh sb="13" eb="14">
      <t>フク</t>
    </rPh>
    <phoneticPr fontId="12"/>
  </si>
  <si>
    <t>収入　合計　(1)</t>
    <rPh sb="0" eb="2">
      <t>シュウニュウ</t>
    </rPh>
    <rPh sb="3" eb="5">
      <t>ゴウケイ</t>
    </rPh>
    <phoneticPr fontId="12"/>
  </si>
  <si>
    <t>人件費支出</t>
    <rPh sb="0" eb="3">
      <t>ジンケンヒ</t>
    </rPh>
    <rPh sb="3" eb="5">
      <t>シシュツ</t>
    </rPh>
    <phoneticPr fontId="12"/>
  </si>
  <si>
    <t>事務費支出計</t>
    <rPh sb="0" eb="3">
      <t>ジムヒ</t>
    </rPh>
    <rPh sb="3" eb="5">
      <t>シシュツ</t>
    </rPh>
    <rPh sb="5" eb="6">
      <t>ケイ</t>
    </rPh>
    <phoneticPr fontId="12"/>
  </si>
  <si>
    <t>○○費</t>
    <rPh sb="2" eb="3">
      <t>ヒ</t>
    </rPh>
    <phoneticPr fontId="12"/>
  </si>
  <si>
    <t>事業費支出計</t>
    <rPh sb="0" eb="3">
      <t>ジギョウヒ</t>
    </rPh>
    <rPh sb="3" eb="5">
      <t>シシュツ</t>
    </rPh>
    <rPh sb="5" eb="6">
      <t>ケイ</t>
    </rPh>
    <phoneticPr fontId="12"/>
  </si>
  <si>
    <t>借地料</t>
    <rPh sb="0" eb="2">
      <t>シャクチ</t>
    </rPh>
    <rPh sb="2" eb="3">
      <t>リョウ</t>
    </rPh>
    <phoneticPr fontId="12"/>
  </si>
  <si>
    <t>支出　合計　(2)</t>
    <rPh sb="0" eb="2">
      <t>シシュツ</t>
    </rPh>
    <rPh sb="3" eb="5">
      <t>ゴウケイ</t>
    </rPh>
    <phoneticPr fontId="12"/>
  </si>
  <si>
    <t>収支差額　合計　(3)=(1)-(2)</t>
    <rPh sb="0" eb="2">
      <t>シュウシ</t>
    </rPh>
    <rPh sb="2" eb="4">
      <t>サガク</t>
    </rPh>
    <rPh sb="5" eb="7">
      <t>ゴウケイ</t>
    </rPh>
    <phoneticPr fontId="12"/>
  </si>
  <si>
    <t>償還計画</t>
    <rPh sb="0" eb="2">
      <t>ショウカン</t>
    </rPh>
    <rPh sb="2" eb="4">
      <t>ケイカク</t>
    </rPh>
    <phoneticPr fontId="12"/>
  </si>
  <si>
    <t>借入金利息支出　(4)</t>
    <rPh sb="0" eb="2">
      <t>カリイレ</t>
    </rPh>
    <rPh sb="2" eb="3">
      <t>キン</t>
    </rPh>
    <rPh sb="3" eb="5">
      <t>リソク</t>
    </rPh>
    <rPh sb="5" eb="7">
      <t>シシュツ</t>
    </rPh>
    <phoneticPr fontId="12"/>
  </si>
  <si>
    <t>うち、今回借入分</t>
    <rPh sb="3" eb="5">
      <t>コンカイ</t>
    </rPh>
    <rPh sb="5" eb="7">
      <t>カリイレ</t>
    </rPh>
    <rPh sb="7" eb="8">
      <t>ブン</t>
    </rPh>
    <phoneticPr fontId="12"/>
  </si>
  <si>
    <t>うち、既借入分</t>
    <rPh sb="3" eb="4">
      <t>キ</t>
    </rPh>
    <rPh sb="4" eb="6">
      <t>カリイレ</t>
    </rPh>
    <rPh sb="6" eb="7">
      <t>ブン</t>
    </rPh>
    <phoneticPr fontId="12"/>
  </si>
  <si>
    <t>借入金元金償還金支出　(5)</t>
    <rPh sb="0" eb="2">
      <t>カリイレ</t>
    </rPh>
    <rPh sb="2" eb="3">
      <t>キン</t>
    </rPh>
    <rPh sb="3" eb="5">
      <t>ガンキン</t>
    </rPh>
    <rPh sb="5" eb="7">
      <t>ショウカン</t>
    </rPh>
    <rPh sb="7" eb="8">
      <t>キン</t>
    </rPh>
    <rPh sb="8" eb="10">
      <t>シシュツ</t>
    </rPh>
    <phoneticPr fontId="12"/>
  </si>
  <si>
    <t>当年度収支差額　計　(6)=(3)-(4)-(5)</t>
    <rPh sb="0" eb="1">
      <t>トウ</t>
    </rPh>
    <rPh sb="1" eb="3">
      <t>ネンド</t>
    </rPh>
    <rPh sb="3" eb="5">
      <t>シュウシ</t>
    </rPh>
    <rPh sb="5" eb="7">
      <t>サガク</t>
    </rPh>
    <rPh sb="8" eb="9">
      <t>ケイ</t>
    </rPh>
    <phoneticPr fontId="12"/>
  </si>
  <si>
    <t>累積収支差額　計　(7)=(6)+前年度(7)</t>
    <rPh sb="0" eb="2">
      <t>ルイセキ</t>
    </rPh>
    <rPh sb="2" eb="4">
      <t>シュウシ</t>
    </rPh>
    <rPh sb="4" eb="6">
      <t>サガク</t>
    </rPh>
    <rPh sb="7" eb="8">
      <t>ケイ</t>
    </rPh>
    <rPh sb="17" eb="20">
      <t>ゼンネンド</t>
    </rPh>
    <phoneticPr fontId="12"/>
  </si>
  <si>
    <t>※介護報酬計及び利用者負担計については、シート「５年間収入」の値と一致させること。</t>
    <rPh sb="1" eb="3">
      <t>カイゴ</t>
    </rPh>
    <rPh sb="3" eb="5">
      <t>ホウシュウ</t>
    </rPh>
    <rPh sb="5" eb="6">
      <t>ケイ</t>
    </rPh>
    <rPh sb="6" eb="7">
      <t>オヨ</t>
    </rPh>
    <rPh sb="8" eb="11">
      <t>リヨウシャ</t>
    </rPh>
    <rPh sb="11" eb="13">
      <t>フタン</t>
    </rPh>
    <rPh sb="13" eb="14">
      <t>ケイ</t>
    </rPh>
    <rPh sb="25" eb="27">
      <t>ネンカン</t>
    </rPh>
    <rPh sb="27" eb="29">
      <t>シュウニュウ</t>
    </rPh>
    <rPh sb="31" eb="32">
      <t>アタイ</t>
    </rPh>
    <rPh sb="33" eb="35">
      <t>イッチ</t>
    </rPh>
    <phoneticPr fontId="12"/>
  </si>
  <si>
    <t>※借入金利息支出、借入金元金償還金支出の額は、借入金償還計画等一覧表の額と一致させること。</t>
    <rPh sb="1" eb="4">
      <t>カリイレキン</t>
    </rPh>
    <rPh sb="4" eb="6">
      <t>リソク</t>
    </rPh>
    <rPh sb="6" eb="8">
      <t>シシュツ</t>
    </rPh>
    <rPh sb="9" eb="12">
      <t>カリイレキン</t>
    </rPh>
    <rPh sb="12" eb="14">
      <t>ガンキン</t>
    </rPh>
    <rPh sb="14" eb="16">
      <t>ショウカン</t>
    </rPh>
    <rPh sb="16" eb="17">
      <t>キン</t>
    </rPh>
    <rPh sb="17" eb="19">
      <t>シシュツ</t>
    </rPh>
    <rPh sb="20" eb="21">
      <t>ガク</t>
    </rPh>
    <rPh sb="35" eb="36">
      <t>ガク</t>
    </rPh>
    <rPh sb="37" eb="39">
      <t>イッチ</t>
    </rPh>
    <phoneticPr fontId="12"/>
  </si>
  <si>
    <t>※事務費、事業費のうち、稼働率によって変動するものについては、稼働率を勘案して金額を見込むこと。</t>
    <rPh sb="1" eb="4">
      <t>ジムヒ</t>
    </rPh>
    <rPh sb="5" eb="8">
      <t>ジギョウヒ</t>
    </rPh>
    <rPh sb="12" eb="15">
      <t>カドウリツ</t>
    </rPh>
    <rPh sb="19" eb="21">
      <t>ヘンドウ</t>
    </rPh>
    <rPh sb="31" eb="34">
      <t>カドウリツ</t>
    </rPh>
    <rPh sb="35" eb="37">
      <t>カンアン</t>
    </rPh>
    <rPh sb="39" eb="41">
      <t>キンガク</t>
    </rPh>
    <rPh sb="42" eb="44">
      <t>ミコ</t>
    </rPh>
    <phoneticPr fontId="12"/>
  </si>
  <si>
    <t>令和　年度　特別養護老人ホーム等の整備要望概要書</t>
    <rPh sb="0" eb="2">
      <t>レイワ</t>
    </rPh>
    <rPh sb="6" eb="8">
      <t>トクベツ</t>
    </rPh>
    <rPh sb="8" eb="10">
      <t>ヨウゴ</t>
    </rPh>
    <rPh sb="10" eb="12">
      <t>ロウジン</t>
    </rPh>
    <rPh sb="15" eb="16">
      <t>ナド</t>
    </rPh>
    <rPh sb="17" eb="19">
      <t>セイビ</t>
    </rPh>
    <phoneticPr fontId="7"/>
  </si>
  <si>
    <t>1.無
2.有(ｲｴﾛｰｿﾞｰﾝ)</t>
    <rPh sb="2" eb="3">
      <t>ム</t>
    </rPh>
    <rPh sb="6" eb="7">
      <t>ユウ</t>
    </rPh>
    <phoneticPr fontId="7"/>
  </si>
  <si>
    <t>その他借入金等</t>
    <rPh sb="2" eb="3">
      <t>タ</t>
    </rPh>
    <rPh sb="3" eb="6">
      <t>カリイレキン</t>
    </rPh>
    <rPh sb="6" eb="7">
      <t>ナド</t>
    </rPh>
    <phoneticPr fontId="12"/>
  </si>
  <si>
    <t>その他工事費(造成費等)</t>
    <rPh sb="2" eb="3">
      <t>ホカ</t>
    </rPh>
    <rPh sb="3" eb="6">
      <t>コウジヒ</t>
    </rPh>
    <rPh sb="10" eb="11">
      <t>ナド</t>
    </rPh>
    <phoneticPr fontId="12"/>
  </si>
  <si>
    <t>土地、建物等取得費</t>
    <rPh sb="0" eb="2">
      <t>トチ</t>
    </rPh>
    <rPh sb="3" eb="5">
      <t>タテモノ</t>
    </rPh>
    <rPh sb="5" eb="6">
      <t>ナド</t>
    </rPh>
    <rPh sb="6" eb="9">
      <t>シュトクヒ</t>
    </rPh>
    <phoneticPr fontId="12"/>
  </si>
  <si>
    <t>備品費(開設後のベッド等)</t>
    <rPh sb="0" eb="2">
      <t>ビヒン</t>
    </rPh>
    <rPh sb="2" eb="3">
      <t>ヒ</t>
    </rPh>
    <rPh sb="4" eb="7">
      <t>カイセツゴ</t>
    </rPh>
    <rPh sb="11" eb="12">
      <t>ナド</t>
    </rPh>
    <phoneticPr fontId="4"/>
  </si>
  <si>
    <t>その他(○○等)</t>
    <rPh sb="2" eb="3">
      <t>ホカ</t>
    </rPh>
    <rPh sb="6" eb="7">
      <t>ナド</t>
    </rPh>
    <phoneticPr fontId="4"/>
  </si>
  <si>
    <t>まるまるかい</t>
  </si>
  <si>
    <t>なら　じろう</t>
  </si>
  <si>
    <t>大和　太郎</t>
  </si>
  <si>
    <t>しかくしかくえん</t>
  </si>
  <si>
    <t>(仮称)　□□苑</t>
  </si>
  <si>
    <t>262千円</t>
    <rPh sb="3" eb="5">
      <t>センエン</t>
    </rPh>
    <phoneticPr fontId="4"/>
  </si>
  <si>
    <t>75人</t>
    <rPh sb="2" eb="3">
      <t>ニン</t>
    </rPh>
    <phoneticPr fontId="7"/>
  </si>
  <si>
    <t>15人</t>
    <rPh sb="2" eb="3">
      <t>ニン</t>
    </rPh>
    <phoneticPr fontId="7"/>
  </si>
  <si>
    <t>75室</t>
    <rPh sb="2" eb="3">
      <t>シツ</t>
    </rPh>
    <phoneticPr fontId="7"/>
  </si>
  <si>
    <t>①老人ﾃﾞｲｻｰﾋﾞｽ事業②訪問介護事業所③居宅介護支援事業所</t>
    <phoneticPr fontId="7"/>
  </si>
  <si>
    <t>2.老健</t>
    <phoneticPr fontId="4"/>
  </si>
  <si>
    <t>3.医療院</t>
    <rPh sb="2" eb="4">
      <t>イリョウ</t>
    </rPh>
    <rPh sb="4" eb="5">
      <t>イン</t>
    </rPh>
    <phoneticPr fontId="4"/>
  </si>
  <si>
    <t>4.特定施設</t>
    <phoneticPr fontId="4"/>
  </si>
  <si>
    <t xml:space="preserve">事業費※2
</t>
    <rPh sb="0" eb="3">
      <t>ジギョウヒ</t>
    </rPh>
    <phoneticPr fontId="12"/>
  </si>
  <si>
    <t>運転資金※3</t>
    <rPh sb="0" eb="2">
      <t>ウンテン</t>
    </rPh>
    <rPh sb="2" eb="4">
      <t>シキン</t>
    </rPh>
    <phoneticPr fontId="12"/>
  </si>
  <si>
    <t>※2　(独)福祉医療機構の「福祉・医療施設の建設費について」等を参考にすること。(https://www.wam.go.jp/content/wamnet/pcpub/top/)</t>
    <rPh sb="30" eb="31">
      <t>ナド</t>
    </rPh>
    <rPh sb="32" eb="34">
      <t>サンコウ</t>
    </rPh>
    <phoneticPr fontId="7"/>
  </si>
  <si>
    <t>6.災害に係る指定区域（該当しない場合は、該当しないことをどのようにして確認したか記入すること）</t>
    <rPh sb="2" eb="4">
      <t>サイガイ</t>
    </rPh>
    <rPh sb="5" eb="6">
      <t>カカ</t>
    </rPh>
    <rPh sb="7" eb="9">
      <t>シテイ</t>
    </rPh>
    <rPh sb="9" eb="11">
      <t>クイキ</t>
    </rPh>
    <phoneticPr fontId="12"/>
  </si>
  <si>
    <t>※　会計年度にかかわらず、開設予定月から、１２月ヶ分を記入すること。</t>
    <rPh sb="2" eb="4">
      <t>カイケイ</t>
    </rPh>
    <rPh sb="4" eb="6">
      <t>ネンド</t>
    </rPh>
    <rPh sb="13" eb="15">
      <t>カイセツ</t>
    </rPh>
    <rPh sb="15" eb="17">
      <t>ヨテイ</t>
    </rPh>
    <rPh sb="17" eb="18">
      <t>ツキ</t>
    </rPh>
    <rPh sb="23" eb="24">
      <t>ツキ</t>
    </rPh>
    <rPh sb="25" eb="26">
      <t>ブン</t>
    </rPh>
    <rPh sb="27" eb="29">
      <t>キニュウ</t>
    </rPh>
    <phoneticPr fontId="12"/>
  </si>
  <si>
    <t>※　稼働率を初期入力値より高く見込む場合は、その理由を説明すること。</t>
    <rPh sb="2" eb="5">
      <t>カドウリツ</t>
    </rPh>
    <rPh sb="6" eb="8">
      <t>ショキ</t>
    </rPh>
    <rPh sb="8" eb="10">
      <t>ニュウリョク</t>
    </rPh>
    <rPh sb="10" eb="11">
      <t>チ</t>
    </rPh>
    <rPh sb="13" eb="14">
      <t>タカ</t>
    </rPh>
    <rPh sb="15" eb="17">
      <t>ミコミ</t>
    </rPh>
    <rPh sb="18" eb="20">
      <t>バアイ</t>
    </rPh>
    <rPh sb="24" eb="26">
      <t>リユウ</t>
    </rPh>
    <rPh sb="27" eb="29">
      <t>セツメイ</t>
    </rPh>
    <phoneticPr fontId="12"/>
  </si>
  <si>
    <t>（○○年○月～○月）</t>
    <rPh sb="3" eb="4">
      <t>ネン</t>
    </rPh>
    <rPh sb="5" eb="6">
      <t>ガツ</t>
    </rPh>
    <rPh sb="8" eb="9">
      <t>ガツ</t>
    </rPh>
    <phoneticPr fontId="12"/>
  </si>
  <si>
    <t>※4　市町村に確認すること</t>
    <rPh sb="3" eb="6">
      <t>シチョウソン</t>
    </rPh>
    <rPh sb="7" eb="9">
      <t>カクニン</t>
    </rPh>
    <phoneticPr fontId="4"/>
  </si>
  <si>
    <t>事業費※2</t>
    <rPh sb="0" eb="3">
      <t>ジギョウヒ</t>
    </rPh>
    <phoneticPr fontId="12"/>
  </si>
  <si>
    <t>建築費②※2</t>
    <rPh sb="0" eb="3">
      <t>ケンチクヒ</t>
    </rPh>
    <phoneticPr fontId="12"/>
  </si>
  <si>
    <t>（※）市町村が必ず確認して記載すること</t>
    <rPh sb="3" eb="6">
      <t>シチョウソン</t>
    </rPh>
    <rPh sb="7" eb="8">
      <t>カナラ</t>
    </rPh>
    <rPh sb="9" eb="11">
      <t>カクニン</t>
    </rPh>
    <rPh sb="13" eb="15">
      <t>キサイ</t>
    </rPh>
    <phoneticPr fontId="4"/>
  </si>
  <si>
    <t>新設・増設・既存施設を活用し増設</t>
    <rPh sb="0" eb="2">
      <t>シンセツ</t>
    </rPh>
    <rPh sb="3" eb="5">
      <t>ゾウセツ</t>
    </rPh>
    <rPh sb="6" eb="8">
      <t>キゾン</t>
    </rPh>
    <rPh sb="8" eb="10">
      <t>シセツ</t>
    </rPh>
    <rPh sb="11" eb="13">
      <t>カツヨウ</t>
    </rPh>
    <rPh sb="14" eb="16">
      <t>ゾウセツ</t>
    </rPh>
    <phoneticPr fontId="7"/>
  </si>
  <si>
    <t>土砂災害防止法に定める区分
※4</t>
    <phoneticPr fontId="7"/>
  </si>
  <si>
    <t>洪水浸水想定区域図に定める区域※4</t>
    <phoneticPr fontId="7"/>
  </si>
  <si>
    <t>※3　開設前の人件費、事務費を含む（増床の場合は、増床分の運転資金を計上すること）</t>
    <rPh sb="18" eb="20">
      <t>ゾウショウ</t>
    </rPh>
    <rPh sb="21" eb="23">
      <t>バアイ</t>
    </rPh>
    <rPh sb="25" eb="28">
      <t>ゾウショウブン</t>
    </rPh>
    <rPh sb="29" eb="31">
      <t>ウンテン</t>
    </rPh>
    <rPh sb="31" eb="33">
      <t>シキン</t>
    </rPh>
    <rPh sb="34" eb="36">
      <t>ケイジョウ</t>
    </rPh>
    <phoneticPr fontId="4"/>
  </si>
  <si>
    <t>(開発審査会の必要な場合、
 諮問予定時期　令和4年12月)
　　　　　令和5年3月</t>
    <rPh sb="1" eb="3">
      <t>カイハツ</t>
    </rPh>
    <rPh sb="3" eb="6">
      <t>シンサカイ</t>
    </rPh>
    <rPh sb="7" eb="9">
      <t>ヒツヨウ</t>
    </rPh>
    <rPh sb="10" eb="12">
      <t>バアイ</t>
    </rPh>
    <rPh sb="15" eb="17">
      <t>シモン</t>
    </rPh>
    <rPh sb="17" eb="19">
      <t>ヨテイ</t>
    </rPh>
    <rPh sb="19" eb="21">
      <t>ジキ</t>
    </rPh>
    <rPh sb="20" eb="21">
      <t>テイジ</t>
    </rPh>
    <rPh sb="22" eb="24">
      <t>レイワ</t>
    </rPh>
    <rPh sb="25" eb="26">
      <t>ネン</t>
    </rPh>
    <rPh sb="28" eb="29">
      <t>ツキ</t>
    </rPh>
    <rPh sb="36" eb="38">
      <t>レイワ</t>
    </rPh>
    <phoneticPr fontId="7"/>
  </si>
  <si>
    <t>1.質の高いサービス提供についての方針等
(事業運営に対する理念、サービス提供の特徴、地域における医療と福祉の連携の進め方、ハード面の工夫等について各々具体的に記入すること)</t>
    <rPh sb="2" eb="3">
      <t>シツ</t>
    </rPh>
    <rPh sb="4" eb="5">
      <t>タカ</t>
    </rPh>
    <rPh sb="10" eb="12">
      <t>テイキョウ</t>
    </rPh>
    <rPh sb="17" eb="19">
      <t>ホウシン</t>
    </rPh>
    <rPh sb="19" eb="20">
      <t>ナド</t>
    </rPh>
    <rPh sb="69" eb="70">
      <t>ナド</t>
    </rPh>
    <rPh sb="74" eb="76">
      <t>オノオノ</t>
    </rPh>
    <rPh sb="80" eb="82">
      <t>キニュウ</t>
    </rPh>
    <phoneticPr fontId="12"/>
  </si>
  <si>
    <t>3.職員の人材確保、人材育成方策
(人材育成計画、給与体系、福利厚生、苦情対応及びサービスの質の向上に向けた取組等について各々具体的な方針・計画を記入すること。また、介護事業所認証制度を取得している場合は、その旨等も記入すること)</t>
    <rPh sb="14" eb="16">
      <t>ホウサク</t>
    </rPh>
    <rPh sb="56" eb="57">
      <t>ナド</t>
    </rPh>
    <rPh sb="61" eb="63">
      <t>オノオノ</t>
    </rPh>
    <rPh sb="73" eb="75">
      <t>キニュウ</t>
    </rPh>
    <rPh sb="99" eb="101">
      <t>バアイ</t>
    </rPh>
    <rPh sb="105" eb="106">
      <t>ムネ</t>
    </rPh>
    <rPh sb="106" eb="107">
      <t>ナド</t>
    </rPh>
    <rPh sb="108" eb="110">
      <t>キニュウ</t>
    </rPh>
    <phoneticPr fontId="12"/>
  </si>
  <si>
    <t>4.法人の運営方針
(利用者の意向を尊重、個人の尊厳を保持、自立した生活を営むことの支援等を各々具体的に記入すること。また、地域公益活動についても記入すること)</t>
    <rPh sb="2" eb="4">
      <t>ホウジン</t>
    </rPh>
    <rPh sb="5" eb="7">
      <t>ウンエイ</t>
    </rPh>
    <rPh sb="7" eb="9">
      <t>ホウシン</t>
    </rPh>
    <rPh sb="44" eb="45">
      <t>ナド</t>
    </rPh>
    <rPh sb="46" eb="48">
      <t>オノオノ</t>
    </rPh>
    <rPh sb="48" eb="51">
      <t>グタイテキ</t>
    </rPh>
    <rPh sb="52" eb="54">
      <t>キニュウ</t>
    </rPh>
    <rPh sb="73" eb="75">
      <t>キニュウ</t>
    </rPh>
    <phoneticPr fontId="12"/>
  </si>
  <si>
    <t>3.関連法令における関係課との調整状況（※）</t>
    <phoneticPr fontId="12"/>
  </si>
  <si>
    <t>4.災害に係る区域指定状況について（※）</t>
    <rPh sb="2" eb="4">
      <t>サイガイ</t>
    </rPh>
    <rPh sb="5" eb="6">
      <t>カカ</t>
    </rPh>
    <rPh sb="7" eb="9">
      <t>クイキ</t>
    </rPh>
    <rPh sb="9" eb="11">
      <t>シテイ</t>
    </rPh>
    <rPh sb="11" eb="13">
      <t>ジョウキョウ</t>
    </rPh>
    <phoneticPr fontId="12"/>
  </si>
  <si>
    <t>駐車場の確保(職員、来客用を含む)</t>
    <rPh sb="7" eb="9">
      <t>ショクイン</t>
    </rPh>
    <rPh sb="10" eb="13">
      <t>ライキャクヨウ</t>
    </rPh>
    <rPh sb="14" eb="15">
      <t>フク</t>
    </rPh>
    <phoneticPr fontId="7"/>
  </si>
  <si>
    <t>2.ショート転換</t>
    <rPh sb="6" eb="8">
      <t>テンカン</t>
    </rPh>
    <phoneticPr fontId="7"/>
  </si>
  <si>
    <t>3.特定施設</t>
    <rPh sb="2" eb="4">
      <t>トクテイ</t>
    </rPh>
    <rPh sb="4" eb="6">
      <t>シセツ</t>
    </rPh>
    <phoneticPr fontId="7"/>
  </si>
  <si>
    <t>※同一種別(上記1～3毎)で、複数の整備要望を提出する場合は、必ず優先順位順に記入して下さい。</t>
    <rPh sb="1" eb="3">
      <t>ドウイツ</t>
    </rPh>
    <rPh sb="3" eb="5">
      <t>シュベツ</t>
    </rPh>
    <rPh sb="6" eb="8">
      <t>ジョウキ</t>
    </rPh>
    <rPh sb="11" eb="12">
      <t>ゴト</t>
    </rPh>
    <rPh sb="15" eb="17">
      <t>フクスウ</t>
    </rPh>
    <rPh sb="18" eb="20">
      <t>セイビ</t>
    </rPh>
    <rPh sb="20" eb="22">
      <t>ヨウボウ</t>
    </rPh>
    <rPh sb="23" eb="25">
      <t>テイシュツ</t>
    </rPh>
    <rPh sb="27" eb="29">
      <t>バアイ</t>
    </rPh>
    <rPh sb="31" eb="32">
      <t>カナラ</t>
    </rPh>
    <rPh sb="33" eb="35">
      <t>ユウセン</t>
    </rPh>
    <rPh sb="35" eb="37">
      <t>ジュンイ</t>
    </rPh>
    <rPh sb="37" eb="38">
      <t>ジュン</t>
    </rPh>
    <rPh sb="39" eb="41">
      <t>キニュウ</t>
    </rPh>
    <rPh sb="43" eb="44">
      <t>クダ</t>
    </rPh>
    <phoneticPr fontId="7"/>
  </si>
  <si>
    <t>現在の併設ショートの居室種別</t>
    <phoneticPr fontId="7"/>
  </si>
  <si>
    <t>1.ユニット型(※2)
2.ユニット型以外の個室
3.多床室</t>
    <rPh sb="19" eb="21">
      <t>イガイ</t>
    </rPh>
    <phoneticPr fontId="7"/>
  </si>
  <si>
    <t>特養に転換後の居室種別</t>
    <rPh sb="0" eb="2">
      <t>トクヨウ</t>
    </rPh>
    <rPh sb="3" eb="6">
      <t>テンカンゴ</t>
    </rPh>
    <phoneticPr fontId="7"/>
  </si>
  <si>
    <t>1.ユニット型(全て個室)(※2)
2.ユニット型(相部屋有)(※2)
3.ユニット型以外の個室</t>
    <rPh sb="26" eb="27">
      <t>アイ</t>
    </rPh>
    <rPh sb="27" eb="29">
      <t>ヘヤ</t>
    </rPh>
    <rPh sb="29" eb="30">
      <t>ア</t>
    </rPh>
    <phoneticPr fontId="7"/>
  </si>
  <si>
    <t>現在の併設ショートの開所時期</t>
    <rPh sb="10" eb="12">
      <t>カイショ</t>
    </rPh>
    <rPh sb="12" eb="14">
      <t>ジキ</t>
    </rPh>
    <phoneticPr fontId="7"/>
  </si>
  <si>
    <t>現在の併設ショート定員数</t>
    <rPh sb="0" eb="2">
      <t>ゲンザイ</t>
    </rPh>
    <rPh sb="3" eb="5">
      <t>ヘイセツ</t>
    </rPh>
    <rPh sb="9" eb="11">
      <t>テイイン</t>
    </rPh>
    <rPh sb="11" eb="12">
      <t>スウ</t>
    </rPh>
    <phoneticPr fontId="7"/>
  </si>
  <si>
    <t>現在の併設ショート定員数のうち、特養に転換する定員数※1</t>
    <rPh sb="0" eb="2">
      <t>ゲンザイ</t>
    </rPh>
    <rPh sb="3" eb="5">
      <t>ヘイセツ</t>
    </rPh>
    <rPh sb="9" eb="11">
      <t>テイイン</t>
    </rPh>
    <rPh sb="11" eb="12">
      <t>スウ</t>
    </rPh>
    <rPh sb="16" eb="18">
      <t>トクヨウ</t>
    </rPh>
    <rPh sb="19" eb="21">
      <t>テンカン</t>
    </rPh>
    <rPh sb="23" eb="25">
      <t>テイイン</t>
    </rPh>
    <rPh sb="25" eb="26">
      <t>スウ</t>
    </rPh>
    <phoneticPr fontId="7"/>
  </si>
  <si>
    <t>用地の権利関係</t>
    <phoneticPr fontId="7"/>
  </si>
  <si>
    <t>1.自己所有
2.賃貸借(国又は自治体より)
3.賃貸借(民間より)</t>
    <phoneticPr fontId="7"/>
  </si>
  <si>
    <t>駐車場の確保</t>
    <phoneticPr fontId="7"/>
  </si>
  <si>
    <t>整備予定建築物の概要</t>
    <phoneticPr fontId="7"/>
  </si>
  <si>
    <t>併設ショートの延床面積</t>
    <rPh sb="7" eb="8">
      <t>ノ</t>
    </rPh>
    <rPh sb="8" eb="9">
      <t>ユカ</t>
    </rPh>
    <rPh sb="9" eb="11">
      <t>メンセキ</t>
    </rPh>
    <phoneticPr fontId="7"/>
  </si>
  <si>
    <t>併設ショートの延床面積のうち、今回改修する延床面積①</t>
    <rPh sb="7" eb="11">
      <t>ノベユカメンセキ</t>
    </rPh>
    <rPh sb="15" eb="17">
      <t>コンカイ</t>
    </rPh>
    <rPh sb="17" eb="19">
      <t>カイシュウ</t>
    </rPh>
    <rPh sb="21" eb="22">
      <t>ノ</t>
    </rPh>
    <rPh sb="22" eb="23">
      <t>ユカ</t>
    </rPh>
    <rPh sb="23" eb="25">
      <t>メンセキ</t>
    </rPh>
    <phoneticPr fontId="7"/>
  </si>
  <si>
    <t>1以外の場合、改修に係る賃貸者の同意書等の有無</t>
    <rPh sb="1" eb="3">
      <t>イガイ</t>
    </rPh>
    <rPh sb="4" eb="6">
      <t>バアイ</t>
    </rPh>
    <rPh sb="7" eb="9">
      <t>カイシュウ</t>
    </rPh>
    <rPh sb="10" eb="11">
      <t>カカ</t>
    </rPh>
    <rPh sb="12" eb="14">
      <t>チンタイ</t>
    </rPh>
    <rPh sb="14" eb="15">
      <t>シャ</t>
    </rPh>
    <rPh sb="16" eb="19">
      <t>ドウイショ</t>
    </rPh>
    <rPh sb="19" eb="20">
      <t>ナド</t>
    </rPh>
    <rPh sb="21" eb="23">
      <t>ウム</t>
    </rPh>
    <phoneticPr fontId="7"/>
  </si>
  <si>
    <t>1.自己所有
2.賃貸借(国又は自治体より)
3.賃貸借(民間より)</t>
    <rPh sb="2" eb="4">
      <t>ジコ</t>
    </rPh>
    <rPh sb="4" eb="6">
      <t>ショユウ</t>
    </rPh>
    <rPh sb="9" eb="12">
      <t>チンタイシャク</t>
    </rPh>
    <rPh sb="13" eb="14">
      <t>クニ</t>
    </rPh>
    <rPh sb="14" eb="15">
      <t>マタ</t>
    </rPh>
    <rPh sb="16" eb="19">
      <t>ジチタイ</t>
    </rPh>
    <rPh sb="25" eb="28">
      <t>チンタイシャク</t>
    </rPh>
    <rPh sb="29" eb="31">
      <t>ミンカン</t>
    </rPh>
    <phoneticPr fontId="7"/>
  </si>
  <si>
    <t>1以外の場合、用途変更に係る手続き状況等(記入欄で書き切れない場合は様式5に記載して下さい)</t>
    <rPh sb="1" eb="3">
      <t>イガイ</t>
    </rPh>
    <rPh sb="4" eb="6">
      <t>バアイ</t>
    </rPh>
    <rPh sb="7" eb="9">
      <t>ヨウト</t>
    </rPh>
    <rPh sb="9" eb="11">
      <t>ヘンコウ</t>
    </rPh>
    <rPh sb="12" eb="13">
      <t>カカ</t>
    </rPh>
    <rPh sb="14" eb="16">
      <t>テツヅ</t>
    </rPh>
    <rPh sb="17" eb="19">
      <t>ジョウキョウ</t>
    </rPh>
    <rPh sb="19" eb="20">
      <t>ナド</t>
    </rPh>
    <rPh sb="21" eb="24">
      <t>キニュウラン</t>
    </rPh>
    <rPh sb="25" eb="26">
      <t>カ</t>
    </rPh>
    <rPh sb="27" eb="28">
      <t>キ</t>
    </rPh>
    <rPh sb="31" eb="33">
      <t>バアイ</t>
    </rPh>
    <rPh sb="34" eb="36">
      <t>ヨウシキ</t>
    </rPh>
    <rPh sb="38" eb="40">
      <t>キサイ</t>
    </rPh>
    <rPh sb="42" eb="43">
      <t>クダ</t>
    </rPh>
    <phoneticPr fontId="7"/>
  </si>
  <si>
    <t>1.手続き不要
2.手続き済
3.　年　月　日完了予定</t>
    <rPh sb="2" eb="4">
      <t>テツヅ</t>
    </rPh>
    <rPh sb="5" eb="7">
      <t>フヨウ</t>
    </rPh>
    <rPh sb="10" eb="12">
      <t>テツヅ</t>
    </rPh>
    <rPh sb="13" eb="14">
      <t>ズ</t>
    </rPh>
    <rPh sb="18" eb="19">
      <t>ネン</t>
    </rPh>
    <rPh sb="20" eb="21">
      <t>ツキ</t>
    </rPh>
    <rPh sb="22" eb="23">
      <t>ニチ</t>
    </rPh>
    <rPh sb="23" eb="25">
      <t>カンリョウ</t>
    </rPh>
    <rPh sb="25" eb="27">
      <t>ヨテイ</t>
    </rPh>
    <phoneticPr fontId="7"/>
  </si>
  <si>
    <t xml:space="preserve">事業費
</t>
    <rPh sb="0" eb="3">
      <t>ジギョウヒ</t>
    </rPh>
    <phoneticPr fontId="12"/>
  </si>
  <si>
    <t>改修費②</t>
    <rPh sb="0" eb="2">
      <t>カイシュウ</t>
    </rPh>
    <rPh sb="2" eb="3">
      <t>ヒ</t>
    </rPh>
    <phoneticPr fontId="12"/>
  </si>
  <si>
    <t>設備費</t>
    <rPh sb="0" eb="3">
      <t>セツビヒ</t>
    </rPh>
    <phoneticPr fontId="12"/>
  </si>
  <si>
    <t>その他(　　)</t>
    <rPh sb="2" eb="3">
      <t>タ</t>
    </rPh>
    <phoneticPr fontId="12"/>
  </si>
  <si>
    <t>1㎡あたり建築単価(上記改修費②÷改修延床面積①)</t>
    <rPh sb="5" eb="7">
      <t>ケンチク</t>
    </rPh>
    <rPh sb="7" eb="9">
      <t>タンカ</t>
    </rPh>
    <rPh sb="12" eb="14">
      <t>カイシュウ</t>
    </rPh>
    <rPh sb="17" eb="19">
      <t>カイシュウ</t>
    </rPh>
    <phoneticPr fontId="12"/>
  </si>
  <si>
    <t>※1　公表予定。</t>
    <phoneticPr fontId="7"/>
  </si>
  <si>
    <t>※2　転換前併設ショートの居室種別がユニット型の場合、特養に転換後もユニット型であること。</t>
    <phoneticPr fontId="7"/>
  </si>
  <si>
    <t>※3　開設前の人件費、事務費を含む。</t>
    <phoneticPr fontId="7"/>
  </si>
  <si>
    <t>令和　年度　特別養護老人ホームのショート転換要望概要書</t>
    <rPh sb="0" eb="2">
      <t>レイワ</t>
    </rPh>
    <rPh sb="6" eb="8">
      <t>トクベツ</t>
    </rPh>
    <rPh sb="8" eb="10">
      <t>ヨウゴ</t>
    </rPh>
    <rPh sb="10" eb="12">
      <t>ロウジン</t>
    </rPh>
    <rPh sb="20" eb="22">
      <t>テンカン</t>
    </rPh>
    <rPh sb="22" eb="24">
      <t>ヨウボウ</t>
    </rPh>
    <rPh sb="24" eb="27">
      <t>ガイヨウショ</t>
    </rPh>
    <phoneticPr fontId="7"/>
  </si>
  <si>
    <t>　　年　　月　　日</t>
    <rPh sb="2" eb="3">
      <t>ネン</t>
    </rPh>
    <rPh sb="5" eb="6">
      <t>ツキ</t>
    </rPh>
    <rPh sb="8" eb="9">
      <t>ニチ</t>
    </rPh>
    <phoneticPr fontId="7"/>
  </si>
  <si>
    <t>社会福祉法人　○○会</t>
    <phoneticPr fontId="7"/>
  </si>
  <si>
    <t>○○市○○町１２３番地</t>
    <phoneticPr fontId="7"/>
  </si>
  <si>
    <t>特養□□□、老健○○○</t>
    <rPh sb="0" eb="2">
      <t>トクヨウ</t>
    </rPh>
    <rPh sb="6" eb="8">
      <t>ロウケン</t>
    </rPh>
    <phoneticPr fontId="7"/>
  </si>
  <si>
    <t>①.ユニット型(※2)
2.ユニット型以外の個室
3.多床室</t>
    <rPh sb="19" eb="21">
      <t>イガイ</t>
    </rPh>
    <phoneticPr fontId="7"/>
  </si>
  <si>
    <t>①.ユニット型(全て個室)(※2)
2.ユニット型(相部屋有)(※2)
3.ユニット型以外の個室</t>
    <rPh sb="26" eb="27">
      <t>アイ</t>
    </rPh>
    <rPh sb="27" eb="29">
      <t>ヘヤ</t>
    </rPh>
    <rPh sb="29" eb="30">
      <t>ア</t>
    </rPh>
    <phoneticPr fontId="7"/>
  </si>
  <si>
    <t>10人</t>
    <rPh sb="2" eb="3">
      <t>ニン</t>
    </rPh>
    <phoneticPr fontId="7"/>
  </si>
  <si>
    <t>○○市△△町□□321</t>
    <phoneticPr fontId="7"/>
  </si>
  <si>
    <t>①.自己所有
2.賃貸借(国又は自治体より)
3.賃貸借(民間より)</t>
    <phoneticPr fontId="7"/>
  </si>
  <si>
    <t>○○病院(診療科名：内科、外科、整形外科、皮膚科)</t>
    <rPh sb="2" eb="4">
      <t>ビョウイン</t>
    </rPh>
    <rPh sb="5" eb="7">
      <t>シンリョウ</t>
    </rPh>
    <rPh sb="7" eb="9">
      <t>カメイ</t>
    </rPh>
    <rPh sb="10" eb="12">
      <t>ナイカ</t>
    </rPh>
    <rPh sb="13" eb="15">
      <t>ゲカ</t>
    </rPh>
    <rPh sb="16" eb="18">
      <t>セイケイ</t>
    </rPh>
    <rPh sb="18" eb="20">
      <t>ゲカ</t>
    </rPh>
    <rPh sb="21" eb="24">
      <t>ヒフカ</t>
    </rPh>
    <phoneticPr fontId="7"/>
  </si>
  <si>
    <t>○可・不可</t>
    <rPh sb="1" eb="2">
      <t>カ</t>
    </rPh>
    <rPh sb="3" eb="5">
      <t>フカ</t>
    </rPh>
    <phoneticPr fontId="7"/>
  </si>
  <si>
    <t>国道・県道・○市町村道・その他(　　　　　)</t>
    <rPh sb="0" eb="2">
      <t>コクドウ</t>
    </rPh>
    <rPh sb="3" eb="5">
      <t>ケンドウ</t>
    </rPh>
    <rPh sb="7" eb="10">
      <t>シチョウソン</t>
    </rPh>
    <rPh sb="10" eb="11">
      <t>ドウ</t>
    </rPh>
    <rPh sb="14" eb="15">
      <t>タ</t>
    </rPh>
    <phoneticPr fontId="7"/>
  </si>
  <si>
    <t>鉄筋コンクリート造</t>
    <phoneticPr fontId="7"/>
  </si>
  <si>
    <t>3階建</t>
    <phoneticPr fontId="7"/>
  </si>
  <si>
    <t>①.自己所有
2.賃貸借(国又は自治体より)
3.賃貸借(民間より)</t>
    <rPh sb="2" eb="4">
      <t>ジコ</t>
    </rPh>
    <rPh sb="4" eb="6">
      <t>ショユウ</t>
    </rPh>
    <rPh sb="9" eb="12">
      <t>チンタイシャク</t>
    </rPh>
    <rPh sb="13" eb="14">
      <t>クニ</t>
    </rPh>
    <rPh sb="14" eb="15">
      <t>マタ</t>
    </rPh>
    <rPh sb="16" eb="19">
      <t>ジチタイ</t>
    </rPh>
    <rPh sb="25" eb="28">
      <t>チンタイシャク</t>
    </rPh>
    <rPh sb="29" eb="31">
      <t>ミンカン</t>
    </rPh>
    <phoneticPr fontId="7"/>
  </si>
  <si>
    <t>1.無
②.有(福祉医療機構)
3.有(福祉医療機構以外)</t>
    <rPh sb="2" eb="3">
      <t>ナ</t>
    </rPh>
    <rPh sb="8" eb="10">
      <t>フクシ</t>
    </rPh>
    <rPh sb="10" eb="12">
      <t>イリョウ</t>
    </rPh>
    <rPh sb="12" eb="14">
      <t>キコウ</t>
    </rPh>
    <rPh sb="18" eb="19">
      <t>ア</t>
    </rPh>
    <rPh sb="26" eb="28">
      <t>イガイ</t>
    </rPh>
    <phoneticPr fontId="7"/>
  </si>
  <si>
    <t>手続き不要の旨、機構へ確認済み</t>
    <rPh sb="0" eb="2">
      <t>テツヅ</t>
    </rPh>
    <rPh sb="3" eb="5">
      <t>フヨウ</t>
    </rPh>
    <rPh sb="6" eb="7">
      <t>ムネ</t>
    </rPh>
    <rPh sb="8" eb="10">
      <t>キコウ</t>
    </rPh>
    <rPh sb="11" eb="13">
      <t>カクニン</t>
    </rPh>
    <rPh sb="13" eb="14">
      <t>ズ</t>
    </rPh>
    <phoneticPr fontId="7"/>
  </si>
  <si>
    <t>①.手続き不要
2.手続き済
3.　年　月　日完了予定</t>
    <rPh sb="2" eb="4">
      <t>テツヅ</t>
    </rPh>
    <rPh sb="5" eb="7">
      <t>フヨウ</t>
    </rPh>
    <rPh sb="10" eb="12">
      <t>テツヅ</t>
    </rPh>
    <rPh sb="13" eb="14">
      <t>ズ</t>
    </rPh>
    <rPh sb="18" eb="19">
      <t>ネン</t>
    </rPh>
    <rPh sb="20" eb="21">
      <t>ツキ</t>
    </rPh>
    <rPh sb="22" eb="23">
      <t>ニチ</t>
    </rPh>
    <rPh sb="23" eb="25">
      <t>カンリョウ</t>
    </rPh>
    <rPh sb="25" eb="27">
      <t>ヨテイ</t>
    </rPh>
    <phoneticPr fontId="7"/>
  </si>
  <si>
    <t>①.無
2.有(市街化区域)
3.有(市街化調整区域)</t>
    <rPh sb="2" eb="3">
      <t>ナ</t>
    </rPh>
    <rPh sb="17" eb="18">
      <t>ア</t>
    </rPh>
    <phoneticPr fontId="7"/>
  </si>
  <si>
    <t>①.無・2.有</t>
    <rPh sb="2" eb="3">
      <t>ナ</t>
    </rPh>
    <phoneticPr fontId="7"/>
  </si>
  <si>
    <t>1.無・②.有</t>
    <rPh sb="2" eb="3">
      <t>ナ</t>
    </rPh>
    <phoneticPr fontId="7"/>
  </si>
  <si>
    <t>県○○課と協議し、図面が完成次第、用途変更の手続きを実施する旨、確認済み。</t>
    <rPh sb="9" eb="11">
      <t>ズメン</t>
    </rPh>
    <rPh sb="12" eb="14">
      <t>カンセイ</t>
    </rPh>
    <rPh sb="14" eb="16">
      <t>シダイ</t>
    </rPh>
    <rPh sb="17" eb="19">
      <t>ヨウト</t>
    </rPh>
    <rPh sb="19" eb="21">
      <t>ヘンコウ</t>
    </rPh>
    <rPh sb="22" eb="24">
      <t>テツヅ</t>
    </rPh>
    <rPh sb="26" eb="28">
      <t>ジッシ</t>
    </rPh>
    <rPh sb="30" eb="31">
      <t>ムネ</t>
    </rPh>
    <rPh sb="32" eb="34">
      <t>カクニン</t>
    </rPh>
    <rPh sb="34" eb="35">
      <t>ズ</t>
    </rPh>
    <phoneticPr fontId="7"/>
  </si>
  <si>
    <t>1.手続き不要
2.手続き済
③.R3年3月1日完了予定</t>
    <rPh sb="2" eb="4">
      <t>テツヅ</t>
    </rPh>
    <rPh sb="5" eb="7">
      <t>フヨウ</t>
    </rPh>
    <rPh sb="10" eb="12">
      <t>テツヅ</t>
    </rPh>
    <rPh sb="13" eb="14">
      <t>ズ</t>
    </rPh>
    <rPh sb="19" eb="20">
      <t>ネン</t>
    </rPh>
    <rPh sb="21" eb="22">
      <t>ツキ</t>
    </rPh>
    <rPh sb="23" eb="24">
      <t>ニチ</t>
    </rPh>
    <rPh sb="24" eb="26">
      <t>カンリョウ</t>
    </rPh>
    <rPh sb="26" eb="28">
      <t>ヨテイ</t>
    </rPh>
    <phoneticPr fontId="7"/>
  </si>
  <si>
    <t>1.無
②.有(0.5m)</t>
    <rPh sb="2" eb="3">
      <t>ム</t>
    </rPh>
    <rPh sb="6" eb="7">
      <t>ユウ</t>
    </rPh>
    <phoneticPr fontId="7"/>
  </si>
  <si>
    <t>①.無
2.有(ｲｴﾛｰｿﾞｰﾝ)</t>
    <rPh sb="2" eb="3">
      <t>ム</t>
    </rPh>
    <rPh sb="6" eb="7">
      <t>ユウ</t>
    </rPh>
    <phoneticPr fontId="7"/>
  </si>
  <si>
    <t>※1　記入例：施設長就任予定等</t>
    <rPh sb="3" eb="5">
      <t>キニュウ</t>
    </rPh>
    <rPh sb="5" eb="6">
      <t>レイ</t>
    </rPh>
    <rPh sb="7" eb="9">
      <t>シセツ</t>
    </rPh>
    <rPh sb="9" eb="10">
      <t>チョウ</t>
    </rPh>
    <rPh sb="10" eb="12">
      <t>シュウニン</t>
    </rPh>
    <rPh sb="12" eb="14">
      <t>ヨテイ</t>
    </rPh>
    <rPh sb="14" eb="15">
      <t>トウ</t>
    </rPh>
    <phoneticPr fontId="7"/>
  </si>
  <si>
    <t>2.工事期間中の入居者の処遇に関する計画
(新設及びショート転換における改修が不要のときのみ不要。安全面、心身の状況、居室の状況等について各々具体的に記入すること)</t>
    <rPh sb="2" eb="4">
      <t>コウジ</t>
    </rPh>
    <rPh sb="4" eb="7">
      <t>キカンチュウ</t>
    </rPh>
    <rPh sb="8" eb="11">
      <t>ニュウキョシャ</t>
    </rPh>
    <rPh sb="12" eb="14">
      <t>ショグウ</t>
    </rPh>
    <rPh sb="15" eb="16">
      <t>カン</t>
    </rPh>
    <rPh sb="18" eb="20">
      <t>ケイカク</t>
    </rPh>
    <rPh sb="22" eb="24">
      <t>シンセツ</t>
    </rPh>
    <rPh sb="24" eb="25">
      <t>オヨ</t>
    </rPh>
    <rPh sb="30" eb="32">
      <t>テンカン</t>
    </rPh>
    <rPh sb="36" eb="38">
      <t>カイシュウ</t>
    </rPh>
    <rPh sb="39" eb="41">
      <t>フヨウ</t>
    </rPh>
    <rPh sb="46" eb="48">
      <t>フヨウ</t>
    </rPh>
    <rPh sb="49" eb="52">
      <t>アンゼンメン</t>
    </rPh>
    <rPh sb="53" eb="55">
      <t>シンシン</t>
    </rPh>
    <rPh sb="56" eb="58">
      <t>ジョウキョウ</t>
    </rPh>
    <rPh sb="59" eb="61">
      <t>キョシツ</t>
    </rPh>
    <rPh sb="62" eb="64">
      <t>ジョウキョウ</t>
    </rPh>
    <rPh sb="64" eb="65">
      <t>トウ</t>
    </rPh>
    <rPh sb="69" eb="71">
      <t>オノオノ</t>
    </rPh>
    <rPh sb="71" eb="74">
      <t>グタイテキ</t>
    </rPh>
    <rPh sb="75" eb="77">
      <t>キニュウ</t>
    </rPh>
    <phoneticPr fontId="12"/>
  </si>
  <si>
    <t>3.土地利用の制限等（市街化調整区域、農振農用地域、農地転用、保安林等の制限解除の方策及びそのスケジュールについて、まとめて又は欄を追加して記入すること）
（該当しない場合は、該当しないことをどのようにして確認したか記入すること）
（既存施設で増床・ショート転換を行う場合でも必ず確認すること）</t>
    <rPh sb="2" eb="4">
      <t>トチ</t>
    </rPh>
    <rPh sb="4" eb="6">
      <t>リヨウ</t>
    </rPh>
    <rPh sb="7" eb="9">
      <t>セイゲン</t>
    </rPh>
    <rPh sb="9" eb="10">
      <t>トウ</t>
    </rPh>
    <rPh sb="11" eb="14">
      <t>シガイカ</t>
    </rPh>
    <rPh sb="14" eb="16">
      <t>チョウセイ</t>
    </rPh>
    <rPh sb="16" eb="18">
      <t>クイキ</t>
    </rPh>
    <rPh sb="19" eb="20">
      <t>ノウ</t>
    </rPh>
    <rPh sb="20" eb="21">
      <t>シン</t>
    </rPh>
    <rPh sb="21" eb="23">
      <t>ノウヨウ</t>
    </rPh>
    <rPh sb="23" eb="25">
      <t>チイキ</t>
    </rPh>
    <rPh sb="26" eb="28">
      <t>ノウチ</t>
    </rPh>
    <rPh sb="28" eb="30">
      <t>テンヨウ</t>
    </rPh>
    <rPh sb="31" eb="34">
      <t>ホアンリン</t>
    </rPh>
    <rPh sb="34" eb="35">
      <t>トウ</t>
    </rPh>
    <rPh sb="36" eb="38">
      <t>セイゲン</t>
    </rPh>
    <rPh sb="38" eb="40">
      <t>カイジョ</t>
    </rPh>
    <rPh sb="41" eb="43">
      <t>ホウサク</t>
    </rPh>
    <rPh sb="43" eb="44">
      <t>オヨ</t>
    </rPh>
    <rPh sb="62" eb="63">
      <t>マタ</t>
    </rPh>
    <rPh sb="64" eb="65">
      <t>ラン</t>
    </rPh>
    <rPh sb="66" eb="68">
      <t>ツイカ</t>
    </rPh>
    <rPh sb="70" eb="72">
      <t>キニュウ</t>
    </rPh>
    <rPh sb="79" eb="81">
      <t>ガイトウ</t>
    </rPh>
    <rPh sb="84" eb="86">
      <t>バアイ</t>
    </rPh>
    <rPh sb="88" eb="90">
      <t>ガイトウ</t>
    </rPh>
    <rPh sb="103" eb="105">
      <t>カクニン</t>
    </rPh>
    <rPh sb="108" eb="110">
      <t>キニュウ</t>
    </rPh>
    <rPh sb="117" eb="121">
      <t>キゾンシセツ</t>
    </rPh>
    <rPh sb="122" eb="124">
      <t>ゾウショウ</t>
    </rPh>
    <rPh sb="129" eb="131">
      <t>テンカン</t>
    </rPh>
    <rPh sb="132" eb="133">
      <t>オコナ</t>
    </rPh>
    <rPh sb="134" eb="136">
      <t>バアイ</t>
    </rPh>
    <rPh sb="138" eb="139">
      <t>カナラ</t>
    </rPh>
    <rPh sb="140" eb="142">
      <t>カクニン</t>
    </rPh>
    <phoneticPr fontId="7"/>
  </si>
  <si>
    <t>4.文化財保護法に定める区域（当該区域に該当する場合の対応策及びそのスケジュール）
（該当しない場合は、該当しないことをどのようにして確認したか記入すること）
（既存施設で増床を行う場合でも必ず確認すること）
（ショート転換を行う場合のみ不要）</t>
    <rPh sb="2" eb="5">
      <t>ブンカザイ</t>
    </rPh>
    <rPh sb="5" eb="8">
      <t>ホゴホウ</t>
    </rPh>
    <rPh sb="9" eb="10">
      <t>サダ</t>
    </rPh>
    <rPh sb="12" eb="14">
      <t>クイキ</t>
    </rPh>
    <rPh sb="15" eb="17">
      <t>トウガイ</t>
    </rPh>
    <rPh sb="17" eb="19">
      <t>クイキ</t>
    </rPh>
    <rPh sb="20" eb="22">
      <t>ガイトウ</t>
    </rPh>
    <rPh sb="24" eb="26">
      <t>バアイ</t>
    </rPh>
    <rPh sb="27" eb="30">
      <t>タイオウサク</t>
    </rPh>
    <rPh sb="30" eb="31">
      <t>オヨ</t>
    </rPh>
    <rPh sb="110" eb="112">
      <t>テンカン</t>
    </rPh>
    <rPh sb="113" eb="114">
      <t>オコナ</t>
    </rPh>
    <rPh sb="115" eb="117">
      <t>バアイ</t>
    </rPh>
    <rPh sb="119" eb="121">
      <t>フヨウ</t>
    </rPh>
    <phoneticPr fontId="7"/>
  </si>
  <si>
    <t>5.地元住民（自治会、水利組合、隣接地権者等）に対する調整状況
（関係者との話し合いの状況、同意に至るスケジュールも含め具体的に記入すること）
（既存施設で増床を行う場合でも必ず調整すること）
（ショート転換を行う場合のみ不要）</t>
    <rPh sb="2" eb="4">
      <t>ジモト</t>
    </rPh>
    <rPh sb="4" eb="6">
      <t>ジュウミン</t>
    </rPh>
    <rPh sb="7" eb="10">
      <t>ジチカイ</t>
    </rPh>
    <rPh sb="11" eb="13">
      <t>スイリ</t>
    </rPh>
    <rPh sb="13" eb="15">
      <t>クミアイ</t>
    </rPh>
    <rPh sb="16" eb="18">
      <t>リンセツ</t>
    </rPh>
    <rPh sb="18" eb="21">
      <t>チケンシャ</t>
    </rPh>
    <rPh sb="21" eb="22">
      <t>トウ</t>
    </rPh>
    <rPh sb="24" eb="25">
      <t>タイ</t>
    </rPh>
    <rPh sb="27" eb="29">
      <t>チョウセイ</t>
    </rPh>
    <rPh sb="29" eb="31">
      <t>ジョウキョウ</t>
    </rPh>
    <rPh sb="33" eb="36">
      <t>カンケイシャ</t>
    </rPh>
    <rPh sb="38" eb="39">
      <t>ハナ</t>
    </rPh>
    <rPh sb="40" eb="41">
      <t>ア</t>
    </rPh>
    <rPh sb="43" eb="45">
      <t>ジョウキョウ</t>
    </rPh>
    <rPh sb="46" eb="48">
      <t>ドウイ</t>
    </rPh>
    <rPh sb="49" eb="50">
      <t>イタ</t>
    </rPh>
    <rPh sb="58" eb="59">
      <t>フク</t>
    </rPh>
    <rPh sb="60" eb="63">
      <t>グタイテキ</t>
    </rPh>
    <rPh sb="64" eb="66">
      <t>キニュウ</t>
    </rPh>
    <rPh sb="89" eb="91">
      <t>チョウセイ</t>
    </rPh>
    <rPh sb="102" eb="104">
      <t>テンカン</t>
    </rPh>
    <rPh sb="105" eb="106">
      <t>オコナ</t>
    </rPh>
    <rPh sb="107" eb="109">
      <t>バアイ</t>
    </rPh>
    <rPh sb="111" eb="113">
      <t>フヨウ</t>
    </rPh>
    <phoneticPr fontId="12"/>
  </si>
  <si>
    <t>5.転換後のショートステイのニーズに対応できる体制や取組の計画
(ショート転換の場合のみ記載。ショートステイの必要性を理解し、転換によりショートステイ床が減少することに対して、対応する計画等を具体的に記入すること)</t>
    <rPh sb="2" eb="5">
      <t>テンカンゴ</t>
    </rPh>
    <rPh sb="18" eb="20">
      <t>タイオウ</t>
    </rPh>
    <rPh sb="23" eb="25">
      <t>タイセイ</t>
    </rPh>
    <rPh sb="26" eb="28">
      <t>トリクミ</t>
    </rPh>
    <rPh sb="29" eb="31">
      <t>ケイカク</t>
    </rPh>
    <rPh sb="37" eb="39">
      <t>テンカン</t>
    </rPh>
    <rPh sb="40" eb="42">
      <t>バアイ</t>
    </rPh>
    <rPh sb="44" eb="46">
      <t>キサイ</t>
    </rPh>
    <rPh sb="55" eb="58">
      <t>ヒツヨウセイ</t>
    </rPh>
    <rPh sb="59" eb="61">
      <t>リカイ</t>
    </rPh>
    <rPh sb="63" eb="65">
      <t>テンカン</t>
    </rPh>
    <rPh sb="75" eb="76">
      <t>ショウ</t>
    </rPh>
    <rPh sb="77" eb="79">
      <t>ゲンショウ</t>
    </rPh>
    <rPh sb="84" eb="85">
      <t>タイ</t>
    </rPh>
    <rPh sb="88" eb="90">
      <t>タイオウ</t>
    </rPh>
    <rPh sb="92" eb="94">
      <t>ケイカク</t>
    </rPh>
    <rPh sb="94" eb="95">
      <t>トウ</t>
    </rPh>
    <rPh sb="96" eb="99">
      <t>グタイテキ</t>
    </rPh>
    <rPh sb="100" eb="102">
      <t>キニュウ</t>
    </rPh>
    <phoneticPr fontId="12"/>
  </si>
  <si>
    <t>(同意書等が無い場合、
入手予定時期:R6年1月)
調整が完了する予定時期
　　　　　R5年11月</t>
    <rPh sb="1" eb="4">
      <t>ドウイショ</t>
    </rPh>
    <rPh sb="4" eb="5">
      <t>ナド</t>
    </rPh>
    <rPh sb="6" eb="7">
      <t>ナ</t>
    </rPh>
    <rPh sb="8" eb="10">
      <t>バアイ</t>
    </rPh>
    <rPh sb="12" eb="14">
      <t>ニュウシュ</t>
    </rPh>
    <rPh sb="14" eb="16">
      <t>ヨテイ</t>
    </rPh>
    <rPh sb="16" eb="18">
      <t>ジキ</t>
    </rPh>
    <rPh sb="21" eb="22">
      <t>ネン</t>
    </rPh>
    <rPh sb="23" eb="24">
      <t>ツキ</t>
    </rPh>
    <rPh sb="26" eb="28">
      <t>チョウセイ</t>
    </rPh>
    <rPh sb="29" eb="31">
      <t>カンリョウ</t>
    </rPh>
    <rPh sb="33" eb="35">
      <t>ヨテイ</t>
    </rPh>
    <rPh sb="35" eb="37">
      <t>ジキ</t>
    </rPh>
    <rPh sb="45" eb="46">
      <t>ネン</t>
    </rPh>
    <rPh sb="48" eb="49">
      <t>ツキ</t>
    </rPh>
    <phoneticPr fontId="7"/>
  </si>
  <si>
    <t>R6年4月～R6年12月</t>
    <rPh sb="2" eb="3">
      <t>ネン</t>
    </rPh>
    <rPh sb="4" eb="5">
      <t>ツキ</t>
    </rPh>
    <rPh sb="8" eb="9">
      <t>ネン</t>
    </rPh>
    <rPh sb="11" eb="12">
      <t>ツキ</t>
    </rPh>
    <phoneticPr fontId="7"/>
  </si>
  <si>
    <t>R7年2月</t>
    <rPh sb="2" eb="3">
      <t>ネン</t>
    </rPh>
    <rPh sb="4" eb="5">
      <t>ツキ</t>
    </rPh>
    <phoneticPr fontId="7"/>
  </si>
  <si>
    <t>令和6年3月
（開発協議完了と同時期）</t>
    <rPh sb="0" eb="2">
      <t>レイワ</t>
    </rPh>
    <rPh sb="3" eb="4">
      <t>ネン</t>
    </rPh>
    <rPh sb="5" eb="6">
      <t>ツキ</t>
    </rPh>
    <rPh sb="8" eb="10">
      <t>カイハツ</t>
    </rPh>
    <rPh sb="10" eb="12">
      <t>キョウギ</t>
    </rPh>
    <rPh sb="12" eb="14">
      <t>カンリョウ</t>
    </rPh>
    <rPh sb="15" eb="18">
      <t>ドウジキ</t>
    </rPh>
    <phoneticPr fontId="7"/>
  </si>
  <si>
    <t>令和5年11月</t>
    <rPh sb="0" eb="2">
      <t>レイワ</t>
    </rPh>
    <rPh sb="3" eb="4">
      <t>ネン</t>
    </rPh>
    <rPh sb="6" eb="7">
      <t>ツキ</t>
    </rPh>
    <phoneticPr fontId="7"/>
  </si>
  <si>
    <t>令和5年11月</t>
    <rPh sb="0" eb="2">
      <t>レイワ</t>
    </rPh>
    <rPh sb="3" eb="4">
      <t>ネン</t>
    </rPh>
    <rPh sb="6" eb="7">
      <t>ガツ</t>
    </rPh>
    <phoneticPr fontId="7"/>
  </si>
  <si>
    <t>R6年5月～R6年8月</t>
    <phoneticPr fontId="7"/>
  </si>
  <si>
    <t>R6年9月</t>
    <rPh sb="2" eb="3">
      <t>ネン</t>
    </rPh>
    <rPh sb="4" eb="5">
      <t>ガツ</t>
    </rPh>
    <phoneticPr fontId="7"/>
  </si>
  <si>
    <t>2.建物の権利関係（建物整備の方策及びスケジュール）
（既存施設の建物が賃貸借で、改修を行ってもよい旨の同意書が無い場合は記入すること）
（整備希望者が既存施設で増床・ショート転換を行う場合のみ不要）</t>
    <rPh sb="2" eb="4">
      <t>タテモノ</t>
    </rPh>
    <rPh sb="5" eb="7">
      <t>ケンリ</t>
    </rPh>
    <rPh sb="7" eb="9">
      <t>カンケイ</t>
    </rPh>
    <rPh sb="10" eb="12">
      <t>タテモノ</t>
    </rPh>
    <rPh sb="12" eb="14">
      <t>セイビ</t>
    </rPh>
    <rPh sb="15" eb="17">
      <t>ホウサク</t>
    </rPh>
    <rPh sb="17" eb="18">
      <t>オヨ</t>
    </rPh>
    <rPh sb="28" eb="30">
      <t>キゾン</t>
    </rPh>
    <rPh sb="30" eb="32">
      <t>シセツ</t>
    </rPh>
    <rPh sb="33" eb="35">
      <t>タテモノ</t>
    </rPh>
    <rPh sb="36" eb="39">
      <t>チンタイシャク</t>
    </rPh>
    <rPh sb="41" eb="43">
      <t>カイシュウ</t>
    </rPh>
    <rPh sb="44" eb="45">
      <t>オコナ</t>
    </rPh>
    <rPh sb="50" eb="51">
      <t>ムネ</t>
    </rPh>
    <rPh sb="52" eb="55">
      <t>ドウイショ</t>
    </rPh>
    <rPh sb="56" eb="57">
      <t>ナ</t>
    </rPh>
    <rPh sb="58" eb="60">
      <t>バアイ</t>
    </rPh>
    <rPh sb="61" eb="63">
      <t>キニュウ</t>
    </rPh>
    <rPh sb="70" eb="72">
      <t>セイビ</t>
    </rPh>
    <rPh sb="72" eb="75">
      <t>キボウシャ</t>
    </rPh>
    <rPh sb="76" eb="78">
      <t>キゾン</t>
    </rPh>
    <rPh sb="78" eb="80">
      <t>シセツ</t>
    </rPh>
    <rPh sb="81" eb="83">
      <t>ゾウショウ</t>
    </rPh>
    <rPh sb="88" eb="90">
      <t>テンカン</t>
    </rPh>
    <rPh sb="91" eb="92">
      <t>オコナ</t>
    </rPh>
    <rPh sb="93" eb="95">
      <t>バアイ</t>
    </rPh>
    <rPh sb="97" eb="99">
      <t>フヨウ</t>
    </rPh>
    <phoneticPr fontId="12"/>
  </si>
  <si>
    <t>※同一種別で、複数の整備要望を提出する場合、合計定員が当該募集定員以下にして下さい。</t>
    <rPh sb="1" eb="3">
      <t>ドウイツ</t>
    </rPh>
    <rPh sb="3" eb="5">
      <t>シュベツ</t>
    </rPh>
    <rPh sb="7" eb="9">
      <t>フクスウ</t>
    </rPh>
    <rPh sb="10" eb="12">
      <t>セイビ</t>
    </rPh>
    <rPh sb="12" eb="14">
      <t>ヨウボウ</t>
    </rPh>
    <rPh sb="15" eb="17">
      <t>テイシュツ</t>
    </rPh>
    <rPh sb="19" eb="21">
      <t>バアイ</t>
    </rPh>
    <rPh sb="22" eb="24">
      <t>ゴウケイ</t>
    </rPh>
    <rPh sb="24" eb="26">
      <t>テイイン</t>
    </rPh>
    <rPh sb="27" eb="29">
      <t>トウガイ</t>
    </rPh>
    <rPh sb="29" eb="31">
      <t>ボシュウ</t>
    </rPh>
    <rPh sb="31" eb="33">
      <t>テイイン</t>
    </rPh>
    <rPh sb="33" eb="35">
      <t>イカ</t>
    </rPh>
    <rPh sb="38" eb="39">
      <t>クダ</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</si>
</sst>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General&quot;㎡&quot;"/>
    <numFmt numFmtId="178" formatCode="\(0\)"/>
    <numFmt numFmtId="179" formatCode="#,##0;&quot;△ &quot;#,##0"/>
    <numFmt numFmtId="180" formatCode="#,##0.00&quot;円&quot;"/>
    <numFmt numFmtId="181" formatCode="0.0%"/>
    <numFmt numFmtId="182" formatCode="&quot;平&quot;&quot;成&quot;0&quot;年&quot;&quot;度&quot;"/>
    <numFmt numFmtId="186" formatCode="_ * #,##0;_ * &quot;△&quot;#,##0;_ * &quot;‐&quot;"/>
  </numFmts>
  <fonts count="4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name val="ＭＳ ゴシック"/>
      <family val="3"/>
      <charset val="128"/>
    </font>
    <font>
      <sz val="16"/>
      <name val="ＭＳ ゴシック"/>
      <family val="3"/>
      <charset val="128"/>
    </font>
    <font>
      <sz val="6"/>
      <name val="ＭＳ ゴシック"/>
      <family val="3"/>
      <charset val="128"/>
    </font>
    <font>
      <sz val="11"/>
      <name val="ＭＳ ゴシック"/>
      <family val="3"/>
      <charset val="128"/>
    </font>
    <font>
      <sz val="12"/>
      <name val="ＭＳ ゴシック"/>
      <family val="3"/>
      <charset val="128"/>
    </font>
    <font>
      <b/>
      <sz val="22"/>
      <name val="ＭＳ ゴシック"/>
      <family val="3"/>
      <charset val="128"/>
    </font>
    <font>
      <b/>
      <sz val="18"/>
      <name val="ＭＳ 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11"/>
      <color theme="1"/>
      <name val="ＭＳ Ｐゴシック"/>
      <family val="3"/>
      <charset val="128"/>
      <scheme val="minor"/>
    </font>
    <font>
      <sz val="10"/>
      <name val="ＭＳ Ｐゴシック"/>
      <family val="3"/>
      <charset val="128"/>
    </font>
    <font>
      <b/>
      <sz val="9"/>
      <name val="HGSｺﾞｼｯｸM"/>
      <family val="3"/>
      <charset val="128"/>
    </font>
    <font>
      <sz val="8"/>
      <name val="HGSｺﾞｼｯｸM"/>
      <family val="3"/>
      <charset val="128"/>
    </font>
    <font>
      <b/>
      <sz val="16"/>
      <name val="HGSｺﾞｼｯｸM"/>
      <family val="3"/>
      <charset val="128"/>
    </font>
    <font>
      <b/>
      <sz val="14"/>
      <name val="HGSｺﾞｼｯｸM"/>
      <family val="3"/>
      <charset val="128"/>
    </font>
    <font>
      <sz val="11"/>
      <name val="HGSｺﾞｼｯｸM"/>
      <family val="3"/>
      <charset val="128"/>
    </font>
    <font>
      <b/>
      <sz val="12"/>
      <name val="HGSｺﾞｼｯｸM"/>
      <family val="3"/>
      <charset val="128"/>
    </font>
    <font>
      <sz val="14"/>
      <name val="HGSｺﾞｼｯｸM"/>
      <family val="3"/>
      <charset val="128"/>
    </font>
    <font>
      <sz val="12"/>
      <name val="HGSｺﾞｼｯｸM"/>
      <family val="3"/>
      <charset val="128"/>
    </font>
    <font>
      <sz val="6"/>
      <name val="HGSｺﾞｼｯｸM"/>
      <family val="3"/>
      <charset val="128"/>
    </font>
    <font>
      <sz val="7"/>
      <name val="HGSｺﾞｼｯｸM"/>
      <family val="3"/>
      <charset val="128"/>
    </font>
    <font>
      <b/>
      <sz val="8"/>
      <name val="HGSｺﾞｼｯｸM"/>
      <family val="3"/>
      <charset val="128"/>
    </font>
    <font>
      <sz val="8"/>
      <color indexed="10"/>
      <name val="HGSｺﾞｼｯｸM"/>
      <family val="3"/>
      <charset val="128"/>
    </font>
    <font>
      <b/>
      <sz val="10"/>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10"/>
      <color rgb="FFFF0000"/>
      <name val="HGSｺﾞｼｯｸM"/>
      <family val="3"/>
      <charset val="128"/>
    </font>
    <font>
      <sz val="10"/>
      <color indexed="10"/>
      <name val="HGSｺﾞｼｯｸM"/>
      <family val="3"/>
      <charset val="128"/>
    </font>
    <font>
      <sz val="9"/>
      <color rgb="FFFF0000"/>
      <name val="HGSｺﾞｼｯｸM"/>
      <family val="3"/>
      <charset val="128"/>
    </font>
    <font>
      <sz val="14"/>
      <name val="ＭＳ ゴシック"/>
      <family val="3"/>
      <charset val="128"/>
    </font>
    <font>
      <sz val="11"/>
      <name val="ＭＳ Ｐ明朝"/>
      <family val="1"/>
      <charset val="128"/>
    </font>
    <font>
      <sz val="11.5"/>
      <name val="ＭＳ ゴシック"/>
      <family val="3"/>
      <charset val="128"/>
    </font>
    <font>
      <sz val="11"/>
      <color rgb="FF000000"/>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
      <patternFill patternType="solid">
        <fgColor indexed="42"/>
        <bgColor indexed="64"/>
      </patternFill>
    </fill>
    <fill>
      <patternFill patternType="solid">
        <fgColor rgb="FFCCFFCC"/>
        <bgColor indexed="64"/>
      </patternFill>
    </fill>
  </fills>
  <borders count="1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medium">
        <color indexed="64"/>
      </left>
      <right style="medium">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medium">
        <color indexed="64"/>
      </top>
      <bottom/>
      <diagonal/>
    </border>
    <border diagonalDown="1">
      <left/>
      <right style="medium">
        <color indexed="64"/>
      </right>
      <top style="medium">
        <color indexed="64"/>
      </top>
      <bottom style="medium">
        <color indexed="64"/>
      </bottom>
      <diagonal style="thin">
        <color indexed="64"/>
      </diagonal>
    </border>
    <border>
      <left style="thin">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style="medium">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hair">
        <color indexed="64"/>
      </right>
      <top style="medium">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diagonalDown="1">
      <left style="thin">
        <color indexed="64"/>
      </left>
      <right style="hair">
        <color indexed="64"/>
      </right>
      <top style="hair">
        <color indexed="64"/>
      </top>
      <bottom style="hair">
        <color indexed="64"/>
      </bottom>
      <diagonal style="thin">
        <color indexed="64"/>
      </diagonal>
    </border>
    <border diagonalDown="1">
      <left style="hair">
        <color indexed="64"/>
      </left>
      <right style="hair">
        <color indexed="64"/>
      </right>
      <top style="hair">
        <color indexed="64"/>
      </top>
      <bottom style="hair">
        <color indexed="64"/>
      </bottom>
      <diagonal style="hair">
        <color indexed="64"/>
      </diagonal>
    </border>
    <border>
      <left style="thin">
        <color indexed="64"/>
      </left>
      <right style="thin">
        <color indexed="64"/>
      </right>
      <top style="hair">
        <color indexed="64"/>
      </top>
      <bottom style="thin">
        <color indexed="64"/>
      </bottom>
      <diagonal/>
    </border>
    <border diagonalDown="1">
      <left style="hair">
        <color indexed="64"/>
      </left>
      <right style="hair">
        <color indexed="64"/>
      </right>
      <top style="hair">
        <color indexed="64"/>
      </top>
      <bottom style="thin">
        <color indexed="64"/>
      </bottom>
      <diagonal style="hair">
        <color indexed="64"/>
      </diagonal>
    </border>
    <border>
      <left style="hair">
        <color indexed="64"/>
      </left>
      <right style="thin">
        <color indexed="64"/>
      </right>
      <top style="hair">
        <color indexed="64"/>
      </top>
      <bottom style="thin">
        <color indexed="64"/>
      </bottom>
      <diagonal/>
    </border>
    <border diagonalDown="1">
      <left style="hair">
        <color indexed="64"/>
      </left>
      <right/>
      <top style="thin">
        <color indexed="64"/>
      </top>
      <bottom style="thin">
        <color indexed="64"/>
      </bottom>
      <diagonal style="hair">
        <color indexed="64"/>
      </diagonal>
    </border>
    <border diagonalDown="1">
      <left/>
      <right style="hair">
        <color indexed="64"/>
      </right>
      <top style="thin">
        <color indexed="64"/>
      </top>
      <bottom style="thin">
        <color indexed="64"/>
      </bottom>
      <diagonal style="hair">
        <color indexed="64"/>
      </diagonal>
    </border>
    <border diagonalDown="1">
      <left style="hair">
        <color indexed="64"/>
      </left>
      <right style="hair">
        <color indexed="64"/>
      </right>
      <top style="thin">
        <color indexed="64"/>
      </top>
      <bottom style="thin">
        <color indexed="64"/>
      </bottom>
      <diagonal style="hair">
        <color indexed="64"/>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rgb="FF000000"/>
      </left>
      <right style="thin">
        <color rgb="FF000000"/>
      </right>
      <top/>
      <bottom/>
      <diagonal/>
    </border>
    <border>
      <left style="medium">
        <color rgb="FF000000"/>
      </left>
      <right style="thin">
        <color rgb="FF000000"/>
      </right>
      <top/>
      <bottom/>
      <diagonal/>
    </border>
    <border>
      <left style="thin">
        <color rgb="FF000000"/>
      </left>
      <right style="medium">
        <color rgb="FF000000"/>
      </right>
      <top/>
      <bottom/>
      <diagonal/>
    </border>
    <border>
      <left/>
      <right/>
      <top style="medium">
        <color theme="1"/>
      </top>
      <bottom/>
      <diagonal/>
    </border>
    <border>
      <left style="thin">
        <color indexed="64"/>
      </left>
      <right style="medium">
        <color indexed="64"/>
      </right>
      <top style="thin">
        <color indexed="64"/>
      </top>
      <bottom/>
      <diagonal/>
    </border>
  </borders>
  <cellStyleXfs count="18">
    <xf numFmtId="0" fontId="0" fillId="0" borderId="0">
      <alignment vertical="center"/>
    </xf>
    <xf numFmtId="0" fontId="3"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13" fillId="0" borderId="0">
      <alignment vertical="center"/>
    </xf>
    <xf numFmtId="9" fontId="15" fillId="0" borderId="0" applyFont="0" applyFill="0" applyBorder="0" applyAlignment="0" applyProtection="0">
      <alignment vertical="center"/>
    </xf>
    <xf numFmtId="38" fontId="16" fillId="0" borderId="0" applyFont="0" applyFill="0" applyBorder="0" applyAlignment="0" applyProtection="0">
      <alignment vertical="center"/>
    </xf>
    <xf numFmtId="9" fontId="16" fillId="0" borderId="0" applyFont="0" applyFill="0" applyBorder="0" applyAlignment="0" applyProtection="0">
      <alignment vertical="center"/>
    </xf>
    <xf numFmtId="0" fontId="16" fillId="0" borderId="0">
      <alignment vertical="center"/>
    </xf>
    <xf numFmtId="38" fontId="15" fillId="0" borderId="0" applyFont="0" applyFill="0" applyBorder="0" applyAlignment="0" applyProtection="0">
      <alignment vertical="center"/>
    </xf>
    <xf numFmtId="0" fontId="13" fillId="0" borderId="0">
      <alignment vertical="center"/>
    </xf>
    <xf numFmtId="0" fontId="2" fillId="0" borderId="0">
      <alignment vertical="center"/>
    </xf>
    <xf numFmtId="0" fontId="1" fillId="0" borderId="0">
      <alignment vertical="center"/>
    </xf>
    <xf numFmtId="0" fontId="39" fillId="0" borderId="0"/>
    <xf numFmtId="0" fontId="13" fillId="0" borderId="0"/>
    <xf numFmtId="0" fontId="37" fillId="0" borderId="161">
      <alignment horizontal="center" vertical="center"/>
    </xf>
    <xf numFmtId="0" fontId="37" fillId="0" borderId="163"/>
  </cellStyleXfs>
  <cellXfs count="875">
    <xf numFmtId="0" fontId="0" fillId="0" borderId="0" xfId="0">
      <alignment vertical="center"/>
    </xf>
    <xf numFmtId="0" fontId="8" fillId="0" borderId="0" xfId="2" applyFont="1">
      <alignment vertical="center"/>
    </xf>
    <xf numFmtId="0" fontId="8" fillId="0" borderId="0" xfId="2" applyFont="1" applyAlignment="1">
      <alignment horizontal="center" vertical="center"/>
    </xf>
    <xf numFmtId="0" fontId="8" fillId="2" borderId="1" xfId="2" applyFont="1" applyFill="1" applyBorder="1" applyAlignment="1">
      <alignment horizontal="center" vertical="center"/>
    </xf>
    <xf numFmtId="0" fontId="8" fillId="0" borderId="1" xfId="2" applyFont="1" applyBorder="1">
      <alignment vertical="center"/>
    </xf>
    <xf numFmtId="0" fontId="8" fillId="0" borderId="0" xfId="2" applyFont="1" applyBorder="1" applyAlignment="1">
      <alignment horizontal="left" vertical="center"/>
    </xf>
    <xf numFmtId="0" fontId="8" fillId="0" borderId="0" xfId="2" applyFont="1" applyBorder="1">
      <alignment vertical="center"/>
    </xf>
    <xf numFmtId="0" fontId="8" fillId="2" borderId="21" xfId="2" applyFont="1" applyFill="1" applyBorder="1" applyAlignment="1">
      <alignment horizontal="distributed" vertical="center" justifyLastLine="1"/>
    </xf>
    <xf numFmtId="0" fontId="8" fillId="2" borderId="22" xfId="2" applyFont="1" applyFill="1" applyBorder="1" applyAlignment="1">
      <alignment horizontal="distributed" vertical="center" justifyLastLine="1"/>
    </xf>
    <xf numFmtId="0" fontId="8" fillId="2" borderId="23" xfId="2" applyFont="1" applyFill="1" applyBorder="1" applyAlignment="1">
      <alignment horizontal="distributed" vertical="center" justifyLastLine="1"/>
    </xf>
    <xf numFmtId="0" fontId="8" fillId="2" borderId="25" xfId="2" quotePrefix="1" applyFont="1" applyFill="1" applyBorder="1" applyAlignment="1">
      <alignment horizontal="center" vertical="center"/>
    </xf>
    <xf numFmtId="0" fontId="8" fillId="0" borderId="16" xfId="2" applyFont="1" applyBorder="1">
      <alignment vertical="center"/>
    </xf>
    <xf numFmtId="0" fontId="8" fillId="0" borderId="17" xfId="2" applyFont="1" applyBorder="1">
      <alignment vertical="center"/>
    </xf>
    <xf numFmtId="0" fontId="8" fillId="0" borderId="18" xfId="2" applyFont="1" applyBorder="1">
      <alignment vertical="center"/>
    </xf>
    <xf numFmtId="0" fontId="8" fillId="0" borderId="19" xfId="2" applyFont="1" applyBorder="1">
      <alignment vertical="center"/>
    </xf>
    <xf numFmtId="0" fontId="8" fillId="2" borderId="26" xfId="2" quotePrefix="1" applyFont="1" applyFill="1" applyBorder="1" applyAlignment="1">
      <alignment horizontal="center" vertical="center"/>
    </xf>
    <xf numFmtId="0" fontId="8" fillId="0" borderId="27" xfId="2" applyFont="1" applyBorder="1">
      <alignment vertical="center"/>
    </xf>
    <xf numFmtId="0" fontId="8" fillId="0" borderId="6" xfId="2" applyFont="1" applyBorder="1">
      <alignment vertical="center"/>
    </xf>
    <xf numFmtId="0" fontId="8" fillId="0" borderId="28" xfId="2" applyFont="1" applyBorder="1">
      <alignment vertical="center"/>
    </xf>
    <xf numFmtId="0" fontId="8" fillId="2" borderId="20" xfId="2" quotePrefix="1" applyFont="1" applyFill="1" applyBorder="1" applyAlignment="1">
      <alignment horizontal="center" vertical="center"/>
    </xf>
    <xf numFmtId="0" fontId="8" fillId="0" borderId="29" xfId="2" applyFont="1" applyBorder="1">
      <alignment vertical="center"/>
    </xf>
    <xf numFmtId="0" fontId="8" fillId="0" borderId="30" xfId="2" applyFont="1" applyBorder="1">
      <alignment vertical="center"/>
    </xf>
    <xf numFmtId="0" fontId="8" fillId="0" borderId="31" xfId="2" applyFont="1" applyBorder="1">
      <alignment vertical="center"/>
    </xf>
    <xf numFmtId="0" fontId="8" fillId="0" borderId="24" xfId="2" applyFont="1" applyBorder="1">
      <alignment vertical="center"/>
    </xf>
    <xf numFmtId="0" fontId="8" fillId="0" borderId="0" xfId="2" quotePrefix="1" applyFont="1" applyBorder="1" applyAlignment="1">
      <alignment horizontal="center" vertical="center"/>
    </xf>
    <xf numFmtId="0" fontId="9" fillId="0" borderId="0" xfId="2" applyFont="1">
      <alignment vertical="center"/>
    </xf>
    <xf numFmtId="0" fontId="11" fillId="0" borderId="0" xfId="2" applyFont="1" applyAlignment="1">
      <alignment vertical="center"/>
    </xf>
    <xf numFmtId="0" fontId="11" fillId="0" borderId="0" xfId="2" applyFont="1" applyAlignment="1">
      <alignment horizontal="center" vertical="center"/>
    </xf>
    <xf numFmtId="0" fontId="11" fillId="0" borderId="0" xfId="2" applyFont="1" applyAlignment="1">
      <alignment horizontal="center" vertical="center" wrapText="1"/>
    </xf>
    <xf numFmtId="0" fontId="9" fillId="0" borderId="0" xfId="2" applyFont="1" applyFill="1">
      <alignment vertical="center"/>
    </xf>
    <xf numFmtId="0" fontId="9" fillId="2" borderId="1" xfId="2" applyFont="1" applyFill="1" applyBorder="1" applyAlignment="1">
      <alignment vertical="center" wrapText="1"/>
    </xf>
    <xf numFmtId="0" fontId="9" fillId="0" borderId="0" xfId="2" applyFont="1" applyFill="1" applyBorder="1" applyAlignment="1">
      <alignment horizontal="center" vertical="center"/>
    </xf>
    <xf numFmtId="0" fontId="9" fillId="0" borderId="0" xfId="2" applyFont="1" applyFill="1" applyBorder="1" applyAlignment="1">
      <alignment vertical="center" wrapText="1"/>
    </xf>
    <xf numFmtId="0" fontId="9" fillId="0" borderId="0" xfId="2" applyFont="1" applyAlignment="1">
      <alignment vertical="center" wrapText="1"/>
    </xf>
    <xf numFmtId="0" fontId="8" fillId="0" borderId="0" xfId="4" applyFont="1" applyAlignment="1">
      <alignment vertical="center"/>
    </xf>
    <xf numFmtId="0" fontId="8" fillId="0" borderId="0" xfId="4" applyFont="1">
      <alignment vertical="center"/>
    </xf>
    <xf numFmtId="0" fontId="8" fillId="0" borderId="0" xfId="4" applyFont="1" applyAlignment="1">
      <alignment horizontal="distributed" vertical="center"/>
    </xf>
    <xf numFmtId="0" fontId="8" fillId="0" borderId="1" xfId="4" applyFont="1" applyBorder="1" applyAlignment="1">
      <alignment horizontal="center" vertical="center"/>
    </xf>
    <xf numFmtId="0" fontId="8" fillId="0" borderId="1" xfId="4" applyFont="1" applyBorder="1" applyAlignment="1">
      <alignment horizontal="distributed" vertical="center" justifyLastLine="1"/>
    </xf>
    <xf numFmtId="0" fontId="5" fillId="0" borderId="1" xfId="4" applyFont="1" applyBorder="1" applyAlignment="1">
      <alignment horizontal="distributed" vertical="center" justifyLastLine="1"/>
    </xf>
    <xf numFmtId="0" fontId="8" fillId="0" borderId="1" xfId="4" applyFont="1" applyBorder="1">
      <alignment vertical="center"/>
    </xf>
    <xf numFmtId="0" fontId="5" fillId="0" borderId="0" xfId="5" applyFont="1" applyAlignment="1">
      <alignment vertical="center" wrapText="1"/>
    </xf>
    <xf numFmtId="0" fontId="14" fillId="0" borderId="0" xfId="5" applyFont="1" applyAlignment="1">
      <alignment horizontal="left" vertical="top"/>
    </xf>
    <xf numFmtId="38" fontId="17" fillId="0" borderId="0" xfId="7" applyFont="1" applyAlignment="1">
      <alignment vertical="center"/>
    </xf>
    <xf numFmtId="38" fontId="18" fillId="0" borderId="0" xfId="7" applyFont="1">
      <alignment vertical="center"/>
    </xf>
    <xf numFmtId="179" fontId="18" fillId="0" borderId="0" xfId="7" applyNumberFormat="1" applyFont="1">
      <alignment vertical="center"/>
    </xf>
    <xf numFmtId="38" fontId="19" fillId="0" borderId="0" xfId="7" applyFont="1" applyAlignment="1">
      <alignment vertical="center"/>
    </xf>
    <xf numFmtId="38" fontId="20" fillId="0" borderId="0" xfId="7" applyFont="1" applyAlignment="1">
      <alignment vertical="center"/>
    </xf>
    <xf numFmtId="38" fontId="21" fillId="0" borderId="13" xfId="7" applyFont="1" applyBorder="1" applyAlignment="1">
      <alignment vertical="center"/>
    </xf>
    <xf numFmtId="38" fontId="22" fillId="0" borderId="0" xfId="7" applyFont="1" applyFill="1" applyBorder="1" applyAlignment="1">
      <alignment wrapText="1"/>
    </xf>
    <xf numFmtId="38" fontId="20" fillId="0" borderId="0" xfId="7" applyFont="1" applyFill="1" applyAlignment="1">
      <alignment vertical="center"/>
    </xf>
    <xf numFmtId="38" fontId="18" fillId="0" borderId="0" xfId="7" applyFont="1" applyFill="1">
      <alignment vertical="center"/>
    </xf>
    <xf numFmtId="38" fontId="23" fillId="0" borderId="0" xfId="7" applyFont="1" applyFill="1" applyAlignment="1">
      <alignment vertical="center"/>
    </xf>
    <xf numFmtId="38" fontId="18" fillId="0" borderId="0" xfId="7" applyFont="1" applyFill="1" applyAlignment="1">
      <alignment vertical="center"/>
    </xf>
    <xf numFmtId="38" fontId="23" fillId="0" borderId="0" xfId="7" applyFont="1" applyAlignment="1">
      <alignment vertical="center"/>
    </xf>
    <xf numFmtId="38" fontId="22" fillId="0" borderId="0" xfId="7" applyFont="1" applyBorder="1" applyAlignment="1">
      <alignment wrapText="1"/>
    </xf>
    <xf numFmtId="179" fontId="18" fillId="0" borderId="0" xfId="7" applyNumberFormat="1" applyFont="1" applyAlignment="1">
      <alignment horizontal="center" vertical="center"/>
    </xf>
    <xf numFmtId="179" fontId="23" fillId="0" borderId="0" xfId="7" applyNumberFormat="1" applyFont="1" applyAlignment="1">
      <alignment horizontal="right" vertical="center"/>
    </xf>
    <xf numFmtId="38" fontId="24" fillId="0" borderId="0" xfId="7" applyFont="1" applyBorder="1" applyAlignment="1">
      <alignment vertical="center"/>
    </xf>
    <xf numFmtId="38" fontId="22" fillId="0" borderId="35" xfId="7" applyFont="1" applyBorder="1" applyAlignment="1">
      <alignment wrapText="1"/>
    </xf>
    <xf numFmtId="179" fontId="18" fillId="0" borderId="35" xfId="7" applyNumberFormat="1" applyFont="1" applyBorder="1" applyAlignment="1">
      <alignment horizontal="right" vertical="center"/>
    </xf>
    <xf numFmtId="9" fontId="18" fillId="0" borderId="35" xfId="8" applyNumberFormat="1" applyFont="1" applyFill="1" applyBorder="1" applyAlignment="1" applyProtection="1">
      <alignment horizontal="center" vertical="center"/>
      <protection locked="0"/>
    </xf>
    <xf numFmtId="179" fontId="18" fillId="0" borderId="41" xfId="7" applyNumberFormat="1" applyFont="1" applyFill="1" applyBorder="1" applyAlignment="1">
      <alignment horizontal="center" vertical="center"/>
    </xf>
    <xf numFmtId="179" fontId="18" fillId="0" borderId="42" xfId="7" applyNumberFormat="1" applyFont="1" applyFill="1" applyBorder="1" applyAlignment="1">
      <alignment horizontal="center" vertical="center"/>
    </xf>
    <xf numFmtId="179" fontId="18" fillId="0" borderId="43" xfId="7" applyNumberFormat="1" applyFont="1" applyFill="1" applyBorder="1" applyAlignment="1">
      <alignment horizontal="center" vertical="center"/>
    </xf>
    <xf numFmtId="179" fontId="18" fillId="0" borderId="44" xfId="7" applyNumberFormat="1" applyFont="1" applyFill="1" applyBorder="1" applyAlignment="1">
      <alignment horizontal="center" vertical="center"/>
    </xf>
    <xf numFmtId="38" fontId="18" fillId="3" borderId="46" xfId="7" applyFont="1" applyFill="1" applyBorder="1" applyAlignment="1" applyProtection="1">
      <alignment horizontal="center" vertical="center"/>
    </xf>
    <xf numFmtId="38" fontId="18" fillId="0" borderId="46" xfId="7" applyFont="1" applyBorder="1" applyAlignment="1">
      <alignment vertical="center"/>
    </xf>
    <xf numFmtId="9" fontId="18" fillId="3" borderId="18" xfId="8" applyNumberFormat="1" applyFont="1" applyFill="1" applyBorder="1" applyProtection="1">
      <alignment vertical="center"/>
      <protection locked="0"/>
    </xf>
    <xf numFmtId="9" fontId="18" fillId="3" borderId="48" xfId="8" applyNumberFormat="1" applyFont="1" applyFill="1" applyBorder="1" applyProtection="1">
      <alignment vertical="center"/>
      <protection locked="0"/>
    </xf>
    <xf numFmtId="9" fontId="18" fillId="3" borderId="49" xfId="8" applyNumberFormat="1" applyFont="1" applyFill="1" applyBorder="1" applyProtection="1">
      <alignment vertical="center"/>
      <protection locked="0"/>
    </xf>
    <xf numFmtId="9" fontId="18" fillId="0" borderId="15" xfId="8" applyNumberFormat="1" applyFont="1" applyFill="1" applyBorder="1" applyProtection="1">
      <alignment vertical="center"/>
      <protection locked="0"/>
    </xf>
    <xf numFmtId="38" fontId="18" fillId="0" borderId="50" xfId="7" applyFont="1" applyBorder="1">
      <alignment vertical="center"/>
    </xf>
    <xf numFmtId="38" fontId="18" fillId="0" borderId="51" xfId="7" applyFont="1" applyBorder="1" applyAlignment="1">
      <alignment horizontal="center" vertical="center"/>
    </xf>
    <xf numFmtId="38" fontId="18" fillId="0" borderId="52" xfId="7" applyFont="1" applyBorder="1">
      <alignment vertical="center"/>
    </xf>
    <xf numFmtId="38" fontId="18" fillId="0" borderId="53" xfId="7" applyFont="1" applyBorder="1">
      <alignment vertical="center"/>
    </xf>
    <xf numFmtId="38" fontId="18" fillId="3" borderId="53" xfId="7" applyFont="1" applyFill="1" applyBorder="1" applyProtection="1">
      <alignment vertical="center"/>
    </xf>
    <xf numFmtId="38" fontId="18" fillId="0" borderId="54" xfId="7" applyFont="1" applyBorder="1">
      <alignment vertical="center"/>
    </xf>
    <xf numFmtId="38" fontId="18" fillId="3" borderId="53" xfId="7" applyFont="1" applyFill="1" applyBorder="1">
      <alignment vertical="center"/>
    </xf>
    <xf numFmtId="38" fontId="25" fillId="0" borderId="55" xfId="7" applyFont="1" applyBorder="1">
      <alignment vertical="center"/>
    </xf>
    <xf numFmtId="179" fontId="18" fillId="0" borderId="56" xfId="7" applyNumberFormat="1" applyFont="1" applyFill="1" applyBorder="1" applyAlignment="1">
      <alignment vertical="center"/>
    </xf>
    <xf numFmtId="179" fontId="18" fillId="0" borderId="57" xfId="7" applyNumberFormat="1" applyFont="1" applyFill="1" applyBorder="1" applyAlignment="1">
      <alignment vertical="center"/>
    </xf>
    <xf numFmtId="179" fontId="18" fillId="0" borderId="52" xfId="7" applyNumberFormat="1" applyFont="1" applyFill="1" applyBorder="1" applyAlignment="1">
      <alignment vertical="center"/>
    </xf>
    <xf numFmtId="179" fontId="18" fillId="0" borderId="58" xfId="7" applyNumberFormat="1" applyFont="1" applyFill="1" applyBorder="1" applyAlignment="1">
      <alignment vertical="center"/>
    </xf>
    <xf numFmtId="38" fontId="18" fillId="0" borderId="59" xfId="7" applyFont="1" applyBorder="1">
      <alignment vertical="center"/>
    </xf>
    <xf numFmtId="38" fontId="18" fillId="0" borderId="60" xfId="7" applyFont="1" applyBorder="1">
      <alignment vertical="center"/>
    </xf>
    <xf numFmtId="38" fontId="18" fillId="3" borderId="60" xfId="7" applyFont="1" applyFill="1" applyBorder="1" applyProtection="1">
      <alignment vertical="center"/>
    </xf>
    <xf numFmtId="38" fontId="18" fillId="0" borderId="61" xfId="7" applyFont="1" applyBorder="1">
      <alignment vertical="center"/>
    </xf>
    <xf numFmtId="38" fontId="18" fillId="3" borderId="60" xfId="7" applyFont="1" applyFill="1" applyBorder="1">
      <alignment vertical="center"/>
    </xf>
    <xf numFmtId="38" fontId="25" fillId="0" borderId="62" xfId="7" applyFont="1" applyBorder="1">
      <alignment vertical="center"/>
    </xf>
    <xf numFmtId="179" fontId="18" fillId="0" borderId="63" xfId="7" applyNumberFormat="1" applyFont="1" applyFill="1" applyBorder="1" applyAlignment="1">
      <alignment vertical="center"/>
    </xf>
    <xf numFmtId="179" fontId="18" fillId="0" borderId="64" xfId="7" applyNumberFormat="1" applyFont="1" applyFill="1" applyBorder="1" applyAlignment="1">
      <alignment vertical="center"/>
    </xf>
    <xf numFmtId="179" fontId="18" fillId="0" borderId="59" xfId="7" applyNumberFormat="1" applyFont="1" applyFill="1" applyBorder="1" applyAlignment="1">
      <alignment vertical="center"/>
    </xf>
    <xf numFmtId="179" fontId="18" fillId="0" borderId="65" xfId="7" applyNumberFormat="1" applyFont="1" applyFill="1" applyBorder="1" applyAlignment="1">
      <alignment vertical="center"/>
    </xf>
    <xf numFmtId="38" fontId="18" fillId="0" borderId="54" xfId="7" applyFont="1" applyBorder="1" applyAlignment="1">
      <alignment horizontal="center" vertical="center"/>
    </xf>
    <xf numFmtId="38" fontId="18" fillId="0" borderId="69" xfId="7" applyFont="1" applyBorder="1">
      <alignment vertical="center"/>
    </xf>
    <xf numFmtId="181" fontId="18" fillId="3" borderId="70" xfId="7" applyNumberFormat="1" applyFont="1" applyFill="1" applyBorder="1">
      <alignment vertical="center"/>
    </xf>
    <xf numFmtId="38" fontId="26" fillId="0" borderId="71" xfId="7" applyFont="1" applyBorder="1">
      <alignment vertical="center"/>
    </xf>
    <xf numFmtId="179" fontId="18" fillId="0" borderId="72" xfId="7" applyNumberFormat="1" applyFont="1" applyFill="1" applyBorder="1" applyAlignment="1">
      <alignment vertical="center"/>
    </xf>
    <xf numFmtId="179" fontId="18" fillId="0" borderId="74" xfId="7" applyNumberFormat="1" applyFont="1" applyFill="1" applyBorder="1" applyAlignment="1">
      <alignment vertical="center"/>
    </xf>
    <xf numFmtId="179" fontId="18" fillId="0" borderId="75" xfId="7" applyNumberFormat="1" applyFont="1" applyFill="1" applyBorder="1" applyAlignment="1">
      <alignment vertical="center"/>
    </xf>
    <xf numFmtId="179" fontId="18" fillId="0" borderId="76" xfId="7" applyNumberFormat="1" applyFont="1" applyFill="1" applyBorder="1" applyAlignment="1">
      <alignment vertical="center"/>
    </xf>
    <xf numFmtId="179" fontId="18" fillId="0" borderId="77" xfId="7" applyNumberFormat="1" applyFont="1" applyFill="1" applyBorder="1" applyAlignment="1">
      <alignment vertical="center"/>
    </xf>
    <xf numFmtId="179" fontId="18" fillId="0" borderId="26" xfId="7" applyNumberFormat="1" applyFont="1" applyFill="1" applyBorder="1" applyAlignment="1">
      <alignment vertical="center"/>
    </xf>
    <xf numFmtId="38" fontId="18" fillId="0" borderId="78" xfId="7" applyFont="1" applyBorder="1">
      <alignment vertical="center"/>
    </xf>
    <xf numFmtId="38" fontId="18" fillId="0" borderId="82" xfId="7" applyFont="1" applyBorder="1">
      <alignment vertical="center"/>
    </xf>
    <xf numFmtId="38" fontId="18" fillId="3" borderId="80" xfId="7" applyFont="1" applyFill="1" applyBorder="1" applyProtection="1">
      <alignment vertical="center"/>
    </xf>
    <xf numFmtId="38" fontId="25" fillId="0" borderId="83" xfId="7" applyFont="1" applyBorder="1">
      <alignment vertical="center"/>
    </xf>
    <xf numFmtId="179" fontId="18" fillId="0" borderId="84" xfId="7" applyNumberFormat="1" applyFont="1" applyFill="1" applyBorder="1" applyAlignment="1">
      <alignment vertical="center"/>
    </xf>
    <xf numFmtId="179" fontId="18" fillId="0" borderId="81" xfId="7" applyNumberFormat="1" applyFont="1" applyFill="1" applyBorder="1" applyAlignment="1">
      <alignment vertical="center"/>
    </xf>
    <xf numFmtId="179" fontId="18" fillId="0" borderId="85" xfId="7" applyNumberFormat="1" applyFont="1" applyFill="1" applyBorder="1" applyAlignment="1">
      <alignment vertical="center"/>
    </xf>
    <xf numFmtId="179" fontId="18" fillId="0" borderId="82" xfId="7" applyNumberFormat="1" applyFont="1" applyFill="1" applyBorder="1" applyAlignment="1">
      <alignment vertical="center"/>
    </xf>
    <xf numFmtId="179" fontId="18" fillId="0" borderId="86" xfId="7" applyNumberFormat="1" applyFont="1" applyFill="1" applyBorder="1" applyAlignment="1">
      <alignment vertical="center"/>
    </xf>
    <xf numFmtId="179" fontId="18" fillId="0" borderId="61" xfId="7" applyNumberFormat="1" applyFont="1" applyFill="1" applyBorder="1" applyAlignment="1">
      <alignment vertical="center"/>
    </xf>
    <xf numFmtId="38" fontId="18" fillId="3" borderId="70" xfId="7" applyFont="1" applyFill="1" applyBorder="1" applyProtection="1">
      <alignment vertical="center"/>
    </xf>
    <xf numFmtId="38" fontId="25" fillId="0" borderId="71" xfId="7" applyFont="1" applyBorder="1">
      <alignment vertical="center"/>
    </xf>
    <xf numFmtId="179" fontId="18" fillId="0" borderId="90" xfId="7" applyNumberFormat="1" applyFont="1" applyFill="1" applyBorder="1" applyAlignment="1">
      <alignment vertical="center"/>
    </xf>
    <xf numFmtId="179" fontId="18" fillId="0" borderId="89" xfId="7" applyNumberFormat="1" applyFont="1" applyFill="1" applyBorder="1" applyAlignment="1">
      <alignment vertical="center"/>
    </xf>
    <xf numFmtId="179" fontId="18" fillId="0" borderId="91" xfId="7" applyNumberFormat="1" applyFont="1" applyFill="1" applyBorder="1" applyAlignment="1">
      <alignment vertical="center"/>
    </xf>
    <xf numFmtId="179" fontId="18" fillId="0" borderId="92" xfId="7" applyNumberFormat="1" applyFont="1" applyFill="1" applyBorder="1" applyAlignment="1">
      <alignment vertical="center"/>
    </xf>
    <xf numFmtId="179" fontId="18" fillId="0" borderId="96" xfId="7" applyNumberFormat="1" applyFont="1" applyFill="1" applyBorder="1" applyAlignment="1">
      <alignment vertical="center"/>
    </xf>
    <xf numFmtId="179" fontId="18" fillId="0" borderId="97" xfId="7" applyNumberFormat="1" applyFont="1" applyFill="1" applyBorder="1" applyAlignment="1">
      <alignment vertical="center"/>
    </xf>
    <xf numFmtId="179" fontId="18" fillId="0" borderId="98" xfId="7" applyNumberFormat="1" applyFont="1" applyFill="1" applyBorder="1" applyAlignment="1">
      <alignment vertical="center"/>
    </xf>
    <xf numFmtId="179" fontId="18" fillId="0" borderId="99" xfId="7" applyNumberFormat="1" applyFont="1" applyFill="1" applyBorder="1" applyAlignment="1">
      <alignment vertical="center"/>
    </xf>
    <xf numFmtId="179" fontId="18" fillId="0" borderId="20" xfId="7" applyNumberFormat="1" applyFont="1" applyFill="1" applyBorder="1" applyAlignment="1">
      <alignment vertical="center"/>
    </xf>
    <xf numFmtId="38" fontId="27" fillId="0" borderId="100" xfId="7" applyFont="1" applyBorder="1" applyAlignment="1">
      <alignment vertical="center"/>
    </xf>
    <xf numFmtId="179" fontId="28" fillId="0" borderId="100" xfId="7" applyNumberFormat="1" applyFont="1" applyBorder="1" applyAlignment="1">
      <alignment vertical="center"/>
    </xf>
    <xf numFmtId="38" fontId="27" fillId="0" borderId="0" xfId="7" applyFont="1" applyBorder="1" applyAlignment="1">
      <alignment vertical="center"/>
    </xf>
    <xf numFmtId="38" fontId="27" fillId="0" borderId="35" xfId="7" applyFont="1" applyBorder="1" applyAlignment="1">
      <alignment vertical="center"/>
    </xf>
    <xf numFmtId="179" fontId="28" fillId="0" borderId="35" xfId="7" applyNumberFormat="1" applyFont="1" applyBorder="1" applyAlignment="1">
      <alignment vertical="center"/>
    </xf>
    <xf numFmtId="179" fontId="18" fillId="0" borderId="35" xfId="7" applyNumberFormat="1" applyFont="1" applyBorder="1" applyAlignment="1">
      <alignment horizontal="center" vertical="center"/>
    </xf>
    <xf numFmtId="179" fontId="18" fillId="4" borderId="13" xfId="7" applyNumberFormat="1" applyFont="1" applyFill="1" applyBorder="1" applyAlignment="1" applyProtection="1">
      <alignment horizontal="center" vertical="center"/>
    </xf>
    <xf numFmtId="38" fontId="18" fillId="0" borderId="13" xfId="7" applyFont="1" applyBorder="1">
      <alignment vertical="center"/>
    </xf>
    <xf numFmtId="9" fontId="18" fillId="3" borderId="102" xfId="8" applyNumberFormat="1" applyFont="1" applyFill="1" applyBorder="1" applyProtection="1">
      <alignment vertical="center"/>
      <protection locked="0"/>
    </xf>
    <xf numFmtId="9" fontId="18" fillId="3" borderId="103" xfId="8" applyNumberFormat="1" applyFont="1" applyFill="1" applyBorder="1" applyProtection="1">
      <alignment vertical="center"/>
      <protection locked="0"/>
    </xf>
    <xf numFmtId="9" fontId="18" fillId="3" borderId="104" xfId="8" applyNumberFormat="1" applyFont="1" applyFill="1" applyBorder="1" applyProtection="1">
      <alignment vertical="center"/>
      <protection locked="0"/>
    </xf>
    <xf numFmtId="9" fontId="18" fillId="3" borderId="105" xfId="8" applyNumberFormat="1" applyFont="1" applyFill="1" applyBorder="1" applyProtection="1">
      <alignment vertical="center"/>
      <protection locked="0"/>
    </xf>
    <xf numFmtId="9" fontId="18" fillId="0" borderId="32" xfId="8" applyNumberFormat="1" applyFont="1" applyFill="1" applyBorder="1" applyProtection="1">
      <alignment vertical="center"/>
      <protection locked="0"/>
    </xf>
    <xf numFmtId="38" fontId="18" fillId="0" borderId="66" xfId="7" applyFont="1" applyBorder="1" applyAlignment="1">
      <alignment horizontal="center" vertical="center"/>
    </xf>
    <xf numFmtId="38" fontId="18" fillId="4" borderId="60" xfId="7" applyFont="1" applyFill="1" applyBorder="1" applyProtection="1">
      <alignment vertical="center"/>
    </xf>
    <xf numFmtId="179" fontId="18" fillId="0" borderId="63" xfId="7" applyNumberFormat="1" applyFont="1" applyBorder="1" applyAlignment="1">
      <alignment vertical="center"/>
    </xf>
    <xf numFmtId="179" fontId="18" fillId="0" borderId="64" xfId="7" applyNumberFormat="1" applyFont="1" applyBorder="1" applyAlignment="1">
      <alignment vertical="center"/>
    </xf>
    <xf numFmtId="179" fontId="18" fillId="0" borderId="59" xfId="7" applyNumberFormat="1" applyFont="1" applyBorder="1" applyAlignment="1">
      <alignment vertical="center"/>
    </xf>
    <xf numFmtId="179" fontId="18" fillId="0" borderId="65" xfId="7" applyNumberFormat="1" applyFont="1" applyBorder="1" applyAlignment="1">
      <alignment vertical="center"/>
    </xf>
    <xf numFmtId="38" fontId="18" fillId="0" borderId="67" xfId="7" applyFont="1" applyBorder="1" applyAlignment="1">
      <alignment horizontal="center" vertical="center"/>
    </xf>
    <xf numFmtId="38" fontId="18" fillId="0" borderId="106" xfId="7" applyFont="1" applyBorder="1" applyAlignment="1">
      <alignment horizontal="center" vertical="center"/>
    </xf>
    <xf numFmtId="38" fontId="18" fillId="3" borderId="70" xfId="7" applyFont="1" applyFill="1" applyBorder="1">
      <alignment vertical="center"/>
    </xf>
    <xf numFmtId="179" fontId="18" fillId="0" borderId="86" xfId="7" applyNumberFormat="1" applyFont="1" applyBorder="1" applyAlignment="1">
      <alignment vertical="center"/>
    </xf>
    <xf numFmtId="38" fontId="18" fillId="0" borderId="92" xfId="7" applyFont="1" applyBorder="1">
      <alignment vertical="center"/>
    </xf>
    <xf numFmtId="179" fontId="18" fillId="0" borderId="108" xfId="7" applyNumberFormat="1" applyFont="1" applyBorder="1" applyAlignment="1">
      <alignment vertical="center"/>
    </xf>
    <xf numFmtId="179" fontId="18" fillId="0" borderId="74" xfId="7" applyNumberFormat="1" applyFont="1" applyBorder="1" applyAlignment="1">
      <alignment vertical="center"/>
    </xf>
    <xf numFmtId="179" fontId="18" fillId="0" borderId="76" xfId="7" applyNumberFormat="1" applyFont="1" applyBorder="1" applyAlignment="1">
      <alignment vertical="center"/>
    </xf>
    <xf numFmtId="179" fontId="18" fillId="0" borderId="77" xfId="7" applyNumberFormat="1" applyFont="1" applyBorder="1" applyAlignment="1">
      <alignment vertical="center"/>
    </xf>
    <xf numFmtId="179" fontId="18" fillId="0" borderId="75" xfId="7" applyNumberFormat="1" applyFont="1" applyBorder="1" applyAlignment="1">
      <alignment vertical="center"/>
    </xf>
    <xf numFmtId="179" fontId="18" fillId="0" borderId="109" xfId="7" applyNumberFormat="1" applyFont="1" applyBorder="1" applyAlignment="1">
      <alignment vertical="center"/>
    </xf>
    <xf numFmtId="179" fontId="18" fillId="0" borderId="26" xfId="7" applyNumberFormat="1" applyFont="1" applyBorder="1" applyAlignment="1">
      <alignment vertical="center"/>
    </xf>
    <xf numFmtId="38" fontId="18" fillId="4" borderId="53" xfId="7" applyFont="1" applyFill="1" applyBorder="1" applyProtection="1">
      <alignment vertical="center"/>
    </xf>
    <xf numFmtId="38" fontId="26" fillId="0" borderId="55" xfId="7" applyFont="1" applyBorder="1">
      <alignment vertical="center"/>
    </xf>
    <xf numFmtId="179" fontId="18" fillId="0" borderId="84" xfId="7" applyNumberFormat="1" applyFont="1" applyBorder="1" applyAlignment="1">
      <alignment vertical="center"/>
    </xf>
    <xf numFmtId="179" fontId="18" fillId="0" borderId="85" xfId="7" applyNumberFormat="1" applyFont="1" applyBorder="1" applyAlignment="1">
      <alignment vertical="center"/>
    </xf>
    <xf numFmtId="179" fontId="18" fillId="0" borderId="82" xfId="7" applyNumberFormat="1" applyFont="1" applyBorder="1" applyAlignment="1">
      <alignment vertical="center"/>
    </xf>
    <xf numFmtId="179" fontId="18" fillId="0" borderId="81" xfId="7" applyNumberFormat="1" applyFont="1" applyBorder="1" applyAlignment="1">
      <alignment vertical="center"/>
    </xf>
    <xf numFmtId="179" fontId="18" fillId="0" borderId="110" xfId="7" applyNumberFormat="1" applyFont="1" applyBorder="1" applyAlignment="1">
      <alignment vertical="center"/>
    </xf>
    <xf numFmtId="179" fontId="18" fillId="0" borderId="58" xfId="7" applyNumberFormat="1" applyFont="1" applyBorder="1" applyAlignment="1">
      <alignment vertical="center"/>
    </xf>
    <xf numFmtId="38" fontId="26" fillId="0" borderId="62" xfId="7" applyFont="1" applyBorder="1">
      <alignment vertical="center"/>
    </xf>
    <xf numFmtId="179" fontId="18" fillId="0" borderId="61" xfId="7" applyNumberFormat="1" applyFont="1" applyBorder="1" applyAlignment="1">
      <alignment vertical="center"/>
    </xf>
    <xf numFmtId="179" fontId="18" fillId="0" borderId="111" xfId="7" applyNumberFormat="1" applyFont="1" applyBorder="1" applyAlignment="1">
      <alignment vertical="center"/>
    </xf>
    <xf numFmtId="38" fontId="18" fillId="4" borderId="88" xfId="7" applyFont="1" applyFill="1" applyBorder="1" applyProtection="1">
      <alignment vertical="center"/>
    </xf>
    <xf numFmtId="38" fontId="26" fillId="0" borderId="112" xfId="7" applyFont="1" applyBorder="1">
      <alignment vertical="center"/>
    </xf>
    <xf numFmtId="179" fontId="18" fillId="0" borderId="90" xfId="7" applyNumberFormat="1" applyFont="1" applyBorder="1" applyAlignment="1">
      <alignment vertical="center"/>
    </xf>
    <xf numFmtId="179" fontId="18" fillId="0" borderId="91" xfId="7" applyNumberFormat="1" applyFont="1" applyBorder="1" applyAlignment="1">
      <alignment vertical="center"/>
    </xf>
    <xf numFmtId="179" fontId="18" fillId="0" borderId="92" xfId="7" applyNumberFormat="1" applyFont="1" applyBorder="1" applyAlignment="1">
      <alignment vertical="center"/>
    </xf>
    <xf numFmtId="179" fontId="18" fillId="0" borderId="89" xfId="7" applyNumberFormat="1" applyFont="1" applyBorder="1" applyAlignment="1">
      <alignment vertical="center"/>
    </xf>
    <xf numFmtId="179" fontId="18" fillId="0" borderId="113" xfId="7" applyNumberFormat="1" applyFont="1" applyBorder="1" applyAlignment="1">
      <alignment vertical="center"/>
    </xf>
    <xf numFmtId="179" fontId="18" fillId="0" borderId="72" xfId="7" applyNumberFormat="1" applyFont="1" applyBorder="1" applyAlignment="1">
      <alignment vertical="center"/>
    </xf>
    <xf numFmtId="179" fontId="18" fillId="0" borderId="96" xfId="7" applyNumberFormat="1" applyFont="1" applyBorder="1" applyAlignment="1">
      <alignment vertical="center"/>
    </xf>
    <xf numFmtId="179" fontId="18" fillId="0" borderId="98" xfId="7" applyNumberFormat="1" applyFont="1" applyBorder="1" applyAlignment="1">
      <alignment vertical="center"/>
    </xf>
    <xf numFmtId="179" fontId="18" fillId="0" borderId="99" xfId="7" applyNumberFormat="1" applyFont="1" applyBorder="1" applyAlignment="1">
      <alignment vertical="center"/>
    </xf>
    <xf numFmtId="179" fontId="18" fillId="0" borderId="97" xfId="7" applyNumberFormat="1" applyFont="1" applyBorder="1" applyAlignment="1">
      <alignment vertical="center"/>
    </xf>
    <xf numFmtId="179" fontId="18" fillId="0" borderId="115" xfId="7" applyNumberFormat="1" applyFont="1" applyBorder="1" applyAlignment="1">
      <alignment vertical="center"/>
    </xf>
    <xf numFmtId="179" fontId="18" fillId="0" borderId="20" xfId="7" applyNumberFormat="1" applyFont="1" applyBorder="1" applyAlignment="1">
      <alignment vertical="center"/>
    </xf>
    <xf numFmtId="179" fontId="18" fillId="0" borderId="105" xfId="7" applyNumberFormat="1" applyFont="1" applyBorder="1" applyAlignment="1">
      <alignment vertical="center"/>
    </xf>
    <xf numFmtId="179" fontId="18" fillId="0" borderId="46" xfId="7" applyNumberFormat="1" applyFont="1" applyBorder="1" applyAlignment="1">
      <alignment vertical="center"/>
    </xf>
    <xf numFmtId="179" fontId="18" fillId="0" borderId="15" xfId="7" applyNumberFormat="1" applyFont="1" applyBorder="1" applyAlignment="1">
      <alignment vertical="center"/>
    </xf>
    <xf numFmtId="179" fontId="18" fillId="0" borderId="7" xfId="7" applyNumberFormat="1" applyFont="1" applyBorder="1" applyAlignment="1">
      <alignment vertical="center"/>
    </xf>
    <xf numFmtId="179" fontId="18" fillId="0" borderId="94" xfId="7" applyNumberFormat="1" applyFont="1" applyBorder="1" applyAlignment="1">
      <alignment vertical="center"/>
    </xf>
    <xf numFmtId="38" fontId="24" fillId="0" borderId="0" xfId="7" applyFont="1">
      <alignment vertical="center"/>
    </xf>
    <xf numFmtId="38" fontId="21" fillId="0" borderId="13" xfId="7" applyFont="1" applyFill="1" applyBorder="1" applyAlignment="1">
      <alignment vertical="center"/>
    </xf>
    <xf numFmtId="38" fontId="21" fillId="0" borderId="0" xfId="7" applyFont="1" applyFill="1" applyBorder="1" applyAlignment="1">
      <alignment vertical="center"/>
    </xf>
    <xf numFmtId="38" fontId="29" fillId="0" borderId="0" xfId="7" applyFont="1" applyFill="1" applyAlignment="1">
      <alignment vertical="center"/>
    </xf>
    <xf numFmtId="38" fontId="30" fillId="0" borderId="0" xfId="7" applyFont="1" applyFill="1" applyAlignment="1">
      <alignment vertical="center"/>
    </xf>
    <xf numFmtId="38" fontId="23" fillId="0" borderId="0" xfId="7" applyFont="1" applyBorder="1" applyAlignment="1">
      <alignment horizontal="center" vertical="center"/>
    </xf>
    <xf numFmtId="179" fontId="21" fillId="0" borderId="0" xfId="7" applyNumberFormat="1" applyFont="1" applyBorder="1" applyAlignment="1">
      <alignment horizontal="center" vertical="center"/>
    </xf>
    <xf numFmtId="38" fontId="30" fillId="0" borderId="35" xfId="7" applyFont="1" applyBorder="1" applyAlignment="1">
      <alignment wrapText="1"/>
    </xf>
    <xf numFmtId="179" fontId="21" fillId="0" borderId="35" xfId="7" applyNumberFormat="1" applyFont="1" applyBorder="1" applyAlignment="1">
      <alignment horizontal="right" vertical="center"/>
    </xf>
    <xf numFmtId="180" fontId="21" fillId="0" borderId="13" xfId="7" applyNumberFormat="1" applyFont="1" applyFill="1" applyBorder="1" applyAlignment="1">
      <alignment horizontal="center" vertical="center"/>
    </xf>
    <xf numFmtId="179" fontId="31" fillId="0" borderId="0" xfId="7" applyNumberFormat="1" applyFont="1" applyBorder="1" applyAlignment="1">
      <alignment horizontal="right" vertical="center"/>
    </xf>
    <xf numFmtId="180" fontId="18" fillId="0" borderId="0" xfId="7" applyNumberFormat="1" applyFont="1" applyFill="1" applyBorder="1" applyAlignment="1">
      <alignment horizontal="center" vertical="center"/>
    </xf>
    <xf numFmtId="179" fontId="18" fillId="0" borderId="0" xfId="7" applyNumberFormat="1" applyFont="1" applyBorder="1" applyAlignment="1">
      <alignment horizontal="right" vertical="center"/>
    </xf>
    <xf numFmtId="9" fontId="18" fillId="0" borderId="0" xfId="8" applyNumberFormat="1" applyFont="1" applyFill="1" applyBorder="1" applyAlignment="1" applyProtection="1">
      <alignment horizontal="center" vertical="center"/>
      <protection locked="0"/>
    </xf>
    <xf numFmtId="182" fontId="31" fillId="0" borderId="39" xfId="7" applyNumberFormat="1" applyFont="1" applyFill="1" applyBorder="1" applyAlignment="1">
      <alignment horizontal="center" vertical="center"/>
    </xf>
    <xf numFmtId="182" fontId="31" fillId="0" borderId="41" xfId="7" applyNumberFormat="1" applyFont="1" applyFill="1" applyBorder="1" applyAlignment="1">
      <alignment horizontal="center" vertical="center"/>
    </xf>
    <xf numFmtId="182" fontId="31" fillId="0" borderId="117" xfId="7" applyNumberFormat="1" applyFont="1" applyFill="1" applyBorder="1" applyAlignment="1">
      <alignment horizontal="center" vertical="center"/>
    </xf>
    <xf numFmtId="38" fontId="18" fillId="0" borderId="0" xfId="7" applyFont="1" applyBorder="1">
      <alignment vertical="center"/>
    </xf>
    <xf numFmtId="38" fontId="31" fillId="0" borderId="7" xfId="7" applyFont="1" applyFill="1" applyBorder="1" applyAlignment="1" applyProtection="1">
      <alignment horizontal="center" vertical="center"/>
    </xf>
    <xf numFmtId="38" fontId="31" fillId="0" borderId="7" xfId="7" applyFont="1" applyBorder="1" applyAlignment="1">
      <alignment vertical="center"/>
    </xf>
    <xf numFmtId="9" fontId="31" fillId="0" borderId="118" xfId="8" applyNumberFormat="1" applyFont="1" applyFill="1" applyBorder="1" applyProtection="1">
      <alignment vertical="center"/>
      <protection locked="0"/>
    </xf>
    <xf numFmtId="9" fontId="31" fillId="3" borderId="81" xfId="8" applyNumberFormat="1" applyFont="1" applyFill="1" applyBorder="1" applyProtection="1">
      <alignment vertical="center"/>
      <protection locked="0"/>
    </xf>
    <xf numFmtId="9" fontId="31" fillId="3" borderId="57" xfId="8" applyNumberFormat="1" applyFont="1" applyFill="1" applyBorder="1" applyProtection="1">
      <alignment vertical="center"/>
      <protection locked="0"/>
    </xf>
    <xf numFmtId="9" fontId="31" fillId="3" borderId="119" xfId="8" applyNumberFormat="1" applyFont="1" applyFill="1" applyBorder="1" applyProtection="1">
      <alignment vertical="center"/>
      <protection locked="0"/>
    </xf>
    <xf numFmtId="38" fontId="31" fillId="0" borderId="50" xfId="7" applyFont="1" applyBorder="1">
      <alignment vertical="center"/>
    </xf>
    <xf numFmtId="38" fontId="31" fillId="0" borderId="51" xfId="7" applyFont="1" applyBorder="1" applyAlignment="1">
      <alignment horizontal="center" vertical="center"/>
    </xf>
    <xf numFmtId="38" fontId="31" fillId="0" borderId="59" xfId="7" applyFont="1" applyBorder="1">
      <alignment vertical="center"/>
    </xf>
    <xf numFmtId="38" fontId="31" fillId="0" borderId="60" xfId="7" applyFont="1" applyBorder="1">
      <alignment vertical="center"/>
    </xf>
    <xf numFmtId="38" fontId="31" fillId="0" borderId="60" xfId="7" applyFont="1" applyFill="1" applyBorder="1" applyProtection="1">
      <alignment vertical="center"/>
    </xf>
    <xf numFmtId="38" fontId="31" fillId="0" borderId="61" xfId="7" applyFont="1" applyBorder="1">
      <alignment vertical="center"/>
    </xf>
    <xf numFmtId="38" fontId="31" fillId="0" borderId="60" xfId="7" applyFont="1" applyFill="1" applyBorder="1">
      <alignment vertical="center"/>
    </xf>
    <xf numFmtId="38" fontId="32" fillId="0" borderId="62" xfId="7" applyFont="1" applyBorder="1">
      <alignment vertical="center"/>
    </xf>
    <xf numFmtId="179" fontId="31" fillId="0" borderId="64" xfId="7" applyNumberFormat="1" applyFont="1" applyBorder="1" applyAlignment="1">
      <alignment vertical="center"/>
    </xf>
    <xf numFmtId="179" fontId="31" fillId="0" borderId="111" xfId="7" applyNumberFormat="1" applyFont="1" applyBorder="1" applyAlignment="1">
      <alignment vertical="center"/>
    </xf>
    <xf numFmtId="38" fontId="31" fillId="0" borderId="54" xfId="7" applyFont="1" applyBorder="1" applyAlignment="1">
      <alignment horizontal="center" vertical="center"/>
    </xf>
    <xf numFmtId="38" fontId="31" fillId="0" borderId="69" xfId="7" applyFont="1" applyBorder="1">
      <alignment vertical="center"/>
    </xf>
    <xf numFmtId="181" fontId="31" fillId="0" borderId="70" xfId="7" applyNumberFormat="1" applyFont="1" applyFill="1" applyBorder="1">
      <alignment vertical="center"/>
    </xf>
    <xf numFmtId="38" fontId="31" fillId="0" borderId="71" xfId="7" applyFont="1" applyBorder="1">
      <alignment vertical="center"/>
    </xf>
    <xf numFmtId="179" fontId="31" fillId="0" borderId="91" xfId="7" applyNumberFormat="1" applyFont="1" applyBorder="1" applyAlignment="1">
      <alignment vertical="center"/>
    </xf>
    <xf numFmtId="179" fontId="31" fillId="0" borderId="113" xfId="7" applyNumberFormat="1" applyFont="1" applyBorder="1" applyAlignment="1">
      <alignment vertical="center"/>
    </xf>
    <xf numFmtId="179" fontId="31" fillId="0" borderId="75" xfId="7" applyNumberFormat="1" applyFont="1" applyBorder="1" applyAlignment="1">
      <alignment vertical="center"/>
    </xf>
    <xf numFmtId="179" fontId="31" fillId="0" borderId="76" xfId="7" applyNumberFormat="1" applyFont="1" applyBorder="1" applyAlignment="1">
      <alignment vertical="center"/>
    </xf>
    <xf numFmtId="179" fontId="31" fillId="0" borderId="109" xfId="7" applyNumberFormat="1" applyFont="1" applyBorder="1" applyAlignment="1">
      <alignment vertical="center"/>
    </xf>
    <xf numFmtId="38" fontId="31" fillId="0" borderId="78" xfId="7" applyFont="1" applyBorder="1">
      <alignment vertical="center"/>
    </xf>
    <xf numFmtId="38" fontId="31" fillId="0" borderId="82" xfId="7" applyFont="1" applyFill="1" applyBorder="1">
      <alignment vertical="center"/>
    </xf>
    <xf numFmtId="38" fontId="31" fillId="0" borderId="80" xfId="7" applyFont="1" applyFill="1" applyBorder="1" applyProtection="1">
      <alignment vertical="center"/>
    </xf>
    <xf numFmtId="38" fontId="32" fillId="0" borderId="83" xfId="7" applyFont="1" applyFill="1" applyBorder="1">
      <alignment vertical="center"/>
    </xf>
    <xf numFmtId="179" fontId="31" fillId="0" borderId="81" xfId="7" applyNumberFormat="1" applyFont="1" applyBorder="1" applyAlignment="1">
      <alignment vertical="center"/>
    </xf>
    <xf numFmtId="179" fontId="31" fillId="0" borderId="85" xfId="7" applyNumberFormat="1" applyFont="1" applyBorder="1" applyAlignment="1">
      <alignment vertical="center"/>
    </xf>
    <xf numFmtId="179" fontId="31" fillId="0" borderId="110" xfId="7" applyNumberFormat="1" applyFont="1" applyBorder="1" applyAlignment="1">
      <alignment vertical="center"/>
    </xf>
    <xf numFmtId="38" fontId="31" fillId="0" borderId="59" xfId="7" applyFont="1" applyFill="1" applyBorder="1">
      <alignment vertical="center"/>
    </xf>
    <xf numFmtId="38" fontId="32" fillId="0" borderId="55" xfId="7" applyFont="1" applyFill="1" applyBorder="1">
      <alignment vertical="center"/>
    </xf>
    <xf numFmtId="179" fontId="31" fillId="0" borderId="54" xfId="7" applyNumberFormat="1" applyFont="1" applyBorder="1" applyAlignment="1">
      <alignment vertical="center"/>
    </xf>
    <xf numFmtId="179" fontId="31" fillId="0" borderId="106" xfId="7" applyNumberFormat="1" applyFont="1" applyBorder="1" applyAlignment="1">
      <alignment vertical="center"/>
    </xf>
    <xf numFmtId="38" fontId="31" fillId="0" borderId="69" xfId="7" applyFont="1" applyFill="1" applyBorder="1">
      <alignment vertical="center"/>
    </xf>
    <xf numFmtId="38" fontId="33" fillId="0" borderId="70" xfId="7" applyFont="1" applyFill="1" applyBorder="1" applyProtection="1">
      <alignment vertical="center"/>
    </xf>
    <xf numFmtId="38" fontId="32" fillId="0" borderId="71" xfId="7" applyFont="1" applyFill="1" applyBorder="1">
      <alignment vertical="center"/>
    </xf>
    <xf numFmtId="179" fontId="31" fillId="0" borderId="97" xfId="7" applyNumberFormat="1" applyFont="1" applyBorder="1" applyAlignment="1">
      <alignment vertical="center"/>
    </xf>
    <xf numFmtId="179" fontId="31" fillId="0" borderId="98" xfId="7" applyNumberFormat="1" applyFont="1" applyBorder="1" applyAlignment="1">
      <alignment vertical="center"/>
    </xf>
    <xf numFmtId="179" fontId="31" fillId="0" borderId="115" xfId="7" applyNumberFormat="1" applyFont="1" applyBorder="1" applyAlignment="1">
      <alignment vertical="center"/>
    </xf>
    <xf numFmtId="179" fontId="28" fillId="0" borderId="0" xfId="7" applyNumberFormat="1" applyFont="1" applyBorder="1" applyAlignment="1">
      <alignment vertical="center"/>
    </xf>
    <xf numFmtId="179" fontId="21" fillId="0" borderId="35" xfId="7" applyNumberFormat="1" applyFont="1" applyBorder="1" applyAlignment="1">
      <alignment horizontal="center" vertical="center"/>
    </xf>
    <xf numFmtId="179" fontId="18" fillId="0" borderId="35" xfId="7" applyNumberFormat="1" applyFont="1" applyFill="1" applyBorder="1" applyAlignment="1">
      <alignment horizontal="right" vertical="center"/>
    </xf>
    <xf numFmtId="179" fontId="18" fillId="0" borderId="0" xfId="7" applyNumberFormat="1" applyFont="1" applyFill="1" applyBorder="1" applyAlignment="1">
      <alignment horizontal="center" vertical="center"/>
    </xf>
    <xf numFmtId="179" fontId="18" fillId="0" borderId="0" xfId="7" applyNumberFormat="1" applyFont="1" applyFill="1" applyBorder="1" applyAlignment="1">
      <alignment horizontal="right" vertical="center"/>
    </xf>
    <xf numFmtId="179" fontId="18" fillId="0" borderId="0" xfId="7" applyNumberFormat="1" applyFont="1" applyBorder="1">
      <alignment vertical="center"/>
    </xf>
    <xf numFmtId="179" fontId="31" fillId="0" borderId="13" xfId="7" applyNumberFormat="1" applyFont="1" applyFill="1" applyBorder="1" applyAlignment="1" applyProtection="1">
      <alignment horizontal="center" vertical="center"/>
    </xf>
    <xf numFmtId="38" fontId="31" fillId="0" borderId="13" xfId="7" applyFont="1" applyBorder="1">
      <alignment vertical="center"/>
    </xf>
    <xf numFmtId="9" fontId="31" fillId="0" borderId="102" xfId="8" applyNumberFormat="1" applyFont="1" applyFill="1" applyBorder="1" applyProtection="1">
      <alignment vertical="center"/>
      <protection locked="0"/>
    </xf>
    <xf numFmtId="9" fontId="31" fillId="4" borderId="48" xfId="8" applyNumberFormat="1" applyFont="1" applyFill="1" applyBorder="1" applyProtection="1">
      <alignment vertical="center"/>
      <protection locked="0"/>
    </xf>
    <xf numFmtId="9" fontId="31" fillId="4" borderId="103" xfId="8" applyNumberFormat="1" applyFont="1" applyFill="1" applyBorder="1" applyProtection="1">
      <alignment vertical="center"/>
      <protection locked="0"/>
    </xf>
    <xf numFmtId="9" fontId="31" fillId="4" borderId="120" xfId="8" applyNumberFormat="1" applyFont="1" applyFill="1" applyBorder="1" applyProtection="1">
      <alignment vertical="center"/>
      <protection locked="0"/>
    </xf>
    <xf numFmtId="38" fontId="31" fillId="0" borderId="66" xfId="7" applyFont="1" applyBorder="1" applyAlignment="1">
      <alignment horizontal="center" vertical="center"/>
    </xf>
    <xf numFmtId="38" fontId="31" fillId="0" borderId="61" xfId="7" applyFont="1" applyFill="1" applyBorder="1">
      <alignment vertical="center"/>
    </xf>
    <xf numFmtId="179" fontId="31" fillId="0" borderId="57" xfId="7" applyNumberFormat="1" applyFont="1" applyBorder="1" applyAlignment="1">
      <alignment vertical="center"/>
    </xf>
    <xf numFmtId="38" fontId="31" fillId="0" borderId="67" xfId="7" applyFont="1" applyBorder="1" applyAlignment="1">
      <alignment horizontal="center" vertical="center"/>
    </xf>
    <xf numFmtId="38" fontId="31" fillId="0" borderId="106" xfId="7" applyFont="1" applyBorder="1" applyAlignment="1">
      <alignment horizontal="center" vertical="center"/>
    </xf>
    <xf numFmtId="38" fontId="31" fillId="0" borderId="92" xfId="7" applyFont="1" applyFill="1" applyBorder="1">
      <alignment vertical="center"/>
    </xf>
    <xf numFmtId="38" fontId="31" fillId="0" borderId="52" xfId="7" applyFont="1" applyFill="1" applyBorder="1">
      <alignment vertical="center"/>
    </xf>
    <xf numFmtId="38" fontId="31" fillId="0" borderId="53" xfId="7" applyFont="1" applyFill="1" applyBorder="1" applyProtection="1">
      <alignment vertical="center"/>
    </xf>
    <xf numFmtId="38" fontId="32" fillId="0" borderId="55" xfId="7" applyFont="1" applyBorder="1">
      <alignment vertical="center"/>
    </xf>
    <xf numFmtId="38" fontId="31" fillId="0" borderId="88" xfId="7" applyFont="1" applyFill="1" applyBorder="1" applyProtection="1">
      <alignment vertical="center"/>
    </xf>
    <xf numFmtId="38" fontId="32" fillId="0" borderId="112" xfId="7" applyFont="1" applyBorder="1">
      <alignment vertical="center"/>
    </xf>
    <xf numFmtId="179" fontId="31" fillId="0" borderId="35" xfId="7" applyNumberFormat="1" applyFont="1" applyBorder="1" applyAlignment="1">
      <alignment horizontal="center" vertical="center"/>
    </xf>
    <xf numFmtId="180" fontId="31" fillId="4" borderId="13" xfId="7" applyNumberFormat="1" applyFont="1" applyFill="1" applyBorder="1" applyAlignment="1">
      <alignment horizontal="center" vertical="center"/>
    </xf>
    <xf numFmtId="179" fontId="31" fillId="0" borderId="41" xfId="7" applyNumberFormat="1" applyFont="1" applyFill="1" applyBorder="1" applyAlignment="1">
      <alignment horizontal="center" vertical="center"/>
    </xf>
    <xf numFmtId="179" fontId="31" fillId="0" borderId="42" xfId="7" applyNumberFormat="1" applyFont="1" applyFill="1" applyBorder="1" applyAlignment="1">
      <alignment horizontal="center" vertical="center"/>
    </xf>
    <xf numFmtId="179" fontId="31" fillId="0" borderId="43" xfId="7" applyNumberFormat="1" applyFont="1" applyFill="1" applyBorder="1" applyAlignment="1">
      <alignment horizontal="center" vertical="center"/>
    </xf>
    <xf numFmtId="38" fontId="31" fillId="4" borderId="7" xfId="7" applyFont="1" applyFill="1" applyBorder="1" applyAlignment="1" applyProtection="1">
      <alignment horizontal="center" vertical="center"/>
      <protection locked="0"/>
    </xf>
    <xf numFmtId="9" fontId="31" fillId="4" borderId="6" xfId="8" applyNumberFormat="1" applyFont="1" applyFill="1" applyBorder="1" applyProtection="1">
      <alignment vertical="center"/>
      <protection locked="0"/>
    </xf>
    <xf numFmtId="9" fontId="31" fillId="4" borderId="121" xfId="8" applyNumberFormat="1" applyFont="1" applyFill="1" applyBorder="1" applyProtection="1">
      <alignment vertical="center"/>
      <protection locked="0"/>
    </xf>
    <xf numFmtId="9" fontId="31" fillId="4" borderId="122" xfId="8" applyNumberFormat="1" applyFont="1" applyFill="1" applyBorder="1" applyProtection="1">
      <alignment vertical="center"/>
      <protection locked="0"/>
    </xf>
    <xf numFmtId="9" fontId="31" fillId="4" borderId="123" xfId="8" applyNumberFormat="1" applyFont="1" applyFill="1" applyBorder="1" applyProtection="1">
      <alignment vertical="center"/>
      <protection locked="0"/>
    </xf>
    <xf numFmtId="38" fontId="31" fillId="0" borderId="0" xfId="7" applyFont="1" applyBorder="1" applyAlignment="1">
      <alignment vertical="center"/>
    </xf>
    <xf numFmtId="38" fontId="29" fillId="0" borderId="53" xfId="7" quotePrefix="1" applyFont="1" applyBorder="1" applyAlignment="1">
      <alignment horizontal="right" vertical="center"/>
    </xf>
    <xf numFmtId="38" fontId="29" fillId="0" borderId="55" xfId="7" applyFont="1" applyBorder="1">
      <alignment vertical="center"/>
    </xf>
    <xf numFmtId="38" fontId="29" fillId="0" borderId="53" xfId="7" applyFont="1" applyBorder="1">
      <alignment vertical="center"/>
    </xf>
    <xf numFmtId="179" fontId="31" fillId="0" borderId="85" xfId="7" applyNumberFormat="1" applyFont="1" applyBorder="1" applyAlignment="1">
      <alignment horizontal="right" vertical="center"/>
    </xf>
    <xf numFmtId="179" fontId="31" fillId="0" borderId="110" xfId="7" applyNumberFormat="1" applyFont="1" applyBorder="1" applyAlignment="1">
      <alignment horizontal="right" vertical="center"/>
    </xf>
    <xf numFmtId="38" fontId="31" fillId="4" borderId="60" xfId="7" applyFont="1" applyFill="1" applyBorder="1" applyProtection="1">
      <alignment vertical="center"/>
      <protection locked="0"/>
    </xf>
    <xf numFmtId="38" fontId="31" fillId="4" borderId="60" xfId="7" applyFont="1" applyFill="1" applyBorder="1">
      <alignment vertical="center"/>
    </xf>
    <xf numFmtId="179" fontId="31" fillId="0" borderId="63" xfId="7" applyNumberFormat="1" applyFont="1" applyBorder="1" applyAlignment="1">
      <alignment vertical="center"/>
    </xf>
    <xf numFmtId="38" fontId="31" fillId="4" borderId="70" xfId="7" applyFont="1" applyFill="1" applyBorder="1">
      <alignment vertical="center"/>
    </xf>
    <xf numFmtId="38" fontId="32" fillId="0" borderId="71" xfId="7" applyFont="1" applyBorder="1">
      <alignment vertical="center"/>
    </xf>
    <xf numFmtId="179" fontId="31" fillId="0" borderId="87" xfId="7" applyNumberFormat="1" applyFont="1" applyBorder="1" applyAlignment="1">
      <alignment vertical="center"/>
    </xf>
    <xf numFmtId="179" fontId="31" fillId="0" borderId="74" xfId="7" applyNumberFormat="1" applyFont="1" applyBorder="1" applyAlignment="1">
      <alignment vertical="center"/>
    </xf>
    <xf numFmtId="38" fontId="31" fillId="0" borderId="82" xfId="7" applyFont="1" applyBorder="1">
      <alignment vertical="center"/>
    </xf>
    <xf numFmtId="38" fontId="31" fillId="4" borderId="80" xfId="7" applyFont="1" applyFill="1" applyBorder="1" applyProtection="1">
      <alignment vertical="center"/>
      <protection locked="0"/>
    </xf>
    <xf numFmtId="38" fontId="32" fillId="0" borderId="83" xfId="7" applyFont="1" applyBorder="1">
      <alignment vertical="center"/>
    </xf>
    <xf numFmtId="179" fontId="31" fillId="0" borderId="84" xfId="7" applyNumberFormat="1" applyFont="1" applyBorder="1" applyAlignment="1">
      <alignment vertical="center"/>
    </xf>
    <xf numFmtId="179" fontId="31" fillId="0" borderId="86" xfId="7" applyNumberFormat="1" applyFont="1" applyBorder="1" applyAlignment="1">
      <alignment vertical="center"/>
    </xf>
    <xf numFmtId="179" fontId="31" fillId="0" borderId="61" xfId="7" applyNumberFormat="1" applyFont="1" applyBorder="1" applyAlignment="1">
      <alignment vertical="center"/>
    </xf>
    <xf numFmtId="38" fontId="31" fillId="4" borderId="70" xfId="7" applyFont="1" applyFill="1" applyBorder="1" applyProtection="1">
      <alignment vertical="center"/>
      <protection locked="0"/>
    </xf>
    <xf numFmtId="179" fontId="31" fillId="0" borderId="90" xfId="7" applyNumberFormat="1" applyFont="1" applyBorder="1" applyAlignment="1">
      <alignment vertical="center"/>
    </xf>
    <xf numFmtId="179" fontId="31" fillId="0" borderId="89" xfId="7" applyNumberFormat="1" applyFont="1" applyBorder="1" applyAlignment="1">
      <alignment vertical="center"/>
    </xf>
    <xf numFmtId="179" fontId="31" fillId="0" borderId="96" xfId="7" applyNumberFormat="1" applyFont="1" applyBorder="1" applyAlignment="1">
      <alignment vertical="center"/>
    </xf>
    <xf numFmtId="38" fontId="29" fillId="0" borderId="0" xfId="7" applyFont="1" applyBorder="1" applyAlignment="1">
      <alignment vertical="center"/>
    </xf>
    <xf numFmtId="179" fontId="34" fillId="0" borderId="0" xfId="7" applyNumberFormat="1" applyFont="1" applyBorder="1" applyAlignment="1">
      <alignment vertical="center"/>
    </xf>
    <xf numFmtId="38" fontId="31" fillId="0" borderId="0" xfId="7" applyFont="1">
      <alignment vertical="center"/>
    </xf>
    <xf numFmtId="179" fontId="31" fillId="0" borderId="105" xfId="7" applyNumberFormat="1" applyFont="1" applyBorder="1" applyAlignment="1">
      <alignment vertical="center"/>
    </xf>
    <xf numFmtId="179" fontId="31" fillId="0" borderId="48" xfId="7" applyNumberFormat="1" applyFont="1" applyBorder="1" applyAlignment="1">
      <alignment vertical="center"/>
    </xf>
    <xf numFmtId="179" fontId="31" fillId="0" borderId="124" xfId="7" applyNumberFormat="1" applyFont="1" applyBorder="1" applyAlignment="1">
      <alignment vertical="center"/>
    </xf>
    <xf numFmtId="38" fontId="29" fillId="0" borderId="93" xfId="7" applyFont="1" applyBorder="1" applyAlignment="1">
      <alignment vertical="center"/>
    </xf>
    <xf numFmtId="38" fontId="29" fillId="0" borderId="94" xfId="7" applyFont="1" applyBorder="1" applyAlignment="1">
      <alignment vertical="center"/>
    </xf>
    <xf numFmtId="38" fontId="29" fillId="0" borderId="95" xfId="7" applyFont="1" applyBorder="1" applyAlignment="1">
      <alignment vertical="center"/>
    </xf>
    <xf numFmtId="38" fontId="20" fillId="0" borderId="0" xfId="7" applyFont="1">
      <alignment vertical="center"/>
    </xf>
    <xf numFmtId="38" fontId="32" fillId="0" borderId="0" xfId="7" applyFont="1">
      <alignment vertical="center"/>
    </xf>
    <xf numFmtId="38" fontId="32" fillId="0" borderId="0" xfId="7" applyFont="1" applyBorder="1" applyAlignment="1">
      <alignment horizontal="center" vertical="center"/>
    </xf>
    <xf numFmtId="38" fontId="32" fillId="0" borderId="0" xfId="7" applyFont="1" applyFill="1" applyBorder="1" applyAlignment="1">
      <alignment vertical="center"/>
    </xf>
    <xf numFmtId="38" fontId="32" fillId="0" borderId="13" xfId="7" applyFont="1" applyBorder="1" applyAlignment="1">
      <alignment horizontal="center" vertical="center"/>
    </xf>
    <xf numFmtId="38" fontId="32" fillId="0" borderId="0" xfId="7" applyFont="1" applyAlignment="1">
      <alignment horizontal="right" vertical="center"/>
    </xf>
    <xf numFmtId="38" fontId="32" fillId="0" borderId="81" xfId="7" applyFont="1" applyBorder="1" applyAlignment="1">
      <alignment horizontal="center" vertical="center"/>
    </xf>
    <xf numFmtId="38" fontId="32" fillId="0" borderId="61" xfId="7" applyFont="1" applyBorder="1" applyAlignment="1">
      <alignment horizontal="center" vertical="center"/>
    </xf>
    <xf numFmtId="38" fontId="16" fillId="0" borderId="103" xfId="7" applyFont="1" applyBorder="1" applyAlignment="1">
      <alignment horizontal="center" vertical="center"/>
    </xf>
    <xf numFmtId="38" fontId="32" fillId="0" borderId="103" xfId="7" applyFont="1" applyBorder="1" applyAlignment="1">
      <alignment horizontal="center" vertical="center" wrapText="1"/>
    </xf>
    <xf numFmtId="38" fontId="32" fillId="0" borderId="122" xfId="7" applyFont="1" applyBorder="1" applyAlignment="1">
      <alignment vertical="center" shrinkToFit="1"/>
    </xf>
    <xf numFmtId="38" fontId="32" fillId="0" borderId="122" xfId="7" applyFont="1" applyBorder="1" applyAlignment="1">
      <alignment horizontal="center" vertical="center" wrapText="1"/>
    </xf>
    <xf numFmtId="38" fontId="32" fillId="4" borderId="81" xfId="7" applyFont="1" applyFill="1" applyBorder="1">
      <alignment vertical="center"/>
    </xf>
    <xf numFmtId="38" fontId="32" fillId="4" borderId="85" xfId="7" applyFont="1" applyFill="1" applyBorder="1">
      <alignment vertical="center"/>
    </xf>
    <xf numFmtId="38" fontId="32" fillId="0" borderId="85" xfId="7" applyFont="1" applyBorder="1">
      <alignment vertical="center"/>
    </xf>
    <xf numFmtId="38" fontId="32" fillId="0" borderId="82" xfId="7" applyFont="1" applyBorder="1">
      <alignment vertical="center"/>
    </xf>
    <xf numFmtId="38" fontId="32" fillId="0" borderId="126" xfId="7" applyFont="1" applyBorder="1">
      <alignment vertical="center"/>
    </xf>
    <xf numFmtId="38" fontId="32" fillId="4" borderId="130" xfId="7" applyFont="1" applyFill="1" applyBorder="1">
      <alignment vertical="center"/>
    </xf>
    <xf numFmtId="38" fontId="32" fillId="4" borderId="131" xfId="7" applyFont="1" applyFill="1" applyBorder="1">
      <alignment vertical="center"/>
    </xf>
    <xf numFmtId="38" fontId="32" fillId="0" borderId="131" xfId="7" applyFont="1" applyBorder="1">
      <alignment vertical="center"/>
    </xf>
    <xf numFmtId="38" fontId="32" fillId="0" borderId="128" xfId="7" applyFont="1" applyBorder="1">
      <alignment vertical="center"/>
    </xf>
    <xf numFmtId="38" fontId="32" fillId="0" borderId="89" xfId="7" applyFont="1" applyBorder="1">
      <alignment vertical="center"/>
    </xf>
    <xf numFmtId="38" fontId="32" fillId="0" borderId="133" xfId="7" applyFont="1" applyBorder="1">
      <alignment vertical="center"/>
    </xf>
    <xf numFmtId="38" fontId="32" fillId="0" borderId="92" xfId="7" applyFont="1" applyBorder="1">
      <alignment vertical="center"/>
    </xf>
    <xf numFmtId="38" fontId="32" fillId="0" borderId="134" xfId="7" applyFont="1" applyBorder="1">
      <alignment vertical="center"/>
    </xf>
    <xf numFmtId="38" fontId="32" fillId="4" borderId="85" xfId="7" applyFont="1" applyFill="1" applyBorder="1" applyAlignment="1">
      <alignment horizontal="right" vertical="center"/>
    </xf>
    <xf numFmtId="38" fontId="32" fillId="0" borderId="82" xfId="7" applyFont="1" applyBorder="1" applyAlignment="1">
      <alignment horizontal="right" vertical="center"/>
    </xf>
    <xf numFmtId="38" fontId="32" fillId="4" borderId="61" xfId="7" applyFont="1" applyFill="1" applyBorder="1">
      <alignment vertical="center"/>
    </xf>
    <xf numFmtId="38" fontId="32" fillId="4" borderId="64" xfId="7" applyFont="1" applyFill="1" applyBorder="1">
      <alignment vertical="center"/>
    </xf>
    <xf numFmtId="38" fontId="32" fillId="0" borderId="64" xfId="7" applyFont="1" applyBorder="1">
      <alignment vertical="center"/>
    </xf>
    <xf numFmtId="38" fontId="32" fillId="0" borderId="59" xfId="7" applyFont="1" applyBorder="1">
      <alignment vertical="center"/>
    </xf>
    <xf numFmtId="38" fontId="32" fillId="4" borderId="86" xfId="7" applyFont="1" applyFill="1" applyBorder="1" applyAlignment="1">
      <alignment horizontal="right" vertical="center"/>
    </xf>
    <xf numFmtId="38" fontId="32" fillId="0" borderId="64" xfId="7" applyFont="1" applyBorder="1" applyAlignment="1">
      <alignment horizontal="right" vertical="center"/>
    </xf>
    <xf numFmtId="38" fontId="32" fillId="0" borderId="92" xfId="7" applyFont="1" applyBorder="1" applyAlignment="1">
      <alignment horizontal="right" vertical="center"/>
    </xf>
    <xf numFmtId="38" fontId="32" fillId="0" borderId="85" xfId="7" applyFont="1" applyFill="1" applyBorder="1">
      <alignment vertical="center"/>
    </xf>
    <xf numFmtId="38" fontId="32" fillId="0" borderId="6" xfId="7" applyFont="1" applyBorder="1" applyAlignment="1">
      <alignment horizontal="center" vertical="center" wrapText="1"/>
    </xf>
    <xf numFmtId="38" fontId="32" fillId="0" borderId="75" xfId="7" applyFont="1" applyBorder="1" applyAlignment="1">
      <alignment vertical="center" wrapText="1"/>
    </xf>
    <xf numFmtId="38" fontId="32" fillId="0" borderId="135" xfId="7" applyFont="1" applyBorder="1" applyAlignment="1">
      <alignment vertical="center"/>
    </xf>
    <xf numFmtId="38" fontId="32" fillId="0" borderId="136" xfId="7" applyFont="1" applyBorder="1" applyAlignment="1">
      <alignment vertical="center"/>
    </xf>
    <xf numFmtId="38" fontId="32" fillId="0" borderId="137" xfId="7" applyFont="1" applyBorder="1">
      <alignment vertical="center"/>
    </xf>
    <xf numFmtId="38" fontId="32" fillId="0" borderId="76" xfId="7" applyFont="1" applyBorder="1">
      <alignment vertical="center"/>
    </xf>
    <xf numFmtId="38" fontId="32" fillId="0" borderId="138" xfId="7" applyFont="1" applyBorder="1">
      <alignment vertical="center"/>
    </xf>
    <xf numFmtId="38" fontId="32" fillId="0" borderId="7" xfId="7" applyFont="1" applyBorder="1" applyAlignment="1">
      <alignment horizontal="center" vertical="center" wrapText="1"/>
    </xf>
    <xf numFmtId="38" fontId="32" fillId="0" borderId="7" xfId="7" applyFont="1" applyBorder="1" applyAlignment="1">
      <alignment vertical="center"/>
    </xf>
    <xf numFmtId="38" fontId="32" fillId="0" borderId="7" xfId="7" applyFont="1" applyBorder="1">
      <alignment vertical="center"/>
    </xf>
    <xf numFmtId="38" fontId="32" fillId="0" borderId="10" xfId="7" applyFont="1" applyBorder="1">
      <alignment vertical="center"/>
    </xf>
    <xf numFmtId="38" fontId="32" fillId="0" borderId="2" xfId="7" applyFont="1" applyBorder="1" applyAlignment="1">
      <alignment horizontal="center" vertical="center"/>
    </xf>
    <xf numFmtId="38" fontId="32" fillId="0" borderId="5" xfId="7" applyFont="1" applyBorder="1">
      <alignment vertical="center"/>
    </xf>
    <xf numFmtId="38" fontId="17" fillId="0" borderId="6" xfId="7" applyFont="1" applyBorder="1" applyAlignment="1">
      <alignment horizontal="left" vertical="center" indent="1"/>
    </xf>
    <xf numFmtId="38" fontId="32" fillId="0" borderId="8" xfId="7" applyFont="1" applyBorder="1" applyAlignment="1">
      <alignment horizontal="left" vertical="center" indent="1"/>
    </xf>
    <xf numFmtId="38" fontId="32" fillId="0" borderId="3" xfId="7" applyFont="1" applyBorder="1" applyAlignment="1">
      <alignment horizontal="center" vertical="center"/>
    </xf>
    <xf numFmtId="38" fontId="32" fillId="0" borderId="139" xfId="7" applyFont="1" applyBorder="1" applyAlignment="1">
      <alignment vertical="center"/>
    </xf>
    <xf numFmtId="38" fontId="32" fillId="4" borderId="139" xfId="7" applyFont="1" applyFill="1" applyBorder="1" applyAlignment="1">
      <alignment vertical="center"/>
    </xf>
    <xf numFmtId="38" fontId="32" fillId="4" borderId="140" xfId="7" applyFont="1" applyFill="1" applyBorder="1" applyAlignment="1">
      <alignment vertical="center"/>
    </xf>
    <xf numFmtId="38" fontId="32" fillId="0" borderId="1" xfId="7" applyFont="1" applyFill="1" applyBorder="1">
      <alignment vertical="center"/>
    </xf>
    <xf numFmtId="38" fontId="32" fillId="0" borderId="10" xfId="7" applyFont="1" applyBorder="1" applyAlignment="1">
      <alignment vertical="center"/>
    </xf>
    <xf numFmtId="38" fontId="32" fillId="0" borderId="0" xfId="7" applyFont="1" applyBorder="1" applyAlignment="1">
      <alignment vertical="center"/>
    </xf>
    <xf numFmtId="38" fontId="32" fillId="0" borderId="10" xfId="7" applyFont="1" applyFill="1" applyBorder="1" applyAlignment="1">
      <alignment vertical="center" wrapText="1"/>
    </xf>
    <xf numFmtId="38" fontId="35" fillId="0" borderId="85" xfId="7" applyFont="1" applyBorder="1">
      <alignment vertical="center"/>
    </xf>
    <xf numFmtId="38" fontId="35" fillId="0" borderId="82" xfId="7" applyFont="1" applyBorder="1">
      <alignment vertical="center"/>
    </xf>
    <xf numFmtId="38" fontId="35" fillId="0" borderId="131" xfId="7" applyFont="1" applyBorder="1">
      <alignment vertical="center"/>
    </xf>
    <xf numFmtId="38" fontId="35" fillId="0" borderId="89" xfId="7" applyFont="1" applyBorder="1">
      <alignment vertical="center"/>
    </xf>
    <xf numFmtId="38" fontId="35" fillId="0" borderId="133" xfId="7" applyFont="1" applyBorder="1">
      <alignment vertical="center"/>
    </xf>
    <xf numFmtId="38" fontId="35" fillId="0" borderId="92" xfId="7" applyFont="1" applyBorder="1">
      <alignment vertical="center"/>
    </xf>
    <xf numFmtId="38" fontId="35" fillId="0" borderId="82" xfId="7" applyFont="1" applyBorder="1" applyAlignment="1">
      <alignment horizontal="right" vertical="center"/>
    </xf>
    <xf numFmtId="38" fontId="35" fillId="0" borderId="64" xfId="7" applyFont="1" applyBorder="1">
      <alignment vertical="center"/>
    </xf>
    <xf numFmtId="38" fontId="35" fillId="0" borderId="59" xfId="7" applyFont="1" applyBorder="1">
      <alignment vertical="center"/>
    </xf>
    <xf numFmtId="38" fontId="35" fillId="0" borderId="64" xfId="7" applyFont="1" applyBorder="1" applyAlignment="1">
      <alignment horizontal="right" vertical="center"/>
    </xf>
    <xf numFmtId="38" fontId="35" fillId="0" borderId="92" xfId="7" applyFont="1" applyBorder="1" applyAlignment="1">
      <alignment horizontal="right" vertical="center"/>
    </xf>
    <xf numFmtId="38" fontId="35" fillId="0" borderId="85" xfId="7" applyFont="1" applyFill="1" applyBorder="1">
      <alignment vertical="center"/>
    </xf>
    <xf numFmtId="38" fontId="32" fillId="0" borderId="6" xfId="7" applyFont="1" applyBorder="1" applyAlignment="1">
      <alignment vertical="center" wrapText="1"/>
    </xf>
    <xf numFmtId="38" fontId="35" fillId="0" borderId="75" xfId="7" applyFont="1" applyBorder="1" applyAlignment="1">
      <alignment vertical="center" wrapText="1"/>
    </xf>
    <xf numFmtId="38" fontId="35" fillId="0" borderId="137" xfId="7" applyFont="1" applyBorder="1">
      <alignment vertical="center"/>
    </xf>
    <xf numFmtId="38" fontId="35" fillId="0" borderId="76" xfId="7" applyFont="1" applyBorder="1">
      <alignment vertical="center"/>
    </xf>
    <xf numFmtId="38" fontId="32" fillId="0" borderId="0" xfId="7" applyFont="1" applyBorder="1">
      <alignment vertical="center"/>
    </xf>
    <xf numFmtId="38" fontId="35" fillId="0" borderId="139" xfId="7" applyFont="1" applyBorder="1" applyAlignment="1">
      <alignment vertical="center"/>
    </xf>
    <xf numFmtId="38" fontId="35" fillId="0" borderId="1" xfId="7" applyFont="1" applyFill="1" applyBorder="1">
      <alignment vertical="center"/>
    </xf>
    <xf numFmtId="38" fontId="21" fillId="0" borderId="13" xfId="7" applyFont="1" applyBorder="1" applyAlignment="1">
      <alignment vertical="center" shrinkToFit="1"/>
    </xf>
    <xf numFmtId="179" fontId="24" fillId="0" borderId="13" xfId="7" applyNumberFormat="1" applyFont="1" applyFill="1" applyBorder="1" applyAlignment="1">
      <alignment horizontal="center" vertical="center"/>
    </xf>
    <xf numFmtId="179" fontId="21" fillId="0" borderId="13" xfId="7" applyNumberFormat="1" applyFont="1" applyBorder="1" applyAlignment="1">
      <alignment horizontal="left" vertical="center"/>
    </xf>
    <xf numFmtId="179" fontId="24" fillId="0" borderId="0" xfId="7" applyNumberFormat="1" applyFont="1" applyAlignment="1">
      <alignment horizontal="center" vertical="center"/>
    </xf>
    <xf numFmtId="179" fontId="31" fillId="0" borderId="102" xfId="7" applyNumberFormat="1" applyFont="1" applyFill="1" applyBorder="1" applyAlignment="1">
      <alignment horizontal="center" vertical="center"/>
    </xf>
    <xf numFmtId="179" fontId="31" fillId="0" borderId="48" xfId="7" applyNumberFormat="1" applyFont="1" applyFill="1" applyBorder="1" applyAlignment="1">
      <alignment horizontal="center" vertical="center"/>
    </xf>
    <xf numFmtId="179" fontId="31" fillId="0" borderId="124" xfId="7" applyNumberFormat="1" applyFont="1" applyFill="1" applyBorder="1" applyAlignment="1">
      <alignment horizontal="center" vertical="center"/>
    </xf>
    <xf numFmtId="179" fontId="18" fillId="4" borderId="74" xfId="7" applyNumberFormat="1" applyFont="1" applyFill="1" applyBorder="1" applyAlignment="1">
      <alignment horizontal="center" vertical="center"/>
    </xf>
    <xf numFmtId="179" fontId="18" fillId="4" borderId="76" xfId="7" applyNumberFormat="1" applyFont="1" applyFill="1" applyBorder="1" applyAlignment="1">
      <alignment horizontal="center" vertical="center"/>
    </xf>
    <xf numFmtId="179" fontId="18" fillId="4" borderId="109" xfId="7" applyNumberFormat="1" applyFont="1" applyFill="1" applyBorder="1" applyAlignment="1">
      <alignment horizontal="center" vertical="center"/>
    </xf>
    <xf numFmtId="38" fontId="31" fillId="0" borderId="143" xfId="7" applyFont="1" applyBorder="1" applyAlignment="1">
      <alignment vertical="center"/>
    </xf>
    <xf numFmtId="38" fontId="18" fillId="0" borderId="10" xfId="7" applyFont="1" applyBorder="1" applyAlignment="1">
      <alignment vertical="center"/>
    </xf>
    <xf numFmtId="38" fontId="18" fillId="0" borderId="11" xfId="7" applyFont="1" applyBorder="1" applyAlignment="1">
      <alignment vertical="center"/>
    </xf>
    <xf numFmtId="38" fontId="31" fillId="0" borderId="6" xfId="7" applyFont="1" applyBorder="1" applyAlignment="1">
      <alignment vertical="center"/>
    </xf>
    <xf numFmtId="38" fontId="31" fillId="0" borderId="8" xfId="7" applyFont="1" applyBorder="1" applyAlignment="1">
      <alignment vertical="center"/>
    </xf>
    <xf numFmtId="9" fontId="31" fillId="0" borderId="68" xfId="6" applyFont="1" applyFill="1" applyBorder="1" applyAlignment="1">
      <alignment horizontal="center" vertical="center"/>
    </xf>
    <xf numFmtId="9" fontId="31" fillId="0" borderId="103" xfId="6" applyFont="1" applyFill="1" applyBorder="1" applyAlignment="1">
      <alignment horizontal="center" vertical="center"/>
    </xf>
    <xf numFmtId="9" fontId="31" fillId="0" borderId="120" xfId="6" applyFont="1" applyFill="1" applyBorder="1" applyAlignment="1">
      <alignment horizontal="center" vertical="center"/>
    </xf>
    <xf numFmtId="38" fontId="18" fillId="0" borderId="114" xfId="7" applyFont="1" applyBorder="1" applyAlignment="1">
      <alignment vertical="center"/>
    </xf>
    <xf numFmtId="38" fontId="18" fillId="0" borderId="0" xfId="7" applyFont="1" applyBorder="1" applyAlignment="1">
      <alignment vertical="center"/>
    </xf>
    <xf numFmtId="38" fontId="18" fillId="0" borderId="9" xfId="7" applyFont="1" applyBorder="1" applyAlignment="1">
      <alignment vertical="center"/>
    </xf>
    <xf numFmtId="38" fontId="31" fillId="0" borderId="12" xfId="7" applyFont="1" applyBorder="1" applyAlignment="1">
      <alignment vertical="center"/>
    </xf>
    <xf numFmtId="38" fontId="31" fillId="0" borderId="13" xfId="7" applyFont="1" applyBorder="1" applyAlignment="1">
      <alignment vertical="center"/>
    </xf>
    <xf numFmtId="38" fontId="31" fillId="0" borderId="14" xfId="7" applyFont="1" applyBorder="1" applyAlignment="1">
      <alignment vertical="center"/>
    </xf>
    <xf numFmtId="38" fontId="18" fillId="0" borderId="144" xfId="7" applyFont="1" applyBorder="1" applyAlignment="1">
      <alignment vertical="center"/>
    </xf>
    <xf numFmtId="38" fontId="18" fillId="0" borderId="35" xfId="7" applyFont="1" applyBorder="1" applyAlignment="1">
      <alignment vertical="center"/>
    </xf>
    <xf numFmtId="38" fontId="18" fillId="0" borderId="145" xfId="7" applyFont="1" applyBorder="1" applyAlignment="1">
      <alignment vertical="center"/>
    </xf>
    <xf numFmtId="38" fontId="31" fillId="0" borderId="23" xfId="7" applyFont="1" applyBorder="1" applyAlignment="1">
      <alignment vertical="center"/>
    </xf>
    <xf numFmtId="38" fontId="31" fillId="0" borderId="35" xfId="7" applyFont="1" applyBorder="1" applyAlignment="1">
      <alignment vertical="center"/>
    </xf>
    <xf numFmtId="38" fontId="31" fillId="0" borderId="145" xfId="7" applyFont="1" applyBorder="1" applyAlignment="1">
      <alignment vertical="center"/>
    </xf>
    <xf numFmtId="9" fontId="31" fillId="0" borderId="146" xfId="6" applyFont="1" applyFill="1" applyBorder="1" applyAlignment="1">
      <alignment horizontal="center" vertical="center"/>
    </xf>
    <xf numFmtId="9" fontId="31" fillId="0" borderId="147" xfId="6" applyFont="1" applyFill="1" applyBorder="1" applyAlignment="1">
      <alignment horizontal="center" vertical="center"/>
    </xf>
    <xf numFmtId="9" fontId="31" fillId="0" borderId="148" xfId="6" applyFont="1" applyFill="1" applyBorder="1" applyAlignment="1">
      <alignment horizontal="center" vertical="center"/>
    </xf>
    <xf numFmtId="38" fontId="18" fillId="0" borderId="141" xfId="7" applyFont="1" applyBorder="1">
      <alignment vertical="center"/>
    </xf>
    <xf numFmtId="179" fontId="31" fillId="4" borderId="102" xfId="7" applyNumberFormat="1" applyFont="1" applyFill="1" applyBorder="1" applyAlignment="1">
      <alignment vertical="center"/>
    </xf>
    <xf numFmtId="179" fontId="31" fillId="4" borderId="48" xfId="7" applyNumberFormat="1" applyFont="1" applyFill="1" applyBorder="1" applyAlignment="1">
      <alignment vertical="center"/>
    </xf>
    <xf numFmtId="179" fontId="31" fillId="4" borderId="124" xfId="7" applyNumberFormat="1" applyFont="1" applyFill="1" applyBorder="1" applyAlignment="1">
      <alignment vertical="center"/>
    </xf>
    <xf numFmtId="38" fontId="18" fillId="0" borderId="114" xfId="7" applyFont="1" applyBorder="1">
      <alignment vertical="center"/>
    </xf>
    <xf numFmtId="179" fontId="31" fillId="4" borderId="74" xfId="7" applyNumberFormat="1" applyFont="1" applyFill="1" applyBorder="1" applyAlignment="1">
      <alignment vertical="center"/>
    </xf>
    <xf numFmtId="179" fontId="31" fillId="4" borderId="76" xfId="7" applyNumberFormat="1" applyFont="1" applyFill="1" applyBorder="1" applyAlignment="1">
      <alignment vertical="center"/>
    </xf>
    <xf numFmtId="179" fontId="31" fillId="4" borderId="109" xfId="7" applyNumberFormat="1" applyFont="1" applyFill="1" applyBorder="1" applyAlignment="1">
      <alignment vertical="center"/>
    </xf>
    <xf numFmtId="38" fontId="18" fillId="0" borderId="6" xfId="7" applyFont="1" applyBorder="1" applyAlignment="1">
      <alignment vertical="center"/>
    </xf>
    <xf numFmtId="38" fontId="18" fillId="0" borderId="7" xfId="7" applyFont="1" applyBorder="1" applyAlignment="1">
      <alignment vertical="center"/>
    </xf>
    <xf numFmtId="38" fontId="18" fillId="0" borderId="8" xfId="7" applyFont="1" applyBorder="1" applyAlignment="1">
      <alignment vertical="center"/>
    </xf>
    <xf numFmtId="38" fontId="31" fillId="0" borderId="141" xfId="7" applyFont="1" applyBorder="1">
      <alignment vertical="center"/>
    </xf>
    <xf numFmtId="38" fontId="32" fillId="0" borderId="18" xfId="7" applyFont="1" applyBorder="1" applyAlignment="1">
      <alignment vertical="center"/>
    </xf>
    <xf numFmtId="38" fontId="32" fillId="0" borderId="46" xfId="7" applyFont="1" applyBorder="1" applyAlignment="1">
      <alignment vertical="center"/>
    </xf>
    <xf numFmtId="38" fontId="32" fillId="0" borderId="46" xfId="7" applyFont="1" applyBorder="1">
      <alignment vertical="center"/>
    </xf>
    <xf numFmtId="179" fontId="31" fillId="4" borderId="102" xfId="7" applyNumberFormat="1" applyFont="1" applyFill="1" applyBorder="1" applyAlignment="1" applyProtection="1">
      <alignment vertical="center"/>
      <protection locked="0"/>
    </xf>
    <xf numFmtId="179" fontId="31" fillId="4" borderId="48" xfId="7" applyNumberFormat="1" applyFont="1" applyFill="1" applyBorder="1" applyAlignment="1" applyProtection="1">
      <alignment horizontal="right" vertical="center"/>
      <protection locked="0"/>
    </xf>
    <xf numFmtId="179" fontId="31" fillId="4" borderId="48" xfId="7" applyNumberFormat="1" applyFont="1" applyFill="1" applyBorder="1" applyAlignment="1" applyProtection="1">
      <alignment vertical="center"/>
      <protection locked="0"/>
    </xf>
    <xf numFmtId="179" fontId="31" fillId="4" borderId="124" xfId="7" applyNumberFormat="1" applyFont="1" applyFill="1" applyBorder="1" applyAlignment="1" applyProtection="1">
      <alignment horizontal="right" vertical="center"/>
      <protection locked="0"/>
    </xf>
    <xf numFmtId="38" fontId="31" fillId="0" borderId="114" xfId="7" applyFont="1" applyBorder="1">
      <alignment vertical="center"/>
    </xf>
    <xf numFmtId="38" fontId="32" fillId="0" borderId="5" xfId="7" applyFont="1" applyBorder="1" applyAlignment="1">
      <alignment horizontal="left" vertical="center"/>
    </xf>
    <xf numFmtId="179" fontId="31" fillId="4" borderId="149" xfId="7" applyNumberFormat="1" applyFont="1" applyFill="1" applyBorder="1" applyAlignment="1" applyProtection="1">
      <alignment vertical="center"/>
      <protection locked="0"/>
    </xf>
    <xf numFmtId="179" fontId="31" fillId="4" borderId="121" xfId="7" applyNumberFormat="1" applyFont="1" applyFill="1" applyBorder="1" applyAlignment="1" applyProtection="1">
      <alignment horizontal="right" vertical="center"/>
      <protection locked="0"/>
    </xf>
    <xf numFmtId="179" fontId="31" fillId="4" borderId="150" xfId="7" applyNumberFormat="1" applyFont="1" applyFill="1" applyBorder="1" applyAlignment="1" applyProtection="1">
      <alignment horizontal="right" vertical="center"/>
      <protection locked="0"/>
    </xf>
    <xf numFmtId="38" fontId="32" fillId="0" borderId="67" xfId="7" applyFont="1" applyBorder="1" applyAlignment="1">
      <alignment vertical="center"/>
    </xf>
    <xf numFmtId="38" fontId="32" fillId="0" borderId="59" xfId="7" applyFont="1" applyBorder="1" applyAlignment="1">
      <alignment vertical="center"/>
    </xf>
    <xf numFmtId="38" fontId="32" fillId="0" borderId="60" xfId="7" applyFont="1" applyBorder="1">
      <alignment vertical="center"/>
    </xf>
    <xf numFmtId="38" fontId="32" fillId="0" borderId="60" xfId="7" applyFont="1" applyBorder="1" applyAlignment="1">
      <alignment vertical="center"/>
    </xf>
    <xf numFmtId="179" fontId="31" fillId="4" borderId="86" xfId="7" applyNumberFormat="1" applyFont="1" applyFill="1" applyBorder="1" applyAlignment="1" applyProtection="1">
      <alignment vertical="center"/>
      <protection locked="0"/>
    </xf>
    <xf numFmtId="179" fontId="31" fillId="4" borderId="64" xfId="7" applyNumberFormat="1" applyFont="1" applyFill="1" applyBorder="1" applyAlignment="1" applyProtection="1">
      <alignment horizontal="right" vertical="center"/>
      <protection locked="0"/>
    </xf>
    <xf numFmtId="179" fontId="31" fillId="4" borderId="111" xfId="7" applyNumberFormat="1" applyFont="1" applyFill="1" applyBorder="1" applyAlignment="1" applyProtection="1">
      <alignment horizontal="right" vertical="center"/>
      <protection locked="0"/>
    </xf>
    <xf numFmtId="38" fontId="32" fillId="0" borderId="69" xfId="7" applyFont="1" applyBorder="1" applyAlignment="1">
      <alignment vertical="center"/>
    </xf>
    <xf numFmtId="38" fontId="32" fillId="0" borderId="70" xfId="7" applyFont="1" applyBorder="1">
      <alignment vertical="center"/>
    </xf>
    <xf numFmtId="38" fontId="32" fillId="0" borderId="70" xfId="7" applyFont="1" applyBorder="1" applyAlignment="1">
      <alignment vertical="center"/>
    </xf>
    <xf numFmtId="179" fontId="31" fillId="4" borderId="66" xfId="7" applyNumberFormat="1" applyFont="1" applyFill="1" applyBorder="1" applyAlignment="1" applyProtection="1">
      <alignment vertical="center"/>
      <protection locked="0"/>
    </xf>
    <xf numFmtId="179" fontId="31" fillId="4" borderId="151" xfId="7" applyNumberFormat="1" applyFont="1" applyFill="1" applyBorder="1" applyAlignment="1" applyProtection="1">
      <alignment horizontal="right" vertical="center"/>
      <protection locked="0"/>
    </xf>
    <xf numFmtId="179" fontId="31" fillId="4" borderId="152" xfId="7" applyNumberFormat="1" applyFont="1" applyFill="1" applyBorder="1" applyAlignment="1" applyProtection="1">
      <alignment horizontal="right" vertical="center"/>
      <protection locked="0"/>
    </xf>
    <xf numFmtId="38" fontId="32" fillId="0" borderId="4" xfId="7" applyFont="1" applyBorder="1" applyAlignment="1">
      <alignment horizontal="left" vertical="center"/>
    </xf>
    <xf numFmtId="38" fontId="32" fillId="0" borderId="5" xfId="7" applyFont="1" applyBorder="1" applyAlignment="1">
      <alignment vertical="center"/>
    </xf>
    <xf numFmtId="38" fontId="32" fillId="0" borderId="92" xfId="7" applyFont="1" applyBorder="1" applyAlignment="1">
      <alignment vertical="center"/>
    </xf>
    <xf numFmtId="38" fontId="32" fillId="0" borderId="88" xfId="7" applyFont="1" applyBorder="1">
      <alignment vertical="center"/>
    </xf>
    <xf numFmtId="38" fontId="32" fillId="0" borderId="88" xfId="7" applyFont="1" applyBorder="1" applyAlignment="1">
      <alignment vertical="center"/>
    </xf>
    <xf numFmtId="179" fontId="31" fillId="4" borderId="90" xfId="7" applyNumberFormat="1" applyFont="1" applyFill="1" applyBorder="1" applyAlignment="1" applyProtection="1">
      <alignment vertical="center"/>
      <protection locked="0"/>
    </xf>
    <xf numFmtId="179" fontId="31" fillId="4" borderId="91" xfId="7" applyNumberFormat="1" applyFont="1" applyFill="1" applyBorder="1" applyAlignment="1" applyProtection="1">
      <alignment horizontal="right" vertical="center"/>
      <protection locked="0"/>
    </xf>
    <xf numFmtId="179" fontId="31" fillId="4" borderId="113" xfId="7" applyNumberFormat="1" applyFont="1" applyFill="1" applyBorder="1" applyAlignment="1" applyProtection="1">
      <alignment horizontal="right" vertical="center"/>
      <protection locked="0"/>
    </xf>
    <xf numFmtId="38" fontId="32" fillId="0" borderId="6" xfId="7" applyFont="1" applyBorder="1" applyAlignment="1">
      <alignment vertical="center"/>
    </xf>
    <xf numFmtId="38" fontId="32" fillId="0" borderId="8" xfId="7" applyFont="1" applyBorder="1" applyAlignment="1">
      <alignment vertical="center"/>
    </xf>
    <xf numFmtId="179" fontId="31" fillId="0" borderId="96" xfId="7" applyNumberFormat="1" applyFont="1" applyFill="1" applyBorder="1" applyAlignment="1">
      <alignment vertical="center"/>
    </xf>
    <xf numFmtId="179" fontId="31" fillId="0" borderId="98" xfId="7" applyNumberFormat="1" applyFont="1" applyBorder="1" applyAlignment="1">
      <alignment horizontal="right" vertical="center"/>
    </xf>
    <xf numFmtId="179" fontId="31" fillId="0" borderId="115" xfId="7" applyNumberFormat="1" applyFont="1" applyBorder="1" applyAlignment="1">
      <alignment horizontal="right" vertical="center"/>
    </xf>
    <xf numFmtId="179" fontId="31" fillId="0" borderId="41" xfId="7" applyNumberFormat="1" applyFont="1" applyFill="1" applyBorder="1" applyAlignment="1">
      <alignment vertical="center"/>
    </xf>
    <xf numFmtId="179" fontId="31" fillId="0" borderId="42" xfId="7" applyNumberFormat="1" applyFont="1" applyFill="1" applyBorder="1" applyAlignment="1">
      <alignment horizontal="right" vertical="center"/>
    </xf>
    <xf numFmtId="179" fontId="31" fillId="0" borderId="43" xfId="7" applyNumberFormat="1" applyFont="1" applyFill="1" applyBorder="1" applyAlignment="1">
      <alignment horizontal="right" vertical="center"/>
    </xf>
    <xf numFmtId="38" fontId="32" fillId="0" borderId="154" xfId="7" applyFont="1" applyBorder="1" applyAlignment="1">
      <alignment vertical="center"/>
    </xf>
    <xf numFmtId="38" fontId="32" fillId="0" borderId="155" xfId="7" applyFont="1" applyBorder="1" applyAlignment="1">
      <alignment vertical="center"/>
    </xf>
    <xf numFmtId="38" fontId="32" fillId="0" borderId="156" xfId="7" applyFont="1" applyBorder="1" applyAlignment="1">
      <alignment vertical="center"/>
    </xf>
    <xf numFmtId="179" fontId="31" fillId="0" borderId="157" xfId="7" applyNumberFormat="1" applyFont="1" applyFill="1" applyBorder="1" applyAlignment="1" applyProtection="1">
      <alignment vertical="center"/>
      <protection locked="0"/>
    </xf>
    <xf numFmtId="179" fontId="31" fillId="0" borderId="158" xfId="7" applyNumberFormat="1" applyFont="1" applyFill="1" applyBorder="1" applyAlignment="1" applyProtection="1">
      <alignment horizontal="right" vertical="center"/>
      <protection locked="0"/>
    </xf>
    <xf numFmtId="179" fontId="31" fillId="0" borderId="159" xfId="7" applyNumberFormat="1" applyFont="1" applyFill="1" applyBorder="1" applyAlignment="1" applyProtection="1">
      <alignment horizontal="right" vertical="center"/>
      <protection locked="0"/>
    </xf>
    <xf numFmtId="179" fontId="31" fillId="4" borderId="106" xfId="7" applyNumberFormat="1" applyFont="1" applyFill="1" applyBorder="1" applyAlignment="1" applyProtection="1">
      <alignment vertical="center"/>
      <protection locked="0"/>
    </xf>
    <xf numFmtId="179" fontId="31" fillId="4" borderId="57" xfId="7" applyNumberFormat="1" applyFont="1" applyFill="1" applyBorder="1" applyAlignment="1" applyProtection="1">
      <alignment horizontal="right" vertical="center"/>
      <protection locked="0"/>
    </xf>
    <xf numFmtId="179" fontId="31" fillId="4" borderId="119" xfId="7" applyNumberFormat="1" applyFont="1" applyFill="1" applyBorder="1" applyAlignment="1" applyProtection="1">
      <alignment horizontal="right" vertical="center"/>
      <protection locked="0"/>
    </xf>
    <xf numFmtId="38" fontId="32" fillId="0" borderId="68" xfId="7" applyFont="1" applyBorder="1" applyAlignment="1">
      <alignment vertical="center"/>
    </xf>
    <xf numFmtId="179" fontId="31" fillId="4" borderId="68" xfId="7" applyNumberFormat="1" applyFont="1" applyFill="1" applyBorder="1" applyAlignment="1" applyProtection="1">
      <alignment vertical="center"/>
      <protection locked="0"/>
    </xf>
    <xf numFmtId="179" fontId="31" fillId="4" borderId="103" xfId="7" applyNumberFormat="1" applyFont="1" applyFill="1" applyBorder="1" applyAlignment="1" applyProtection="1">
      <alignment horizontal="right" vertical="center"/>
      <protection locked="0"/>
    </xf>
    <xf numFmtId="179" fontId="31" fillId="4" borderId="120" xfId="7" applyNumberFormat="1" applyFont="1" applyFill="1" applyBorder="1" applyAlignment="1" applyProtection="1">
      <alignment horizontal="right" vertical="center"/>
      <protection locked="0"/>
    </xf>
    <xf numFmtId="38" fontId="32" fillId="0" borderId="56" xfId="7" applyFont="1" applyBorder="1" applyAlignment="1">
      <alignment vertical="center"/>
    </xf>
    <xf numFmtId="38" fontId="32" fillId="0" borderId="53" xfId="7" applyFont="1" applyBorder="1" applyAlignment="1">
      <alignment vertical="center"/>
    </xf>
    <xf numFmtId="179" fontId="31" fillId="0" borderId="106" xfId="7" applyNumberFormat="1" applyFont="1" applyFill="1" applyBorder="1" applyAlignment="1" applyProtection="1">
      <alignment vertical="center"/>
      <protection locked="0"/>
    </xf>
    <xf numFmtId="179" fontId="31" fillId="0" borderId="57" xfId="7" applyNumberFormat="1" applyFont="1" applyFill="1" applyBorder="1" applyAlignment="1" applyProtection="1">
      <alignment horizontal="right" vertical="center"/>
      <protection locked="0"/>
    </xf>
    <xf numFmtId="179" fontId="31" fillId="0" borderId="119" xfId="7" applyNumberFormat="1" applyFont="1" applyFill="1" applyBorder="1" applyAlignment="1" applyProtection="1">
      <alignment horizontal="right" vertical="center"/>
      <protection locked="0"/>
    </xf>
    <xf numFmtId="38" fontId="32" fillId="0" borderId="146" xfId="7" applyFont="1" applyBorder="1" applyAlignment="1">
      <alignment vertical="center"/>
    </xf>
    <xf numFmtId="0" fontId="9" fillId="2" borderId="1" xfId="2" applyFont="1" applyFill="1" applyBorder="1" applyAlignment="1">
      <alignment horizontal="left" vertical="center"/>
    </xf>
    <xf numFmtId="38" fontId="9" fillId="0" borderId="1" xfId="10" applyFont="1" applyFill="1" applyBorder="1" applyAlignment="1">
      <alignment vertical="center" wrapText="1"/>
    </xf>
    <xf numFmtId="38" fontId="9" fillId="0" borderId="1" xfId="10" applyFont="1" applyFill="1" applyBorder="1" applyAlignment="1">
      <alignment horizontal="center" vertical="center"/>
    </xf>
    <xf numFmtId="0" fontId="5" fillId="0" borderId="0" xfId="2" applyFont="1">
      <alignment vertical="center"/>
    </xf>
    <xf numFmtId="0" fontId="9" fillId="0" borderId="4" xfId="2" applyFont="1" applyBorder="1" applyAlignment="1">
      <alignment horizontal="left" vertical="center" indent="1"/>
    </xf>
    <xf numFmtId="0" fontId="9" fillId="0" borderId="11" xfId="2" applyFont="1" applyBorder="1" applyAlignment="1">
      <alignment horizontal="left" vertical="center" indent="1"/>
    </xf>
    <xf numFmtId="0" fontId="9" fillId="0" borderId="12" xfId="2" applyFont="1" applyBorder="1" applyAlignment="1">
      <alignment horizontal="left" vertical="center" wrapText="1" indent="1"/>
    </xf>
    <xf numFmtId="0" fontId="9" fillId="0" borderId="14" xfId="2" applyFont="1" applyBorder="1" applyAlignment="1">
      <alignment horizontal="left" vertical="center" wrapText="1" indent="1"/>
    </xf>
    <xf numFmtId="0" fontId="9" fillId="0" borderId="0" xfId="2" applyFont="1" applyFill="1" applyBorder="1" applyAlignment="1">
      <alignment horizontal="left" vertical="center"/>
    </xf>
    <xf numFmtId="0" fontId="9" fillId="0" borderId="0" xfId="2" applyFont="1" applyFill="1" applyAlignment="1">
      <alignment vertical="center"/>
    </xf>
    <xf numFmtId="0" fontId="9" fillId="0" borderId="0" xfId="2" applyFont="1" applyFill="1" applyBorder="1" applyAlignment="1">
      <alignment vertical="center"/>
    </xf>
    <xf numFmtId="0" fontId="9" fillId="0" borderId="0" xfId="2" applyFont="1" applyFill="1" applyBorder="1" applyAlignment="1">
      <alignment horizontal="left" vertical="center" wrapText="1"/>
    </xf>
    <xf numFmtId="0" fontId="9" fillId="0" borderId="0" xfId="2" applyFont="1" applyFill="1" applyAlignment="1">
      <alignment horizontal="left" vertical="center"/>
    </xf>
    <xf numFmtId="38" fontId="27" fillId="0" borderId="93" xfId="7" applyFont="1" applyBorder="1" applyAlignment="1">
      <alignment vertical="center"/>
    </xf>
    <xf numFmtId="38" fontId="27" fillId="0" borderId="94" xfId="7" applyFont="1" applyBorder="1" applyAlignment="1">
      <alignment vertical="center"/>
    </xf>
    <xf numFmtId="38" fontId="27" fillId="0" borderId="95" xfId="7" applyFont="1" applyBorder="1" applyAlignment="1">
      <alignment vertical="center"/>
    </xf>
    <xf numFmtId="179" fontId="18" fillId="0" borderId="100" xfId="7" applyNumberFormat="1" applyFont="1" applyBorder="1" applyAlignment="1">
      <alignment vertical="center"/>
    </xf>
    <xf numFmtId="179" fontId="18" fillId="0" borderId="35" xfId="7" applyNumberFormat="1" applyFont="1" applyBorder="1" applyAlignment="1">
      <alignment vertical="center"/>
    </xf>
    <xf numFmtId="38" fontId="9" fillId="0" borderId="1" xfId="10" applyFont="1" applyFill="1" applyBorder="1" applyAlignment="1">
      <alignment vertical="center"/>
    </xf>
    <xf numFmtId="0" fontId="9" fillId="2" borderId="1" xfId="2" applyFont="1" applyFill="1" applyBorder="1" applyAlignment="1">
      <alignment horizontal="center" vertical="center" wrapText="1"/>
    </xf>
    <xf numFmtId="0" fontId="9" fillId="2"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0" fontId="9" fillId="0" borderId="0" xfId="2" applyFont="1" applyAlignment="1">
      <alignment vertical="center"/>
    </xf>
    <xf numFmtId="0" fontId="13" fillId="0" borderId="0" xfId="5" applyFont="1">
      <alignment vertical="center"/>
    </xf>
    <xf numFmtId="0" fontId="13" fillId="0" borderId="0" xfId="5" applyFont="1" applyAlignment="1">
      <alignment horizontal="center" vertical="top"/>
    </xf>
    <xf numFmtId="0" fontId="13" fillId="0" borderId="0" xfId="5" applyFont="1" applyAlignment="1">
      <alignment vertical="top"/>
    </xf>
    <xf numFmtId="178" fontId="13" fillId="0" borderId="0" xfId="5" applyNumberFormat="1" applyFont="1">
      <alignment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left" vertical="center" wrapText="1" indent="1"/>
    </xf>
    <xf numFmtId="0" fontId="9" fillId="0" borderId="8" xfId="0" applyFont="1" applyBorder="1" applyAlignment="1">
      <alignment horizontal="left" vertical="center" wrapText="1" indent="1"/>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1" xfId="0" applyFont="1" applyFill="1" applyBorder="1" applyAlignment="1">
      <alignment horizontal="center" vertical="center"/>
    </xf>
    <xf numFmtId="0" fontId="9" fillId="0" borderId="1" xfId="0" applyFont="1" applyBorder="1" applyAlignment="1">
      <alignment vertical="center" wrapText="1"/>
    </xf>
    <xf numFmtId="0" fontId="9" fillId="0" borderId="1" xfId="0" applyFont="1" applyBorder="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left" wrapText="1"/>
    </xf>
    <xf numFmtId="0" fontId="9" fillId="0" borderId="0" xfId="0" applyFont="1" applyAlignment="1">
      <alignment horizontal="left" vertical="top"/>
    </xf>
    <xf numFmtId="0" fontId="9" fillId="0" borderId="0" xfId="0" applyFont="1" applyAlignment="1">
      <alignment vertical="center" wrapText="1"/>
    </xf>
    <xf numFmtId="0" fontId="9" fillId="0" borderId="0" xfId="0" applyFont="1">
      <alignment vertical="center"/>
    </xf>
    <xf numFmtId="0" fontId="9" fillId="0" borderId="1" xfId="0" applyFont="1" applyBorder="1" applyAlignment="1">
      <alignment horizontal="center" vertical="center" wrapText="1"/>
    </xf>
    <xf numFmtId="0" fontId="13" fillId="0" borderId="0" xfId="5" applyFont="1" applyBorder="1" applyAlignment="1">
      <alignment horizontal="left" vertical="top" wrapText="1"/>
    </xf>
    <xf numFmtId="0" fontId="5" fillId="0" borderId="0" xfId="2" applyFont="1" applyAlignment="1">
      <alignment horizontal="left" vertical="center" wrapText="1"/>
    </xf>
    <xf numFmtId="0" fontId="36" fillId="0" borderId="0" xfId="2" applyFont="1" applyAlignment="1">
      <alignment horizontal="center" vertical="center"/>
    </xf>
    <xf numFmtId="0" fontId="8" fillId="2" borderId="15" xfId="2" applyFont="1" applyFill="1" applyBorder="1" applyAlignment="1">
      <alignment horizontal="distributed" vertical="center" wrapText="1" justifyLastLine="1"/>
    </xf>
    <xf numFmtId="0" fontId="8" fillId="2" borderId="20" xfId="2" applyFont="1" applyFill="1" applyBorder="1" applyAlignment="1">
      <alignment horizontal="distributed" vertical="center" justifyLastLine="1"/>
    </xf>
    <xf numFmtId="0" fontId="8" fillId="2" borderId="16" xfId="2" applyFont="1" applyFill="1" applyBorder="1" applyAlignment="1">
      <alignment horizontal="distributed" vertical="center" justifyLastLine="1"/>
    </xf>
    <xf numFmtId="0" fontId="8" fillId="2" borderId="17" xfId="2" applyFont="1" applyFill="1" applyBorder="1" applyAlignment="1">
      <alignment horizontal="distributed" vertical="center" justifyLastLine="1"/>
    </xf>
    <xf numFmtId="0" fontId="8" fillId="2" borderId="18" xfId="2" applyFont="1" applyFill="1" applyBorder="1" applyAlignment="1">
      <alignment horizontal="distributed" vertical="center" justifyLastLine="1"/>
    </xf>
    <xf numFmtId="0" fontId="8" fillId="2" borderId="19" xfId="2" applyFont="1" applyFill="1" applyBorder="1" applyAlignment="1">
      <alignment horizontal="center" vertical="center"/>
    </xf>
    <xf numFmtId="0" fontId="8" fillId="2" borderId="24" xfId="2" applyFont="1" applyFill="1" applyBorder="1" applyAlignment="1">
      <alignment horizontal="center" vertical="center"/>
    </xf>
    <xf numFmtId="0" fontId="9" fillId="2" borderId="6" xfId="2" applyFont="1" applyFill="1" applyBorder="1" applyAlignment="1">
      <alignment horizontal="center" vertical="center" wrapText="1"/>
    </xf>
    <xf numFmtId="0" fontId="9" fillId="2" borderId="8" xfId="2" applyFont="1" applyFill="1" applyBorder="1" applyAlignment="1">
      <alignment horizontal="center" vertical="center" wrapText="1"/>
    </xf>
    <xf numFmtId="0" fontId="9" fillId="0" borderId="1" xfId="2" applyFont="1" applyBorder="1" applyAlignment="1">
      <alignment horizontal="center" vertical="center"/>
    </xf>
    <xf numFmtId="0" fontId="9" fillId="2" borderId="6" xfId="2" applyFont="1" applyFill="1" applyBorder="1" applyAlignment="1">
      <alignment vertical="center" wrapText="1"/>
    </xf>
    <xf numFmtId="0" fontId="9" fillId="2" borderId="8" xfId="2" applyFont="1" applyFill="1" applyBorder="1" applyAlignment="1">
      <alignment vertical="center" wrapText="1"/>
    </xf>
    <xf numFmtId="0" fontId="9" fillId="2" borderId="1" xfId="2" applyFont="1" applyFill="1" applyBorder="1" applyAlignment="1">
      <alignment horizontal="center" vertical="center"/>
    </xf>
    <xf numFmtId="0" fontId="10" fillId="0" borderId="0" xfId="2" applyFont="1" applyAlignment="1">
      <alignment horizontal="center" vertical="center"/>
    </xf>
    <xf numFmtId="0" fontId="9" fillId="2" borderId="1" xfId="2" applyFont="1" applyFill="1" applyBorder="1" applyAlignment="1">
      <alignment horizontal="left" vertical="center" wrapText="1"/>
    </xf>
    <xf numFmtId="0" fontId="9" fillId="2" borderId="1" xfId="2" applyFont="1" applyFill="1" applyBorder="1" applyAlignment="1">
      <alignment horizontal="center" vertical="center" wrapText="1"/>
    </xf>
    <xf numFmtId="0" fontId="9" fillId="0" borderId="1" xfId="2" applyFont="1" applyBorder="1" applyAlignment="1">
      <alignment horizontal="right" vertical="center"/>
    </xf>
    <xf numFmtId="0" fontId="9" fillId="2" borderId="2" xfId="2" applyFont="1" applyFill="1" applyBorder="1" applyAlignment="1">
      <alignment horizontal="center" vertical="center"/>
    </xf>
    <xf numFmtId="0" fontId="9" fillId="2" borderId="3" xfId="2" applyFont="1" applyFill="1" applyBorder="1" applyAlignment="1">
      <alignment horizontal="center" vertical="top"/>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12" xfId="2" applyFont="1" applyFill="1" applyBorder="1" applyAlignment="1">
      <alignment horizontal="left" vertical="center" wrapText="1"/>
    </xf>
    <xf numFmtId="0" fontId="9" fillId="2" borderId="14" xfId="2" applyFont="1" applyFill="1" applyBorder="1" applyAlignment="1">
      <alignment horizontal="left" vertical="center" wrapText="1"/>
    </xf>
    <xf numFmtId="0" fontId="9" fillId="2" borderId="5" xfId="2" applyFont="1" applyFill="1" applyBorder="1" applyAlignment="1">
      <alignment horizontal="left" vertical="center" wrapText="1"/>
    </xf>
    <xf numFmtId="0" fontId="9" fillId="2" borderId="0" xfId="2" applyFont="1" applyFill="1" applyBorder="1" applyAlignment="1">
      <alignment horizontal="left" vertical="center" wrapText="1"/>
    </xf>
    <xf numFmtId="0" fontId="9" fillId="0" borderId="6" xfId="2" applyFont="1" applyFill="1" applyBorder="1" applyAlignment="1">
      <alignment horizontal="left" vertical="center" wrapText="1" indent="1"/>
    </xf>
    <xf numFmtId="0" fontId="9" fillId="0" borderId="8" xfId="2" applyFont="1" applyFill="1" applyBorder="1" applyAlignment="1">
      <alignment horizontal="left" vertical="center" wrapText="1" indent="1"/>
    </xf>
    <xf numFmtId="0" fontId="9" fillId="0" borderId="6" xfId="2" applyFont="1" applyBorder="1" applyAlignment="1">
      <alignment horizontal="center" vertical="center"/>
    </xf>
    <xf numFmtId="0" fontId="9" fillId="0" borderId="8" xfId="2" applyFont="1" applyBorder="1" applyAlignment="1">
      <alignment horizontal="center" vertical="center"/>
    </xf>
    <xf numFmtId="0" fontId="9" fillId="0" borderId="1" xfId="2" applyFont="1" applyBorder="1" applyAlignment="1">
      <alignment horizontal="left" vertical="center" wrapText="1"/>
    </xf>
    <xf numFmtId="0" fontId="9" fillId="0" borderId="6" xfId="2" applyFont="1" applyFill="1" applyBorder="1" applyAlignment="1">
      <alignment horizontal="right" vertical="center" wrapText="1"/>
    </xf>
    <xf numFmtId="0" fontId="9" fillId="0" borderId="8" xfId="2" applyFont="1" applyFill="1" applyBorder="1" applyAlignment="1">
      <alignment horizontal="right" vertical="center" wrapText="1"/>
    </xf>
    <xf numFmtId="0" fontId="9" fillId="2" borderId="6" xfId="2" applyFont="1" applyFill="1" applyBorder="1" applyAlignment="1">
      <alignment horizontal="center" vertical="center"/>
    </xf>
    <xf numFmtId="0" fontId="9" fillId="2" borderId="8" xfId="2" applyFont="1" applyFill="1" applyBorder="1" applyAlignment="1">
      <alignment horizontal="center" vertical="center"/>
    </xf>
    <xf numFmtId="0" fontId="9" fillId="0" borderId="1" xfId="2" applyFont="1" applyBorder="1" applyAlignment="1">
      <alignment horizontal="right" vertical="center" wrapText="1"/>
    </xf>
    <xf numFmtId="0" fontId="9" fillId="0" borderId="6"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1" xfId="2" applyFont="1" applyBorder="1" applyAlignment="1">
      <alignment horizontal="distributed" vertical="center" indent="3"/>
    </xf>
    <xf numFmtId="0" fontId="9" fillId="0" borderId="6" xfId="2" applyFont="1" applyBorder="1" applyAlignment="1">
      <alignment horizontal="right" vertical="center"/>
    </xf>
    <xf numFmtId="0" fontId="9" fillId="0" borderId="8" xfId="2" applyFont="1" applyBorder="1" applyAlignment="1">
      <alignment horizontal="right" vertical="center"/>
    </xf>
    <xf numFmtId="0" fontId="9" fillId="2" borderId="6"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1" xfId="2" applyFont="1" applyFill="1" applyBorder="1" applyAlignment="1">
      <alignment horizontal="distributed" vertical="center" indent="5"/>
    </xf>
    <xf numFmtId="0" fontId="9" fillId="2" borderId="12" xfId="2" applyFont="1" applyFill="1" applyBorder="1" applyAlignment="1">
      <alignment horizontal="center" vertical="center"/>
    </xf>
    <xf numFmtId="0" fontId="9" fillId="2" borderId="14" xfId="2" applyFont="1" applyFill="1" applyBorder="1" applyAlignment="1">
      <alignment horizontal="center" vertical="center"/>
    </xf>
    <xf numFmtId="0" fontId="9" fillId="0" borderId="12" xfId="2" applyFont="1" applyBorder="1" applyAlignment="1">
      <alignment horizontal="right" vertical="center"/>
    </xf>
    <xf numFmtId="0" fontId="9" fillId="0" borderId="14" xfId="2" applyFont="1" applyBorder="1" applyAlignment="1">
      <alignment horizontal="right" vertical="center"/>
    </xf>
    <xf numFmtId="0" fontId="9" fillId="0" borderId="6" xfId="2" applyFont="1" applyBorder="1" applyAlignment="1">
      <alignment horizontal="left" vertical="center" wrapText="1" indent="1"/>
    </xf>
    <xf numFmtId="0" fontId="9" fillId="0" borderId="8" xfId="2" applyFont="1" applyBorder="1" applyAlignment="1">
      <alignment horizontal="left" vertical="center" wrapText="1" indent="1"/>
    </xf>
    <xf numFmtId="0" fontId="9" fillId="0" borderId="6" xfId="2" applyFont="1" applyFill="1" applyBorder="1" applyAlignment="1">
      <alignment horizontal="center" vertical="center" wrapText="1"/>
    </xf>
    <xf numFmtId="0" fontId="9" fillId="0" borderId="8" xfId="2" applyFont="1" applyFill="1" applyBorder="1" applyAlignment="1">
      <alignment horizontal="center" vertical="center" wrapText="1"/>
    </xf>
    <xf numFmtId="0" fontId="9" fillId="0" borderId="6" xfId="2" applyFont="1" applyBorder="1" applyAlignment="1">
      <alignment horizontal="center" vertical="center" wrapText="1"/>
    </xf>
    <xf numFmtId="0" fontId="9" fillId="0" borderId="8" xfId="2" applyFont="1" applyBorder="1" applyAlignment="1">
      <alignment horizontal="center" vertical="center" wrapText="1"/>
    </xf>
    <xf numFmtId="0" fontId="9" fillId="0" borderId="1" xfId="2" applyFont="1" applyBorder="1" applyAlignment="1">
      <alignment horizontal="left" vertical="center"/>
    </xf>
    <xf numFmtId="0" fontId="9" fillId="2" borderId="7" xfId="2" applyFont="1" applyFill="1" applyBorder="1" applyAlignment="1">
      <alignment horizontal="left" vertical="center" wrapText="1"/>
    </xf>
    <xf numFmtId="0" fontId="9" fillId="0" borderId="6" xfId="2" applyFont="1" applyFill="1" applyBorder="1" applyAlignment="1">
      <alignment horizontal="left" vertical="center" wrapText="1"/>
    </xf>
    <xf numFmtId="0" fontId="9" fillId="0" borderId="7" xfId="2" applyFont="1" applyFill="1" applyBorder="1" applyAlignment="1">
      <alignment horizontal="left" vertical="center" wrapText="1"/>
    </xf>
    <xf numFmtId="0" fontId="9" fillId="0" borderId="8" xfId="2" applyFont="1" applyFill="1" applyBorder="1" applyAlignment="1">
      <alignment horizontal="left" vertical="center" wrapText="1"/>
    </xf>
    <xf numFmtId="0" fontId="9" fillId="0" borderId="1" xfId="2" applyFont="1" applyFill="1" applyBorder="1" applyAlignment="1">
      <alignment horizontal="center" vertical="center"/>
    </xf>
    <xf numFmtId="177" fontId="9" fillId="0" borderId="1" xfId="2" applyNumberFormat="1" applyFont="1" applyFill="1" applyBorder="1" applyAlignment="1">
      <alignment horizontal="left" vertical="center"/>
    </xf>
    <xf numFmtId="0" fontId="9" fillId="0" borderId="1" xfId="2" applyFont="1" applyFill="1" applyBorder="1" applyAlignment="1">
      <alignment horizontal="left" vertical="center"/>
    </xf>
    <xf numFmtId="0" fontId="9" fillId="0" borderId="1" xfId="2" applyFont="1" applyBorder="1" applyAlignment="1">
      <alignment horizontal="center" vertical="center" wrapText="1"/>
    </xf>
    <xf numFmtId="177" fontId="9" fillId="0" borderId="1" xfId="2" applyNumberFormat="1" applyFont="1" applyBorder="1" applyAlignment="1">
      <alignment horizontal="center" vertical="center"/>
    </xf>
    <xf numFmtId="0" fontId="9" fillId="0" borderId="12" xfId="2" applyFont="1" applyBorder="1" applyAlignment="1">
      <alignment horizontal="left" vertical="center"/>
    </xf>
    <xf numFmtId="0" fontId="9" fillId="0" borderId="14" xfId="2" applyFont="1" applyBorder="1" applyAlignment="1">
      <alignment horizontal="left" vertical="center"/>
    </xf>
    <xf numFmtId="0" fontId="9" fillId="2" borderId="12" xfId="2" applyFont="1" applyFill="1" applyBorder="1" applyAlignment="1">
      <alignment horizontal="right" vertical="center"/>
    </xf>
    <xf numFmtId="0" fontId="9" fillId="2" borderId="14" xfId="2" applyFont="1" applyFill="1" applyBorder="1" applyAlignment="1">
      <alignment horizontal="right" vertical="center"/>
    </xf>
    <xf numFmtId="0" fontId="9" fillId="0" borderId="6" xfId="2" applyFont="1" applyBorder="1" applyAlignment="1">
      <alignment horizontal="left" vertical="center"/>
    </xf>
    <xf numFmtId="0" fontId="9" fillId="0" borderId="8" xfId="2" applyFont="1" applyBorder="1" applyAlignment="1">
      <alignment horizontal="left" vertical="center"/>
    </xf>
    <xf numFmtId="0" fontId="9" fillId="2" borderId="6" xfId="2" applyFont="1" applyFill="1" applyBorder="1" applyAlignment="1">
      <alignment horizontal="right" vertical="center"/>
    </xf>
    <xf numFmtId="0" fontId="9" fillId="2" borderId="8" xfId="2" applyFont="1" applyFill="1" applyBorder="1" applyAlignment="1">
      <alignment horizontal="right" vertical="center"/>
    </xf>
    <xf numFmtId="0" fontId="8" fillId="0" borderId="6" xfId="2" applyFont="1" applyFill="1" applyBorder="1" applyAlignment="1">
      <alignment horizontal="left" vertical="center" wrapText="1"/>
    </xf>
    <xf numFmtId="0" fontId="8" fillId="0" borderId="8" xfId="2" applyFont="1" applyFill="1" applyBorder="1" applyAlignment="1">
      <alignment horizontal="left" vertical="center" wrapText="1"/>
    </xf>
    <xf numFmtId="0" fontId="9" fillId="0" borderId="6" xfId="2" applyFont="1" applyBorder="1" applyAlignment="1">
      <alignment vertical="top" wrapText="1"/>
    </xf>
    <xf numFmtId="0" fontId="9" fillId="0" borderId="8" xfId="2" applyFont="1" applyBorder="1" applyAlignment="1">
      <alignment vertical="top" wrapText="1"/>
    </xf>
    <xf numFmtId="0" fontId="8" fillId="0" borderId="1" xfId="2" applyFont="1" applyBorder="1" applyAlignment="1">
      <alignment horizontal="left" vertical="center" wrapText="1"/>
    </xf>
    <xf numFmtId="0" fontId="9" fillId="2" borderId="1" xfId="0" applyFont="1" applyFill="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6"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9" fillId="0" borderId="1" xfId="0" applyFont="1" applyBorder="1" applyAlignment="1">
      <alignment horizontal="center" vertical="center"/>
    </xf>
    <xf numFmtId="0" fontId="9" fillId="2" borderId="12" xfId="0" applyFont="1" applyFill="1" applyBorder="1" applyAlignment="1">
      <alignment horizontal="center" vertical="center"/>
    </xf>
    <xf numFmtId="0" fontId="9" fillId="2" borderId="14" xfId="0" applyFont="1" applyFill="1" applyBorder="1" applyAlignment="1">
      <alignment horizontal="center" vertical="center"/>
    </xf>
    <xf numFmtId="0" fontId="9" fillId="0" borderId="12" xfId="0" applyFont="1" applyBorder="1" applyAlignment="1">
      <alignment horizontal="right" vertical="center"/>
    </xf>
    <xf numFmtId="0" fontId="9" fillId="0" borderId="14" xfId="0" applyFont="1" applyBorder="1" applyAlignment="1">
      <alignment horizontal="right" vertical="center"/>
    </xf>
    <xf numFmtId="0" fontId="9" fillId="0" borderId="1" xfId="0" applyFont="1" applyBorder="1" applyAlignment="1">
      <alignment horizontal="right" vertical="center"/>
    </xf>
    <xf numFmtId="0" fontId="9" fillId="0" borderId="6" xfId="0" applyFont="1" applyBorder="1" applyAlignment="1">
      <alignment horizontal="right" vertical="center"/>
    </xf>
    <xf numFmtId="0" fontId="9" fillId="0" borderId="8" xfId="0" applyFont="1" applyBorder="1" applyAlignment="1">
      <alignment horizontal="right" vertical="center"/>
    </xf>
    <xf numFmtId="0" fontId="9" fillId="2" borderId="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0" borderId="1" xfId="0" applyFont="1" applyBorder="1" applyAlignment="1">
      <alignment horizontal="left" vertical="center" wrapText="1" indent="1"/>
    </xf>
    <xf numFmtId="0" fontId="9" fillId="0" borderId="1" xfId="0" applyFont="1" applyBorder="1" applyAlignment="1">
      <alignment horizontal="left" vertical="center" indent="1"/>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right" vertical="center" wrapText="1"/>
    </xf>
    <xf numFmtId="0" fontId="9" fillId="2" borderId="6"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9" fillId="0" borderId="14" xfId="0" applyFont="1" applyBorder="1" applyAlignment="1">
      <alignment horizontal="left" vertical="center"/>
    </xf>
    <xf numFmtId="0" fontId="10" fillId="0" borderId="0" xfId="0" applyFont="1" applyAlignment="1">
      <alignment horizontal="center" vertical="center"/>
    </xf>
    <xf numFmtId="0" fontId="9" fillId="0" borderId="6" xfId="0" applyFont="1" applyBorder="1" applyAlignment="1">
      <alignment horizontal="left" vertical="center" wrapText="1" indent="2"/>
    </xf>
    <xf numFmtId="0" fontId="9" fillId="0" borderId="8" xfId="0" applyFont="1" applyBorder="1" applyAlignment="1">
      <alignment horizontal="left" vertical="center" indent="2"/>
    </xf>
    <xf numFmtId="0" fontId="9" fillId="0" borderId="6" xfId="0" applyFont="1" applyBorder="1" applyAlignment="1">
      <alignment horizontal="left" vertical="center" wrapText="1" indent="1"/>
    </xf>
    <xf numFmtId="0" fontId="9" fillId="0" borderId="8" xfId="0" applyFont="1" applyBorder="1" applyAlignment="1">
      <alignment horizontal="left" vertical="center" wrapText="1" indent="1"/>
    </xf>
    <xf numFmtId="57" fontId="9" fillId="0" borderId="6"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9" fillId="2" borderId="6" xfId="0" applyFont="1" applyFill="1" applyBorder="1" applyAlignment="1">
      <alignment vertical="center" wrapText="1"/>
    </xf>
    <xf numFmtId="0" fontId="9" fillId="2" borderId="8" xfId="0" applyFont="1" applyFill="1" applyBorder="1" applyAlignment="1">
      <alignment vertical="center" wrapText="1"/>
    </xf>
    <xf numFmtId="0" fontId="9" fillId="0" borderId="6" xfId="0" applyFont="1" applyBorder="1" applyAlignment="1">
      <alignment horizontal="right" vertical="center" wrapText="1"/>
    </xf>
    <xf numFmtId="0" fontId="9" fillId="0" borderId="8" xfId="0" applyFont="1" applyBorder="1" applyAlignment="1">
      <alignment horizontal="right" vertical="center" wrapText="1"/>
    </xf>
    <xf numFmtId="0" fontId="9" fillId="0" borderId="1" xfId="0" applyFont="1" applyBorder="1" applyAlignment="1">
      <alignment horizontal="distributed" vertical="center" indent="3"/>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2" xfId="0" applyFont="1" applyBorder="1" applyAlignment="1">
      <alignment horizontal="center" vertical="center"/>
    </xf>
    <xf numFmtId="0" fontId="9" fillId="0" borderId="14" xfId="0" applyFont="1" applyBorder="1" applyAlignment="1">
      <alignment horizontal="center" vertical="center"/>
    </xf>
    <xf numFmtId="176" fontId="9" fillId="0" borderId="6" xfId="0" applyNumberFormat="1" applyFont="1" applyBorder="1" applyAlignment="1">
      <alignment horizontal="center" vertical="center" wrapText="1"/>
    </xf>
    <xf numFmtId="176" fontId="9" fillId="0" borderId="7" xfId="0" applyNumberFormat="1" applyFont="1" applyBorder="1" applyAlignment="1">
      <alignment horizontal="center" vertical="center" wrapText="1"/>
    </xf>
    <xf numFmtId="0" fontId="9" fillId="0" borderId="7" xfId="0" applyFont="1" applyBorder="1" applyAlignment="1">
      <alignment horizontal="center" vertical="center"/>
    </xf>
    <xf numFmtId="0" fontId="9" fillId="0" borderId="13" xfId="0" applyFont="1" applyBorder="1" applyAlignment="1">
      <alignment horizontal="center" vertical="center"/>
    </xf>
    <xf numFmtId="0" fontId="38" fillId="0" borderId="6" xfId="0" applyFont="1" applyBorder="1" applyAlignment="1">
      <alignment horizontal="left" vertical="center" wrapText="1" indent="1"/>
    </xf>
    <xf numFmtId="0" fontId="38" fillId="0" borderId="8" xfId="0" applyFont="1" applyBorder="1" applyAlignment="1">
      <alignment horizontal="left" vertical="center" wrapText="1" indent="1"/>
    </xf>
    <xf numFmtId="0" fontId="6" fillId="0" borderId="0" xfId="4" applyFont="1" applyAlignment="1">
      <alignment horizontal="center" vertical="center"/>
    </xf>
    <xf numFmtId="0" fontId="8" fillId="0" borderId="0" xfId="4" applyFont="1" applyAlignment="1">
      <alignment horizontal="left" vertical="center" wrapText="1"/>
    </xf>
    <xf numFmtId="0" fontId="14" fillId="0" borderId="0" xfId="5" applyFont="1" applyBorder="1" applyAlignment="1">
      <alignment horizontal="left" vertical="top"/>
    </xf>
    <xf numFmtId="0" fontId="13" fillId="0" borderId="16" xfId="5" applyFont="1" applyBorder="1" applyAlignment="1">
      <alignment horizontal="left" vertical="top" wrapText="1"/>
    </xf>
    <xf numFmtId="0" fontId="13" fillId="0" borderId="17" xfId="5" applyFont="1" applyBorder="1" applyAlignment="1">
      <alignment horizontal="left" vertical="top" wrapText="1"/>
    </xf>
    <xf numFmtId="0" fontId="13" fillId="0" borderId="19" xfId="5" applyFont="1" applyBorder="1" applyAlignment="1">
      <alignment horizontal="left" vertical="top" wrapText="1"/>
    </xf>
    <xf numFmtId="0" fontId="13" fillId="0" borderId="27" xfId="5" applyFont="1" applyBorder="1" applyAlignment="1">
      <alignment horizontal="left" vertical="top" wrapText="1"/>
    </xf>
    <xf numFmtId="0" fontId="13" fillId="0" borderId="1" xfId="5" applyFont="1" applyBorder="1" applyAlignment="1">
      <alignment horizontal="left" vertical="top" wrapText="1"/>
    </xf>
    <xf numFmtId="0" fontId="13" fillId="0" borderId="28" xfId="5" applyFont="1" applyBorder="1" applyAlignment="1">
      <alignment horizontal="left" vertical="top" wrapText="1"/>
    </xf>
    <xf numFmtId="0" fontId="13" fillId="0" borderId="78" xfId="5" applyFont="1" applyBorder="1" applyAlignment="1">
      <alignment horizontal="left" vertical="top" wrapText="1"/>
    </xf>
    <xf numFmtId="0" fontId="13" fillId="0" borderId="2" xfId="5" applyFont="1" applyBorder="1" applyAlignment="1">
      <alignment horizontal="left" vertical="top" wrapText="1"/>
    </xf>
    <xf numFmtId="0" fontId="13" fillId="0" borderId="164" xfId="5" applyFont="1" applyBorder="1" applyAlignment="1">
      <alignment horizontal="left" vertical="top" wrapText="1"/>
    </xf>
    <xf numFmtId="0" fontId="13" fillId="0" borderId="29" xfId="5" applyFont="1" applyBorder="1" applyAlignment="1">
      <alignment horizontal="left" vertical="top" wrapText="1"/>
    </xf>
    <xf numFmtId="0" fontId="13" fillId="0" borderId="30" xfId="5" applyFont="1" applyBorder="1" applyAlignment="1">
      <alignment horizontal="left" vertical="top" wrapText="1"/>
    </xf>
    <xf numFmtId="0" fontId="13" fillId="0" borderId="24" xfId="5" applyFont="1" applyBorder="1" applyAlignment="1">
      <alignment horizontal="left" vertical="top" wrapText="1"/>
    </xf>
    <xf numFmtId="0" fontId="13" fillId="0" borderId="1" xfId="5" applyFont="1" applyBorder="1" applyAlignment="1">
      <alignment horizontal="left" vertical="top"/>
    </xf>
    <xf numFmtId="0" fontId="13" fillId="0" borderId="28" xfId="5" applyFont="1" applyBorder="1" applyAlignment="1">
      <alignment horizontal="left" vertical="top"/>
    </xf>
    <xf numFmtId="0" fontId="13" fillId="0" borderId="29" xfId="5" applyFont="1" applyBorder="1" applyAlignment="1">
      <alignment horizontal="left" vertical="top"/>
    </xf>
    <xf numFmtId="0" fontId="13" fillId="0" borderId="30" xfId="5" applyFont="1" applyBorder="1" applyAlignment="1">
      <alignment horizontal="left" vertical="top"/>
    </xf>
    <xf numFmtId="0" fontId="13" fillId="0" borderId="24" xfId="5" applyFont="1" applyBorder="1" applyAlignment="1">
      <alignment horizontal="left" vertical="top"/>
    </xf>
    <xf numFmtId="0" fontId="13" fillId="0" borderId="17" xfId="5" applyFont="1" applyBorder="1" applyAlignment="1">
      <alignment horizontal="left" vertical="top"/>
    </xf>
    <xf numFmtId="0" fontId="13" fillId="0" borderId="19" xfId="5" applyFont="1" applyBorder="1" applyAlignment="1">
      <alignment horizontal="left" vertical="top"/>
    </xf>
    <xf numFmtId="0" fontId="13" fillId="0" borderId="27" xfId="5" applyFont="1" applyBorder="1" applyAlignment="1">
      <alignment horizontal="left" vertical="top"/>
    </xf>
    <xf numFmtId="0" fontId="13" fillId="0" borderId="32" xfId="5" applyFont="1" applyBorder="1" applyAlignment="1">
      <alignment horizontal="left" vertical="top"/>
    </xf>
    <xf numFmtId="0" fontId="13" fillId="0" borderId="25" xfId="5" applyFont="1" applyBorder="1" applyAlignment="1">
      <alignment horizontal="left" vertical="top"/>
    </xf>
    <xf numFmtId="0" fontId="13" fillId="0" borderId="33" xfId="5" applyFont="1" applyBorder="1" applyAlignment="1">
      <alignment horizontal="left" vertical="top"/>
    </xf>
    <xf numFmtId="0" fontId="13" fillId="0" borderId="33" xfId="5" applyFont="1" applyBorder="1" applyAlignment="1">
      <alignment horizontal="left" vertical="top" wrapText="1"/>
    </xf>
    <xf numFmtId="0" fontId="13" fillId="0" borderId="34" xfId="5" applyFont="1" applyBorder="1" applyAlignment="1">
      <alignment horizontal="left" vertical="top" wrapText="1"/>
    </xf>
    <xf numFmtId="38" fontId="27" fillId="0" borderId="45" xfId="7" applyFont="1" applyBorder="1" applyAlignment="1">
      <alignment vertical="center"/>
    </xf>
    <xf numFmtId="38" fontId="27" fillId="0" borderId="7" xfId="7" applyFont="1" applyBorder="1" applyAlignment="1">
      <alignment vertical="center"/>
    </xf>
    <xf numFmtId="38" fontId="27" fillId="0" borderId="8" xfId="7" applyFont="1" applyBorder="1" applyAlignment="1">
      <alignment vertical="center"/>
    </xf>
    <xf numFmtId="38" fontId="24" fillId="0" borderId="0" xfId="7" applyFont="1" applyAlignment="1">
      <alignment horizontal="left" vertical="center" wrapText="1"/>
    </xf>
    <xf numFmtId="38" fontId="18" fillId="4" borderId="63" xfId="7" applyFont="1" applyFill="1" applyBorder="1" applyAlignment="1">
      <alignment vertical="center"/>
    </xf>
    <xf numFmtId="38" fontId="18" fillId="4" borderId="60" xfId="7" applyFont="1" applyFill="1" applyBorder="1" applyAlignment="1">
      <alignment vertical="center"/>
    </xf>
    <xf numFmtId="38" fontId="18" fillId="4" borderId="61" xfId="7" applyFont="1" applyFill="1" applyBorder="1" applyAlignment="1">
      <alignment vertical="center"/>
    </xf>
    <xf numFmtId="38" fontId="18" fillId="4" borderId="87" xfId="7" applyFont="1" applyFill="1" applyBorder="1" applyAlignment="1">
      <alignment vertical="center"/>
    </xf>
    <xf numFmtId="38" fontId="18" fillId="4" borderId="88" xfId="7" applyFont="1" applyFill="1" applyBorder="1" applyAlignment="1">
      <alignment vertical="center"/>
    </xf>
    <xf numFmtId="38" fontId="18" fillId="4" borderId="89" xfId="7" applyFont="1" applyFill="1" applyBorder="1" applyAlignment="1">
      <alignment vertical="center"/>
    </xf>
    <xf numFmtId="38" fontId="18" fillId="0" borderId="114" xfId="7" applyFont="1" applyBorder="1" applyAlignment="1">
      <alignment vertical="center"/>
    </xf>
    <xf numFmtId="38" fontId="18" fillId="0" borderId="10" xfId="7" applyFont="1" applyBorder="1" applyAlignment="1">
      <alignment vertical="center"/>
    </xf>
    <xf numFmtId="38" fontId="18" fillId="0" borderId="11" xfId="7" applyFont="1" applyBorder="1" applyAlignment="1">
      <alignment vertical="center"/>
    </xf>
    <xf numFmtId="38" fontId="27" fillId="0" borderId="93" xfId="7" applyFont="1" applyBorder="1" applyAlignment="1">
      <alignment vertical="center"/>
    </xf>
    <xf numFmtId="38" fontId="27" fillId="0" borderId="94" xfId="7" applyFont="1" applyBorder="1" applyAlignment="1">
      <alignment vertical="center"/>
    </xf>
    <xf numFmtId="38" fontId="27" fillId="0" borderId="95" xfId="7" applyFont="1" applyBorder="1" applyAlignment="1">
      <alignment vertical="center"/>
    </xf>
    <xf numFmtId="38" fontId="27" fillId="0" borderId="116" xfId="7" applyFont="1" applyBorder="1" applyAlignment="1">
      <alignment vertical="center"/>
    </xf>
    <xf numFmtId="38" fontId="27" fillId="0" borderId="46" xfId="7" applyFont="1" applyBorder="1" applyAlignment="1">
      <alignment vertical="center"/>
    </xf>
    <xf numFmtId="38" fontId="27" fillId="0" borderId="47" xfId="7" applyFont="1" applyBorder="1" applyAlignment="1">
      <alignment vertical="center"/>
    </xf>
    <xf numFmtId="38" fontId="18" fillId="4" borderId="79" xfId="7" applyFont="1" applyFill="1" applyBorder="1" applyAlignment="1">
      <alignment vertical="center"/>
    </xf>
    <xf numFmtId="38" fontId="18" fillId="4" borderId="80" xfId="7" applyFont="1" applyFill="1" applyBorder="1" applyAlignment="1">
      <alignment vertical="center"/>
    </xf>
    <xf numFmtId="38" fontId="18" fillId="4" borderId="81" xfId="7" applyFont="1" applyFill="1" applyBorder="1" applyAlignment="1">
      <alignment vertical="center"/>
    </xf>
    <xf numFmtId="180" fontId="18" fillId="3" borderId="35" xfId="7" applyNumberFormat="1" applyFont="1" applyFill="1" applyBorder="1" applyAlignment="1">
      <alignment horizontal="center" vertical="center"/>
    </xf>
    <xf numFmtId="38" fontId="18" fillId="0" borderId="36" xfId="7" applyFont="1" applyBorder="1" applyAlignment="1">
      <alignment horizontal="center" vertical="center"/>
    </xf>
    <xf numFmtId="38" fontId="18" fillId="0" borderId="37" xfId="7" applyFont="1" applyBorder="1" applyAlignment="1">
      <alignment horizontal="center" vertical="center"/>
    </xf>
    <xf numFmtId="38" fontId="18" fillId="0" borderId="101" xfId="7" applyFont="1" applyBorder="1" applyAlignment="1">
      <alignment horizontal="center" vertical="center"/>
    </xf>
    <xf numFmtId="38" fontId="18" fillId="0" borderId="39" xfId="7" applyFont="1" applyFill="1" applyBorder="1" applyAlignment="1">
      <alignment horizontal="center" vertical="center"/>
    </xf>
    <xf numFmtId="38" fontId="18" fillId="0" borderId="40" xfId="7" applyFont="1" applyFill="1" applyBorder="1" applyAlignment="1">
      <alignment horizontal="center" vertical="center"/>
    </xf>
    <xf numFmtId="38" fontId="18" fillId="0" borderId="73" xfId="7" applyFont="1" applyBorder="1" applyAlignment="1">
      <alignment horizontal="center" vertical="center"/>
    </xf>
    <xf numFmtId="38" fontId="18" fillId="0" borderId="13" xfId="7" applyFont="1" applyBorder="1" applyAlignment="1">
      <alignment horizontal="center" vertical="center"/>
    </xf>
    <xf numFmtId="38" fontId="18" fillId="0" borderId="7" xfId="7" applyFont="1" applyBorder="1" applyAlignment="1">
      <alignment horizontal="center" vertical="center"/>
    </xf>
    <xf numFmtId="38" fontId="18" fillId="0" borderId="8" xfId="7" applyFont="1" applyBorder="1" applyAlignment="1">
      <alignment horizontal="center" vertical="center"/>
    </xf>
    <xf numFmtId="38" fontId="18" fillId="0" borderId="107" xfId="7" applyFont="1" applyFill="1" applyBorder="1" applyAlignment="1">
      <alignment horizontal="center" vertical="center" textRotation="255"/>
    </xf>
    <xf numFmtId="38" fontId="18" fillId="0" borderId="5" xfId="7" applyFont="1" applyFill="1" applyBorder="1" applyAlignment="1">
      <alignment horizontal="center" vertical="center" textRotation="255"/>
    </xf>
    <xf numFmtId="38" fontId="18" fillId="0" borderId="12" xfId="7" applyFont="1" applyFill="1" applyBorder="1" applyAlignment="1">
      <alignment horizontal="center" vertical="center" textRotation="255"/>
    </xf>
    <xf numFmtId="38" fontId="18" fillId="4" borderId="59" xfId="7" applyFont="1" applyFill="1" applyBorder="1" applyAlignment="1">
      <alignment vertical="center"/>
    </xf>
    <xf numFmtId="38" fontId="18" fillId="4" borderId="92" xfId="7" applyFont="1" applyFill="1" applyBorder="1" applyAlignment="1">
      <alignment vertical="center"/>
    </xf>
    <xf numFmtId="38" fontId="18" fillId="0" borderId="73" xfId="7" applyFont="1" applyBorder="1" applyAlignment="1">
      <alignment vertical="center"/>
    </xf>
    <xf numFmtId="38" fontId="18" fillId="0" borderId="7" xfId="7" applyFont="1" applyBorder="1" applyAlignment="1">
      <alignment vertical="center"/>
    </xf>
    <xf numFmtId="38" fontId="18" fillId="0" borderId="8" xfId="7" applyFont="1" applyBorder="1" applyAlignment="1">
      <alignment vertical="center"/>
    </xf>
    <xf numFmtId="38" fontId="18" fillId="0" borderId="66" xfId="7" applyFont="1" applyFill="1" applyBorder="1" applyAlignment="1">
      <alignment horizontal="center" vertical="center" textRotation="255"/>
    </xf>
    <xf numFmtId="38" fontId="18" fillId="0" borderId="67" xfId="7" applyFont="1" applyFill="1" applyBorder="1" applyAlignment="1">
      <alignment horizontal="center" vertical="center" textRotation="255"/>
    </xf>
    <xf numFmtId="38" fontId="18" fillId="0" borderId="68" xfId="7" applyFont="1" applyFill="1" applyBorder="1" applyAlignment="1">
      <alignment horizontal="center" vertical="center" textRotation="255"/>
    </xf>
    <xf numFmtId="38" fontId="18" fillId="3" borderId="60" xfId="7" applyFont="1" applyFill="1" applyBorder="1" applyAlignment="1">
      <alignment vertical="center"/>
    </xf>
    <xf numFmtId="38" fontId="18" fillId="3" borderId="61" xfId="7" applyFont="1" applyFill="1" applyBorder="1" applyAlignment="1">
      <alignment vertical="center"/>
    </xf>
    <xf numFmtId="38" fontId="18" fillId="3" borderId="79" xfId="7" applyFont="1" applyFill="1" applyBorder="1" applyAlignment="1">
      <alignment vertical="center"/>
    </xf>
    <xf numFmtId="38" fontId="18" fillId="3" borderId="80" xfId="7" applyFont="1" applyFill="1" applyBorder="1" applyAlignment="1">
      <alignment vertical="center"/>
    </xf>
    <xf numFmtId="38" fontId="18" fillId="3" borderId="81" xfId="7" applyFont="1" applyFill="1" applyBorder="1" applyAlignment="1">
      <alignment vertical="center"/>
    </xf>
    <xf numFmtId="38" fontId="18" fillId="3" borderId="63" xfId="7" applyFont="1" applyFill="1" applyBorder="1" applyAlignment="1">
      <alignment vertical="center"/>
    </xf>
    <xf numFmtId="38" fontId="18" fillId="3" borderId="87" xfId="7" applyFont="1" applyFill="1" applyBorder="1" applyAlignment="1">
      <alignment vertical="center"/>
    </xf>
    <xf numFmtId="38" fontId="18" fillId="3" borderId="88" xfId="7" applyFont="1" applyFill="1" applyBorder="1" applyAlignment="1">
      <alignment vertical="center"/>
    </xf>
    <xf numFmtId="38" fontId="18" fillId="3" borderId="89" xfId="7" applyFont="1" applyFill="1" applyBorder="1" applyAlignment="1">
      <alignment vertical="center"/>
    </xf>
    <xf numFmtId="38" fontId="18" fillId="3" borderId="13" xfId="7" applyFont="1" applyFill="1" applyBorder="1" applyAlignment="1">
      <alignment vertical="center"/>
    </xf>
    <xf numFmtId="38" fontId="18" fillId="0" borderId="38" xfId="7" applyFont="1" applyFill="1" applyBorder="1" applyAlignment="1">
      <alignment horizontal="center" vertical="center"/>
    </xf>
    <xf numFmtId="38" fontId="18" fillId="0" borderId="45" xfId="7" applyFont="1" applyBorder="1" applyAlignment="1">
      <alignment horizontal="center" vertical="center"/>
    </xf>
    <xf numFmtId="38" fontId="18" fillId="0" borderId="46" xfId="7" applyFont="1" applyBorder="1" applyAlignment="1">
      <alignment horizontal="center" vertical="center"/>
    </xf>
    <xf numFmtId="38" fontId="18" fillId="0" borderId="47" xfId="7" applyFont="1" applyBorder="1" applyAlignment="1">
      <alignment horizontal="center" vertical="center"/>
    </xf>
    <xf numFmtId="38" fontId="31" fillId="0" borderId="73" xfId="7" applyFont="1" applyBorder="1" applyAlignment="1">
      <alignment vertical="center"/>
    </xf>
    <xf numFmtId="38" fontId="31" fillId="0" borderId="7" xfId="7" applyFont="1" applyBorder="1" applyAlignment="1">
      <alignment vertical="center"/>
    </xf>
    <xf numFmtId="38" fontId="31" fillId="0" borderId="8" xfId="7" applyFont="1" applyBorder="1" applyAlignment="1">
      <alignment vertical="center"/>
    </xf>
    <xf numFmtId="38" fontId="29" fillId="0" borderId="93" xfId="7" applyFont="1" applyBorder="1" applyAlignment="1">
      <alignment vertical="center"/>
    </xf>
    <xf numFmtId="38" fontId="29" fillId="0" borderId="94" xfId="7" applyFont="1" applyBorder="1" applyAlignment="1">
      <alignment vertical="center"/>
    </xf>
    <xf numFmtId="38" fontId="29" fillId="0" borderId="95" xfId="7" applyFont="1" applyBorder="1" applyAlignment="1">
      <alignment vertical="center"/>
    </xf>
    <xf numFmtId="38" fontId="29" fillId="0" borderId="116" xfId="7" applyFont="1" applyBorder="1" applyAlignment="1">
      <alignment vertical="center"/>
    </xf>
    <xf numFmtId="38" fontId="29" fillId="0" borderId="46" xfId="7" applyFont="1" applyBorder="1" applyAlignment="1">
      <alignment vertical="center"/>
    </xf>
    <xf numFmtId="38" fontId="29" fillId="0" borderId="47" xfId="7" applyFont="1" applyBorder="1" applyAlignment="1">
      <alignment vertical="center"/>
    </xf>
    <xf numFmtId="38" fontId="29" fillId="0" borderId="45" xfId="7" applyFont="1" applyBorder="1" applyAlignment="1">
      <alignment vertical="center"/>
    </xf>
    <xf numFmtId="38" fontId="29" fillId="0" borderId="7" xfId="7" applyFont="1" applyBorder="1" applyAlignment="1">
      <alignment vertical="center"/>
    </xf>
    <xf numFmtId="38" fontId="29" fillId="0" borderId="8" xfId="7" applyFont="1" applyBorder="1" applyAlignment="1">
      <alignment vertical="center"/>
    </xf>
    <xf numFmtId="38" fontId="24" fillId="0" borderId="0" xfId="7" applyFont="1" applyBorder="1" applyAlignment="1">
      <alignment horizontal="left" vertical="center" wrapText="1"/>
    </xf>
    <xf numFmtId="38" fontId="31" fillId="4" borderId="87" xfId="7" applyFont="1" applyFill="1" applyBorder="1" applyAlignment="1">
      <alignment vertical="center"/>
    </xf>
    <xf numFmtId="38" fontId="31" fillId="4" borderId="88" xfId="7" applyFont="1" applyFill="1" applyBorder="1" applyAlignment="1">
      <alignment vertical="center"/>
    </xf>
    <xf numFmtId="38" fontId="31" fillId="4" borderId="89" xfId="7" applyFont="1" applyFill="1" applyBorder="1" applyAlignment="1">
      <alignment vertical="center"/>
    </xf>
    <xf numFmtId="38" fontId="31" fillId="0" borderId="36" xfId="7" applyFont="1" applyBorder="1" applyAlignment="1">
      <alignment horizontal="center" vertical="center"/>
    </xf>
    <xf numFmtId="38" fontId="31" fillId="0" borderId="37" xfId="7" applyFont="1" applyBorder="1" applyAlignment="1">
      <alignment horizontal="center" vertical="center"/>
    </xf>
    <xf numFmtId="38" fontId="31" fillId="0" borderId="38" xfId="7" applyFont="1" applyFill="1" applyBorder="1" applyAlignment="1">
      <alignment horizontal="center" vertical="center"/>
    </xf>
    <xf numFmtId="38" fontId="31" fillId="0" borderId="39" xfId="7" applyFont="1" applyFill="1" applyBorder="1" applyAlignment="1">
      <alignment horizontal="center" vertical="center"/>
    </xf>
    <xf numFmtId="38" fontId="31" fillId="0" borderId="40" xfId="7" applyFont="1" applyFill="1" applyBorder="1" applyAlignment="1">
      <alignment horizontal="center" vertical="center"/>
    </xf>
    <xf numFmtId="38" fontId="31" fillId="0" borderId="45" xfId="7" applyFont="1" applyBorder="1" applyAlignment="1">
      <alignment horizontal="center" vertical="center"/>
    </xf>
    <xf numFmtId="38" fontId="31" fillId="0" borderId="7" xfId="7" applyFont="1" applyBorder="1" applyAlignment="1">
      <alignment horizontal="center" vertical="center"/>
    </xf>
    <xf numFmtId="38" fontId="31" fillId="0" borderId="8" xfId="7" applyFont="1" applyBorder="1" applyAlignment="1">
      <alignment horizontal="center" vertical="center"/>
    </xf>
    <xf numFmtId="38" fontId="31" fillId="0" borderId="66" xfId="7" applyFont="1" applyFill="1" applyBorder="1" applyAlignment="1">
      <alignment horizontal="center" vertical="center" textRotation="255"/>
    </xf>
    <xf numFmtId="38" fontId="31" fillId="0" borderId="67" xfId="7" applyFont="1" applyFill="1" applyBorder="1" applyAlignment="1">
      <alignment horizontal="center" vertical="center" textRotation="255"/>
    </xf>
    <xf numFmtId="38" fontId="31" fillId="0" borderId="68" xfId="7" applyFont="1" applyFill="1" applyBorder="1" applyAlignment="1">
      <alignment horizontal="center" vertical="center" textRotation="255"/>
    </xf>
    <xf numFmtId="38" fontId="31" fillId="4" borderId="60" xfId="7" applyFont="1" applyFill="1" applyBorder="1" applyAlignment="1">
      <alignment vertical="center"/>
    </xf>
    <xf numFmtId="38" fontId="31" fillId="4" borderId="61" xfId="7" applyFont="1" applyFill="1" applyBorder="1" applyAlignment="1">
      <alignment vertical="center"/>
    </xf>
    <xf numFmtId="38" fontId="31" fillId="4" borderId="79" xfId="7" applyFont="1" applyFill="1" applyBorder="1" applyAlignment="1">
      <alignment vertical="center"/>
    </xf>
    <xf numFmtId="38" fontId="31" fillId="4" borderId="80" xfId="7" applyFont="1" applyFill="1" applyBorder="1" applyAlignment="1">
      <alignment vertical="center"/>
    </xf>
    <xf numFmtId="38" fontId="31" fillId="4" borderId="81" xfId="7" applyFont="1" applyFill="1" applyBorder="1" applyAlignment="1">
      <alignment vertical="center"/>
    </xf>
    <xf numFmtId="38" fontId="31" fillId="4" borderId="63" xfId="7" applyFont="1" applyFill="1" applyBorder="1" applyAlignment="1">
      <alignment vertical="center"/>
    </xf>
    <xf numFmtId="38" fontId="30" fillId="4" borderId="35" xfId="7" applyFont="1" applyFill="1" applyBorder="1" applyAlignment="1">
      <alignment vertical="center"/>
    </xf>
    <xf numFmtId="38" fontId="31" fillId="0" borderId="107" xfId="7" applyFont="1" applyFill="1" applyBorder="1" applyAlignment="1">
      <alignment horizontal="center" vertical="center" textRotation="255"/>
    </xf>
    <xf numFmtId="38" fontId="31" fillId="0" borderId="5" xfId="7" applyFont="1" applyFill="1" applyBorder="1" applyAlignment="1">
      <alignment horizontal="center" vertical="center" textRotation="255"/>
    </xf>
    <xf numFmtId="38" fontId="31" fillId="0" borderId="12" xfId="7" applyFont="1" applyFill="1" applyBorder="1" applyAlignment="1">
      <alignment horizontal="center" vertical="center" textRotation="255"/>
    </xf>
    <xf numFmtId="38" fontId="31" fillId="0" borderId="59" xfId="7" applyFont="1" applyFill="1" applyBorder="1" applyAlignment="1">
      <alignment vertical="center"/>
    </xf>
    <xf numFmtId="38" fontId="31" fillId="0" borderId="60" xfId="7" applyFont="1" applyFill="1" applyBorder="1" applyAlignment="1">
      <alignment vertical="center"/>
    </xf>
    <xf numFmtId="38" fontId="31" fillId="0" borderId="61" xfId="7" applyFont="1" applyFill="1" applyBorder="1" applyAlignment="1">
      <alignment vertical="center"/>
    </xf>
    <xf numFmtId="38" fontId="31" fillId="0" borderId="92" xfId="7" applyFont="1" applyFill="1" applyBorder="1" applyAlignment="1">
      <alignment vertical="center"/>
    </xf>
    <xf numFmtId="38" fontId="31" fillId="0" borderId="88" xfId="7" applyFont="1" applyFill="1" applyBorder="1" applyAlignment="1">
      <alignment vertical="center"/>
    </xf>
    <xf numFmtId="38" fontId="31" fillId="0" borderId="89" xfId="7" applyFont="1" applyFill="1" applyBorder="1" applyAlignment="1">
      <alignment vertical="center"/>
    </xf>
    <xf numFmtId="38" fontId="31" fillId="0" borderId="79" xfId="7" applyFont="1" applyFill="1" applyBorder="1" applyAlignment="1">
      <alignment vertical="center"/>
    </xf>
    <xf numFmtId="38" fontId="31" fillId="0" borderId="80" xfId="7" applyFont="1" applyFill="1" applyBorder="1" applyAlignment="1">
      <alignment vertical="center"/>
    </xf>
    <xf numFmtId="38" fontId="31" fillId="0" borderId="81" xfId="7" applyFont="1" applyFill="1" applyBorder="1" applyAlignment="1">
      <alignment vertical="center"/>
    </xf>
    <xf numFmtId="38" fontId="31" fillId="0" borderId="63" xfId="7" applyFont="1" applyFill="1" applyBorder="1" applyAlignment="1">
      <alignment vertical="center"/>
    </xf>
    <xf numFmtId="38" fontId="31" fillId="0" borderId="87" xfId="7" applyFont="1" applyFill="1" applyBorder="1" applyAlignment="1">
      <alignment vertical="center"/>
    </xf>
    <xf numFmtId="38" fontId="31" fillId="0" borderId="114" xfId="7" applyFont="1" applyBorder="1" applyAlignment="1">
      <alignment vertical="center"/>
    </xf>
    <xf numFmtId="38" fontId="31" fillId="0" borderId="10" xfId="7" applyFont="1" applyBorder="1" applyAlignment="1">
      <alignment vertical="center"/>
    </xf>
    <xf numFmtId="38" fontId="31" fillId="0" borderId="11" xfId="7" applyFont="1" applyBorder="1" applyAlignment="1">
      <alignment vertical="center"/>
    </xf>
    <xf numFmtId="38" fontId="31" fillId="0" borderId="73" xfId="7" applyFont="1" applyBorder="1" applyAlignment="1">
      <alignment horizontal="center" vertical="center"/>
    </xf>
    <xf numFmtId="38" fontId="31" fillId="0" borderId="13" xfId="7" applyFont="1" applyBorder="1" applyAlignment="1">
      <alignment horizontal="center" vertical="center"/>
    </xf>
    <xf numFmtId="38" fontId="24" fillId="0" borderId="0" xfId="7" applyFont="1" applyAlignment="1">
      <alignment vertical="center" wrapText="1"/>
    </xf>
    <xf numFmtId="38" fontId="32" fillId="0" borderId="125" xfId="7" applyFont="1" applyBorder="1" applyAlignment="1">
      <alignment horizontal="center" vertical="center" wrapText="1"/>
    </xf>
    <xf numFmtId="38" fontId="32" fillId="0" borderId="127" xfId="7" applyFont="1" applyBorder="1" applyAlignment="1">
      <alignment horizontal="center" vertical="center" wrapText="1"/>
    </xf>
    <xf numFmtId="38" fontId="32" fillId="0" borderId="132" xfId="7" applyFont="1" applyBorder="1" applyAlignment="1">
      <alignment horizontal="center" vertical="center" wrapText="1"/>
    </xf>
    <xf numFmtId="38" fontId="32" fillId="4" borderId="125" xfId="7" applyFont="1" applyFill="1" applyBorder="1" applyAlignment="1">
      <alignment horizontal="center" vertical="center" wrapText="1"/>
    </xf>
    <xf numFmtId="38" fontId="32" fillId="4" borderId="127" xfId="7" applyFont="1" applyFill="1" applyBorder="1" applyAlignment="1">
      <alignment horizontal="center" vertical="center" wrapText="1"/>
    </xf>
    <xf numFmtId="38" fontId="32" fillId="4" borderId="132" xfId="7" applyFont="1" applyFill="1" applyBorder="1" applyAlignment="1">
      <alignment horizontal="center" vertical="center" wrapText="1"/>
    </xf>
    <xf numFmtId="38" fontId="32" fillId="0" borderId="4" xfId="7" applyFont="1" applyBorder="1" applyAlignment="1">
      <alignment horizontal="left" vertical="center" wrapText="1"/>
    </xf>
    <xf numFmtId="38" fontId="32" fillId="0" borderId="10" xfId="7" applyFont="1" applyBorder="1" applyAlignment="1">
      <alignment horizontal="left" vertical="center" wrapText="1"/>
    </xf>
    <xf numFmtId="0" fontId="16" fillId="0" borderId="12" xfId="9" applyFont="1" applyBorder="1" applyAlignment="1">
      <alignment horizontal="left" vertical="center" wrapText="1"/>
    </xf>
    <xf numFmtId="0" fontId="16" fillId="0" borderId="13" xfId="9" applyFont="1" applyBorder="1" applyAlignment="1">
      <alignment horizontal="left" vertical="center" wrapText="1"/>
    </xf>
    <xf numFmtId="38" fontId="32" fillId="5" borderId="4" xfId="7" applyFont="1" applyFill="1" applyBorder="1" applyAlignment="1">
      <alignment horizontal="left" vertical="center" wrapText="1"/>
    </xf>
    <xf numFmtId="38" fontId="32" fillId="5" borderId="11" xfId="7" applyFont="1" applyFill="1" applyBorder="1" applyAlignment="1">
      <alignment horizontal="left" vertical="center" wrapText="1"/>
    </xf>
    <xf numFmtId="38" fontId="32" fillId="5" borderId="5" xfId="7" applyFont="1" applyFill="1" applyBorder="1" applyAlignment="1">
      <alignment horizontal="left" vertical="center" wrapText="1"/>
    </xf>
    <xf numFmtId="38" fontId="32" fillId="5" borderId="9" xfId="7" applyFont="1" applyFill="1" applyBorder="1" applyAlignment="1">
      <alignment horizontal="left" vertical="center" wrapText="1"/>
    </xf>
    <xf numFmtId="38" fontId="32" fillId="5" borderId="12" xfId="7" applyFont="1" applyFill="1" applyBorder="1" applyAlignment="1">
      <alignment horizontal="left" vertical="center" wrapText="1"/>
    </xf>
    <xf numFmtId="38" fontId="32" fillId="5" borderId="14" xfId="7" applyFont="1" applyFill="1" applyBorder="1" applyAlignment="1">
      <alignment horizontal="left" vertical="center" wrapText="1"/>
    </xf>
    <xf numFmtId="38" fontId="32" fillId="0" borderId="79" xfId="7" applyFont="1" applyBorder="1" applyAlignment="1">
      <alignment horizontal="left" vertical="center"/>
    </xf>
    <xf numFmtId="38" fontId="32" fillId="0" borderId="80" xfId="7" applyFont="1" applyBorder="1" applyAlignment="1">
      <alignment horizontal="left" vertical="center"/>
    </xf>
    <xf numFmtId="38" fontId="32" fillId="0" borderId="87" xfId="7" applyFont="1" applyBorder="1" applyAlignment="1">
      <alignment horizontal="left" vertical="center"/>
    </xf>
    <xf numFmtId="38" fontId="32" fillId="0" borderId="88" xfId="7" applyFont="1" applyBorder="1" applyAlignment="1">
      <alignment horizontal="left" vertical="center"/>
    </xf>
    <xf numFmtId="38" fontId="32" fillId="0" borderId="6" xfId="7" applyFont="1" applyBorder="1" applyAlignment="1">
      <alignment horizontal="left" vertical="center"/>
    </xf>
    <xf numFmtId="38" fontId="32" fillId="0" borderId="7" xfId="7" applyFont="1" applyBorder="1" applyAlignment="1">
      <alignment horizontal="left" vertical="center"/>
    </xf>
    <xf numFmtId="38" fontId="24" fillId="0" borderId="0" xfId="7" applyFont="1" applyAlignment="1">
      <alignment horizontal="left" vertical="top" wrapText="1"/>
    </xf>
    <xf numFmtId="38" fontId="32" fillId="0" borderId="13" xfId="7" applyFont="1" applyBorder="1" applyAlignment="1">
      <alignment horizontal="center" vertical="center"/>
    </xf>
    <xf numFmtId="38" fontId="32" fillId="4" borderId="13" xfId="7" applyFont="1" applyFill="1" applyBorder="1" applyAlignment="1">
      <alignment horizontal="center" vertical="center"/>
    </xf>
    <xf numFmtId="38" fontId="32" fillId="0" borderId="13" xfId="7" applyFont="1" applyFill="1" applyBorder="1" applyAlignment="1">
      <alignment horizontal="center" vertical="center"/>
    </xf>
    <xf numFmtId="38" fontId="32" fillId="0" borderId="125" xfId="7" applyFont="1" applyBorder="1" applyAlignment="1">
      <alignment horizontal="center" vertical="center"/>
    </xf>
    <xf numFmtId="38" fontId="32" fillId="0" borderId="127" xfId="7" applyFont="1" applyBorder="1" applyAlignment="1">
      <alignment horizontal="center" vertical="center"/>
    </xf>
    <xf numFmtId="38" fontId="32" fillId="0" borderId="121" xfId="7" applyFont="1" applyBorder="1" applyAlignment="1">
      <alignment horizontal="center" vertical="center" wrapText="1"/>
    </xf>
    <xf numFmtId="38" fontId="32" fillId="0" borderId="122" xfId="7" applyFont="1" applyBorder="1" applyAlignment="1">
      <alignment horizontal="center" vertical="center" wrapText="1"/>
    </xf>
    <xf numFmtId="38" fontId="32" fillId="0" borderId="126" xfId="7" applyFont="1" applyBorder="1" applyAlignment="1">
      <alignment horizontal="center" vertical="center"/>
    </xf>
    <xf numFmtId="38" fontId="32" fillId="0" borderId="128" xfId="7" applyFont="1" applyBorder="1" applyAlignment="1">
      <alignment horizontal="center" vertical="center"/>
    </xf>
    <xf numFmtId="38" fontId="32" fillId="0" borderId="129" xfId="7" applyFont="1" applyBorder="1" applyAlignment="1">
      <alignment horizontal="center" vertical="center"/>
    </xf>
    <xf numFmtId="38" fontId="32" fillId="0" borderId="11" xfId="7" applyFont="1" applyBorder="1" applyAlignment="1">
      <alignment horizontal="left" vertical="center" wrapText="1"/>
    </xf>
    <xf numFmtId="38" fontId="32" fillId="0" borderId="5" xfId="7" applyFont="1" applyBorder="1" applyAlignment="1">
      <alignment horizontal="left" vertical="center" wrapText="1"/>
    </xf>
    <xf numFmtId="38" fontId="32" fillId="0" borderId="9" xfId="7" applyFont="1" applyBorder="1" applyAlignment="1">
      <alignment horizontal="left" vertical="center" wrapText="1"/>
    </xf>
    <xf numFmtId="38" fontId="32" fillId="0" borderId="12" xfId="7" applyFont="1" applyBorder="1" applyAlignment="1">
      <alignment horizontal="left" vertical="center" wrapText="1"/>
    </xf>
    <xf numFmtId="38" fontId="32" fillId="0" borderId="14" xfId="7" applyFont="1" applyBorder="1" applyAlignment="1">
      <alignment horizontal="left" vertical="center" wrapText="1"/>
    </xf>
    <xf numFmtId="0" fontId="16" fillId="0" borderId="12" xfId="9" applyBorder="1" applyAlignment="1">
      <alignment horizontal="left" vertical="center" wrapText="1"/>
    </xf>
    <xf numFmtId="0" fontId="16" fillId="0" borderId="13" xfId="9" applyBorder="1" applyAlignment="1">
      <alignment horizontal="left" vertical="center" wrapText="1"/>
    </xf>
    <xf numFmtId="38" fontId="27" fillId="0" borderId="153" xfId="7" applyFont="1" applyBorder="1" applyAlignment="1">
      <alignment horizontal="left" vertical="center" shrinkToFit="1"/>
    </xf>
    <xf numFmtId="38" fontId="27" fillId="0" borderId="39" xfId="7" applyFont="1" applyBorder="1" applyAlignment="1">
      <alignment horizontal="left" vertical="center" shrinkToFit="1"/>
    </xf>
    <xf numFmtId="38" fontId="27" fillId="0" borderId="40" xfId="7" applyFont="1" applyBorder="1" applyAlignment="1">
      <alignment horizontal="left" vertical="center" shrinkToFit="1"/>
    </xf>
    <xf numFmtId="38" fontId="22" fillId="0" borderId="0" xfId="7" applyFont="1" applyAlignment="1">
      <alignment vertical="center" wrapText="1"/>
    </xf>
    <xf numFmtId="179" fontId="21" fillId="4" borderId="13" xfId="7" applyNumberFormat="1" applyFont="1" applyFill="1" applyBorder="1" applyAlignment="1">
      <alignment horizontal="center" vertical="center"/>
    </xf>
    <xf numFmtId="38" fontId="18" fillId="0" borderId="141" xfId="7" applyFont="1" applyBorder="1" applyAlignment="1">
      <alignment horizontal="center" vertical="center"/>
    </xf>
    <xf numFmtId="38" fontId="18" fillId="0" borderId="100" xfId="7" applyFont="1" applyBorder="1" applyAlignment="1">
      <alignment horizontal="center" vertical="center"/>
    </xf>
    <xf numFmtId="38" fontId="18" fillId="0" borderId="142" xfId="7" applyFont="1" applyBorder="1" applyAlignment="1">
      <alignment horizontal="center" vertical="center"/>
    </xf>
    <xf numFmtId="38" fontId="18" fillId="0" borderId="14" xfId="7" applyFont="1" applyBorder="1" applyAlignment="1">
      <alignment horizontal="center" vertical="center"/>
    </xf>
    <xf numFmtId="38" fontId="32" fillId="0" borderId="18" xfId="7" applyFont="1" applyBorder="1" applyAlignment="1">
      <alignment vertical="center"/>
    </xf>
    <xf numFmtId="38" fontId="32" fillId="0" borderId="46" xfId="7" applyFont="1" applyBorder="1" applyAlignment="1">
      <alignment vertical="center"/>
    </xf>
    <xf numFmtId="38" fontId="32" fillId="0" borderId="12" xfId="7" applyFont="1" applyBorder="1" applyAlignment="1">
      <alignment vertical="center"/>
    </xf>
    <xf numFmtId="38" fontId="32" fillId="0" borderId="7" xfId="7" applyFont="1" applyBorder="1" applyAlignment="1">
      <alignment vertical="center"/>
    </xf>
    <xf numFmtId="38" fontId="18" fillId="0" borderId="12" xfId="7" applyFont="1" applyBorder="1" applyAlignment="1">
      <alignment vertical="center"/>
    </xf>
    <xf numFmtId="38" fontId="29" fillId="0" borderId="153" xfId="7" applyFont="1" applyBorder="1" applyAlignment="1">
      <alignment vertical="center"/>
    </xf>
    <xf numFmtId="38" fontId="29" fillId="0" borderId="39" xfId="7" applyFont="1" applyBorder="1" applyAlignment="1">
      <alignment vertical="center"/>
    </xf>
    <xf numFmtId="38" fontId="31" fillId="0" borderId="50" xfId="7" applyFont="1" applyBorder="1" applyAlignment="1">
      <alignment horizontal="center" vertical="center" textRotation="255"/>
    </xf>
    <xf numFmtId="38" fontId="17" fillId="0" borderId="153" xfId="7" applyFont="1" applyBorder="1" applyAlignment="1">
      <alignment vertical="center" shrinkToFit="1"/>
    </xf>
    <xf numFmtId="38" fontId="17" fillId="0" borderId="39" xfId="7" applyFont="1" applyBorder="1" applyAlignment="1">
      <alignment vertical="center" shrinkToFit="1"/>
    </xf>
  </cellXfs>
  <cellStyles count="18">
    <cellStyle name="l0ns0_0" xfId="17" xr:uid="{131AC85E-1649-45C1-9D13-6D346E6FABA2}"/>
    <cellStyle name="ns0_0" xfId="16" xr:uid="{271E7BE9-0A6B-475D-AA38-E5B47EABD06F}"/>
    <cellStyle name="パーセント" xfId="6" builtinId="5"/>
    <cellStyle name="パーセント 3" xfId="8" xr:uid="{00000000-0005-0000-0000-000001000000}"/>
    <cellStyle name="桁区切り" xfId="10" builtinId="6"/>
    <cellStyle name="桁区切り 2" xfId="3" xr:uid="{00000000-0005-0000-0000-000003000000}"/>
    <cellStyle name="桁区切り 3" xfId="7" xr:uid="{00000000-0005-0000-0000-000004000000}"/>
    <cellStyle name="標準" xfId="0" builtinId="0"/>
    <cellStyle name="標準 19" xfId="11" xr:uid="{00000000-0005-0000-0000-000006000000}"/>
    <cellStyle name="標準 2" xfId="1" xr:uid="{00000000-0005-0000-0000-000007000000}"/>
    <cellStyle name="標準 2 2" xfId="4" xr:uid="{00000000-0005-0000-0000-000008000000}"/>
    <cellStyle name="標準 2 3" xfId="15" xr:uid="{5230E75B-E575-4493-9CFA-A2C5334B670C}"/>
    <cellStyle name="標準 3" xfId="2" xr:uid="{00000000-0005-0000-0000-000009000000}"/>
    <cellStyle name="標準 3 2" xfId="5" xr:uid="{00000000-0005-0000-0000-00000A000000}"/>
    <cellStyle name="標準 4" xfId="12" xr:uid="{00000000-0005-0000-0000-00000B000000}"/>
    <cellStyle name="標準 5" xfId="9" xr:uid="{00000000-0005-0000-0000-00000C000000}"/>
    <cellStyle name="標準 6" xfId="13" xr:uid="{00000000-0005-0000-0000-00000D000000}"/>
    <cellStyle name="標準 7" xfId="14" xr:uid="{813EA499-435B-4D54-8EFB-5FEC10204284}"/>
  </cellStyles>
  <dxfs count="4">
    <dxf>
      <font>
        <condense val="0"/>
        <extend val="0"/>
        <color indexed="42"/>
      </font>
    </dxf>
    <dxf>
      <font>
        <condense val="0"/>
        <extend val="0"/>
        <color indexed="42"/>
      </font>
    </dxf>
    <dxf>
      <font>
        <condense val="0"/>
        <extend val="0"/>
        <color indexed="42"/>
      </font>
    </dxf>
    <dxf>
      <font>
        <condense val="0"/>
        <extend val="0"/>
        <color indexed="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163285</xdr:colOff>
      <xdr:row>8</xdr:row>
      <xdr:rowOff>326571</xdr:rowOff>
    </xdr:from>
    <xdr:to>
      <xdr:col>8</xdr:col>
      <xdr:colOff>843642</xdr:colOff>
      <xdr:row>10</xdr:row>
      <xdr:rowOff>40821</xdr:rowOff>
    </xdr:to>
    <xdr:sp macro="" textlink="">
      <xdr:nvSpPr>
        <xdr:cNvPr id="2" name="円/楕円 1">
          <a:extLst>
            <a:ext uri="{FF2B5EF4-FFF2-40B4-BE49-F238E27FC236}">
              <a16:creationId xmlns:a16="http://schemas.microsoft.com/office/drawing/2014/main" id="{00000000-0008-0000-0700-000002000000}"/>
            </a:ext>
          </a:extLst>
        </xdr:cNvPr>
        <xdr:cNvSpPr/>
      </xdr:nvSpPr>
      <xdr:spPr>
        <a:xfrm>
          <a:off x="9145360" y="3174546"/>
          <a:ext cx="680357" cy="2762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97971</xdr:colOff>
      <xdr:row>16</xdr:row>
      <xdr:rowOff>149679</xdr:rowOff>
    </xdr:from>
    <xdr:to>
      <xdr:col>2</xdr:col>
      <xdr:colOff>1183821</xdr:colOff>
      <xdr:row>16</xdr:row>
      <xdr:rowOff>438151</xdr:rowOff>
    </xdr:to>
    <xdr:sp macro="" textlink="">
      <xdr:nvSpPr>
        <xdr:cNvPr id="3" name="円/楕円 2">
          <a:extLst>
            <a:ext uri="{FF2B5EF4-FFF2-40B4-BE49-F238E27FC236}">
              <a16:creationId xmlns:a16="http://schemas.microsoft.com/office/drawing/2014/main" id="{00000000-0008-0000-0700-000003000000}"/>
            </a:ext>
          </a:extLst>
        </xdr:cNvPr>
        <xdr:cNvSpPr/>
      </xdr:nvSpPr>
      <xdr:spPr>
        <a:xfrm>
          <a:off x="1593396" y="6226629"/>
          <a:ext cx="1085850" cy="28847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1189265</xdr:colOff>
      <xdr:row>16</xdr:row>
      <xdr:rowOff>258534</xdr:rowOff>
    </xdr:from>
    <xdr:to>
      <xdr:col>5</xdr:col>
      <xdr:colOff>367393</xdr:colOff>
      <xdr:row>16</xdr:row>
      <xdr:rowOff>508907</xdr:rowOff>
    </xdr:to>
    <xdr:sp macro="" textlink="">
      <xdr:nvSpPr>
        <xdr:cNvPr id="4" name="円/楕円 3">
          <a:extLst>
            <a:ext uri="{FF2B5EF4-FFF2-40B4-BE49-F238E27FC236}">
              <a16:creationId xmlns:a16="http://schemas.microsoft.com/office/drawing/2014/main" id="{00000000-0008-0000-0700-000004000000}"/>
            </a:ext>
          </a:extLst>
        </xdr:cNvPr>
        <xdr:cNvSpPr/>
      </xdr:nvSpPr>
      <xdr:spPr>
        <a:xfrm>
          <a:off x="5180240" y="6335484"/>
          <a:ext cx="425903" cy="25037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770165</xdr:colOff>
      <xdr:row>19</xdr:row>
      <xdr:rowOff>57149</xdr:rowOff>
    </xdr:from>
    <xdr:to>
      <xdr:col>4</xdr:col>
      <xdr:colOff>1200150</xdr:colOff>
      <xdr:row>19</xdr:row>
      <xdr:rowOff>307522</xdr:rowOff>
    </xdr:to>
    <xdr:sp macro="" textlink="">
      <xdr:nvSpPr>
        <xdr:cNvPr id="5" name="円/楕円 4">
          <a:extLst>
            <a:ext uri="{FF2B5EF4-FFF2-40B4-BE49-F238E27FC236}">
              <a16:creationId xmlns:a16="http://schemas.microsoft.com/office/drawing/2014/main" id="{00000000-0008-0000-0700-000005000000}"/>
            </a:ext>
          </a:extLst>
        </xdr:cNvPr>
        <xdr:cNvSpPr/>
      </xdr:nvSpPr>
      <xdr:spPr>
        <a:xfrm>
          <a:off x="4761140" y="7658099"/>
          <a:ext cx="429985" cy="25037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10886</xdr:colOff>
      <xdr:row>20</xdr:row>
      <xdr:rowOff>40822</xdr:rowOff>
    </xdr:from>
    <xdr:to>
      <xdr:col>6</xdr:col>
      <xdr:colOff>707572</xdr:colOff>
      <xdr:row>20</xdr:row>
      <xdr:rowOff>323852</xdr:rowOff>
    </xdr:to>
    <xdr:sp macro="" textlink="">
      <xdr:nvSpPr>
        <xdr:cNvPr id="6" name="円/楕円 5">
          <a:extLst>
            <a:ext uri="{FF2B5EF4-FFF2-40B4-BE49-F238E27FC236}">
              <a16:creationId xmlns:a16="http://schemas.microsoft.com/office/drawing/2014/main" id="{00000000-0008-0000-0700-000006000000}"/>
            </a:ext>
          </a:extLst>
        </xdr:cNvPr>
        <xdr:cNvSpPr/>
      </xdr:nvSpPr>
      <xdr:spPr>
        <a:xfrm>
          <a:off x="5249636" y="8022772"/>
          <a:ext cx="1944461" cy="28303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405493</xdr:colOff>
      <xdr:row>21</xdr:row>
      <xdr:rowOff>136072</xdr:rowOff>
    </xdr:from>
    <xdr:to>
      <xdr:col>4</xdr:col>
      <xdr:colOff>1074964</xdr:colOff>
      <xdr:row>21</xdr:row>
      <xdr:rowOff>419102</xdr:rowOff>
    </xdr:to>
    <xdr:sp macro="" textlink="">
      <xdr:nvSpPr>
        <xdr:cNvPr id="7" name="円/楕円 6">
          <a:extLst>
            <a:ext uri="{FF2B5EF4-FFF2-40B4-BE49-F238E27FC236}">
              <a16:creationId xmlns:a16="http://schemas.microsoft.com/office/drawing/2014/main" id="{00000000-0008-0000-0700-000007000000}"/>
            </a:ext>
          </a:extLst>
        </xdr:cNvPr>
        <xdr:cNvSpPr/>
      </xdr:nvSpPr>
      <xdr:spPr>
        <a:xfrm>
          <a:off x="4405993" y="8490858"/>
          <a:ext cx="669471" cy="28303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585106</xdr:colOff>
      <xdr:row>21</xdr:row>
      <xdr:rowOff>152400</xdr:rowOff>
    </xdr:from>
    <xdr:to>
      <xdr:col>9</xdr:col>
      <xdr:colOff>2720</xdr:colOff>
      <xdr:row>21</xdr:row>
      <xdr:rowOff>435430</xdr:rowOff>
    </xdr:to>
    <xdr:sp macro="" textlink="">
      <xdr:nvSpPr>
        <xdr:cNvPr id="8" name="円/楕円 7">
          <a:extLst>
            <a:ext uri="{FF2B5EF4-FFF2-40B4-BE49-F238E27FC236}">
              <a16:creationId xmlns:a16="http://schemas.microsoft.com/office/drawing/2014/main" id="{00000000-0008-0000-0700-000008000000}"/>
            </a:ext>
          </a:extLst>
        </xdr:cNvPr>
        <xdr:cNvSpPr/>
      </xdr:nvSpPr>
      <xdr:spPr>
        <a:xfrm>
          <a:off x="9593035" y="8507186"/>
          <a:ext cx="669471" cy="28303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246529</xdr:colOff>
      <xdr:row>25</xdr:row>
      <xdr:rowOff>29616</xdr:rowOff>
    </xdr:from>
    <xdr:to>
      <xdr:col>5</xdr:col>
      <xdr:colOff>470647</xdr:colOff>
      <xdr:row>25</xdr:row>
      <xdr:rowOff>356186</xdr:rowOff>
    </xdr:to>
    <xdr:sp macro="" textlink="">
      <xdr:nvSpPr>
        <xdr:cNvPr id="9" name="円/楕円 8">
          <a:extLst>
            <a:ext uri="{FF2B5EF4-FFF2-40B4-BE49-F238E27FC236}">
              <a16:creationId xmlns:a16="http://schemas.microsoft.com/office/drawing/2014/main" id="{00000000-0008-0000-0700-000009000000}"/>
            </a:ext>
          </a:extLst>
        </xdr:cNvPr>
        <xdr:cNvSpPr/>
      </xdr:nvSpPr>
      <xdr:spPr>
        <a:xfrm>
          <a:off x="4235823" y="10495910"/>
          <a:ext cx="1467971" cy="32657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721177</xdr:colOff>
      <xdr:row>26</xdr:row>
      <xdr:rowOff>27215</xdr:rowOff>
    </xdr:from>
    <xdr:ext cx="1985415" cy="825867"/>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5959927" y="10295165"/>
          <a:ext cx="1985415" cy="825867"/>
        </a:xfrm>
        <a:prstGeom prst="rect">
          <a:avLst/>
        </a:prstGeom>
        <a:solidFill>
          <a:schemeClr val="bg1"/>
        </a:solidFill>
        <a:ln w="31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1100">
              <a:solidFill>
                <a:schemeClr val="tx1"/>
              </a:solidFill>
              <a:effectLst/>
              <a:latin typeface="+mn-lt"/>
              <a:ea typeface="+mn-ea"/>
              <a:cs typeface="+mn-cs"/>
            </a:rPr>
            <a:t>増設の場合は、</a:t>
          </a: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既存面積と増設面積の合計」</a:t>
          </a:r>
          <a:endParaRPr kumimoji="1" lang="en-US" altLang="ja-JP" sz="1100">
            <a:solidFill>
              <a:schemeClr val="tx1"/>
            </a:solidFill>
            <a:effectLst/>
            <a:latin typeface="+mn-lt"/>
            <a:ea typeface="+mn-ea"/>
            <a:cs typeface="+mn-cs"/>
          </a:endParaRPr>
        </a:p>
        <a:p>
          <a:r>
            <a:rPr kumimoji="1" lang="ja-JP" altLang="ja-JP" sz="1100">
              <a:solidFill>
                <a:schemeClr val="tx1"/>
              </a:solidFill>
              <a:effectLst/>
              <a:latin typeface="+mn-lt"/>
              <a:ea typeface="+mn-ea"/>
              <a:cs typeface="+mn-cs"/>
            </a:rPr>
            <a:t>及び「増設面積のみの面積」</a:t>
          </a:r>
          <a:endParaRPr kumimoji="1" lang="en-US" altLang="ja-JP" sz="1100">
            <a:solidFill>
              <a:schemeClr val="tx1"/>
            </a:solidFill>
            <a:effectLst/>
            <a:latin typeface="+mn-lt"/>
            <a:ea typeface="+mn-ea"/>
            <a:cs typeface="+mn-cs"/>
          </a:endParaRPr>
        </a:p>
        <a:p>
          <a:r>
            <a:rPr kumimoji="1" lang="ja-JP" altLang="ja-JP" sz="1100">
              <a:solidFill>
                <a:schemeClr val="tx1"/>
              </a:solidFill>
              <a:effectLst/>
              <a:latin typeface="+mn-lt"/>
              <a:ea typeface="+mn-ea"/>
              <a:cs typeface="+mn-cs"/>
            </a:rPr>
            <a:t>の</a:t>
          </a:r>
          <a:r>
            <a:rPr kumimoji="1" lang="en-US" altLang="ja-JP" sz="1100">
              <a:solidFill>
                <a:schemeClr val="tx1"/>
              </a:solidFill>
              <a:effectLst/>
              <a:latin typeface="+mn-lt"/>
              <a:ea typeface="+mn-ea"/>
              <a:cs typeface="+mn-cs"/>
            </a:rPr>
            <a:t>2</a:t>
          </a:r>
          <a:r>
            <a:rPr kumimoji="1" lang="ja-JP" altLang="ja-JP" sz="1100">
              <a:solidFill>
                <a:schemeClr val="tx1"/>
              </a:solidFill>
              <a:effectLst/>
              <a:latin typeface="+mn-lt"/>
              <a:ea typeface="+mn-ea"/>
              <a:cs typeface="+mn-cs"/>
            </a:rPr>
            <a:t>つをご記入のこと。</a:t>
          </a:r>
          <a:endParaRPr lang="ja-JP" altLang="ja-JP">
            <a:effectLst/>
          </a:endParaRPr>
        </a:p>
      </xdr:txBody>
    </xdr:sp>
    <xdr:clientData/>
  </xdr:oneCellAnchor>
  <xdr:twoCellAnchor>
    <xdr:from>
      <xdr:col>2</xdr:col>
      <xdr:colOff>76200</xdr:colOff>
      <xdr:row>29</xdr:row>
      <xdr:rowOff>751113</xdr:rowOff>
    </xdr:from>
    <xdr:to>
      <xdr:col>2</xdr:col>
      <xdr:colOff>506185</xdr:colOff>
      <xdr:row>30</xdr:row>
      <xdr:rowOff>239486</xdr:rowOff>
    </xdr:to>
    <xdr:sp macro="" textlink="">
      <xdr:nvSpPr>
        <xdr:cNvPr id="11" name="円/楕円 10">
          <a:extLst>
            <a:ext uri="{FF2B5EF4-FFF2-40B4-BE49-F238E27FC236}">
              <a16:creationId xmlns:a16="http://schemas.microsoft.com/office/drawing/2014/main" id="{00000000-0008-0000-0700-00000B000000}"/>
            </a:ext>
          </a:extLst>
        </xdr:cNvPr>
        <xdr:cNvSpPr/>
      </xdr:nvSpPr>
      <xdr:spPr>
        <a:xfrm>
          <a:off x="1571625" y="12162063"/>
          <a:ext cx="429985" cy="25037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160564</xdr:colOff>
      <xdr:row>31</xdr:row>
      <xdr:rowOff>944334</xdr:rowOff>
    </xdr:from>
    <xdr:to>
      <xdr:col>4</xdr:col>
      <xdr:colOff>590549</xdr:colOff>
      <xdr:row>32</xdr:row>
      <xdr:rowOff>242207</xdr:rowOff>
    </xdr:to>
    <xdr:sp macro="" textlink="">
      <xdr:nvSpPr>
        <xdr:cNvPr id="12" name="円/楕円 11">
          <a:extLst>
            <a:ext uri="{FF2B5EF4-FFF2-40B4-BE49-F238E27FC236}">
              <a16:creationId xmlns:a16="http://schemas.microsoft.com/office/drawing/2014/main" id="{00000000-0008-0000-0700-00000C000000}"/>
            </a:ext>
          </a:extLst>
        </xdr:cNvPr>
        <xdr:cNvSpPr/>
      </xdr:nvSpPr>
      <xdr:spPr>
        <a:xfrm>
          <a:off x="4151539" y="13879284"/>
          <a:ext cx="429985" cy="25037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163286</xdr:colOff>
      <xdr:row>33</xdr:row>
      <xdr:rowOff>353784</xdr:rowOff>
    </xdr:from>
    <xdr:to>
      <xdr:col>5</xdr:col>
      <xdr:colOff>693964</xdr:colOff>
      <xdr:row>34</xdr:row>
      <xdr:rowOff>13607</xdr:rowOff>
    </xdr:to>
    <xdr:sp macro="" textlink="">
      <xdr:nvSpPr>
        <xdr:cNvPr id="13" name="円/楕円 12">
          <a:extLst>
            <a:ext uri="{FF2B5EF4-FFF2-40B4-BE49-F238E27FC236}">
              <a16:creationId xmlns:a16="http://schemas.microsoft.com/office/drawing/2014/main" id="{00000000-0008-0000-0700-00000D000000}"/>
            </a:ext>
          </a:extLst>
        </xdr:cNvPr>
        <xdr:cNvSpPr/>
      </xdr:nvSpPr>
      <xdr:spPr>
        <a:xfrm>
          <a:off x="4154261" y="14812734"/>
          <a:ext cx="1778453" cy="23132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383723</xdr:colOff>
      <xdr:row>41</xdr:row>
      <xdr:rowOff>149678</xdr:rowOff>
    </xdr:from>
    <xdr:to>
      <xdr:col>5</xdr:col>
      <xdr:colOff>27214</xdr:colOff>
      <xdr:row>41</xdr:row>
      <xdr:rowOff>397329</xdr:rowOff>
    </xdr:to>
    <xdr:sp macro="" textlink="">
      <xdr:nvSpPr>
        <xdr:cNvPr id="14" name="円/楕円 13">
          <a:extLst>
            <a:ext uri="{FF2B5EF4-FFF2-40B4-BE49-F238E27FC236}">
              <a16:creationId xmlns:a16="http://schemas.microsoft.com/office/drawing/2014/main" id="{00000000-0008-0000-0700-00000E000000}"/>
            </a:ext>
          </a:extLst>
        </xdr:cNvPr>
        <xdr:cNvSpPr/>
      </xdr:nvSpPr>
      <xdr:spPr>
        <a:xfrm>
          <a:off x="4374698" y="19180628"/>
          <a:ext cx="891266" cy="247651"/>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751113</xdr:colOff>
      <xdr:row>42</xdr:row>
      <xdr:rowOff>70756</xdr:rowOff>
    </xdr:from>
    <xdr:to>
      <xdr:col>4</xdr:col>
      <xdr:colOff>1181098</xdr:colOff>
      <xdr:row>42</xdr:row>
      <xdr:rowOff>321129</xdr:rowOff>
    </xdr:to>
    <xdr:sp macro="" textlink="">
      <xdr:nvSpPr>
        <xdr:cNvPr id="15" name="円/楕円 14">
          <a:extLst>
            <a:ext uri="{FF2B5EF4-FFF2-40B4-BE49-F238E27FC236}">
              <a16:creationId xmlns:a16="http://schemas.microsoft.com/office/drawing/2014/main" id="{00000000-0008-0000-0700-00000F000000}"/>
            </a:ext>
          </a:extLst>
        </xdr:cNvPr>
        <xdr:cNvSpPr/>
      </xdr:nvSpPr>
      <xdr:spPr>
        <a:xfrm>
          <a:off x="4742088" y="19673206"/>
          <a:ext cx="429985" cy="25037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726620</xdr:colOff>
      <xdr:row>43</xdr:row>
      <xdr:rowOff>87085</xdr:rowOff>
    </xdr:from>
    <xdr:to>
      <xdr:col>4</xdr:col>
      <xdr:colOff>1156605</xdr:colOff>
      <xdr:row>43</xdr:row>
      <xdr:rowOff>337458</xdr:rowOff>
    </xdr:to>
    <xdr:sp macro="" textlink="">
      <xdr:nvSpPr>
        <xdr:cNvPr id="16" name="円/楕円 15">
          <a:extLst>
            <a:ext uri="{FF2B5EF4-FFF2-40B4-BE49-F238E27FC236}">
              <a16:creationId xmlns:a16="http://schemas.microsoft.com/office/drawing/2014/main" id="{00000000-0008-0000-0700-000010000000}"/>
            </a:ext>
          </a:extLst>
        </xdr:cNvPr>
        <xdr:cNvSpPr/>
      </xdr:nvSpPr>
      <xdr:spPr>
        <a:xfrm>
          <a:off x="4717595" y="20070535"/>
          <a:ext cx="429985" cy="25037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715735</xdr:colOff>
      <xdr:row>44</xdr:row>
      <xdr:rowOff>48985</xdr:rowOff>
    </xdr:from>
    <xdr:to>
      <xdr:col>4</xdr:col>
      <xdr:colOff>1145720</xdr:colOff>
      <xdr:row>44</xdr:row>
      <xdr:rowOff>299358</xdr:rowOff>
    </xdr:to>
    <xdr:sp macro="" textlink="">
      <xdr:nvSpPr>
        <xdr:cNvPr id="17" name="円/楕円 16">
          <a:extLst>
            <a:ext uri="{FF2B5EF4-FFF2-40B4-BE49-F238E27FC236}">
              <a16:creationId xmlns:a16="http://schemas.microsoft.com/office/drawing/2014/main" id="{00000000-0008-0000-0700-000011000000}"/>
            </a:ext>
          </a:extLst>
        </xdr:cNvPr>
        <xdr:cNvSpPr/>
      </xdr:nvSpPr>
      <xdr:spPr>
        <a:xfrm>
          <a:off x="4706710" y="20413435"/>
          <a:ext cx="429985" cy="25037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772885</xdr:colOff>
      <xdr:row>39</xdr:row>
      <xdr:rowOff>146957</xdr:rowOff>
    </xdr:from>
    <xdr:to>
      <xdr:col>4</xdr:col>
      <xdr:colOff>1202870</xdr:colOff>
      <xdr:row>39</xdr:row>
      <xdr:rowOff>397330</xdr:rowOff>
    </xdr:to>
    <xdr:sp macro="" textlink="">
      <xdr:nvSpPr>
        <xdr:cNvPr id="18" name="円/楕円 17">
          <a:extLst>
            <a:ext uri="{FF2B5EF4-FFF2-40B4-BE49-F238E27FC236}">
              <a16:creationId xmlns:a16="http://schemas.microsoft.com/office/drawing/2014/main" id="{00000000-0008-0000-0700-000012000000}"/>
            </a:ext>
          </a:extLst>
        </xdr:cNvPr>
        <xdr:cNvSpPr/>
      </xdr:nvSpPr>
      <xdr:spPr>
        <a:xfrm>
          <a:off x="4763860" y="18034907"/>
          <a:ext cx="429985" cy="25037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775607</xdr:colOff>
      <xdr:row>40</xdr:row>
      <xdr:rowOff>149679</xdr:rowOff>
    </xdr:from>
    <xdr:to>
      <xdr:col>4</xdr:col>
      <xdr:colOff>1205592</xdr:colOff>
      <xdr:row>40</xdr:row>
      <xdr:rowOff>400052</xdr:rowOff>
    </xdr:to>
    <xdr:sp macro="" textlink="">
      <xdr:nvSpPr>
        <xdr:cNvPr id="19" name="円/楕円 18">
          <a:extLst>
            <a:ext uri="{FF2B5EF4-FFF2-40B4-BE49-F238E27FC236}">
              <a16:creationId xmlns:a16="http://schemas.microsoft.com/office/drawing/2014/main" id="{00000000-0008-0000-0700-000013000000}"/>
            </a:ext>
          </a:extLst>
        </xdr:cNvPr>
        <xdr:cNvSpPr/>
      </xdr:nvSpPr>
      <xdr:spPr>
        <a:xfrm>
          <a:off x="4766582" y="18609129"/>
          <a:ext cx="429985" cy="25037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805543</xdr:colOff>
      <xdr:row>37</xdr:row>
      <xdr:rowOff>166007</xdr:rowOff>
    </xdr:from>
    <xdr:to>
      <xdr:col>4</xdr:col>
      <xdr:colOff>1235528</xdr:colOff>
      <xdr:row>37</xdr:row>
      <xdr:rowOff>416380</xdr:rowOff>
    </xdr:to>
    <xdr:sp macro="" textlink="">
      <xdr:nvSpPr>
        <xdr:cNvPr id="20" name="円/楕円 19">
          <a:extLst>
            <a:ext uri="{FF2B5EF4-FFF2-40B4-BE49-F238E27FC236}">
              <a16:creationId xmlns:a16="http://schemas.microsoft.com/office/drawing/2014/main" id="{00000000-0008-0000-0700-000014000000}"/>
            </a:ext>
          </a:extLst>
        </xdr:cNvPr>
        <xdr:cNvSpPr/>
      </xdr:nvSpPr>
      <xdr:spPr>
        <a:xfrm>
          <a:off x="4796518" y="16910957"/>
          <a:ext cx="429985" cy="25037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781050</xdr:colOff>
      <xdr:row>38</xdr:row>
      <xdr:rowOff>155121</xdr:rowOff>
    </xdr:from>
    <xdr:to>
      <xdr:col>4</xdr:col>
      <xdr:colOff>1211035</xdr:colOff>
      <xdr:row>38</xdr:row>
      <xdr:rowOff>405494</xdr:rowOff>
    </xdr:to>
    <xdr:sp macro="" textlink="">
      <xdr:nvSpPr>
        <xdr:cNvPr id="21" name="円/楕円 20">
          <a:extLst>
            <a:ext uri="{FF2B5EF4-FFF2-40B4-BE49-F238E27FC236}">
              <a16:creationId xmlns:a16="http://schemas.microsoft.com/office/drawing/2014/main" id="{00000000-0008-0000-0700-000015000000}"/>
            </a:ext>
          </a:extLst>
        </xdr:cNvPr>
        <xdr:cNvSpPr/>
      </xdr:nvSpPr>
      <xdr:spPr>
        <a:xfrm>
          <a:off x="4772025" y="17471571"/>
          <a:ext cx="429985" cy="25037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8164</xdr:colOff>
      <xdr:row>35</xdr:row>
      <xdr:rowOff>144235</xdr:rowOff>
    </xdr:from>
    <xdr:to>
      <xdr:col>5</xdr:col>
      <xdr:colOff>438149</xdr:colOff>
      <xdr:row>35</xdr:row>
      <xdr:rowOff>394608</xdr:rowOff>
    </xdr:to>
    <xdr:sp macro="" textlink="">
      <xdr:nvSpPr>
        <xdr:cNvPr id="22" name="円/楕円 21">
          <a:extLst>
            <a:ext uri="{FF2B5EF4-FFF2-40B4-BE49-F238E27FC236}">
              <a16:creationId xmlns:a16="http://schemas.microsoft.com/office/drawing/2014/main" id="{00000000-0008-0000-0700-000016000000}"/>
            </a:ext>
          </a:extLst>
        </xdr:cNvPr>
        <xdr:cNvSpPr/>
      </xdr:nvSpPr>
      <xdr:spPr>
        <a:xfrm>
          <a:off x="5246914" y="15746185"/>
          <a:ext cx="429985" cy="25037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65314</xdr:colOff>
      <xdr:row>36</xdr:row>
      <xdr:rowOff>160565</xdr:rowOff>
    </xdr:from>
    <xdr:to>
      <xdr:col>5</xdr:col>
      <xdr:colOff>495299</xdr:colOff>
      <xdr:row>36</xdr:row>
      <xdr:rowOff>410938</xdr:rowOff>
    </xdr:to>
    <xdr:sp macro="" textlink="">
      <xdr:nvSpPr>
        <xdr:cNvPr id="23" name="円/楕円 22">
          <a:extLst>
            <a:ext uri="{FF2B5EF4-FFF2-40B4-BE49-F238E27FC236}">
              <a16:creationId xmlns:a16="http://schemas.microsoft.com/office/drawing/2014/main" id="{00000000-0008-0000-0700-000017000000}"/>
            </a:ext>
          </a:extLst>
        </xdr:cNvPr>
        <xdr:cNvSpPr/>
      </xdr:nvSpPr>
      <xdr:spPr>
        <a:xfrm>
          <a:off x="5304064" y="16334015"/>
          <a:ext cx="429985" cy="25037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1249136</xdr:colOff>
      <xdr:row>34</xdr:row>
      <xdr:rowOff>146957</xdr:rowOff>
    </xdr:from>
    <xdr:to>
      <xdr:col>5</xdr:col>
      <xdr:colOff>427264</xdr:colOff>
      <xdr:row>34</xdr:row>
      <xdr:rowOff>397330</xdr:rowOff>
    </xdr:to>
    <xdr:sp macro="" textlink="">
      <xdr:nvSpPr>
        <xdr:cNvPr id="24" name="円/楕円 23">
          <a:extLst>
            <a:ext uri="{FF2B5EF4-FFF2-40B4-BE49-F238E27FC236}">
              <a16:creationId xmlns:a16="http://schemas.microsoft.com/office/drawing/2014/main" id="{00000000-0008-0000-0700-000018000000}"/>
            </a:ext>
          </a:extLst>
        </xdr:cNvPr>
        <xdr:cNvSpPr/>
      </xdr:nvSpPr>
      <xdr:spPr>
        <a:xfrm>
          <a:off x="5240111" y="15177407"/>
          <a:ext cx="425903" cy="25037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166007</xdr:colOff>
      <xdr:row>47</xdr:row>
      <xdr:rowOff>340178</xdr:rowOff>
    </xdr:from>
    <xdr:to>
      <xdr:col>4</xdr:col>
      <xdr:colOff>707571</xdr:colOff>
      <xdr:row>47</xdr:row>
      <xdr:rowOff>606879</xdr:rowOff>
    </xdr:to>
    <xdr:sp macro="" textlink="">
      <xdr:nvSpPr>
        <xdr:cNvPr id="25" name="円/楕円 24">
          <a:extLst>
            <a:ext uri="{FF2B5EF4-FFF2-40B4-BE49-F238E27FC236}">
              <a16:creationId xmlns:a16="http://schemas.microsoft.com/office/drawing/2014/main" id="{00000000-0008-0000-0700-000019000000}"/>
            </a:ext>
          </a:extLst>
        </xdr:cNvPr>
        <xdr:cNvSpPr/>
      </xdr:nvSpPr>
      <xdr:spPr>
        <a:xfrm>
          <a:off x="4156982" y="22228628"/>
          <a:ext cx="541564" cy="266701"/>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163286</xdr:colOff>
      <xdr:row>46</xdr:row>
      <xdr:rowOff>149679</xdr:rowOff>
    </xdr:from>
    <xdr:to>
      <xdr:col>4</xdr:col>
      <xdr:colOff>593271</xdr:colOff>
      <xdr:row>46</xdr:row>
      <xdr:rowOff>400052</xdr:rowOff>
    </xdr:to>
    <xdr:sp macro="" textlink="">
      <xdr:nvSpPr>
        <xdr:cNvPr id="26" name="円/楕円 25">
          <a:extLst>
            <a:ext uri="{FF2B5EF4-FFF2-40B4-BE49-F238E27FC236}">
              <a16:creationId xmlns:a16="http://schemas.microsoft.com/office/drawing/2014/main" id="{00000000-0008-0000-0700-00001A000000}"/>
            </a:ext>
          </a:extLst>
        </xdr:cNvPr>
        <xdr:cNvSpPr/>
      </xdr:nvSpPr>
      <xdr:spPr>
        <a:xfrm>
          <a:off x="4163786" y="21267965"/>
          <a:ext cx="429985" cy="25037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0</xdr:colOff>
      <xdr:row>8</xdr:row>
      <xdr:rowOff>0</xdr:rowOff>
    </xdr:from>
    <xdr:to>
      <xdr:col>23</xdr:col>
      <xdr:colOff>0</xdr:colOff>
      <xdr:row>9</xdr:row>
      <xdr:rowOff>0</xdr:rowOff>
    </xdr:to>
    <xdr:sp macro="" textlink="">
      <xdr:nvSpPr>
        <xdr:cNvPr id="2" name="AutoShape 32">
          <a:extLst>
            <a:ext uri="{FF2B5EF4-FFF2-40B4-BE49-F238E27FC236}">
              <a16:creationId xmlns:a16="http://schemas.microsoft.com/office/drawing/2014/main" id="{00000000-0008-0000-0E00-000002000000}"/>
            </a:ext>
          </a:extLst>
        </xdr:cNvPr>
        <xdr:cNvSpPr>
          <a:spLocks noChangeArrowheads="1"/>
        </xdr:cNvSpPr>
      </xdr:nvSpPr>
      <xdr:spPr bwMode="auto">
        <a:xfrm>
          <a:off x="8715375" y="1752600"/>
          <a:ext cx="0" cy="219075"/>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１年目：85％以下</a:t>
          </a:r>
        </a:p>
        <a:p>
          <a:pPr algn="l" rtl="0">
            <a:defRPr sz="1000"/>
          </a:pPr>
          <a:r>
            <a:rPr lang="ja-JP" altLang="en-US" sz="1000" b="0" i="0" u="none" strike="noStrike" baseline="0">
              <a:solidFill>
                <a:srgbClr val="000000"/>
              </a:solidFill>
              <a:latin typeface="ＭＳ Ｐゴシック"/>
              <a:ea typeface="ＭＳ Ｐゴシック"/>
            </a:rPr>
            <a:t>２年目以降：95％以下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9</xdr:row>
      <xdr:rowOff>0</xdr:rowOff>
    </xdr:from>
    <xdr:to>
      <xdr:col>15</xdr:col>
      <xdr:colOff>0</xdr:colOff>
      <xdr:row>10</xdr:row>
      <xdr:rowOff>0</xdr:rowOff>
    </xdr:to>
    <xdr:sp macro="" textlink="">
      <xdr:nvSpPr>
        <xdr:cNvPr id="2" name="AutoShape 32">
          <a:extLst>
            <a:ext uri="{FF2B5EF4-FFF2-40B4-BE49-F238E27FC236}">
              <a16:creationId xmlns:a16="http://schemas.microsoft.com/office/drawing/2014/main" id="{00000000-0008-0000-0F00-000002000000}"/>
            </a:ext>
          </a:extLst>
        </xdr:cNvPr>
        <xdr:cNvSpPr>
          <a:spLocks noChangeArrowheads="1"/>
        </xdr:cNvSpPr>
      </xdr:nvSpPr>
      <xdr:spPr bwMode="auto">
        <a:xfrm>
          <a:off x="8181975" y="1971675"/>
          <a:ext cx="0" cy="219075"/>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１年目：85％以下</a:t>
          </a:r>
        </a:p>
        <a:p>
          <a:pPr algn="l" rtl="0">
            <a:defRPr sz="1000"/>
          </a:pPr>
          <a:r>
            <a:rPr lang="ja-JP" altLang="en-US" sz="1000" b="0" i="0" u="none" strike="noStrike" baseline="0">
              <a:solidFill>
                <a:srgbClr val="000000"/>
              </a:solidFill>
              <a:latin typeface="ＭＳ Ｐゴシック"/>
              <a:ea typeface="ＭＳ Ｐゴシック"/>
            </a:rPr>
            <a:t>２年目以降：95％以下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0"/>
  <sheetViews>
    <sheetView tabSelected="1" zoomScaleNormal="100" workbookViewId="0">
      <selection activeCell="H21" sqref="H21"/>
    </sheetView>
  </sheetViews>
  <sheetFormatPr defaultRowHeight="18" customHeight="1" x14ac:dyDescent="0.15"/>
  <cols>
    <col min="1" max="1" width="5.875" style="1" customWidth="1"/>
    <col min="2" max="3" width="26.875" style="1" customWidth="1"/>
    <col min="4" max="4" width="10.375" style="1" bestFit="1" customWidth="1"/>
    <col min="5" max="5" width="14.625" style="1" customWidth="1"/>
    <col min="6" max="16384" width="9" style="1"/>
  </cols>
  <sheetData>
    <row r="1" spans="1:5" ht="18" customHeight="1" x14ac:dyDescent="0.15">
      <c r="A1" s="542" t="s">
        <v>184</v>
      </c>
      <c r="B1" s="542"/>
      <c r="C1" s="542"/>
      <c r="D1" s="542"/>
      <c r="E1" s="542"/>
    </row>
    <row r="2" spans="1:5" ht="18" customHeight="1" x14ac:dyDescent="0.15">
      <c r="A2" s="2"/>
      <c r="B2" s="2"/>
      <c r="C2" s="2"/>
      <c r="D2" s="2"/>
      <c r="E2" s="2"/>
    </row>
    <row r="3" spans="1:5" ht="18" customHeight="1" x14ac:dyDescent="0.15">
      <c r="D3" s="3" t="s">
        <v>0</v>
      </c>
      <c r="E3" s="4"/>
    </row>
    <row r="4" spans="1:5" ht="18" customHeight="1" x14ac:dyDescent="0.15">
      <c r="D4" s="3" t="s">
        <v>1</v>
      </c>
      <c r="E4" s="4"/>
    </row>
    <row r="5" spans="1:5" ht="18" customHeight="1" x14ac:dyDescent="0.15">
      <c r="D5" s="3" t="s">
        <v>2</v>
      </c>
      <c r="E5" s="4"/>
    </row>
    <row r="6" spans="1:5" ht="18" customHeight="1" x14ac:dyDescent="0.15">
      <c r="D6" s="5"/>
      <c r="E6" s="6"/>
    </row>
    <row r="7" spans="1:5" ht="18" customHeight="1" thickBot="1" x14ac:dyDescent="0.2">
      <c r="A7" s="1" t="s">
        <v>3</v>
      </c>
    </row>
    <row r="8" spans="1:5" ht="18" customHeight="1" x14ac:dyDescent="0.15">
      <c r="A8" s="543" t="s">
        <v>4</v>
      </c>
      <c r="B8" s="545" t="s">
        <v>5</v>
      </c>
      <c r="C8" s="546"/>
      <c r="D8" s="547"/>
      <c r="E8" s="548" t="s">
        <v>6</v>
      </c>
    </row>
    <row r="9" spans="1:5" ht="18" customHeight="1" thickBot="1" x14ac:dyDescent="0.2">
      <c r="A9" s="544"/>
      <c r="B9" s="7" t="s">
        <v>7</v>
      </c>
      <c r="C9" s="8" t="s">
        <v>8</v>
      </c>
      <c r="D9" s="9" t="s">
        <v>9</v>
      </c>
      <c r="E9" s="549"/>
    </row>
    <row r="10" spans="1:5" ht="18" customHeight="1" x14ac:dyDescent="0.15">
      <c r="A10" s="10">
        <v>1</v>
      </c>
      <c r="B10" s="11"/>
      <c r="C10" s="12"/>
      <c r="D10" s="13"/>
      <c r="E10" s="14"/>
    </row>
    <row r="11" spans="1:5" ht="18" customHeight="1" x14ac:dyDescent="0.15">
      <c r="A11" s="15">
        <v>2</v>
      </c>
      <c r="B11" s="16"/>
      <c r="C11" s="4"/>
      <c r="D11" s="17"/>
      <c r="E11" s="18"/>
    </row>
    <row r="12" spans="1:5" ht="18" customHeight="1" thickBot="1" x14ac:dyDescent="0.2">
      <c r="A12" s="19">
        <v>3</v>
      </c>
      <c r="B12" s="20"/>
      <c r="C12" s="21"/>
      <c r="D12" s="22"/>
      <c r="E12" s="23"/>
    </row>
    <row r="13" spans="1:5" ht="18" customHeight="1" x14ac:dyDescent="0.15">
      <c r="A13" s="24"/>
      <c r="B13" s="6"/>
      <c r="C13" s="6"/>
      <c r="D13" s="6"/>
    </row>
    <row r="14" spans="1:5" ht="18" customHeight="1" thickBot="1" x14ac:dyDescent="0.2">
      <c r="A14" s="1" t="s">
        <v>378</v>
      </c>
    </row>
    <row r="15" spans="1:5" ht="18" customHeight="1" x14ac:dyDescent="0.15">
      <c r="A15" s="543" t="s">
        <v>4</v>
      </c>
      <c r="B15" s="545" t="s">
        <v>5</v>
      </c>
      <c r="C15" s="546"/>
      <c r="D15" s="547"/>
      <c r="E15" s="548" t="s">
        <v>6</v>
      </c>
    </row>
    <row r="16" spans="1:5" ht="18" customHeight="1" thickBot="1" x14ac:dyDescent="0.2">
      <c r="A16" s="544"/>
      <c r="B16" s="7" t="s">
        <v>7</v>
      </c>
      <c r="C16" s="8" t="s">
        <v>8</v>
      </c>
      <c r="D16" s="9" t="s">
        <v>9</v>
      </c>
      <c r="E16" s="549"/>
    </row>
    <row r="17" spans="1:5" ht="18" customHeight="1" x14ac:dyDescent="0.15">
      <c r="A17" s="10">
        <v>1</v>
      </c>
      <c r="B17" s="11"/>
      <c r="C17" s="12"/>
      <c r="D17" s="13"/>
      <c r="E17" s="14"/>
    </row>
    <row r="18" spans="1:5" ht="18" customHeight="1" x14ac:dyDescent="0.15">
      <c r="A18" s="15">
        <v>2</v>
      </c>
      <c r="B18" s="16"/>
      <c r="C18" s="4"/>
      <c r="D18" s="17"/>
      <c r="E18" s="18"/>
    </row>
    <row r="19" spans="1:5" ht="18" customHeight="1" thickBot="1" x14ac:dyDescent="0.2">
      <c r="A19" s="19">
        <v>3</v>
      </c>
      <c r="B19" s="20"/>
      <c r="C19" s="21"/>
      <c r="D19" s="22"/>
      <c r="E19" s="23"/>
    </row>
    <row r="21" spans="1:5" ht="18" customHeight="1" thickBot="1" x14ac:dyDescent="0.2">
      <c r="A21" s="1" t="s">
        <v>379</v>
      </c>
    </row>
    <row r="22" spans="1:5" ht="18" customHeight="1" x14ac:dyDescent="0.15">
      <c r="A22" s="543" t="s">
        <v>4</v>
      </c>
      <c r="B22" s="545" t="s">
        <v>5</v>
      </c>
      <c r="C22" s="546"/>
      <c r="D22" s="547"/>
      <c r="E22" s="548" t="s">
        <v>6</v>
      </c>
    </row>
    <row r="23" spans="1:5" ht="18" customHeight="1" thickBot="1" x14ac:dyDescent="0.2">
      <c r="A23" s="544"/>
      <c r="B23" s="7" t="s">
        <v>7</v>
      </c>
      <c r="C23" s="8" t="s">
        <v>8</v>
      </c>
      <c r="D23" s="9" t="s">
        <v>9</v>
      </c>
      <c r="E23" s="549"/>
    </row>
    <row r="24" spans="1:5" ht="18" customHeight="1" x14ac:dyDescent="0.15">
      <c r="A24" s="10">
        <v>1</v>
      </c>
      <c r="B24" s="11"/>
      <c r="C24" s="12"/>
      <c r="D24" s="13"/>
      <c r="E24" s="14"/>
    </row>
    <row r="25" spans="1:5" ht="18" customHeight="1" x14ac:dyDescent="0.15">
      <c r="A25" s="15">
        <v>2</v>
      </c>
      <c r="B25" s="16"/>
      <c r="C25" s="4"/>
      <c r="D25" s="17"/>
      <c r="E25" s="18"/>
    </row>
    <row r="26" spans="1:5" ht="18" customHeight="1" thickBot="1" x14ac:dyDescent="0.2">
      <c r="A26" s="19">
        <v>3</v>
      </c>
      <c r="B26" s="20"/>
      <c r="C26" s="21"/>
      <c r="D26" s="22"/>
      <c r="E26" s="23"/>
    </row>
    <row r="27" spans="1:5" ht="18" customHeight="1" x14ac:dyDescent="0.15">
      <c r="A27" s="24"/>
      <c r="B27" s="6"/>
      <c r="C27" s="6"/>
      <c r="D27" s="6"/>
    </row>
    <row r="28" spans="1:5" ht="18" customHeight="1" x14ac:dyDescent="0.15">
      <c r="A28" s="541" t="s">
        <v>380</v>
      </c>
      <c r="B28" s="541"/>
      <c r="C28" s="541"/>
      <c r="D28" s="541"/>
      <c r="E28" s="541"/>
    </row>
    <row r="29" spans="1:5" ht="18" customHeight="1" x14ac:dyDescent="0.15">
      <c r="A29" s="541" t="s">
        <v>447</v>
      </c>
      <c r="B29" s="541"/>
      <c r="C29" s="541"/>
      <c r="D29" s="541"/>
      <c r="E29" s="541"/>
    </row>
    <row r="30" spans="1:5" ht="18" customHeight="1" x14ac:dyDescent="0.15">
      <c r="A30" s="496" t="s">
        <v>10</v>
      </c>
      <c r="B30" s="496"/>
      <c r="C30" s="496"/>
      <c r="D30" s="496"/>
      <c r="E30" s="496"/>
    </row>
  </sheetData>
  <mergeCells count="12">
    <mergeCell ref="A29:E29"/>
    <mergeCell ref="A1:E1"/>
    <mergeCell ref="A8:A9"/>
    <mergeCell ref="B8:D8"/>
    <mergeCell ref="E8:E9"/>
    <mergeCell ref="A15:A16"/>
    <mergeCell ref="B15:D15"/>
    <mergeCell ref="E15:E16"/>
    <mergeCell ref="A28:E28"/>
    <mergeCell ref="A22:A23"/>
    <mergeCell ref="B22:D22"/>
    <mergeCell ref="E22:E23"/>
  </mergeCells>
  <phoneticPr fontId="4"/>
  <printOptions horizontalCentered="1"/>
  <pageMargins left="0.7" right="0.7" top="0.75" bottom="0.75" header="0.3" footer="0.3"/>
  <pageSetup paperSize="9" orientation="portrait" r:id="rId1"/>
  <headerFooter alignWithMargins="0">
    <oddHeader>&amp;R&amp;A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AA59"/>
  <sheetViews>
    <sheetView showGridLines="0" view="pageBreakPreview" zoomScaleNormal="85" zoomScaleSheetLayoutView="100" workbookViewId="0">
      <pane xSplit="10" ySplit="9" topLeftCell="K38" activePane="bottomRight" state="frozen"/>
      <selection activeCell="I8" sqref="I8"/>
      <selection pane="topRight" activeCell="I8" sqref="I8"/>
      <selection pane="bottomLeft" activeCell="I8" sqref="I8"/>
      <selection pane="bottomRight" activeCell="H8" sqref="H8:J8"/>
    </sheetView>
  </sheetViews>
  <sheetFormatPr defaultRowHeight="17.25" customHeight="1" x14ac:dyDescent="0.15"/>
  <cols>
    <col min="1" max="1" width="1.375" style="44" customWidth="1"/>
    <col min="2" max="3" width="2.375" style="44" customWidth="1"/>
    <col min="4" max="4" width="8.25" style="44" bestFit="1" customWidth="1"/>
    <col min="5" max="5" width="2.875" style="44" bestFit="1" customWidth="1"/>
    <col min="6" max="6" width="4" style="44" bestFit="1" customWidth="1"/>
    <col min="7" max="7" width="4.25" style="44" bestFit="1" customWidth="1"/>
    <col min="8" max="8" width="2.75" style="44" customWidth="1"/>
    <col min="9" max="9" width="5.125" style="44" bestFit="1" customWidth="1"/>
    <col min="10" max="10" width="4.5" style="44" customWidth="1"/>
    <col min="11" max="11" width="5.625" style="44" customWidth="1"/>
    <col min="12" max="16" width="5.625" style="45" customWidth="1"/>
    <col min="17" max="22" width="5.625" style="44" customWidth="1"/>
    <col min="23" max="23" width="9" style="44"/>
    <col min="24" max="24" width="1.5" style="44" customWidth="1"/>
    <col min="25" max="256" width="9" style="44"/>
    <col min="257" max="257" width="1.375" style="44" customWidth="1"/>
    <col min="258" max="259" width="2.375" style="44" customWidth="1"/>
    <col min="260" max="260" width="8.25" style="44" bestFit="1" customWidth="1"/>
    <col min="261" max="261" width="2.875" style="44" bestFit="1" customWidth="1"/>
    <col min="262" max="262" width="4" style="44" bestFit="1" customWidth="1"/>
    <col min="263" max="263" width="4.25" style="44" bestFit="1" customWidth="1"/>
    <col min="264" max="264" width="2.75" style="44" customWidth="1"/>
    <col min="265" max="265" width="5.125" style="44" bestFit="1" customWidth="1"/>
    <col min="266" max="266" width="4.5" style="44" customWidth="1"/>
    <col min="267" max="278" width="5.625" style="44" customWidth="1"/>
    <col min="279" max="279" width="9" style="44"/>
    <col min="280" max="280" width="1.5" style="44" customWidth="1"/>
    <col min="281" max="512" width="9" style="44"/>
    <col min="513" max="513" width="1.375" style="44" customWidth="1"/>
    <col min="514" max="515" width="2.375" style="44" customWidth="1"/>
    <col min="516" max="516" width="8.25" style="44" bestFit="1" customWidth="1"/>
    <col min="517" max="517" width="2.875" style="44" bestFit="1" customWidth="1"/>
    <col min="518" max="518" width="4" style="44" bestFit="1" customWidth="1"/>
    <col min="519" max="519" width="4.25" style="44" bestFit="1" customWidth="1"/>
    <col min="520" max="520" width="2.75" style="44" customWidth="1"/>
    <col min="521" max="521" width="5.125" style="44" bestFit="1" customWidth="1"/>
    <col min="522" max="522" width="4.5" style="44" customWidth="1"/>
    <col min="523" max="534" width="5.625" style="44" customWidth="1"/>
    <col min="535" max="535" width="9" style="44"/>
    <col min="536" max="536" width="1.5" style="44" customWidth="1"/>
    <col min="537" max="768" width="9" style="44"/>
    <col min="769" max="769" width="1.375" style="44" customWidth="1"/>
    <col min="770" max="771" width="2.375" style="44" customWidth="1"/>
    <col min="772" max="772" width="8.25" style="44" bestFit="1" customWidth="1"/>
    <col min="773" max="773" width="2.875" style="44" bestFit="1" customWidth="1"/>
    <col min="774" max="774" width="4" style="44" bestFit="1" customWidth="1"/>
    <col min="775" max="775" width="4.25" style="44" bestFit="1" customWidth="1"/>
    <col min="776" max="776" width="2.75" style="44" customWidth="1"/>
    <col min="777" max="777" width="5.125" style="44" bestFit="1" customWidth="1"/>
    <col min="778" max="778" width="4.5" style="44" customWidth="1"/>
    <col min="779" max="790" width="5.625" style="44" customWidth="1"/>
    <col min="791" max="791" width="9" style="44"/>
    <col min="792" max="792" width="1.5" style="44" customWidth="1"/>
    <col min="793" max="1024" width="9" style="44"/>
    <col min="1025" max="1025" width="1.375" style="44" customWidth="1"/>
    <col min="1026" max="1027" width="2.375" style="44" customWidth="1"/>
    <col min="1028" max="1028" width="8.25" style="44" bestFit="1" customWidth="1"/>
    <col min="1029" max="1029" width="2.875" style="44" bestFit="1" customWidth="1"/>
    <col min="1030" max="1030" width="4" style="44" bestFit="1" customWidth="1"/>
    <col min="1031" max="1031" width="4.25" style="44" bestFit="1" customWidth="1"/>
    <col min="1032" max="1032" width="2.75" style="44" customWidth="1"/>
    <col min="1033" max="1033" width="5.125" style="44" bestFit="1" customWidth="1"/>
    <col min="1034" max="1034" width="4.5" style="44" customWidth="1"/>
    <col min="1035" max="1046" width="5.625" style="44" customWidth="1"/>
    <col min="1047" max="1047" width="9" style="44"/>
    <col min="1048" max="1048" width="1.5" style="44" customWidth="1"/>
    <col min="1049" max="1280" width="9" style="44"/>
    <col min="1281" max="1281" width="1.375" style="44" customWidth="1"/>
    <col min="1282" max="1283" width="2.375" style="44" customWidth="1"/>
    <col min="1284" max="1284" width="8.25" style="44" bestFit="1" customWidth="1"/>
    <col min="1285" max="1285" width="2.875" style="44" bestFit="1" customWidth="1"/>
    <col min="1286" max="1286" width="4" style="44" bestFit="1" customWidth="1"/>
    <col min="1287" max="1287" width="4.25" style="44" bestFit="1" customWidth="1"/>
    <col min="1288" max="1288" width="2.75" style="44" customWidth="1"/>
    <col min="1289" max="1289" width="5.125" style="44" bestFit="1" customWidth="1"/>
    <col min="1290" max="1290" width="4.5" style="44" customWidth="1"/>
    <col min="1291" max="1302" width="5.625" style="44" customWidth="1"/>
    <col min="1303" max="1303" width="9" style="44"/>
    <col min="1304" max="1304" width="1.5" style="44" customWidth="1"/>
    <col min="1305" max="1536" width="9" style="44"/>
    <col min="1537" max="1537" width="1.375" style="44" customWidth="1"/>
    <col min="1538" max="1539" width="2.375" style="44" customWidth="1"/>
    <col min="1540" max="1540" width="8.25" style="44" bestFit="1" customWidth="1"/>
    <col min="1541" max="1541" width="2.875" style="44" bestFit="1" customWidth="1"/>
    <col min="1542" max="1542" width="4" style="44" bestFit="1" customWidth="1"/>
    <col min="1543" max="1543" width="4.25" style="44" bestFit="1" customWidth="1"/>
    <col min="1544" max="1544" width="2.75" style="44" customWidth="1"/>
    <col min="1545" max="1545" width="5.125" style="44" bestFit="1" customWidth="1"/>
    <col min="1546" max="1546" width="4.5" style="44" customWidth="1"/>
    <col min="1547" max="1558" width="5.625" style="44" customWidth="1"/>
    <col min="1559" max="1559" width="9" style="44"/>
    <col min="1560" max="1560" width="1.5" style="44" customWidth="1"/>
    <col min="1561" max="1792" width="9" style="44"/>
    <col min="1793" max="1793" width="1.375" style="44" customWidth="1"/>
    <col min="1794" max="1795" width="2.375" style="44" customWidth="1"/>
    <col min="1796" max="1796" width="8.25" style="44" bestFit="1" customWidth="1"/>
    <col min="1797" max="1797" width="2.875" style="44" bestFit="1" customWidth="1"/>
    <col min="1798" max="1798" width="4" style="44" bestFit="1" customWidth="1"/>
    <col min="1799" max="1799" width="4.25" style="44" bestFit="1" customWidth="1"/>
    <col min="1800" max="1800" width="2.75" style="44" customWidth="1"/>
    <col min="1801" max="1801" width="5.125" style="44" bestFit="1" customWidth="1"/>
    <col min="1802" max="1802" width="4.5" style="44" customWidth="1"/>
    <col min="1803" max="1814" width="5.625" style="44" customWidth="1"/>
    <col min="1815" max="1815" width="9" style="44"/>
    <col min="1816" max="1816" width="1.5" style="44" customWidth="1"/>
    <col min="1817" max="2048" width="9" style="44"/>
    <col min="2049" max="2049" width="1.375" style="44" customWidth="1"/>
    <col min="2050" max="2051" width="2.375" style="44" customWidth="1"/>
    <col min="2052" max="2052" width="8.25" style="44" bestFit="1" customWidth="1"/>
    <col min="2053" max="2053" width="2.875" style="44" bestFit="1" customWidth="1"/>
    <col min="2054" max="2054" width="4" style="44" bestFit="1" customWidth="1"/>
    <col min="2055" max="2055" width="4.25" style="44" bestFit="1" customWidth="1"/>
    <col min="2056" max="2056" width="2.75" style="44" customWidth="1"/>
    <col min="2057" max="2057" width="5.125" style="44" bestFit="1" customWidth="1"/>
    <col min="2058" max="2058" width="4.5" style="44" customWidth="1"/>
    <col min="2059" max="2070" width="5.625" style="44" customWidth="1"/>
    <col min="2071" max="2071" width="9" style="44"/>
    <col min="2072" max="2072" width="1.5" style="44" customWidth="1"/>
    <col min="2073" max="2304" width="9" style="44"/>
    <col min="2305" max="2305" width="1.375" style="44" customWidth="1"/>
    <col min="2306" max="2307" width="2.375" style="44" customWidth="1"/>
    <col min="2308" max="2308" width="8.25" style="44" bestFit="1" customWidth="1"/>
    <col min="2309" max="2309" width="2.875" style="44" bestFit="1" customWidth="1"/>
    <col min="2310" max="2310" width="4" style="44" bestFit="1" customWidth="1"/>
    <col min="2311" max="2311" width="4.25" style="44" bestFit="1" customWidth="1"/>
    <col min="2312" max="2312" width="2.75" style="44" customWidth="1"/>
    <col min="2313" max="2313" width="5.125" style="44" bestFit="1" customWidth="1"/>
    <col min="2314" max="2314" width="4.5" style="44" customWidth="1"/>
    <col min="2315" max="2326" width="5.625" style="44" customWidth="1"/>
    <col min="2327" max="2327" width="9" style="44"/>
    <col min="2328" max="2328" width="1.5" style="44" customWidth="1"/>
    <col min="2329" max="2560" width="9" style="44"/>
    <col min="2561" max="2561" width="1.375" style="44" customWidth="1"/>
    <col min="2562" max="2563" width="2.375" style="44" customWidth="1"/>
    <col min="2564" max="2564" width="8.25" style="44" bestFit="1" customWidth="1"/>
    <col min="2565" max="2565" width="2.875" style="44" bestFit="1" customWidth="1"/>
    <col min="2566" max="2566" width="4" style="44" bestFit="1" customWidth="1"/>
    <col min="2567" max="2567" width="4.25" style="44" bestFit="1" customWidth="1"/>
    <col min="2568" max="2568" width="2.75" style="44" customWidth="1"/>
    <col min="2569" max="2569" width="5.125" style="44" bestFit="1" customWidth="1"/>
    <col min="2570" max="2570" width="4.5" style="44" customWidth="1"/>
    <col min="2571" max="2582" width="5.625" style="44" customWidth="1"/>
    <col min="2583" max="2583" width="9" style="44"/>
    <col min="2584" max="2584" width="1.5" style="44" customWidth="1"/>
    <col min="2585" max="2816" width="9" style="44"/>
    <col min="2817" max="2817" width="1.375" style="44" customWidth="1"/>
    <col min="2818" max="2819" width="2.375" style="44" customWidth="1"/>
    <col min="2820" max="2820" width="8.25" style="44" bestFit="1" customWidth="1"/>
    <col min="2821" max="2821" width="2.875" style="44" bestFit="1" customWidth="1"/>
    <col min="2822" max="2822" width="4" style="44" bestFit="1" customWidth="1"/>
    <col min="2823" max="2823" width="4.25" style="44" bestFit="1" customWidth="1"/>
    <col min="2824" max="2824" width="2.75" style="44" customWidth="1"/>
    <col min="2825" max="2825" width="5.125" style="44" bestFit="1" customWidth="1"/>
    <col min="2826" max="2826" width="4.5" style="44" customWidth="1"/>
    <col min="2827" max="2838" width="5.625" style="44" customWidth="1"/>
    <col min="2839" max="2839" width="9" style="44"/>
    <col min="2840" max="2840" width="1.5" style="44" customWidth="1"/>
    <col min="2841" max="3072" width="9" style="44"/>
    <col min="3073" max="3073" width="1.375" style="44" customWidth="1"/>
    <col min="3074" max="3075" width="2.375" style="44" customWidth="1"/>
    <col min="3076" max="3076" width="8.25" style="44" bestFit="1" customWidth="1"/>
    <col min="3077" max="3077" width="2.875" style="44" bestFit="1" customWidth="1"/>
    <col min="3078" max="3078" width="4" style="44" bestFit="1" customWidth="1"/>
    <col min="3079" max="3079" width="4.25" style="44" bestFit="1" customWidth="1"/>
    <col min="3080" max="3080" width="2.75" style="44" customWidth="1"/>
    <col min="3081" max="3081" width="5.125" style="44" bestFit="1" customWidth="1"/>
    <col min="3082" max="3082" width="4.5" style="44" customWidth="1"/>
    <col min="3083" max="3094" width="5.625" style="44" customWidth="1"/>
    <col min="3095" max="3095" width="9" style="44"/>
    <col min="3096" max="3096" width="1.5" style="44" customWidth="1"/>
    <col min="3097" max="3328" width="9" style="44"/>
    <col min="3329" max="3329" width="1.375" style="44" customWidth="1"/>
    <col min="3330" max="3331" width="2.375" style="44" customWidth="1"/>
    <col min="3332" max="3332" width="8.25" style="44" bestFit="1" customWidth="1"/>
    <col min="3333" max="3333" width="2.875" style="44" bestFit="1" customWidth="1"/>
    <col min="3334" max="3334" width="4" style="44" bestFit="1" customWidth="1"/>
    <col min="3335" max="3335" width="4.25" style="44" bestFit="1" customWidth="1"/>
    <col min="3336" max="3336" width="2.75" style="44" customWidth="1"/>
    <col min="3337" max="3337" width="5.125" style="44" bestFit="1" customWidth="1"/>
    <col min="3338" max="3338" width="4.5" style="44" customWidth="1"/>
    <col min="3339" max="3350" width="5.625" style="44" customWidth="1"/>
    <col min="3351" max="3351" width="9" style="44"/>
    <col min="3352" max="3352" width="1.5" style="44" customWidth="1"/>
    <col min="3353" max="3584" width="9" style="44"/>
    <col min="3585" max="3585" width="1.375" style="44" customWidth="1"/>
    <col min="3586" max="3587" width="2.375" style="44" customWidth="1"/>
    <col min="3588" max="3588" width="8.25" style="44" bestFit="1" customWidth="1"/>
    <col min="3589" max="3589" width="2.875" style="44" bestFit="1" customWidth="1"/>
    <col min="3590" max="3590" width="4" style="44" bestFit="1" customWidth="1"/>
    <col min="3591" max="3591" width="4.25" style="44" bestFit="1" customWidth="1"/>
    <col min="3592" max="3592" width="2.75" style="44" customWidth="1"/>
    <col min="3593" max="3593" width="5.125" style="44" bestFit="1" customWidth="1"/>
    <col min="3594" max="3594" width="4.5" style="44" customWidth="1"/>
    <col min="3595" max="3606" width="5.625" style="44" customWidth="1"/>
    <col min="3607" max="3607" width="9" style="44"/>
    <col min="3608" max="3608" width="1.5" style="44" customWidth="1"/>
    <col min="3609" max="3840" width="9" style="44"/>
    <col min="3841" max="3841" width="1.375" style="44" customWidth="1"/>
    <col min="3842" max="3843" width="2.375" style="44" customWidth="1"/>
    <col min="3844" max="3844" width="8.25" style="44" bestFit="1" customWidth="1"/>
    <col min="3845" max="3845" width="2.875" style="44" bestFit="1" customWidth="1"/>
    <col min="3846" max="3846" width="4" style="44" bestFit="1" customWidth="1"/>
    <col min="3847" max="3847" width="4.25" style="44" bestFit="1" customWidth="1"/>
    <col min="3848" max="3848" width="2.75" style="44" customWidth="1"/>
    <col min="3849" max="3849" width="5.125" style="44" bestFit="1" customWidth="1"/>
    <col min="3850" max="3850" width="4.5" style="44" customWidth="1"/>
    <col min="3851" max="3862" width="5.625" style="44" customWidth="1"/>
    <col min="3863" max="3863" width="9" style="44"/>
    <col min="3864" max="3864" width="1.5" style="44" customWidth="1"/>
    <col min="3865" max="4096" width="9" style="44"/>
    <col min="4097" max="4097" width="1.375" style="44" customWidth="1"/>
    <col min="4098" max="4099" width="2.375" style="44" customWidth="1"/>
    <col min="4100" max="4100" width="8.25" style="44" bestFit="1" customWidth="1"/>
    <col min="4101" max="4101" width="2.875" style="44" bestFit="1" customWidth="1"/>
    <col min="4102" max="4102" width="4" style="44" bestFit="1" customWidth="1"/>
    <col min="4103" max="4103" width="4.25" style="44" bestFit="1" customWidth="1"/>
    <col min="4104" max="4104" width="2.75" style="44" customWidth="1"/>
    <col min="4105" max="4105" width="5.125" style="44" bestFit="1" customWidth="1"/>
    <col min="4106" max="4106" width="4.5" style="44" customWidth="1"/>
    <col min="4107" max="4118" width="5.625" style="44" customWidth="1"/>
    <col min="4119" max="4119" width="9" style="44"/>
    <col min="4120" max="4120" width="1.5" style="44" customWidth="1"/>
    <col min="4121" max="4352" width="9" style="44"/>
    <col min="4353" max="4353" width="1.375" style="44" customWidth="1"/>
    <col min="4354" max="4355" width="2.375" style="44" customWidth="1"/>
    <col min="4356" max="4356" width="8.25" style="44" bestFit="1" customWidth="1"/>
    <col min="4357" max="4357" width="2.875" style="44" bestFit="1" customWidth="1"/>
    <col min="4358" max="4358" width="4" style="44" bestFit="1" customWidth="1"/>
    <col min="4359" max="4359" width="4.25" style="44" bestFit="1" customWidth="1"/>
    <col min="4360" max="4360" width="2.75" style="44" customWidth="1"/>
    <col min="4361" max="4361" width="5.125" style="44" bestFit="1" customWidth="1"/>
    <col min="4362" max="4362" width="4.5" style="44" customWidth="1"/>
    <col min="4363" max="4374" width="5.625" style="44" customWidth="1"/>
    <col min="4375" max="4375" width="9" style="44"/>
    <col min="4376" max="4376" width="1.5" style="44" customWidth="1"/>
    <col min="4377" max="4608" width="9" style="44"/>
    <col min="4609" max="4609" width="1.375" style="44" customWidth="1"/>
    <col min="4610" max="4611" width="2.375" style="44" customWidth="1"/>
    <col min="4612" max="4612" width="8.25" style="44" bestFit="1" customWidth="1"/>
    <col min="4613" max="4613" width="2.875" style="44" bestFit="1" customWidth="1"/>
    <col min="4614" max="4614" width="4" style="44" bestFit="1" customWidth="1"/>
    <col min="4615" max="4615" width="4.25" style="44" bestFit="1" customWidth="1"/>
    <col min="4616" max="4616" width="2.75" style="44" customWidth="1"/>
    <col min="4617" max="4617" width="5.125" style="44" bestFit="1" customWidth="1"/>
    <col min="4618" max="4618" width="4.5" style="44" customWidth="1"/>
    <col min="4619" max="4630" width="5.625" style="44" customWidth="1"/>
    <col min="4631" max="4631" width="9" style="44"/>
    <col min="4632" max="4632" width="1.5" style="44" customWidth="1"/>
    <col min="4633" max="4864" width="9" style="44"/>
    <col min="4865" max="4865" width="1.375" style="44" customWidth="1"/>
    <col min="4866" max="4867" width="2.375" style="44" customWidth="1"/>
    <col min="4868" max="4868" width="8.25" style="44" bestFit="1" customWidth="1"/>
    <col min="4869" max="4869" width="2.875" style="44" bestFit="1" customWidth="1"/>
    <col min="4870" max="4870" width="4" style="44" bestFit="1" customWidth="1"/>
    <col min="4871" max="4871" width="4.25" style="44" bestFit="1" customWidth="1"/>
    <col min="4872" max="4872" width="2.75" style="44" customWidth="1"/>
    <col min="4873" max="4873" width="5.125" style="44" bestFit="1" customWidth="1"/>
    <col min="4874" max="4874" width="4.5" style="44" customWidth="1"/>
    <col min="4875" max="4886" width="5.625" style="44" customWidth="1"/>
    <col min="4887" max="4887" width="9" style="44"/>
    <col min="4888" max="4888" width="1.5" style="44" customWidth="1"/>
    <col min="4889" max="5120" width="9" style="44"/>
    <col min="5121" max="5121" width="1.375" style="44" customWidth="1"/>
    <col min="5122" max="5123" width="2.375" style="44" customWidth="1"/>
    <col min="5124" max="5124" width="8.25" style="44" bestFit="1" customWidth="1"/>
    <col min="5125" max="5125" width="2.875" style="44" bestFit="1" customWidth="1"/>
    <col min="5126" max="5126" width="4" style="44" bestFit="1" customWidth="1"/>
    <col min="5127" max="5127" width="4.25" style="44" bestFit="1" customWidth="1"/>
    <col min="5128" max="5128" width="2.75" style="44" customWidth="1"/>
    <col min="5129" max="5129" width="5.125" style="44" bestFit="1" customWidth="1"/>
    <col min="5130" max="5130" width="4.5" style="44" customWidth="1"/>
    <col min="5131" max="5142" width="5.625" style="44" customWidth="1"/>
    <col min="5143" max="5143" width="9" style="44"/>
    <col min="5144" max="5144" width="1.5" style="44" customWidth="1"/>
    <col min="5145" max="5376" width="9" style="44"/>
    <col min="5377" max="5377" width="1.375" style="44" customWidth="1"/>
    <col min="5378" max="5379" width="2.375" style="44" customWidth="1"/>
    <col min="5380" max="5380" width="8.25" style="44" bestFit="1" customWidth="1"/>
    <col min="5381" max="5381" width="2.875" style="44" bestFit="1" customWidth="1"/>
    <col min="5382" max="5382" width="4" style="44" bestFit="1" customWidth="1"/>
    <col min="5383" max="5383" width="4.25" style="44" bestFit="1" customWidth="1"/>
    <col min="5384" max="5384" width="2.75" style="44" customWidth="1"/>
    <col min="5385" max="5385" width="5.125" style="44" bestFit="1" customWidth="1"/>
    <col min="5386" max="5386" width="4.5" style="44" customWidth="1"/>
    <col min="5387" max="5398" width="5.625" style="44" customWidth="1"/>
    <col min="5399" max="5399" width="9" style="44"/>
    <col min="5400" max="5400" width="1.5" style="44" customWidth="1"/>
    <col min="5401" max="5632" width="9" style="44"/>
    <col min="5633" max="5633" width="1.375" style="44" customWidth="1"/>
    <col min="5634" max="5635" width="2.375" style="44" customWidth="1"/>
    <col min="5636" max="5636" width="8.25" style="44" bestFit="1" customWidth="1"/>
    <col min="5637" max="5637" width="2.875" style="44" bestFit="1" customWidth="1"/>
    <col min="5638" max="5638" width="4" style="44" bestFit="1" customWidth="1"/>
    <col min="5639" max="5639" width="4.25" style="44" bestFit="1" customWidth="1"/>
    <col min="5640" max="5640" width="2.75" style="44" customWidth="1"/>
    <col min="5641" max="5641" width="5.125" style="44" bestFit="1" customWidth="1"/>
    <col min="5642" max="5642" width="4.5" style="44" customWidth="1"/>
    <col min="5643" max="5654" width="5.625" style="44" customWidth="1"/>
    <col min="5655" max="5655" width="9" style="44"/>
    <col min="5656" max="5656" width="1.5" style="44" customWidth="1"/>
    <col min="5657" max="5888" width="9" style="44"/>
    <col min="5889" max="5889" width="1.375" style="44" customWidth="1"/>
    <col min="5890" max="5891" width="2.375" style="44" customWidth="1"/>
    <col min="5892" max="5892" width="8.25" style="44" bestFit="1" customWidth="1"/>
    <col min="5893" max="5893" width="2.875" style="44" bestFit="1" customWidth="1"/>
    <col min="5894" max="5894" width="4" style="44" bestFit="1" customWidth="1"/>
    <col min="5895" max="5895" width="4.25" style="44" bestFit="1" customWidth="1"/>
    <col min="5896" max="5896" width="2.75" style="44" customWidth="1"/>
    <col min="5897" max="5897" width="5.125" style="44" bestFit="1" customWidth="1"/>
    <col min="5898" max="5898" width="4.5" style="44" customWidth="1"/>
    <col min="5899" max="5910" width="5.625" style="44" customWidth="1"/>
    <col min="5911" max="5911" width="9" style="44"/>
    <col min="5912" max="5912" width="1.5" style="44" customWidth="1"/>
    <col min="5913" max="6144" width="9" style="44"/>
    <col min="6145" max="6145" width="1.375" style="44" customWidth="1"/>
    <col min="6146" max="6147" width="2.375" style="44" customWidth="1"/>
    <col min="6148" max="6148" width="8.25" style="44" bestFit="1" customWidth="1"/>
    <col min="6149" max="6149" width="2.875" style="44" bestFit="1" customWidth="1"/>
    <col min="6150" max="6150" width="4" style="44" bestFit="1" customWidth="1"/>
    <col min="6151" max="6151" width="4.25" style="44" bestFit="1" customWidth="1"/>
    <col min="6152" max="6152" width="2.75" style="44" customWidth="1"/>
    <col min="6153" max="6153" width="5.125" style="44" bestFit="1" customWidth="1"/>
    <col min="6154" max="6154" width="4.5" style="44" customWidth="1"/>
    <col min="6155" max="6166" width="5.625" style="44" customWidth="1"/>
    <col min="6167" max="6167" width="9" style="44"/>
    <col min="6168" max="6168" width="1.5" style="44" customWidth="1"/>
    <col min="6169" max="6400" width="9" style="44"/>
    <col min="6401" max="6401" width="1.375" style="44" customWidth="1"/>
    <col min="6402" max="6403" width="2.375" style="44" customWidth="1"/>
    <col min="6404" max="6404" width="8.25" style="44" bestFit="1" customWidth="1"/>
    <col min="6405" max="6405" width="2.875" style="44" bestFit="1" customWidth="1"/>
    <col min="6406" max="6406" width="4" style="44" bestFit="1" customWidth="1"/>
    <col min="6407" max="6407" width="4.25" style="44" bestFit="1" customWidth="1"/>
    <col min="6408" max="6408" width="2.75" style="44" customWidth="1"/>
    <col min="6409" max="6409" width="5.125" style="44" bestFit="1" customWidth="1"/>
    <col min="6410" max="6410" width="4.5" style="44" customWidth="1"/>
    <col min="6411" max="6422" width="5.625" style="44" customWidth="1"/>
    <col min="6423" max="6423" width="9" style="44"/>
    <col min="6424" max="6424" width="1.5" style="44" customWidth="1"/>
    <col min="6425" max="6656" width="9" style="44"/>
    <col min="6657" max="6657" width="1.375" style="44" customWidth="1"/>
    <col min="6658" max="6659" width="2.375" style="44" customWidth="1"/>
    <col min="6660" max="6660" width="8.25" style="44" bestFit="1" customWidth="1"/>
    <col min="6661" max="6661" width="2.875" style="44" bestFit="1" customWidth="1"/>
    <col min="6662" max="6662" width="4" style="44" bestFit="1" customWidth="1"/>
    <col min="6663" max="6663" width="4.25" style="44" bestFit="1" customWidth="1"/>
    <col min="6664" max="6664" width="2.75" style="44" customWidth="1"/>
    <col min="6665" max="6665" width="5.125" style="44" bestFit="1" customWidth="1"/>
    <col min="6666" max="6666" width="4.5" style="44" customWidth="1"/>
    <col min="6667" max="6678" width="5.625" style="44" customWidth="1"/>
    <col min="6679" max="6679" width="9" style="44"/>
    <col min="6680" max="6680" width="1.5" style="44" customWidth="1"/>
    <col min="6681" max="6912" width="9" style="44"/>
    <col min="6913" max="6913" width="1.375" style="44" customWidth="1"/>
    <col min="6914" max="6915" width="2.375" style="44" customWidth="1"/>
    <col min="6916" max="6916" width="8.25" style="44" bestFit="1" customWidth="1"/>
    <col min="6917" max="6917" width="2.875" style="44" bestFit="1" customWidth="1"/>
    <col min="6918" max="6918" width="4" style="44" bestFit="1" customWidth="1"/>
    <col min="6919" max="6919" width="4.25" style="44" bestFit="1" customWidth="1"/>
    <col min="6920" max="6920" width="2.75" style="44" customWidth="1"/>
    <col min="6921" max="6921" width="5.125" style="44" bestFit="1" customWidth="1"/>
    <col min="6922" max="6922" width="4.5" style="44" customWidth="1"/>
    <col min="6923" max="6934" width="5.625" style="44" customWidth="1"/>
    <col min="6935" max="6935" width="9" style="44"/>
    <col min="6936" max="6936" width="1.5" style="44" customWidth="1"/>
    <col min="6937" max="7168" width="9" style="44"/>
    <col min="7169" max="7169" width="1.375" style="44" customWidth="1"/>
    <col min="7170" max="7171" width="2.375" style="44" customWidth="1"/>
    <col min="7172" max="7172" width="8.25" style="44" bestFit="1" customWidth="1"/>
    <col min="7173" max="7173" width="2.875" style="44" bestFit="1" customWidth="1"/>
    <col min="7174" max="7174" width="4" style="44" bestFit="1" customWidth="1"/>
    <col min="7175" max="7175" width="4.25" style="44" bestFit="1" customWidth="1"/>
    <col min="7176" max="7176" width="2.75" style="44" customWidth="1"/>
    <col min="7177" max="7177" width="5.125" style="44" bestFit="1" customWidth="1"/>
    <col min="7178" max="7178" width="4.5" style="44" customWidth="1"/>
    <col min="7179" max="7190" width="5.625" style="44" customWidth="1"/>
    <col min="7191" max="7191" width="9" style="44"/>
    <col min="7192" max="7192" width="1.5" style="44" customWidth="1"/>
    <col min="7193" max="7424" width="9" style="44"/>
    <col min="7425" max="7425" width="1.375" style="44" customWidth="1"/>
    <col min="7426" max="7427" width="2.375" style="44" customWidth="1"/>
    <col min="7428" max="7428" width="8.25" style="44" bestFit="1" customWidth="1"/>
    <col min="7429" max="7429" width="2.875" style="44" bestFit="1" customWidth="1"/>
    <col min="7430" max="7430" width="4" style="44" bestFit="1" customWidth="1"/>
    <col min="7431" max="7431" width="4.25" style="44" bestFit="1" customWidth="1"/>
    <col min="7432" max="7432" width="2.75" style="44" customWidth="1"/>
    <col min="7433" max="7433" width="5.125" style="44" bestFit="1" customWidth="1"/>
    <col min="7434" max="7434" width="4.5" style="44" customWidth="1"/>
    <col min="7435" max="7446" width="5.625" style="44" customWidth="1"/>
    <col min="7447" max="7447" width="9" style="44"/>
    <col min="7448" max="7448" width="1.5" style="44" customWidth="1"/>
    <col min="7449" max="7680" width="9" style="44"/>
    <col min="7681" max="7681" width="1.375" style="44" customWidth="1"/>
    <col min="7682" max="7683" width="2.375" style="44" customWidth="1"/>
    <col min="7684" max="7684" width="8.25" style="44" bestFit="1" customWidth="1"/>
    <col min="7685" max="7685" width="2.875" style="44" bestFit="1" customWidth="1"/>
    <col min="7686" max="7686" width="4" style="44" bestFit="1" customWidth="1"/>
    <col min="7687" max="7687" width="4.25" style="44" bestFit="1" customWidth="1"/>
    <col min="7688" max="7688" width="2.75" style="44" customWidth="1"/>
    <col min="7689" max="7689" width="5.125" style="44" bestFit="1" customWidth="1"/>
    <col min="7690" max="7690" width="4.5" style="44" customWidth="1"/>
    <col min="7691" max="7702" width="5.625" style="44" customWidth="1"/>
    <col min="7703" max="7703" width="9" style="44"/>
    <col min="7704" max="7704" width="1.5" style="44" customWidth="1"/>
    <col min="7705" max="7936" width="9" style="44"/>
    <col min="7937" max="7937" width="1.375" style="44" customWidth="1"/>
    <col min="7938" max="7939" width="2.375" style="44" customWidth="1"/>
    <col min="7940" max="7940" width="8.25" style="44" bestFit="1" customWidth="1"/>
    <col min="7941" max="7941" width="2.875" style="44" bestFit="1" customWidth="1"/>
    <col min="7942" max="7942" width="4" style="44" bestFit="1" customWidth="1"/>
    <col min="7943" max="7943" width="4.25" style="44" bestFit="1" customWidth="1"/>
    <col min="7944" max="7944" width="2.75" style="44" customWidth="1"/>
    <col min="7945" max="7945" width="5.125" style="44" bestFit="1" customWidth="1"/>
    <col min="7946" max="7946" width="4.5" style="44" customWidth="1"/>
    <col min="7947" max="7958" width="5.625" style="44" customWidth="1"/>
    <col min="7959" max="7959" width="9" style="44"/>
    <col min="7960" max="7960" width="1.5" style="44" customWidth="1"/>
    <col min="7961" max="8192" width="9" style="44"/>
    <col min="8193" max="8193" width="1.375" style="44" customWidth="1"/>
    <col min="8194" max="8195" width="2.375" style="44" customWidth="1"/>
    <col min="8196" max="8196" width="8.25" style="44" bestFit="1" customWidth="1"/>
    <col min="8197" max="8197" width="2.875" style="44" bestFit="1" customWidth="1"/>
    <col min="8198" max="8198" width="4" style="44" bestFit="1" customWidth="1"/>
    <col min="8199" max="8199" width="4.25" style="44" bestFit="1" customWidth="1"/>
    <col min="8200" max="8200" width="2.75" style="44" customWidth="1"/>
    <col min="8201" max="8201" width="5.125" style="44" bestFit="1" customWidth="1"/>
    <col min="8202" max="8202" width="4.5" style="44" customWidth="1"/>
    <col min="8203" max="8214" width="5.625" style="44" customWidth="1"/>
    <col min="8215" max="8215" width="9" style="44"/>
    <col min="8216" max="8216" width="1.5" style="44" customWidth="1"/>
    <col min="8217" max="8448" width="9" style="44"/>
    <col min="8449" max="8449" width="1.375" style="44" customWidth="1"/>
    <col min="8450" max="8451" width="2.375" style="44" customWidth="1"/>
    <col min="8452" max="8452" width="8.25" style="44" bestFit="1" customWidth="1"/>
    <col min="8453" max="8453" width="2.875" style="44" bestFit="1" customWidth="1"/>
    <col min="8454" max="8454" width="4" style="44" bestFit="1" customWidth="1"/>
    <col min="8455" max="8455" width="4.25" style="44" bestFit="1" customWidth="1"/>
    <col min="8456" max="8456" width="2.75" style="44" customWidth="1"/>
    <col min="8457" max="8457" width="5.125" style="44" bestFit="1" customWidth="1"/>
    <col min="8458" max="8458" width="4.5" style="44" customWidth="1"/>
    <col min="8459" max="8470" width="5.625" style="44" customWidth="1"/>
    <col min="8471" max="8471" width="9" style="44"/>
    <col min="8472" max="8472" width="1.5" style="44" customWidth="1"/>
    <col min="8473" max="8704" width="9" style="44"/>
    <col min="8705" max="8705" width="1.375" style="44" customWidth="1"/>
    <col min="8706" max="8707" width="2.375" style="44" customWidth="1"/>
    <col min="8708" max="8708" width="8.25" style="44" bestFit="1" customWidth="1"/>
    <col min="8709" max="8709" width="2.875" style="44" bestFit="1" customWidth="1"/>
    <col min="8710" max="8710" width="4" style="44" bestFit="1" customWidth="1"/>
    <col min="8711" max="8711" width="4.25" style="44" bestFit="1" customWidth="1"/>
    <col min="8712" max="8712" width="2.75" style="44" customWidth="1"/>
    <col min="8713" max="8713" width="5.125" style="44" bestFit="1" customWidth="1"/>
    <col min="8714" max="8714" width="4.5" style="44" customWidth="1"/>
    <col min="8715" max="8726" width="5.625" style="44" customWidth="1"/>
    <col min="8727" max="8727" width="9" style="44"/>
    <col min="8728" max="8728" width="1.5" style="44" customWidth="1"/>
    <col min="8729" max="8960" width="9" style="44"/>
    <col min="8961" max="8961" width="1.375" style="44" customWidth="1"/>
    <col min="8962" max="8963" width="2.375" style="44" customWidth="1"/>
    <col min="8964" max="8964" width="8.25" style="44" bestFit="1" customWidth="1"/>
    <col min="8965" max="8965" width="2.875" style="44" bestFit="1" customWidth="1"/>
    <col min="8966" max="8966" width="4" style="44" bestFit="1" customWidth="1"/>
    <col min="8967" max="8967" width="4.25" style="44" bestFit="1" customWidth="1"/>
    <col min="8968" max="8968" width="2.75" style="44" customWidth="1"/>
    <col min="8969" max="8969" width="5.125" style="44" bestFit="1" customWidth="1"/>
    <col min="8970" max="8970" width="4.5" style="44" customWidth="1"/>
    <col min="8971" max="8982" width="5.625" style="44" customWidth="1"/>
    <col min="8983" max="8983" width="9" style="44"/>
    <col min="8984" max="8984" width="1.5" style="44" customWidth="1"/>
    <col min="8985" max="9216" width="9" style="44"/>
    <col min="9217" max="9217" width="1.375" style="44" customWidth="1"/>
    <col min="9218" max="9219" width="2.375" style="44" customWidth="1"/>
    <col min="9220" max="9220" width="8.25" style="44" bestFit="1" customWidth="1"/>
    <col min="9221" max="9221" width="2.875" style="44" bestFit="1" customWidth="1"/>
    <col min="9222" max="9222" width="4" style="44" bestFit="1" customWidth="1"/>
    <col min="9223" max="9223" width="4.25" style="44" bestFit="1" customWidth="1"/>
    <col min="9224" max="9224" width="2.75" style="44" customWidth="1"/>
    <col min="9225" max="9225" width="5.125" style="44" bestFit="1" customWidth="1"/>
    <col min="9226" max="9226" width="4.5" style="44" customWidth="1"/>
    <col min="9227" max="9238" width="5.625" style="44" customWidth="1"/>
    <col min="9239" max="9239" width="9" style="44"/>
    <col min="9240" max="9240" width="1.5" style="44" customWidth="1"/>
    <col min="9241" max="9472" width="9" style="44"/>
    <col min="9473" max="9473" width="1.375" style="44" customWidth="1"/>
    <col min="9474" max="9475" width="2.375" style="44" customWidth="1"/>
    <col min="9476" max="9476" width="8.25" style="44" bestFit="1" customWidth="1"/>
    <col min="9477" max="9477" width="2.875" style="44" bestFit="1" customWidth="1"/>
    <col min="9478" max="9478" width="4" style="44" bestFit="1" customWidth="1"/>
    <col min="9479" max="9479" width="4.25" style="44" bestFit="1" customWidth="1"/>
    <col min="9480" max="9480" width="2.75" style="44" customWidth="1"/>
    <col min="9481" max="9481" width="5.125" style="44" bestFit="1" customWidth="1"/>
    <col min="9482" max="9482" width="4.5" style="44" customWidth="1"/>
    <col min="9483" max="9494" width="5.625" style="44" customWidth="1"/>
    <col min="9495" max="9495" width="9" style="44"/>
    <col min="9496" max="9496" width="1.5" style="44" customWidth="1"/>
    <col min="9497" max="9728" width="9" style="44"/>
    <col min="9729" max="9729" width="1.375" style="44" customWidth="1"/>
    <col min="9730" max="9731" width="2.375" style="44" customWidth="1"/>
    <col min="9732" max="9732" width="8.25" style="44" bestFit="1" customWidth="1"/>
    <col min="9733" max="9733" width="2.875" style="44" bestFit="1" customWidth="1"/>
    <col min="9734" max="9734" width="4" style="44" bestFit="1" customWidth="1"/>
    <col min="9735" max="9735" width="4.25" style="44" bestFit="1" customWidth="1"/>
    <col min="9736" max="9736" width="2.75" style="44" customWidth="1"/>
    <col min="9737" max="9737" width="5.125" style="44" bestFit="1" customWidth="1"/>
    <col min="9738" max="9738" width="4.5" style="44" customWidth="1"/>
    <col min="9739" max="9750" width="5.625" style="44" customWidth="1"/>
    <col min="9751" max="9751" width="9" style="44"/>
    <col min="9752" max="9752" width="1.5" style="44" customWidth="1"/>
    <col min="9753" max="9984" width="9" style="44"/>
    <col min="9985" max="9985" width="1.375" style="44" customWidth="1"/>
    <col min="9986" max="9987" width="2.375" style="44" customWidth="1"/>
    <col min="9988" max="9988" width="8.25" style="44" bestFit="1" customWidth="1"/>
    <col min="9989" max="9989" width="2.875" style="44" bestFit="1" customWidth="1"/>
    <col min="9990" max="9990" width="4" style="44" bestFit="1" customWidth="1"/>
    <col min="9991" max="9991" width="4.25" style="44" bestFit="1" customWidth="1"/>
    <col min="9992" max="9992" width="2.75" style="44" customWidth="1"/>
    <col min="9993" max="9993" width="5.125" style="44" bestFit="1" customWidth="1"/>
    <col min="9994" max="9994" width="4.5" style="44" customWidth="1"/>
    <col min="9995" max="10006" width="5.625" style="44" customWidth="1"/>
    <col min="10007" max="10007" width="9" style="44"/>
    <col min="10008" max="10008" width="1.5" style="44" customWidth="1"/>
    <col min="10009" max="10240" width="9" style="44"/>
    <col min="10241" max="10241" width="1.375" style="44" customWidth="1"/>
    <col min="10242" max="10243" width="2.375" style="44" customWidth="1"/>
    <col min="10244" max="10244" width="8.25" style="44" bestFit="1" customWidth="1"/>
    <col min="10245" max="10245" width="2.875" style="44" bestFit="1" customWidth="1"/>
    <col min="10246" max="10246" width="4" style="44" bestFit="1" customWidth="1"/>
    <col min="10247" max="10247" width="4.25" style="44" bestFit="1" customWidth="1"/>
    <col min="10248" max="10248" width="2.75" style="44" customWidth="1"/>
    <col min="10249" max="10249" width="5.125" style="44" bestFit="1" customWidth="1"/>
    <col min="10250" max="10250" width="4.5" style="44" customWidth="1"/>
    <col min="10251" max="10262" width="5.625" style="44" customWidth="1"/>
    <col min="10263" max="10263" width="9" style="44"/>
    <col min="10264" max="10264" width="1.5" style="44" customWidth="1"/>
    <col min="10265" max="10496" width="9" style="44"/>
    <col min="10497" max="10497" width="1.375" style="44" customWidth="1"/>
    <col min="10498" max="10499" width="2.375" style="44" customWidth="1"/>
    <col min="10500" max="10500" width="8.25" style="44" bestFit="1" customWidth="1"/>
    <col min="10501" max="10501" width="2.875" style="44" bestFit="1" customWidth="1"/>
    <col min="10502" max="10502" width="4" style="44" bestFit="1" customWidth="1"/>
    <col min="10503" max="10503" width="4.25" style="44" bestFit="1" customWidth="1"/>
    <col min="10504" max="10504" width="2.75" style="44" customWidth="1"/>
    <col min="10505" max="10505" width="5.125" style="44" bestFit="1" customWidth="1"/>
    <col min="10506" max="10506" width="4.5" style="44" customWidth="1"/>
    <col min="10507" max="10518" width="5.625" style="44" customWidth="1"/>
    <col min="10519" max="10519" width="9" style="44"/>
    <col min="10520" max="10520" width="1.5" style="44" customWidth="1"/>
    <col min="10521" max="10752" width="9" style="44"/>
    <col min="10753" max="10753" width="1.375" style="44" customWidth="1"/>
    <col min="10754" max="10755" width="2.375" style="44" customWidth="1"/>
    <col min="10756" max="10756" width="8.25" style="44" bestFit="1" customWidth="1"/>
    <col min="10757" max="10757" width="2.875" style="44" bestFit="1" customWidth="1"/>
    <col min="10758" max="10758" width="4" style="44" bestFit="1" customWidth="1"/>
    <col min="10759" max="10759" width="4.25" style="44" bestFit="1" customWidth="1"/>
    <col min="10760" max="10760" width="2.75" style="44" customWidth="1"/>
    <col min="10761" max="10761" width="5.125" style="44" bestFit="1" customWidth="1"/>
    <col min="10762" max="10762" width="4.5" style="44" customWidth="1"/>
    <col min="10763" max="10774" width="5.625" style="44" customWidth="1"/>
    <col min="10775" max="10775" width="9" style="44"/>
    <col min="10776" max="10776" width="1.5" style="44" customWidth="1"/>
    <col min="10777" max="11008" width="9" style="44"/>
    <col min="11009" max="11009" width="1.375" style="44" customWidth="1"/>
    <col min="11010" max="11011" width="2.375" style="44" customWidth="1"/>
    <col min="11012" max="11012" width="8.25" style="44" bestFit="1" customWidth="1"/>
    <col min="11013" max="11013" width="2.875" style="44" bestFit="1" customWidth="1"/>
    <col min="11014" max="11014" width="4" style="44" bestFit="1" customWidth="1"/>
    <col min="11015" max="11015" width="4.25" style="44" bestFit="1" customWidth="1"/>
    <col min="11016" max="11016" width="2.75" style="44" customWidth="1"/>
    <col min="11017" max="11017" width="5.125" style="44" bestFit="1" customWidth="1"/>
    <col min="11018" max="11018" width="4.5" style="44" customWidth="1"/>
    <col min="11019" max="11030" width="5.625" style="44" customWidth="1"/>
    <col min="11031" max="11031" width="9" style="44"/>
    <col min="11032" max="11032" width="1.5" style="44" customWidth="1"/>
    <col min="11033" max="11264" width="9" style="44"/>
    <col min="11265" max="11265" width="1.375" style="44" customWidth="1"/>
    <col min="11266" max="11267" width="2.375" style="44" customWidth="1"/>
    <col min="11268" max="11268" width="8.25" style="44" bestFit="1" customWidth="1"/>
    <col min="11269" max="11269" width="2.875" style="44" bestFit="1" customWidth="1"/>
    <col min="11270" max="11270" width="4" style="44" bestFit="1" customWidth="1"/>
    <col min="11271" max="11271" width="4.25" style="44" bestFit="1" customWidth="1"/>
    <col min="11272" max="11272" width="2.75" style="44" customWidth="1"/>
    <col min="11273" max="11273" width="5.125" style="44" bestFit="1" customWidth="1"/>
    <col min="11274" max="11274" width="4.5" style="44" customWidth="1"/>
    <col min="11275" max="11286" width="5.625" style="44" customWidth="1"/>
    <col min="11287" max="11287" width="9" style="44"/>
    <col min="11288" max="11288" width="1.5" style="44" customWidth="1"/>
    <col min="11289" max="11520" width="9" style="44"/>
    <col min="11521" max="11521" width="1.375" style="44" customWidth="1"/>
    <col min="11522" max="11523" width="2.375" style="44" customWidth="1"/>
    <col min="11524" max="11524" width="8.25" style="44" bestFit="1" customWidth="1"/>
    <col min="11525" max="11525" width="2.875" style="44" bestFit="1" customWidth="1"/>
    <col min="11526" max="11526" width="4" style="44" bestFit="1" customWidth="1"/>
    <col min="11527" max="11527" width="4.25" style="44" bestFit="1" customWidth="1"/>
    <col min="11528" max="11528" width="2.75" style="44" customWidth="1"/>
    <col min="11529" max="11529" width="5.125" style="44" bestFit="1" customWidth="1"/>
    <col min="11530" max="11530" width="4.5" style="44" customWidth="1"/>
    <col min="11531" max="11542" width="5.625" style="44" customWidth="1"/>
    <col min="11543" max="11543" width="9" style="44"/>
    <col min="11544" max="11544" width="1.5" style="44" customWidth="1"/>
    <col min="11545" max="11776" width="9" style="44"/>
    <col min="11777" max="11777" width="1.375" style="44" customWidth="1"/>
    <col min="11778" max="11779" width="2.375" style="44" customWidth="1"/>
    <col min="11780" max="11780" width="8.25" style="44" bestFit="1" customWidth="1"/>
    <col min="11781" max="11781" width="2.875" style="44" bestFit="1" customWidth="1"/>
    <col min="11782" max="11782" width="4" style="44" bestFit="1" customWidth="1"/>
    <col min="11783" max="11783" width="4.25" style="44" bestFit="1" customWidth="1"/>
    <col min="11784" max="11784" width="2.75" style="44" customWidth="1"/>
    <col min="11785" max="11785" width="5.125" style="44" bestFit="1" customWidth="1"/>
    <col min="11786" max="11786" width="4.5" style="44" customWidth="1"/>
    <col min="11787" max="11798" width="5.625" style="44" customWidth="1"/>
    <col min="11799" max="11799" width="9" style="44"/>
    <col min="11800" max="11800" width="1.5" style="44" customWidth="1"/>
    <col min="11801" max="12032" width="9" style="44"/>
    <col min="12033" max="12033" width="1.375" style="44" customWidth="1"/>
    <col min="12034" max="12035" width="2.375" style="44" customWidth="1"/>
    <col min="12036" max="12036" width="8.25" style="44" bestFit="1" customWidth="1"/>
    <col min="12037" max="12037" width="2.875" style="44" bestFit="1" customWidth="1"/>
    <col min="12038" max="12038" width="4" style="44" bestFit="1" customWidth="1"/>
    <col min="12039" max="12039" width="4.25" style="44" bestFit="1" customWidth="1"/>
    <col min="12040" max="12040" width="2.75" style="44" customWidth="1"/>
    <col min="12041" max="12041" width="5.125" style="44" bestFit="1" customWidth="1"/>
    <col min="12042" max="12042" width="4.5" style="44" customWidth="1"/>
    <col min="12043" max="12054" width="5.625" style="44" customWidth="1"/>
    <col min="12055" max="12055" width="9" style="44"/>
    <col min="12056" max="12056" width="1.5" style="44" customWidth="1"/>
    <col min="12057" max="12288" width="9" style="44"/>
    <col min="12289" max="12289" width="1.375" style="44" customWidth="1"/>
    <col min="12290" max="12291" width="2.375" style="44" customWidth="1"/>
    <col min="12292" max="12292" width="8.25" style="44" bestFit="1" customWidth="1"/>
    <col min="12293" max="12293" width="2.875" style="44" bestFit="1" customWidth="1"/>
    <col min="12294" max="12294" width="4" style="44" bestFit="1" customWidth="1"/>
    <col min="12295" max="12295" width="4.25" style="44" bestFit="1" customWidth="1"/>
    <col min="12296" max="12296" width="2.75" style="44" customWidth="1"/>
    <col min="12297" max="12297" width="5.125" style="44" bestFit="1" customWidth="1"/>
    <col min="12298" max="12298" width="4.5" style="44" customWidth="1"/>
    <col min="12299" max="12310" width="5.625" style="44" customWidth="1"/>
    <col min="12311" max="12311" width="9" style="44"/>
    <col min="12312" max="12312" width="1.5" style="44" customWidth="1"/>
    <col min="12313" max="12544" width="9" style="44"/>
    <col min="12545" max="12545" width="1.375" style="44" customWidth="1"/>
    <col min="12546" max="12547" width="2.375" style="44" customWidth="1"/>
    <col min="12548" max="12548" width="8.25" style="44" bestFit="1" customWidth="1"/>
    <col min="12549" max="12549" width="2.875" style="44" bestFit="1" customWidth="1"/>
    <col min="12550" max="12550" width="4" style="44" bestFit="1" customWidth="1"/>
    <col min="12551" max="12551" width="4.25" style="44" bestFit="1" customWidth="1"/>
    <col min="12552" max="12552" width="2.75" style="44" customWidth="1"/>
    <col min="12553" max="12553" width="5.125" style="44" bestFit="1" customWidth="1"/>
    <col min="12554" max="12554" width="4.5" style="44" customWidth="1"/>
    <col min="12555" max="12566" width="5.625" style="44" customWidth="1"/>
    <col min="12567" max="12567" width="9" style="44"/>
    <col min="12568" max="12568" width="1.5" style="44" customWidth="1"/>
    <col min="12569" max="12800" width="9" style="44"/>
    <col min="12801" max="12801" width="1.375" style="44" customWidth="1"/>
    <col min="12802" max="12803" width="2.375" style="44" customWidth="1"/>
    <col min="12804" max="12804" width="8.25" style="44" bestFit="1" customWidth="1"/>
    <col min="12805" max="12805" width="2.875" style="44" bestFit="1" customWidth="1"/>
    <col min="12806" max="12806" width="4" style="44" bestFit="1" customWidth="1"/>
    <col min="12807" max="12807" width="4.25" style="44" bestFit="1" customWidth="1"/>
    <col min="12808" max="12808" width="2.75" style="44" customWidth="1"/>
    <col min="12809" max="12809" width="5.125" style="44" bestFit="1" customWidth="1"/>
    <col min="12810" max="12810" width="4.5" style="44" customWidth="1"/>
    <col min="12811" max="12822" width="5.625" style="44" customWidth="1"/>
    <col min="12823" max="12823" width="9" style="44"/>
    <col min="12824" max="12824" width="1.5" style="44" customWidth="1"/>
    <col min="12825" max="13056" width="9" style="44"/>
    <col min="13057" max="13057" width="1.375" style="44" customWidth="1"/>
    <col min="13058" max="13059" width="2.375" style="44" customWidth="1"/>
    <col min="13060" max="13060" width="8.25" style="44" bestFit="1" customWidth="1"/>
    <col min="13061" max="13061" width="2.875" style="44" bestFit="1" customWidth="1"/>
    <col min="13062" max="13062" width="4" style="44" bestFit="1" customWidth="1"/>
    <col min="13063" max="13063" width="4.25" style="44" bestFit="1" customWidth="1"/>
    <col min="13064" max="13064" width="2.75" style="44" customWidth="1"/>
    <col min="13065" max="13065" width="5.125" style="44" bestFit="1" customWidth="1"/>
    <col min="13066" max="13066" width="4.5" style="44" customWidth="1"/>
    <col min="13067" max="13078" width="5.625" style="44" customWidth="1"/>
    <col min="13079" max="13079" width="9" style="44"/>
    <col min="13080" max="13080" width="1.5" style="44" customWidth="1"/>
    <col min="13081" max="13312" width="9" style="44"/>
    <col min="13313" max="13313" width="1.375" style="44" customWidth="1"/>
    <col min="13314" max="13315" width="2.375" style="44" customWidth="1"/>
    <col min="13316" max="13316" width="8.25" style="44" bestFit="1" customWidth="1"/>
    <col min="13317" max="13317" width="2.875" style="44" bestFit="1" customWidth="1"/>
    <col min="13318" max="13318" width="4" style="44" bestFit="1" customWidth="1"/>
    <col min="13319" max="13319" width="4.25" style="44" bestFit="1" customWidth="1"/>
    <col min="13320" max="13320" width="2.75" style="44" customWidth="1"/>
    <col min="13321" max="13321" width="5.125" style="44" bestFit="1" customWidth="1"/>
    <col min="13322" max="13322" width="4.5" style="44" customWidth="1"/>
    <col min="13323" max="13334" width="5.625" style="44" customWidth="1"/>
    <col min="13335" max="13335" width="9" style="44"/>
    <col min="13336" max="13336" width="1.5" style="44" customWidth="1"/>
    <col min="13337" max="13568" width="9" style="44"/>
    <col min="13569" max="13569" width="1.375" style="44" customWidth="1"/>
    <col min="13570" max="13571" width="2.375" style="44" customWidth="1"/>
    <col min="13572" max="13572" width="8.25" style="44" bestFit="1" customWidth="1"/>
    <col min="13573" max="13573" width="2.875" style="44" bestFit="1" customWidth="1"/>
    <col min="13574" max="13574" width="4" style="44" bestFit="1" customWidth="1"/>
    <col min="13575" max="13575" width="4.25" style="44" bestFit="1" customWidth="1"/>
    <col min="13576" max="13576" width="2.75" style="44" customWidth="1"/>
    <col min="13577" max="13577" width="5.125" style="44" bestFit="1" customWidth="1"/>
    <col min="13578" max="13578" width="4.5" style="44" customWidth="1"/>
    <col min="13579" max="13590" width="5.625" style="44" customWidth="1"/>
    <col min="13591" max="13591" width="9" style="44"/>
    <col min="13592" max="13592" width="1.5" style="44" customWidth="1"/>
    <col min="13593" max="13824" width="9" style="44"/>
    <col min="13825" max="13825" width="1.375" style="44" customWidth="1"/>
    <col min="13826" max="13827" width="2.375" style="44" customWidth="1"/>
    <col min="13828" max="13828" width="8.25" style="44" bestFit="1" customWidth="1"/>
    <col min="13829" max="13829" width="2.875" style="44" bestFit="1" customWidth="1"/>
    <col min="13830" max="13830" width="4" style="44" bestFit="1" customWidth="1"/>
    <col min="13831" max="13831" width="4.25" style="44" bestFit="1" customWidth="1"/>
    <col min="13832" max="13832" width="2.75" style="44" customWidth="1"/>
    <col min="13833" max="13833" width="5.125" style="44" bestFit="1" customWidth="1"/>
    <col min="13834" max="13834" width="4.5" style="44" customWidth="1"/>
    <col min="13835" max="13846" width="5.625" style="44" customWidth="1"/>
    <col min="13847" max="13847" width="9" style="44"/>
    <col min="13848" max="13848" width="1.5" style="44" customWidth="1"/>
    <col min="13849" max="14080" width="9" style="44"/>
    <col min="14081" max="14081" width="1.375" style="44" customWidth="1"/>
    <col min="14082" max="14083" width="2.375" style="44" customWidth="1"/>
    <col min="14084" max="14084" width="8.25" style="44" bestFit="1" customWidth="1"/>
    <col min="14085" max="14085" width="2.875" style="44" bestFit="1" customWidth="1"/>
    <col min="14086" max="14086" width="4" style="44" bestFit="1" customWidth="1"/>
    <col min="14087" max="14087" width="4.25" style="44" bestFit="1" customWidth="1"/>
    <col min="14088" max="14088" width="2.75" style="44" customWidth="1"/>
    <col min="14089" max="14089" width="5.125" style="44" bestFit="1" customWidth="1"/>
    <col min="14090" max="14090" width="4.5" style="44" customWidth="1"/>
    <col min="14091" max="14102" width="5.625" style="44" customWidth="1"/>
    <col min="14103" max="14103" width="9" style="44"/>
    <col min="14104" max="14104" width="1.5" style="44" customWidth="1"/>
    <col min="14105" max="14336" width="9" style="44"/>
    <col min="14337" max="14337" width="1.375" style="44" customWidth="1"/>
    <col min="14338" max="14339" width="2.375" style="44" customWidth="1"/>
    <col min="14340" max="14340" width="8.25" style="44" bestFit="1" customWidth="1"/>
    <col min="14341" max="14341" width="2.875" style="44" bestFit="1" customWidth="1"/>
    <col min="14342" max="14342" width="4" style="44" bestFit="1" customWidth="1"/>
    <col min="14343" max="14343" width="4.25" style="44" bestFit="1" customWidth="1"/>
    <col min="14344" max="14344" width="2.75" style="44" customWidth="1"/>
    <col min="14345" max="14345" width="5.125" style="44" bestFit="1" customWidth="1"/>
    <col min="14346" max="14346" width="4.5" style="44" customWidth="1"/>
    <col min="14347" max="14358" width="5.625" style="44" customWidth="1"/>
    <col min="14359" max="14359" width="9" style="44"/>
    <col min="14360" max="14360" width="1.5" style="44" customWidth="1"/>
    <col min="14361" max="14592" width="9" style="44"/>
    <col min="14593" max="14593" width="1.375" style="44" customWidth="1"/>
    <col min="14594" max="14595" width="2.375" style="44" customWidth="1"/>
    <col min="14596" max="14596" width="8.25" style="44" bestFit="1" customWidth="1"/>
    <col min="14597" max="14597" width="2.875" style="44" bestFit="1" customWidth="1"/>
    <col min="14598" max="14598" width="4" style="44" bestFit="1" customWidth="1"/>
    <col min="14599" max="14599" width="4.25" style="44" bestFit="1" customWidth="1"/>
    <col min="14600" max="14600" width="2.75" style="44" customWidth="1"/>
    <col min="14601" max="14601" width="5.125" style="44" bestFit="1" customWidth="1"/>
    <col min="14602" max="14602" width="4.5" style="44" customWidth="1"/>
    <col min="14603" max="14614" width="5.625" style="44" customWidth="1"/>
    <col min="14615" max="14615" width="9" style="44"/>
    <col min="14616" max="14616" width="1.5" style="44" customWidth="1"/>
    <col min="14617" max="14848" width="9" style="44"/>
    <col min="14849" max="14849" width="1.375" style="44" customWidth="1"/>
    <col min="14850" max="14851" width="2.375" style="44" customWidth="1"/>
    <col min="14852" max="14852" width="8.25" style="44" bestFit="1" customWidth="1"/>
    <col min="14853" max="14853" width="2.875" style="44" bestFit="1" customWidth="1"/>
    <col min="14854" max="14854" width="4" style="44" bestFit="1" customWidth="1"/>
    <col min="14855" max="14855" width="4.25" style="44" bestFit="1" customWidth="1"/>
    <col min="14856" max="14856" width="2.75" style="44" customWidth="1"/>
    <col min="14857" max="14857" width="5.125" style="44" bestFit="1" customWidth="1"/>
    <col min="14858" max="14858" width="4.5" style="44" customWidth="1"/>
    <col min="14859" max="14870" width="5.625" style="44" customWidth="1"/>
    <col min="14871" max="14871" width="9" style="44"/>
    <col min="14872" max="14872" width="1.5" style="44" customWidth="1"/>
    <col min="14873" max="15104" width="9" style="44"/>
    <col min="15105" max="15105" width="1.375" style="44" customWidth="1"/>
    <col min="15106" max="15107" width="2.375" style="44" customWidth="1"/>
    <col min="15108" max="15108" width="8.25" style="44" bestFit="1" customWidth="1"/>
    <col min="15109" max="15109" width="2.875" style="44" bestFit="1" customWidth="1"/>
    <col min="15110" max="15110" width="4" style="44" bestFit="1" customWidth="1"/>
    <col min="15111" max="15111" width="4.25" style="44" bestFit="1" customWidth="1"/>
    <col min="15112" max="15112" width="2.75" style="44" customWidth="1"/>
    <col min="15113" max="15113" width="5.125" style="44" bestFit="1" customWidth="1"/>
    <col min="15114" max="15114" width="4.5" style="44" customWidth="1"/>
    <col min="15115" max="15126" width="5.625" style="44" customWidth="1"/>
    <col min="15127" max="15127" width="9" style="44"/>
    <col min="15128" max="15128" width="1.5" style="44" customWidth="1"/>
    <col min="15129" max="15360" width="9" style="44"/>
    <col min="15361" max="15361" width="1.375" style="44" customWidth="1"/>
    <col min="15362" max="15363" width="2.375" style="44" customWidth="1"/>
    <col min="15364" max="15364" width="8.25" style="44" bestFit="1" customWidth="1"/>
    <col min="15365" max="15365" width="2.875" style="44" bestFit="1" customWidth="1"/>
    <col min="15366" max="15366" width="4" style="44" bestFit="1" customWidth="1"/>
    <col min="15367" max="15367" width="4.25" style="44" bestFit="1" customWidth="1"/>
    <col min="15368" max="15368" width="2.75" style="44" customWidth="1"/>
    <col min="15369" max="15369" width="5.125" style="44" bestFit="1" customWidth="1"/>
    <col min="15370" max="15370" width="4.5" style="44" customWidth="1"/>
    <col min="15371" max="15382" width="5.625" style="44" customWidth="1"/>
    <col min="15383" max="15383" width="9" style="44"/>
    <col min="15384" max="15384" width="1.5" style="44" customWidth="1"/>
    <col min="15385" max="15616" width="9" style="44"/>
    <col min="15617" max="15617" width="1.375" style="44" customWidth="1"/>
    <col min="15618" max="15619" width="2.375" style="44" customWidth="1"/>
    <col min="15620" max="15620" width="8.25" style="44" bestFit="1" customWidth="1"/>
    <col min="15621" max="15621" width="2.875" style="44" bestFit="1" customWidth="1"/>
    <col min="15622" max="15622" width="4" style="44" bestFit="1" customWidth="1"/>
    <col min="15623" max="15623" width="4.25" style="44" bestFit="1" customWidth="1"/>
    <col min="15624" max="15624" width="2.75" style="44" customWidth="1"/>
    <col min="15625" max="15625" width="5.125" style="44" bestFit="1" customWidth="1"/>
    <col min="15626" max="15626" width="4.5" style="44" customWidth="1"/>
    <col min="15627" max="15638" width="5.625" style="44" customWidth="1"/>
    <col min="15639" max="15639" width="9" style="44"/>
    <col min="15640" max="15640" width="1.5" style="44" customWidth="1"/>
    <col min="15641" max="15872" width="9" style="44"/>
    <col min="15873" max="15873" width="1.375" style="44" customWidth="1"/>
    <col min="15874" max="15875" width="2.375" style="44" customWidth="1"/>
    <col min="15876" max="15876" width="8.25" style="44" bestFit="1" customWidth="1"/>
    <col min="15877" max="15877" width="2.875" style="44" bestFit="1" customWidth="1"/>
    <col min="15878" max="15878" width="4" style="44" bestFit="1" customWidth="1"/>
    <col min="15879" max="15879" width="4.25" style="44" bestFit="1" customWidth="1"/>
    <col min="15880" max="15880" width="2.75" style="44" customWidth="1"/>
    <col min="15881" max="15881" width="5.125" style="44" bestFit="1" customWidth="1"/>
    <col min="15882" max="15882" width="4.5" style="44" customWidth="1"/>
    <col min="15883" max="15894" width="5.625" style="44" customWidth="1"/>
    <col min="15895" max="15895" width="9" style="44"/>
    <col min="15896" max="15896" width="1.5" style="44" customWidth="1"/>
    <col min="15897" max="16128" width="9" style="44"/>
    <col min="16129" max="16129" width="1.375" style="44" customWidth="1"/>
    <col min="16130" max="16131" width="2.375" style="44" customWidth="1"/>
    <col min="16132" max="16132" width="8.25" style="44" bestFit="1" customWidth="1"/>
    <col min="16133" max="16133" width="2.875" style="44" bestFit="1" customWidth="1"/>
    <col min="16134" max="16134" width="4" style="44" bestFit="1" customWidth="1"/>
    <col min="16135" max="16135" width="4.25" style="44" bestFit="1" customWidth="1"/>
    <col min="16136" max="16136" width="2.75" style="44" customWidth="1"/>
    <col min="16137" max="16137" width="5.125" style="44" bestFit="1" customWidth="1"/>
    <col min="16138" max="16138" width="4.5" style="44" customWidth="1"/>
    <col min="16139" max="16150" width="5.625" style="44" customWidth="1"/>
    <col min="16151" max="16151" width="9" style="44"/>
    <col min="16152" max="16152" width="1.5" style="44" customWidth="1"/>
    <col min="16153" max="16384" width="9" style="44"/>
  </cols>
  <sheetData>
    <row r="1" spans="2:25" ht="17.25" customHeight="1" x14ac:dyDescent="0.15">
      <c r="B1" s="43" t="s">
        <v>185</v>
      </c>
    </row>
    <row r="2" spans="2:25" ht="17.25" customHeight="1" x14ac:dyDescent="0.15">
      <c r="B2" s="46" t="s">
        <v>186</v>
      </c>
      <c r="C2" s="47"/>
      <c r="D2" s="47"/>
      <c r="E2" s="47"/>
      <c r="F2" s="47"/>
      <c r="G2" s="47"/>
      <c r="H2" s="47"/>
      <c r="I2" s="47"/>
      <c r="J2" s="47"/>
      <c r="K2" s="47"/>
      <c r="L2" s="47"/>
      <c r="M2" s="47"/>
      <c r="N2" s="47"/>
      <c r="O2" s="47"/>
      <c r="P2" s="44"/>
      <c r="R2" s="48" t="s">
        <v>187</v>
      </c>
      <c r="T2" s="757"/>
      <c r="U2" s="757"/>
      <c r="V2" s="757"/>
      <c r="W2" s="757"/>
      <c r="X2" s="49"/>
      <c r="Y2" s="49"/>
    </row>
    <row r="3" spans="2:25" s="51" customFormat="1" ht="17.25" customHeight="1" x14ac:dyDescent="0.15">
      <c r="B3" s="50"/>
      <c r="C3" s="50"/>
      <c r="D3" s="50"/>
      <c r="F3" s="50"/>
      <c r="G3" s="50"/>
      <c r="H3" s="50"/>
      <c r="I3" s="50"/>
      <c r="J3" s="50"/>
      <c r="K3" s="50"/>
      <c r="L3" s="50"/>
      <c r="M3" s="50"/>
      <c r="N3" s="50"/>
      <c r="O3" s="50"/>
      <c r="P3" s="52"/>
      <c r="R3" s="53"/>
      <c r="S3" s="53"/>
      <c r="V3" s="44"/>
      <c r="W3" s="49"/>
      <c r="X3" s="49"/>
    </row>
    <row r="4" spans="2:25" s="51" customFormat="1" ht="17.25" customHeight="1" x14ac:dyDescent="0.15">
      <c r="B4" s="50"/>
      <c r="C4" s="50"/>
      <c r="D4" s="50"/>
      <c r="E4" s="50"/>
      <c r="F4" s="50"/>
      <c r="G4" s="50"/>
      <c r="H4" s="50"/>
      <c r="I4" s="50"/>
      <c r="J4" s="50"/>
      <c r="K4" s="50"/>
      <c r="L4" s="50"/>
      <c r="M4" s="50"/>
      <c r="N4" s="50"/>
      <c r="O4" s="50"/>
      <c r="P4" s="52"/>
      <c r="R4" s="53"/>
      <c r="S4" s="53"/>
      <c r="V4" s="54"/>
      <c r="W4" s="49"/>
      <c r="X4" s="49"/>
    </row>
    <row r="5" spans="2:25" s="51" customFormat="1" ht="17.25" customHeight="1" x14ac:dyDescent="0.15">
      <c r="B5" s="50"/>
      <c r="C5" s="50"/>
      <c r="D5" s="50"/>
      <c r="E5" s="50"/>
      <c r="F5" s="50"/>
      <c r="G5" s="50"/>
      <c r="H5" s="50"/>
      <c r="I5" s="50"/>
      <c r="J5" s="50"/>
      <c r="K5" s="50"/>
      <c r="L5" s="50"/>
      <c r="M5" s="50"/>
      <c r="N5" s="50"/>
      <c r="O5" s="50"/>
      <c r="P5" s="52"/>
      <c r="R5" s="53"/>
      <c r="S5" s="53"/>
      <c r="W5" s="49"/>
      <c r="X5" s="49"/>
    </row>
    <row r="6" spans="2:25" ht="17.25" customHeight="1" x14ac:dyDescent="0.15">
      <c r="B6" s="55"/>
      <c r="C6" s="55"/>
      <c r="D6" s="55"/>
      <c r="E6" s="55"/>
      <c r="F6" s="55"/>
      <c r="G6" s="55"/>
      <c r="H6" s="55"/>
      <c r="I6" s="55"/>
      <c r="J6" s="55"/>
      <c r="K6" s="55"/>
      <c r="L6" s="56"/>
      <c r="M6" s="56"/>
      <c r="N6" s="44"/>
      <c r="O6" s="44"/>
      <c r="P6" s="44"/>
      <c r="W6" s="57"/>
    </row>
    <row r="7" spans="2:25" ht="17.25" customHeight="1" thickBot="1" x14ac:dyDescent="0.2">
      <c r="B7" s="58" t="s">
        <v>188</v>
      </c>
      <c r="C7" s="59"/>
      <c r="D7" s="59"/>
      <c r="E7" s="59"/>
      <c r="F7" s="59"/>
      <c r="G7" s="59"/>
      <c r="H7" s="59"/>
      <c r="I7" s="59"/>
      <c r="J7" s="59"/>
      <c r="K7" s="59"/>
      <c r="L7" s="60" t="s">
        <v>189</v>
      </c>
      <c r="M7" s="727">
        <v>10</v>
      </c>
      <c r="N7" s="727"/>
      <c r="O7" s="44"/>
      <c r="P7" s="44"/>
      <c r="U7" s="60"/>
      <c r="V7" s="61"/>
      <c r="W7" s="44" t="s">
        <v>190</v>
      </c>
    </row>
    <row r="8" spans="2:25" ht="17.25" customHeight="1" thickBot="1" x14ac:dyDescent="0.2">
      <c r="B8" s="728"/>
      <c r="C8" s="729"/>
      <c r="D8" s="729"/>
      <c r="E8" s="729"/>
      <c r="F8" s="729"/>
      <c r="G8" s="729"/>
      <c r="H8" s="758" t="s">
        <v>191</v>
      </c>
      <c r="I8" s="731"/>
      <c r="J8" s="732"/>
      <c r="K8" s="62" t="s">
        <v>192</v>
      </c>
      <c r="L8" s="63" t="s">
        <v>192</v>
      </c>
      <c r="M8" s="63" t="s">
        <v>192</v>
      </c>
      <c r="N8" s="63" t="s">
        <v>192</v>
      </c>
      <c r="O8" s="63" t="s">
        <v>192</v>
      </c>
      <c r="P8" s="63" t="s">
        <v>192</v>
      </c>
      <c r="Q8" s="63" t="s">
        <v>192</v>
      </c>
      <c r="R8" s="63" t="s">
        <v>192</v>
      </c>
      <c r="S8" s="63" t="s">
        <v>192</v>
      </c>
      <c r="T8" s="63" t="s">
        <v>192</v>
      </c>
      <c r="U8" s="63" t="s">
        <v>192</v>
      </c>
      <c r="V8" s="64" t="s">
        <v>192</v>
      </c>
      <c r="W8" s="65" t="s">
        <v>193</v>
      </c>
    </row>
    <row r="9" spans="2:25" ht="17.25" customHeight="1" x14ac:dyDescent="0.15">
      <c r="B9" s="759" t="s">
        <v>194</v>
      </c>
      <c r="C9" s="735"/>
      <c r="D9" s="66">
        <v>75</v>
      </c>
      <c r="E9" s="67" t="s">
        <v>195</v>
      </c>
      <c r="F9" s="67"/>
      <c r="G9" s="67"/>
      <c r="H9" s="760" t="s">
        <v>196</v>
      </c>
      <c r="I9" s="760"/>
      <c r="J9" s="761"/>
      <c r="K9" s="68">
        <v>0.2</v>
      </c>
      <c r="L9" s="69">
        <v>0.4</v>
      </c>
      <c r="M9" s="69">
        <v>0.6</v>
      </c>
      <c r="N9" s="69">
        <v>0.8</v>
      </c>
      <c r="O9" s="70">
        <v>0.95</v>
      </c>
      <c r="P9" s="69">
        <v>0.95</v>
      </c>
      <c r="Q9" s="69">
        <v>0.95</v>
      </c>
      <c r="R9" s="69">
        <v>0.95</v>
      </c>
      <c r="S9" s="69">
        <v>0.95</v>
      </c>
      <c r="T9" s="69">
        <v>0.95</v>
      </c>
      <c r="U9" s="70">
        <v>0.95</v>
      </c>
      <c r="V9" s="70">
        <v>0.95</v>
      </c>
      <c r="W9" s="71">
        <f>AVERAGE(K9:V9)</f>
        <v>0.79999999999999993</v>
      </c>
    </row>
    <row r="10" spans="2:25" ht="21" customHeight="1" x14ac:dyDescent="0.15">
      <c r="B10" s="72"/>
      <c r="C10" s="73"/>
      <c r="D10" s="74" t="s">
        <v>197</v>
      </c>
      <c r="E10" s="75" t="s">
        <v>198</v>
      </c>
      <c r="F10" s="76"/>
      <c r="G10" s="77" t="s">
        <v>199</v>
      </c>
      <c r="H10" s="74"/>
      <c r="I10" s="78">
        <v>652</v>
      </c>
      <c r="J10" s="79" t="s">
        <v>200</v>
      </c>
      <c r="K10" s="80">
        <v>0</v>
      </c>
      <c r="L10" s="81">
        <f>ROUNDDOWN($F10*$I10*30*$M$7*K$9*0.1/1000,)</f>
        <v>0</v>
      </c>
      <c r="M10" s="81">
        <f>ROUNDDOWN($F10*$I10*31*$M$7*L$9*0.1/1000+$F10*$I10*30*$M$7*K$9*0.9/1000,)</f>
        <v>0</v>
      </c>
      <c r="N10" s="81">
        <f>ROUNDDOWN($F10*$I10*30*$M$7*M$9*0.1/1000+$F10*$I10*31*$M$7*L$9*0.9/1000,)</f>
        <v>0</v>
      </c>
      <c r="O10" s="81">
        <f>ROUNDDOWN($F10*$I10*31*$M$7*N$9*0.1/1000+$F10*$I10*30*$M$7*M$9*0.9/1000,)</f>
        <v>0</v>
      </c>
      <c r="P10" s="81">
        <f>ROUNDDOWN($F10*$I10*31*$M$7*O$9*0.1/1000+$F10*$I10*31*$M$7*N$9*0.9/1000,)</f>
        <v>0</v>
      </c>
      <c r="Q10" s="81">
        <f>ROUNDDOWN($F10*$I10*30*$M$7*P$9*0.1/1000+$F10*$I10*31*$M$7*O$9*0.9/1000,)</f>
        <v>0</v>
      </c>
      <c r="R10" s="81">
        <f>ROUNDDOWN($F10*$I10*31*$M$7*Q$9*0.1/1000+$F10*$I10*30*$M$7*P$9*0.9/1000,)</f>
        <v>0</v>
      </c>
      <c r="S10" s="81">
        <f>ROUNDDOWN($F10*$I10*30*$M$7*R$9*0.1/1000+$F10*$I10*31*$M$7*Q$9*0.9/1000,)</f>
        <v>0</v>
      </c>
      <c r="T10" s="81">
        <f>ROUNDDOWN($F10*$I10*31*$M$7*S$9*0.1/1000+$F10*$I10*31*$M$7*R$9*0.9/1000,)</f>
        <v>0</v>
      </c>
      <c r="U10" s="81">
        <f>ROUNDDOWN($F10*$I10*30*$M$7*T$9*0.1/1000+$F10*$I10*31*$M$7*S$9*0.9/1000,)</f>
        <v>0</v>
      </c>
      <c r="V10" s="82">
        <f>ROUNDDOWN($F10*$I10*28*$M$7*U$9*0.1/1000+$F10*$I10*31*$M$7*T$9*0.9/1000,)</f>
        <v>0</v>
      </c>
      <c r="W10" s="83">
        <f t="shared" ref="W10:W27" si="0">SUM(K10:V10)</f>
        <v>0</v>
      </c>
    </row>
    <row r="11" spans="2:25" ht="21" customHeight="1" x14ac:dyDescent="0.15">
      <c r="B11" s="72"/>
      <c r="C11" s="73"/>
      <c r="D11" s="84" t="s">
        <v>201</v>
      </c>
      <c r="E11" s="85" t="s">
        <v>202</v>
      </c>
      <c r="F11" s="86"/>
      <c r="G11" s="87" t="s">
        <v>199</v>
      </c>
      <c r="H11" s="84"/>
      <c r="I11" s="88">
        <v>720</v>
      </c>
      <c r="J11" s="89" t="s">
        <v>200</v>
      </c>
      <c r="K11" s="90">
        <v>0</v>
      </c>
      <c r="L11" s="91">
        <f>ROUNDDOWN($F11*$I11*30*$M$7*K$9*0.1/1000,)</f>
        <v>0</v>
      </c>
      <c r="M11" s="91">
        <f>ROUNDDOWN($F11*$I11*31*$M$7*L$9*0.1/1000+$F11*$I11*30*$M$7*K$9*0.9/1000,)</f>
        <v>0</v>
      </c>
      <c r="N11" s="91">
        <f>ROUNDDOWN($F11*$I11*30*$M$7*M$9*0.1/1000+$F11*$I11*31*$M$7*L$9*0.9/1000,)</f>
        <v>0</v>
      </c>
      <c r="O11" s="91">
        <f>ROUNDDOWN($F11*$I11*31*$M$7*N$9*0.1/1000+$F11*$I11*30*$M$7*M$9*0.9/1000,)</f>
        <v>0</v>
      </c>
      <c r="P11" s="91">
        <f>ROUNDDOWN($F11*$I11*31*$M$7*O$9*0.1/1000+$F11*$I11*31*$M$7*N$9*0.9/1000,)</f>
        <v>0</v>
      </c>
      <c r="Q11" s="91">
        <f>ROUNDDOWN($F11*$I11*30*$M$7*P$9*0.1/1000+$F11*$I11*31*$M$7*O$9*0.9/1000,)</f>
        <v>0</v>
      </c>
      <c r="R11" s="91">
        <f>ROUNDDOWN($F11*$I11*31*$M$7*Q$9*0.1/1000+$F11*$I11*30*$M$7*P$9*0.9/1000,)</f>
        <v>0</v>
      </c>
      <c r="S11" s="91">
        <f>ROUNDDOWN($F11*$I11*30*$M$7*R$9*0.1/1000+$F11*$I11*31*$M$7*Q$9*0.9/1000,)</f>
        <v>0</v>
      </c>
      <c r="T11" s="91">
        <f>ROUNDDOWN($F11*$I11*31*$M$7*S$9*0.1/1000+$F11*$I11*31*$M$7*R$9*0.9/1000,)</f>
        <v>0</v>
      </c>
      <c r="U11" s="91">
        <f>ROUNDDOWN($F11*$I11*30*$M$7*T$9*0.1/1000+$F11*$I11*31*$M$7*S$9*0.9/1000,)</f>
        <v>0</v>
      </c>
      <c r="V11" s="92">
        <f>ROUNDDOWN($F11*$I11*28*$M$7*U$9*0.1/1000+$F11*$I11*31*$M$7*T$9*0.9/1000,)</f>
        <v>0</v>
      </c>
      <c r="W11" s="93">
        <f t="shared" si="0"/>
        <v>0</v>
      </c>
    </row>
    <row r="12" spans="2:25" ht="21" customHeight="1" x14ac:dyDescent="0.15">
      <c r="B12" s="72"/>
      <c r="C12" s="73"/>
      <c r="D12" s="84" t="s">
        <v>203</v>
      </c>
      <c r="E12" s="85" t="s">
        <v>202</v>
      </c>
      <c r="F12" s="86">
        <v>30</v>
      </c>
      <c r="G12" s="87" t="s">
        <v>199</v>
      </c>
      <c r="H12" s="84"/>
      <c r="I12" s="88">
        <v>793</v>
      </c>
      <c r="J12" s="89" t="s">
        <v>200</v>
      </c>
      <c r="K12" s="90">
        <v>0</v>
      </c>
      <c r="L12" s="91">
        <f>ROUNDDOWN($F12*$I12*30*$M$7*K$9*0.1/1000,)</f>
        <v>142</v>
      </c>
      <c r="M12" s="91">
        <f>ROUNDDOWN($F12*$I12*31*$M$7*L$9*0.1/1000+$F12*$I12*30*$M$7*K$9*0.9/1000,)</f>
        <v>1579</v>
      </c>
      <c r="N12" s="91">
        <f>ROUNDDOWN($F12*$I12*30*$M$7*M$9*0.1/1000+$F12*$I12*31*$M$7*L$9*0.9/1000,)</f>
        <v>3083</v>
      </c>
      <c r="O12" s="91">
        <f>ROUNDDOWN($F12*$I12*31*$M$7*N$9*0.1/1000+$F12*$I12*30*$M$7*M$9*0.9/1000,)</f>
        <v>4443</v>
      </c>
      <c r="P12" s="91">
        <f>ROUNDDOWN($F12*$I12*31*$M$7*O$9*0.1/1000+$F12*$I12*31*$M$7*N$9*0.9/1000,)</f>
        <v>6010</v>
      </c>
      <c r="Q12" s="91">
        <f>ROUNDDOWN($F12*$I12*30*$M$7*P$9*0.1/1000+$F12*$I12*31*$M$7*O$9*0.9/1000,)</f>
        <v>6983</v>
      </c>
      <c r="R12" s="91">
        <f>ROUNDDOWN($F12*$I12*31*$M$7*Q$9*0.1/1000+$F12*$I12*30*$M$7*P$9*0.9/1000,)</f>
        <v>6802</v>
      </c>
      <c r="S12" s="91">
        <f>ROUNDDOWN($F12*$I12*30*$M$7*R$9*0.1/1000+$F12*$I12*31*$M$7*Q$9*0.9/1000,)</f>
        <v>6983</v>
      </c>
      <c r="T12" s="91">
        <f>ROUNDDOWN($F12*$I12*31*$M$7*S$9*0.1/1000+$F12*$I12*31*$M$7*R$9*0.9/1000,)</f>
        <v>7006</v>
      </c>
      <c r="U12" s="91">
        <f>ROUNDDOWN($F12*$I12*30*$M$7*T$9*0.1/1000+$F12*$I12*31*$M$7*S$9*0.9/1000,)</f>
        <v>6983</v>
      </c>
      <c r="V12" s="92">
        <f>ROUNDDOWN($F12*$I12*28*$M$7*U$9*0.1/1000+$F12*$I12*31*$M$7*T$9*0.9/1000,)</f>
        <v>6938</v>
      </c>
      <c r="W12" s="93">
        <f t="shared" si="0"/>
        <v>56952</v>
      </c>
    </row>
    <row r="13" spans="2:25" ht="21" customHeight="1" x14ac:dyDescent="0.15">
      <c r="B13" s="72"/>
      <c r="C13" s="73"/>
      <c r="D13" s="84" t="s">
        <v>204</v>
      </c>
      <c r="E13" s="85" t="s">
        <v>205</v>
      </c>
      <c r="F13" s="86">
        <v>30</v>
      </c>
      <c r="G13" s="87" t="s">
        <v>199</v>
      </c>
      <c r="H13" s="84"/>
      <c r="I13" s="88">
        <v>862</v>
      </c>
      <c r="J13" s="89" t="s">
        <v>200</v>
      </c>
      <c r="K13" s="90">
        <v>0</v>
      </c>
      <c r="L13" s="91">
        <f>ROUNDDOWN($F13*$I13*30*$M$7*K$9*0.1/1000,)</f>
        <v>155</v>
      </c>
      <c r="M13" s="91">
        <f>ROUNDDOWN($F13*$I13*31*$M$7*L$9*0.1/1000+$F13*$I13*30*$M$7*K$9*0.9/1000,)</f>
        <v>1717</v>
      </c>
      <c r="N13" s="91">
        <f>ROUNDDOWN($F13*$I13*30*$M$7*M$9*0.1/1000+$F13*$I13*31*$M$7*L$9*0.9/1000,)</f>
        <v>3351</v>
      </c>
      <c r="O13" s="91">
        <f>ROUNDDOWN($F13*$I13*31*$M$7*N$9*0.1/1000+$F13*$I13*30*$M$7*M$9*0.9/1000,)</f>
        <v>4830</v>
      </c>
      <c r="P13" s="91">
        <f>ROUNDDOWN($F13*$I13*31*$M$7*O$9*0.1/1000+$F13*$I13*31*$M$7*N$9*0.9/1000,)</f>
        <v>6533</v>
      </c>
      <c r="Q13" s="91">
        <f>ROUNDDOWN($F13*$I13*30*$M$7*P$9*0.1/1000+$F13*$I13*31*$M$7*O$9*0.9/1000,)</f>
        <v>7591</v>
      </c>
      <c r="R13" s="91">
        <f>ROUNDDOWN($F13*$I13*31*$M$7*Q$9*0.1/1000+$F13*$I13*30*$M$7*P$9*0.9/1000,)</f>
        <v>7394</v>
      </c>
      <c r="S13" s="91">
        <f>ROUNDDOWN($F13*$I13*30*$M$7*R$9*0.1/1000+$F13*$I13*31*$M$7*Q$9*0.9/1000,)</f>
        <v>7591</v>
      </c>
      <c r="T13" s="91">
        <f>ROUNDDOWN($F13*$I13*31*$M$7*S$9*0.1/1000+$F13*$I13*31*$M$7*R$9*0.9/1000,)</f>
        <v>7615</v>
      </c>
      <c r="U13" s="91">
        <f>ROUNDDOWN($F13*$I13*30*$M$7*T$9*0.1/1000+$F13*$I13*31*$M$7*S$9*0.9/1000,)</f>
        <v>7591</v>
      </c>
      <c r="V13" s="92">
        <f>ROUNDDOWN($F13*$I13*28*$M$7*U$9*0.1/1000+$F13*$I13*31*$M$7*T$9*0.9/1000,)</f>
        <v>7542</v>
      </c>
      <c r="W13" s="93">
        <f t="shared" si="0"/>
        <v>61910</v>
      </c>
    </row>
    <row r="14" spans="2:25" ht="21" customHeight="1" x14ac:dyDescent="0.15">
      <c r="B14" s="72"/>
      <c r="C14" s="94"/>
      <c r="D14" s="84" t="s">
        <v>206</v>
      </c>
      <c r="E14" s="85" t="s">
        <v>198</v>
      </c>
      <c r="F14" s="86">
        <v>15</v>
      </c>
      <c r="G14" s="87" t="s">
        <v>199</v>
      </c>
      <c r="H14" s="84"/>
      <c r="I14" s="88">
        <v>929</v>
      </c>
      <c r="J14" s="89" t="s">
        <v>200</v>
      </c>
      <c r="K14" s="90">
        <v>0</v>
      </c>
      <c r="L14" s="91">
        <f>ROUNDDOWN($F14*$I14*30*$M$7*K$9*0.1/1000,)</f>
        <v>83</v>
      </c>
      <c r="M14" s="91">
        <f>ROUNDDOWN($F14*$I14*31*$M$7*L$9*0.1/1000+$F14*$I14*30*$M$7*K$9*0.9/1000,)</f>
        <v>925</v>
      </c>
      <c r="N14" s="91">
        <f>ROUNDDOWN($F14*$I14*30*$M$7*M$9*0.1/1000+$F14*$I14*31*$M$7*L$9*0.9/1000,)</f>
        <v>1805</v>
      </c>
      <c r="O14" s="91">
        <f>ROUNDDOWN($F14*$I14*31*$M$7*N$9*0.1/1000+$F14*$I14*30*$M$7*M$9*0.9/1000,)</f>
        <v>2603</v>
      </c>
      <c r="P14" s="91">
        <f>ROUNDDOWN($F14*$I14*31*$M$7*O$9*0.1/1000+$F14*$I14*31*$M$7*N$9*0.9/1000,)</f>
        <v>3520</v>
      </c>
      <c r="Q14" s="91">
        <f>ROUNDDOWN($F14*$I14*30*$M$7*P$9*0.1/1000+$F14*$I14*31*$M$7*O$9*0.9/1000,)</f>
        <v>4090</v>
      </c>
      <c r="R14" s="91">
        <f>ROUNDDOWN($F14*$I14*31*$M$7*Q$9*0.1/1000+$F14*$I14*30*$M$7*P$9*0.9/1000,)</f>
        <v>3984</v>
      </c>
      <c r="S14" s="91">
        <f>ROUNDDOWN($F14*$I14*30*$M$7*R$9*0.1/1000+$F14*$I14*31*$M$7*Q$9*0.9/1000,)</f>
        <v>4090</v>
      </c>
      <c r="T14" s="91">
        <f>ROUNDDOWN($F14*$I14*31*$M$7*S$9*0.1/1000+$F14*$I14*31*$M$7*R$9*0.9/1000,)</f>
        <v>4103</v>
      </c>
      <c r="U14" s="91">
        <f>ROUNDDOWN($F14*$I14*30*$M$7*T$9*0.1/1000+$F14*$I14*31*$M$7*S$9*0.9/1000,)</f>
        <v>4090</v>
      </c>
      <c r="V14" s="92">
        <f>ROUNDDOWN($F14*$I14*28*$M$7*U$9*0.1/1000+$F14*$I14*28*$M$7*T$9*0.9/1000,)</f>
        <v>3706</v>
      </c>
      <c r="W14" s="93">
        <f t="shared" si="0"/>
        <v>32999</v>
      </c>
    </row>
    <row r="15" spans="2:25" ht="21" customHeight="1" x14ac:dyDescent="0.15">
      <c r="B15" s="72"/>
      <c r="C15" s="745" t="s">
        <v>207</v>
      </c>
      <c r="D15" s="748"/>
      <c r="E15" s="748"/>
      <c r="F15" s="748"/>
      <c r="G15" s="749"/>
      <c r="H15" s="84"/>
      <c r="I15" s="88"/>
      <c r="J15" s="89" t="s">
        <v>200</v>
      </c>
      <c r="K15" s="90">
        <v>0</v>
      </c>
      <c r="L15" s="91">
        <f>ROUNDDOWN($D$9*$I15*30*$M$7*K$9*0.1/1000,)</f>
        <v>0</v>
      </c>
      <c r="M15" s="91">
        <f>ROUNDDOWN($D$9*$I15*31*$M$7*L$9*0.1/1000+$D$9*$I15*30*$M$7*K$9*0.9/1000,)</f>
        <v>0</v>
      </c>
      <c r="N15" s="91">
        <f>ROUNDDOWN($D$9*$I15*30*$M$7*M$9*0.1/1000+$D$9*$I15*31*$M$7*L$9*0.9/1000,)</f>
        <v>0</v>
      </c>
      <c r="O15" s="91">
        <f>ROUNDDOWN($D$9*$I15*31*$M$7*N$9*0.1/1000+$D$9*$I15*30*$M$7*M$9*0.9/1000,)</f>
        <v>0</v>
      </c>
      <c r="P15" s="91">
        <f>ROUNDDOWN($D$9*$I15*31*$M$7*O$9*0.1/1000+$D$9*$I15*31*$M$7*N$9*0.9/1000,)</f>
        <v>0</v>
      </c>
      <c r="Q15" s="91">
        <f>ROUNDDOWN($D$9*$I15*30*$M$7*P$9*0.1/1000+$D$9*$I15*31*$M$7*O$9*0.9/1000,)</f>
        <v>0</v>
      </c>
      <c r="R15" s="91">
        <f>ROUNDDOWN($D$9*$I15*31*$M$7*Q$9*0.1/1000+$D$9*$I15*30*$M$7*P$9*0.9/1000,)</f>
        <v>0</v>
      </c>
      <c r="S15" s="91">
        <f>ROUNDDOWN($D$9*$I15*30*$M$7*R$9*0.1/1000+$D$9*$I15*31*$M$7*Q$9*0.9/1000,)</f>
        <v>0</v>
      </c>
      <c r="T15" s="91">
        <f>ROUNDDOWN($D$9*$I15*31*$M$7*S$9*0.1/1000+$D$9*$I15*31*$M$7*R$9*0.9/1000,)</f>
        <v>0</v>
      </c>
      <c r="U15" s="91">
        <f>ROUNDDOWN($D$9*$I15*30*$M$7*T$9*0.1/1000+$D$9*$I15*31*$M$7*S$9*0.9/1000,)</f>
        <v>0</v>
      </c>
      <c r="V15" s="92">
        <f>ROUNDDOWN($D$9*$I15*28*$M$7*U$9*0.1/1000+$D$9*$I15*31*$M$7*T$9*0.9/1000,)</f>
        <v>0</v>
      </c>
      <c r="W15" s="93">
        <f t="shared" si="0"/>
        <v>0</v>
      </c>
    </row>
    <row r="16" spans="2:25" ht="21" customHeight="1" x14ac:dyDescent="0.15">
      <c r="B16" s="72"/>
      <c r="C16" s="746"/>
      <c r="D16" s="748"/>
      <c r="E16" s="748"/>
      <c r="F16" s="748"/>
      <c r="G16" s="749"/>
      <c r="H16" s="84"/>
      <c r="I16" s="88"/>
      <c r="J16" s="89" t="s">
        <v>200</v>
      </c>
      <c r="K16" s="90">
        <v>0</v>
      </c>
      <c r="L16" s="91">
        <f>ROUNDDOWN($D$9*$I16*30*$M$7*K$9*0.1/1000,)</f>
        <v>0</v>
      </c>
      <c r="M16" s="91">
        <f>ROUNDDOWN($D$9*$I16*31*$M$7*L$9*0.1/1000+$D$9*$I16*30*$M$7*K$9*0.9/1000,)</f>
        <v>0</v>
      </c>
      <c r="N16" s="91">
        <f>ROUNDDOWN($D$9*$I16*30*$M$7*M$9*0.1/1000+$D$9*$I16*31*$M$7*L$9*0.9/1000,)</f>
        <v>0</v>
      </c>
      <c r="O16" s="91">
        <f>ROUNDDOWN($D$9*$I16*31*$M$7*N$9*0.1/1000+$D$9*$I16*30*$M$7*M$9*0.9/1000,)</f>
        <v>0</v>
      </c>
      <c r="P16" s="91">
        <f>ROUNDDOWN($D$9*$I16*31*$M$7*O$9*0.1/1000+$D$9*$I16*31*$M$7*N$9*0.9/1000,)</f>
        <v>0</v>
      </c>
      <c r="Q16" s="91">
        <f>ROUNDDOWN($D$9*$I16*30*$M$7*P$9*0.1/1000+$D$9*$I16*31*$M$7*O$9*0.9/1000,)</f>
        <v>0</v>
      </c>
      <c r="R16" s="91">
        <f>ROUNDDOWN($D$9*$I16*31*$M$7*Q$9*0.1/1000+$D$9*$I16*30*$M$7*P$9*0.9/1000,)</f>
        <v>0</v>
      </c>
      <c r="S16" s="91">
        <f>ROUNDDOWN($D$9*$I16*30*$M$7*R$9*0.1/1000+$D$9*$I16*31*$M$7*Q$9*0.9/1000,)</f>
        <v>0</v>
      </c>
      <c r="T16" s="91">
        <f>ROUNDDOWN($D$9*$I16*31*$M$7*S$9*0.1/1000+$D$9*$I16*31*$M$7*R$9*0.9/1000,)</f>
        <v>0</v>
      </c>
      <c r="U16" s="91">
        <f>ROUNDDOWN($D$9*$I16*30*$M$7*T$9*0.1/1000+$D$9*$I16*31*$M$7*S$9*0.9/1000,)</f>
        <v>0</v>
      </c>
      <c r="V16" s="92">
        <f>ROUNDDOWN($D$9*$I16*28*$M$7*U$9*0.1/1000+$D$9*$I16*31*$M$7*T$9*0.9/1000,)</f>
        <v>0</v>
      </c>
      <c r="W16" s="93">
        <f t="shared" si="0"/>
        <v>0</v>
      </c>
    </row>
    <row r="17" spans="2:23" ht="21" customHeight="1" x14ac:dyDescent="0.15">
      <c r="B17" s="72"/>
      <c r="C17" s="746"/>
      <c r="D17" s="748">
        <v>0</v>
      </c>
      <c r="E17" s="748"/>
      <c r="F17" s="748"/>
      <c r="G17" s="749"/>
      <c r="H17" s="84"/>
      <c r="I17" s="88">
        <v>0</v>
      </c>
      <c r="J17" s="89" t="s">
        <v>200</v>
      </c>
      <c r="K17" s="90">
        <v>0</v>
      </c>
      <c r="L17" s="91">
        <f>ROUNDDOWN($D$9*$I17*30*$M$7*K$9*0.1/1000,)</f>
        <v>0</v>
      </c>
      <c r="M17" s="91">
        <f>ROUNDDOWN($D$9*$I17*31*$M$7*L$9*0.1/1000+$D$9*$I17*30*$M$7*K$9*0.9/1000,)</f>
        <v>0</v>
      </c>
      <c r="N17" s="91">
        <f>ROUNDDOWN($D$9*$I17*30*$M$7*M$9*0.1/1000+$D$9*$I17*31*$M$7*L$9*0.9/1000,)</f>
        <v>0</v>
      </c>
      <c r="O17" s="91">
        <f>ROUNDDOWN($D$9*$I17*31*$M$7*N$9*0.1/1000+$D$9*$I17*30*$M$7*M$9*0.9/1000,)</f>
        <v>0</v>
      </c>
      <c r="P17" s="91">
        <f>ROUNDDOWN($D$9*$I17*31*$M$7*O$9*0.1/1000+$D$9*$I17*31*$M$7*N$9*0.9/1000,)</f>
        <v>0</v>
      </c>
      <c r="Q17" s="91">
        <f>ROUNDDOWN($D$9*$I17*30*$M$7*P$9*0.1/1000+$D$9*$I17*31*$M$7*O$9*0.9/1000,)</f>
        <v>0</v>
      </c>
      <c r="R17" s="91">
        <f>ROUNDDOWN($D$9*$I17*31*$M$7*Q$9*0.1/1000+$D$9*$I17*30*$M$7*P$9*0.9/1000,)</f>
        <v>0</v>
      </c>
      <c r="S17" s="91">
        <f>ROUNDDOWN($D$9*$I17*30*$M$7*R$9*0.1/1000+$D$9*$I17*31*$M$7*Q$9*0.9/1000,)</f>
        <v>0</v>
      </c>
      <c r="T17" s="91">
        <f>ROUNDDOWN($D$9*$I17*31*$M$7*S$9*0.1/1000+$D$9*$I17*31*$M$7*R$9*0.9/1000,)</f>
        <v>0</v>
      </c>
      <c r="U17" s="91">
        <f>ROUNDDOWN($D$9*$I17*30*$M$7*T$9*0.1/1000+$D$9*$I17*31*$M$7*S$9*0.9/1000,)</f>
        <v>0</v>
      </c>
      <c r="V17" s="92">
        <f>ROUNDDOWN($D$9*$I17*28*$M$7*U$9*0.1/1000+$D$9*$I17*31*$M$7*T$9*0.9/1000,)</f>
        <v>0</v>
      </c>
      <c r="W17" s="93">
        <f t="shared" si="0"/>
        <v>0</v>
      </c>
    </row>
    <row r="18" spans="2:23" ht="21" customHeight="1" x14ac:dyDescent="0.15">
      <c r="B18" s="72"/>
      <c r="C18" s="746"/>
      <c r="D18" s="748">
        <v>0</v>
      </c>
      <c r="E18" s="748"/>
      <c r="F18" s="748"/>
      <c r="G18" s="749"/>
      <c r="H18" s="84"/>
      <c r="I18" s="88">
        <v>0</v>
      </c>
      <c r="J18" s="89" t="s">
        <v>200</v>
      </c>
      <c r="K18" s="90">
        <v>0</v>
      </c>
      <c r="L18" s="91">
        <f>ROUNDDOWN($D$9*$I18*30*$M$7*K$9*0.1/1000,)</f>
        <v>0</v>
      </c>
      <c r="M18" s="91">
        <f>ROUNDDOWN($D$9*$I18*31*$M$7*L$9*0.1/1000+$D$9*$I18*30*$M$7*K$9*0.9/1000,)</f>
        <v>0</v>
      </c>
      <c r="N18" s="91">
        <f>ROUNDDOWN($D$9*$I18*30*$M$7*M$9*0.1/1000+$D$9*$I18*31*$M$7*L$9*0.9/1000,)</f>
        <v>0</v>
      </c>
      <c r="O18" s="91">
        <f>ROUNDDOWN($D$9*$I18*31*$M$7*N$9*0.1/1000+$D$9*$I18*30*$M$7*M$9*0.9/1000,)</f>
        <v>0</v>
      </c>
      <c r="P18" s="91">
        <f>ROUNDDOWN($D$9*$I18*31*$M$7*O$9*0.1/1000+$D$9*$I18*31*$M$7*N$9*0.9/1000,)</f>
        <v>0</v>
      </c>
      <c r="Q18" s="91">
        <f>ROUNDDOWN($D$9*$I18*30*$M$7*P$9*0.1/1000+$D$9*$I18*31*$M$7*O$9*0.9/1000,)</f>
        <v>0</v>
      </c>
      <c r="R18" s="91">
        <f>ROUNDDOWN($D$9*$I18*31*$M$7*Q$9*0.1/1000+$D$9*$I18*30*$M$7*P$9*0.9/1000,)</f>
        <v>0</v>
      </c>
      <c r="S18" s="91">
        <f>ROUNDDOWN($D$9*$I18*30*$M$7*R$9*0.1/1000+$D$9*$I18*31*$M$7*Q$9*0.9/1000,)</f>
        <v>0</v>
      </c>
      <c r="T18" s="91">
        <f>ROUNDDOWN($D$9*$I18*31*$M$7*S$9*0.1/1000+$D$9*$I18*31*$M$7*R$9*0.9/1000,)</f>
        <v>0</v>
      </c>
      <c r="U18" s="91">
        <f>ROUNDDOWN($D$9*$I18*30*$M$7*T$9*0.1/1000+$D$9*$I18*31*$M$7*S$9*0.9/1000,)</f>
        <v>0</v>
      </c>
      <c r="V18" s="92">
        <f>ROUNDDOWN($D$9*$I18*28*$M$7*U$9*0.1/1000+$D$9*$I18*31*$M$7*T$9*0.9/1000,)</f>
        <v>0</v>
      </c>
      <c r="W18" s="93">
        <f t="shared" si="0"/>
        <v>0</v>
      </c>
    </row>
    <row r="19" spans="2:23" ht="21" customHeight="1" x14ac:dyDescent="0.15">
      <c r="B19" s="72"/>
      <c r="C19" s="746"/>
      <c r="D19" s="748">
        <v>0</v>
      </c>
      <c r="E19" s="748"/>
      <c r="F19" s="748"/>
      <c r="G19" s="749"/>
      <c r="H19" s="84"/>
      <c r="I19" s="88">
        <v>0</v>
      </c>
      <c r="J19" s="89" t="s">
        <v>200</v>
      </c>
      <c r="K19" s="90">
        <v>0</v>
      </c>
      <c r="L19" s="91">
        <f>ROUNDDOWN($D$9*$I19*30*$M$7*K$9*0.1/1000,)</f>
        <v>0</v>
      </c>
      <c r="M19" s="91">
        <f>ROUNDDOWN($D$9*$I19*31*$M$7*L$9*0.1/1000+$D$9*$I19*30*$M$7*K$9*0.9/1000,)</f>
        <v>0</v>
      </c>
      <c r="N19" s="91">
        <f>ROUNDDOWN($D$9*$I19*30*$M$7*M$9*0.1/1000+$D$9*$I19*31*$M$7*L$9*0.9/1000,)</f>
        <v>0</v>
      </c>
      <c r="O19" s="91">
        <f>ROUNDDOWN($D$9*$I19*31*$M$7*N$9*0.1/1000+$D$9*$I19*30*$M$7*M$9*0.9/1000,)</f>
        <v>0</v>
      </c>
      <c r="P19" s="91">
        <f>ROUNDDOWN($D$9*$I19*31*$M$7*O$9*0.1/1000+$D$9*$I19*31*$M$7*N$9*0.9/1000,)</f>
        <v>0</v>
      </c>
      <c r="Q19" s="91">
        <f>ROUNDDOWN($D$9*$I19*30*$M$7*P$9*0.1/1000+$D$9*$I19*31*$M$7*O$9*0.9/1000,)</f>
        <v>0</v>
      </c>
      <c r="R19" s="91">
        <f>ROUNDDOWN($D$9*$I19*31*$M$7*Q$9*0.1/1000+$D$9*$I19*30*$M$7*P$9*0.9/1000,)</f>
        <v>0</v>
      </c>
      <c r="S19" s="91">
        <f>ROUNDDOWN($D$9*$I19*30*$M$7*R$9*0.1/1000+$D$9*$I19*31*$M$7*Q$9*0.9/1000,)</f>
        <v>0</v>
      </c>
      <c r="T19" s="91">
        <f>ROUNDDOWN($D$9*$I19*31*$M$7*S$9*0.1/1000+$D$9*$I19*31*$M$7*R$9*0.9/1000,)</f>
        <v>0</v>
      </c>
      <c r="U19" s="91">
        <f>ROUNDDOWN($D$9*$I19*30*$M$7*T$9*0.1/1000+$D$9*$I19*31*$M$7*S$9*0.9/1000,)</f>
        <v>0</v>
      </c>
      <c r="V19" s="92">
        <f>ROUNDDOWN($D$9*$I19*28*$M$7*U$9*0.1/1000+$D$9*$I19*31*$M$7*T$9*0.9/1000,)</f>
        <v>0</v>
      </c>
      <c r="W19" s="93">
        <f t="shared" si="0"/>
        <v>0</v>
      </c>
    </row>
    <row r="20" spans="2:23" ht="21" customHeight="1" x14ac:dyDescent="0.15">
      <c r="B20" s="72"/>
      <c r="C20" s="747"/>
      <c r="D20" s="748" t="s">
        <v>208</v>
      </c>
      <c r="E20" s="748"/>
      <c r="F20" s="748"/>
      <c r="G20" s="749"/>
      <c r="H20" s="95"/>
      <c r="I20" s="96">
        <v>5.8999999999999997E-2</v>
      </c>
      <c r="J20" s="97"/>
      <c r="K20" s="90">
        <v>0</v>
      </c>
      <c r="L20" s="91">
        <f>ROUNDDOWN(SUM(K10:K19)*$I20*0.1,0)</f>
        <v>0</v>
      </c>
      <c r="M20" s="91">
        <f>ROUNDDOWN(SUM(L10:L19)*$I20*0.1+SUM(K10:K19)*$I20*0.9,0)</f>
        <v>2</v>
      </c>
      <c r="N20" s="91">
        <f>ROUNDDOWN(SUM(M10:M19)*$I20*0.1+SUM(L10:L19)*$I20*0.9,0)</f>
        <v>45</v>
      </c>
      <c r="O20" s="91">
        <f t="shared" ref="O20:V20" si="1">ROUNDDOWN(SUM(N10:N19)*$I20*0.1+SUM(M10:M19)*$I20*0.9,0)</f>
        <v>272</v>
      </c>
      <c r="P20" s="91">
        <f t="shared" si="1"/>
        <v>507</v>
      </c>
      <c r="Q20" s="91">
        <f t="shared" si="1"/>
        <v>725</v>
      </c>
      <c r="R20" s="91">
        <f t="shared" si="1"/>
        <v>963</v>
      </c>
      <c r="S20" s="91">
        <f t="shared" si="1"/>
        <v>1098</v>
      </c>
      <c r="T20" s="91">
        <f t="shared" si="1"/>
        <v>1075</v>
      </c>
      <c r="U20" s="91">
        <f t="shared" si="1"/>
        <v>1101</v>
      </c>
      <c r="V20" s="92">
        <f t="shared" si="1"/>
        <v>1104</v>
      </c>
      <c r="W20" s="98">
        <f t="shared" si="0"/>
        <v>6892</v>
      </c>
    </row>
    <row r="21" spans="2:23" ht="21" customHeight="1" x14ac:dyDescent="0.15">
      <c r="B21" s="742" t="s">
        <v>209</v>
      </c>
      <c r="C21" s="743"/>
      <c r="D21" s="743"/>
      <c r="E21" s="743"/>
      <c r="F21" s="743"/>
      <c r="G21" s="743"/>
      <c r="H21" s="743"/>
      <c r="I21" s="743"/>
      <c r="J21" s="744"/>
      <c r="K21" s="99">
        <f t="shared" ref="K21:V21" si="2">SUM(K10:K20)</f>
        <v>0</v>
      </c>
      <c r="L21" s="100">
        <f>SUM(L10:L20)</f>
        <v>380</v>
      </c>
      <c r="M21" s="101">
        <f t="shared" si="2"/>
        <v>4223</v>
      </c>
      <c r="N21" s="101">
        <f t="shared" si="2"/>
        <v>8284</v>
      </c>
      <c r="O21" s="102">
        <f t="shared" si="2"/>
        <v>12148</v>
      </c>
      <c r="P21" s="101">
        <f t="shared" si="2"/>
        <v>16570</v>
      </c>
      <c r="Q21" s="100">
        <f t="shared" si="2"/>
        <v>19389</v>
      </c>
      <c r="R21" s="100">
        <f t="shared" si="2"/>
        <v>19143</v>
      </c>
      <c r="S21" s="101">
        <f t="shared" si="2"/>
        <v>19762</v>
      </c>
      <c r="T21" s="101">
        <f t="shared" si="2"/>
        <v>19799</v>
      </c>
      <c r="U21" s="102">
        <f t="shared" si="2"/>
        <v>19765</v>
      </c>
      <c r="V21" s="102">
        <f t="shared" si="2"/>
        <v>19290</v>
      </c>
      <c r="W21" s="103">
        <f t="shared" si="0"/>
        <v>158753</v>
      </c>
    </row>
    <row r="22" spans="2:23" ht="21" customHeight="1" x14ac:dyDescent="0.15">
      <c r="B22" s="104"/>
      <c r="C22" s="750" t="s">
        <v>210</v>
      </c>
      <c r="D22" s="751"/>
      <c r="E22" s="751"/>
      <c r="F22" s="751"/>
      <c r="G22" s="752"/>
      <c r="H22" s="105"/>
      <c r="I22" s="106">
        <v>1970</v>
      </c>
      <c r="J22" s="107" t="s">
        <v>211</v>
      </c>
      <c r="K22" s="108">
        <v>0</v>
      </c>
      <c r="L22" s="109">
        <f>ROUNDDOWN($I22*$D$9*K$9*30/1000,)</f>
        <v>886</v>
      </c>
      <c r="M22" s="110">
        <f>ROUNDDOWN($I22*$D$9*L$9*31/1000,)</f>
        <v>1832</v>
      </c>
      <c r="N22" s="110">
        <f>ROUNDDOWN($I22*$D$9*M$9*30/1000,)</f>
        <v>2659</v>
      </c>
      <c r="O22" s="110">
        <f t="shared" ref="O22:P25" si="3">ROUNDDOWN($I22*$D$9*N$9*31/1000,)</f>
        <v>3664</v>
      </c>
      <c r="P22" s="110">
        <f t="shared" si="3"/>
        <v>4351</v>
      </c>
      <c r="Q22" s="109">
        <f>ROUNDDOWN($I22*$D$9*P$9*30/1000,)</f>
        <v>4210</v>
      </c>
      <c r="R22" s="109">
        <f>ROUNDDOWN($I22*$D$9*Q$9*31/1000,)</f>
        <v>4351</v>
      </c>
      <c r="S22" s="110">
        <f>ROUNDDOWN($I22*$D$9*R$9*30/1000,)</f>
        <v>4210</v>
      </c>
      <c r="T22" s="110">
        <f t="shared" ref="T22:U25" si="4">ROUNDDOWN($I22*$D$9*S$9*31/1000,)</f>
        <v>4351</v>
      </c>
      <c r="U22" s="110">
        <f t="shared" si="4"/>
        <v>4351</v>
      </c>
      <c r="V22" s="111">
        <f>ROUNDDOWN($I22*$D$9*U$9*28/1000,)</f>
        <v>3930</v>
      </c>
      <c r="W22" s="83">
        <f t="shared" si="0"/>
        <v>38795</v>
      </c>
    </row>
    <row r="23" spans="2:23" ht="21" customHeight="1" x14ac:dyDescent="0.15">
      <c r="B23" s="72"/>
      <c r="C23" s="753" t="s">
        <v>212</v>
      </c>
      <c r="D23" s="748"/>
      <c r="E23" s="748"/>
      <c r="F23" s="748"/>
      <c r="G23" s="749"/>
      <c r="H23" s="84"/>
      <c r="I23" s="86">
        <v>1380</v>
      </c>
      <c r="J23" s="79" t="s">
        <v>211</v>
      </c>
      <c r="K23" s="112">
        <v>0</v>
      </c>
      <c r="L23" s="113">
        <f>ROUNDDOWN($I23*$D$9*K$9*30/1000,)</f>
        <v>621</v>
      </c>
      <c r="M23" s="91">
        <f>ROUNDDOWN($I23*$D$9*L$9*31/1000,)</f>
        <v>1283</v>
      </c>
      <c r="N23" s="91">
        <f>ROUNDDOWN($I23*$D$9*M$9*30/1000,)</f>
        <v>1863</v>
      </c>
      <c r="O23" s="91">
        <f t="shared" si="3"/>
        <v>2566</v>
      </c>
      <c r="P23" s="91">
        <f t="shared" si="3"/>
        <v>3048</v>
      </c>
      <c r="Q23" s="113">
        <f>ROUNDDOWN($I23*$D$9*P$9*30/1000,)</f>
        <v>2949</v>
      </c>
      <c r="R23" s="113">
        <f>ROUNDDOWN($I23*$D$9*Q$9*31/1000,)</f>
        <v>3048</v>
      </c>
      <c r="S23" s="91">
        <f>ROUNDDOWN($I23*$D$9*R$9*30/1000,)</f>
        <v>2949</v>
      </c>
      <c r="T23" s="91">
        <f t="shared" si="4"/>
        <v>3048</v>
      </c>
      <c r="U23" s="91">
        <f t="shared" si="4"/>
        <v>3048</v>
      </c>
      <c r="V23" s="92">
        <f>ROUNDDOWN($I23*$D$9*U$9*28/1000,)</f>
        <v>2753</v>
      </c>
      <c r="W23" s="93">
        <f t="shared" si="0"/>
        <v>27176</v>
      </c>
    </row>
    <row r="24" spans="2:23" ht="21" customHeight="1" x14ac:dyDescent="0.15">
      <c r="B24" s="72"/>
      <c r="C24" s="753" t="s">
        <v>213</v>
      </c>
      <c r="D24" s="748"/>
      <c r="E24" s="748"/>
      <c r="F24" s="748"/>
      <c r="G24" s="749"/>
      <c r="H24" s="84"/>
      <c r="I24" s="86">
        <v>100</v>
      </c>
      <c r="J24" s="79" t="s">
        <v>211</v>
      </c>
      <c r="K24" s="112">
        <v>0</v>
      </c>
      <c r="L24" s="113">
        <f>ROUNDDOWN($I24*$D$9*K$9*30/1000,)</f>
        <v>45</v>
      </c>
      <c r="M24" s="91">
        <f>ROUNDDOWN($I24*$D$9*L$9*31/1000,)</f>
        <v>93</v>
      </c>
      <c r="N24" s="91">
        <f>ROUNDDOWN($I24*$D$9*M$9*30/1000,)</f>
        <v>135</v>
      </c>
      <c r="O24" s="91">
        <f t="shared" si="3"/>
        <v>186</v>
      </c>
      <c r="P24" s="91">
        <f t="shared" si="3"/>
        <v>220</v>
      </c>
      <c r="Q24" s="113">
        <f>ROUNDDOWN($I24*$D$9*P$9*30/1000,)</f>
        <v>213</v>
      </c>
      <c r="R24" s="113">
        <f>ROUNDDOWN($I24*$D$9*Q$9*31/1000,)</f>
        <v>220</v>
      </c>
      <c r="S24" s="91">
        <f>ROUNDDOWN($I24*$D$9*R$9*30/1000,)</f>
        <v>213</v>
      </c>
      <c r="T24" s="91">
        <f t="shared" si="4"/>
        <v>220</v>
      </c>
      <c r="U24" s="91">
        <f t="shared" si="4"/>
        <v>220</v>
      </c>
      <c r="V24" s="92">
        <f>ROUNDDOWN($I24*$D$9*U$9*28/1000,)</f>
        <v>199</v>
      </c>
      <c r="W24" s="93">
        <f t="shared" si="0"/>
        <v>1964</v>
      </c>
    </row>
    <row r="25" spans="2:23" ht="21" customHeight="1" x14ac:dyDescent="0.15">
      <c r="B25" s="72"/>
      <c r="C25" s="754">
        <v>0</v>
      </c>
      <c r="D25" s="755"/>
      <c r="E25" s="755"/>
      <c r="F25" s="755"/>
      <c r="G25" s="756"/>
      <c r="H25" s="95"/>
      <c r="I25" s="114">
        <v>0</v>
      </c>
      <c r="J25" s="115" t="s">
        <v>211</v>
      </c>
      <c r="K25" s="116">
        <v>0</v>
      </c>
      <c r="L25" s="117">
        <f>ROUNDDOWN($I25*$D$9*K$9*30/1000,)</f>
        <v>0</v>
      </c>
      <c r="M25" s="118">
        <f>ROUNDDOWN($I25*$D$9*L$9*31/1000,)</f>
        <v>0</v>
      </c>
      <c r="N25" s="118">
        <f>ROUNDDOWN($I25*$D$9*M$9*30/1000,)</f>
        <v>0</v>
      </c>
      <c r="O25" s="118">
        <f t="shared" si="3"/>
        <v>0</v>
      </c>
      <c r="P25" s="118">
        <f t="shared" si="3"/>
        <v>0</v>
      </c>
      <c r="Q25" s="117">
        <f>ROUNDDOWN($I25*$D$9*P$9*30/1000,)</f>
        <v>0</v>
      </c>
      <c r="R25" s="117">
        <f>ROUNDDOWN($I25*$D$9*Q$9*31/1000,)</f>
        <v>0</v>
      </c>
      <c r="S25" s="118">
        <f>ROUNDDOWN($I25*$D$9*R$9*30/1000,)</f>
        <v>0</v>
      </c>
      <c r="T25" s="118">
        <f t="shared" si="4"/>
        <v>0</v>
      </c>
      <c r="U25" s="118">
        <f t="shared" si="4"/>
        <v>0</v>
      </c>
      <c r="V25" s="119">
        <f>ROUNDDOWN($I25*$D$9*U$9*28/1000,)</f>
        <v>0</v>
      </c>
      <c r="W25" s="98">
        <f t="shared" si="0"/>
        <v>0</v>
      </c>
    </row>
    <row r="26" spans="2:23" ht="21" customHeight="1" x14ac:dyDescent="0.15">
      <c r="B26" s="742" t="s">
        <v>214</v>
      </c>
      <c r="C26" s="743"/>
      <c r="D26" s="743"/>
      <c r="E26" s="743"/>
      <c r="F26" s="743"/>
      <c r="G26" s="743"/>
      <c r="H26" s="743"/>
      <c r="I26" s="743"/>
      <c r="J26" s="744"/>
      <c r="K26" s="99">
        <f t="shared" ref="K26:P26" si="5">SUM(K22:K25)</f>
        <v>0</v>
      </c>
      <c r="L26" s="100">
        <f t="shared" si="5"/>
        <v>1552</v>
      </c>
      <c r="M26" s="101">
        <f t="shared" si="5"/>
        <v>3208</v>
      </c>
      <c r="N26" s="101">
        <f t="shared" si="5"/>
        <v>4657</v>
      </c>
      <c r="O26" s="102">
        <f t="shared" si="5"/>
        <v>6416</v>
      </c>
      <c r="P26" s="101">
        <f t="shared" si="5"/>
        <v>7619</v>
      </c>
      <c r="Q26" s="100">
        <f t="shared" ref="Q26:V26" si="6">SUM(Q22:Q25)</f>
        <v>7372</v>
      </c>
      <c r="R26" s="100">
        <f t="shared" si="6"/>
        <v>7619</v>
      </c>
      <c r="S26" s="101">
        <f t="shared" si="6"/>
        <v>7372</v>
      </c>
      <c r="T26" s="101">
        <f t="shared" si="6"/>
        <v>7619</v>
      </c>
      <c r="U26" s="102">
        <f t="shared" si="6"/>
        <v>7619</v>
      </c>
      <c r="V26" s="102">
        <f t="shared" si="6"/>
        <v>6882</v>
      </c>
      <c r="W26" s="103">
        <f t="shared" si="0"/>
        <v>67935</v>
      </c>
    </row>
    <row r="27" spans="2:23" ht="21" customHeight="1" thickBot="1" x14ac:dyDescent="0.2">
      <c r="B27" s="718" t="s">
        <v>215</v>
      </c>
      <c r="C27" s="719"/>
      <c r="D27" s="719"/>
      <c r="E27" s="719"/>
      <c r="F27" s="719"/>
      <c r="G27" s="719"/>
      <c r="H27" s="719"/>
      <c r="I27" s="719"/>
      <c r="J27" s="720"/>
      <c r="K27" s="120">
        <f t="shared" ref="K27:V27" si="7">SUM(K26,K21)</f>
        <v>0</v>
      </c>
      <c r="L27" s="121">
        <f t="shared" si="7"/>
        <v>1932</v>
      </c>
      <c r="M27" s="122">
        <f t="shared" si="7"/>
        <v>7431</v>
      </c>
      <c r="N27" s="122">
        <f t="shared" si="7"/>
        <v>12941</v>
      </c>
      <c r="O27" s="123">
        <f t="shared" si="7"/>
        <v>18564</v>
      </c>
      <c r="P27" s="122">
        <f t="shared" si="7"/>
        <v>24189</v>
      </c>
      <c r="Q27" s="121">
        <f t="shared" si="7"/>
        <v>26761</v>
      </c>
      <c r="R27" s="121">
        <f t="shared" si="7"/>
        <v>26762</v>
      </c>
      <c r="S27" s="122">
        <f t="shared" si="7"/>
        <v>27134</v>
      </c>
      <c r="T27" s="122">
        <f t="shared" si="7"/>
        <v>27418</v>
      </c>
      <c r="U27" s="123">
        <f t="shared" si="7"/>
        <v>27384</v>
      </c>
      <c r="V27" s="123">
        <f t="shared" si="7"/>
        <v>26172</v>
      </c>
      <c r="W27" s="124">
        <f t="shared" si="0"/>
        <v>226688</v>
      </c>
    </row>
    <row r="28" spans="2:23" ht="21" customHeight="1" x14ac:dyDescent="0.15">
      <c r="B28" s="125"/>
      <c r="C28" s="125"/>
      <c r="D28" s="125"/>
      <c r="E28" s="125"/>
      <c r="F28" s="125"/>
      <c r="G28" s="125"/>
      <c r="H28" s="125"/>
      <c r="I28" s="125"/>
      <c r="J28" s="125"/>
      <c r="K28" s="509"/>
      <c r="L28" s="509"/>
      <c r="M28" s="509"/>
      <c r="N28" s="509"/>
      <c r="O28" s="509"/>
      <c r="P28" s="509"/>
    </row>
    <row r="29" spans="2:23" ht="21" customHeight="1" thickBot="1" x14ac:dyDescent="0.2">
      <c r="B29" s="58" t="s">
        <v>216</v>
      </c>
      <c r="C29" s="127"/>
      <c r="D29" s="127"/>
      <c r="E29" s="127"/>
      <c r="F29" s="127"/>
      <c r="G29" s="127"/>
      <c r="H29" s="128"/>
      <c r="I29" s="128"/>
      <c r="J29" s="128"/>
      <c r="K29" s="510"/>
      <c r="L29" s="130" t="s">
        <v>189</v>
      </c>
      <c r="M29" s="727">
        <v>10</v>
      </c>
      <c r="N29" s="727"/>
      <c r="O29" s="44"/>
      <c r="P29" s="44"/>
      <c r="V29" s="61"/>
    </row>
    <row r="30" spans="2:23" ht="18" customHeight="1" thickBot="1" x14ac:dyDescent="0.2">
      <c r="B30" s="728"/>
      <c r="C30" s="729"/>
      <c r="D30" s="729"/>
      <c r="E30" s="729"/>
      <c r="F30" s="729"/>
      <c r="G30" s="730"/>
      <c r="H30" s="731" t="s">
        <v>191</v>
      </c>
      <c r="I30" s="731"/>
      <c r="J30" s="732"/>
      <c r="K30" s="62" t="str">
        <f>K8</f>
        <v>○月</v>
      </c>
      <c r="L30" s="63" t="str">
        <f>L8</f>
        <v>○月</v>
      </c>
      <c r="M30" s="63" t="str">
        <f>M8</f>
        <v>○月</v>
      </c>
      <c r="N30" s="63" t="str">
        <f t="shared" ref="N30:W30" si="8">N8</f>
        <v>○月</v>
      </c>
      <c r="O30" s="63" t="str">
        <f t="shared" si="8"/>
        <v>○月</v>
      </c>
      <c r="P30" s="63" t="str">
        <f t="shared" si="8"/>
        <v>○月</v>
      </c>
      <c r="Q30" s="63" t="str">
        <f t="shared" si="8"/>
        <v>○月</v>
      </c>
      <c r="R30" s="63" t="str">
        <f t="shared" si="8"/>
        <v>○月</v>
      </c>
      <c r="S30" s="63" t="str">
        <f t="shared" si="8"/>
        <v>○月</v>
      </c>
      <c r="T30" s="63" t="str">
        <f t="shared" si="8"/>
        <v>○月</v>
      </c>
      <c r="U30" s="63" t="str">
        <f t="shared" si="8"/>
        <v>○月</v>
      </c>
      <c r="V30" s="64" t="str">
        <f t="shared" si="8"/>
        <v>○月</v>
      </c>
      <c r="W30" s="65" t="str">
        <f t="shared" si="8"/>
        <v>初年度計</v>
      </c>
    </row>
    <row r="31" spans="2:23" ht="18" customHeight="1" x14ac:dyDescent="0.15">
      <c r="B31" s="733" t="s">
        <v>194</v>
      </c>
      <c r="C31" s="734"/>
      <c r="D31" s="131">
        <v>15</v>
      </c>
      <c r="E31" s="132" t="s">
        <v>195</v>
      </c>
      <c r="F31" s="132"/>
      <c r="G31" s="132"/>
      <c r="H31" s="735" t="s">
        <v>196</v>
      </c>
      <c r="I31" s="735"/>
      <c r="J31" s="736"/>
      <c r="K31" s="133">
        <v>0.2</v>
      </c>
      <c r="L31" s="69">
        <v>0.4</v>
      </c>
      <c r="M31" s="134">
        <v>0.6</v>
      </c>
      <c r="N31" s="134">
        <v>0.85</v>
      </c>
      <c r="O31" s="135">
        <v>0.85</v>
      </c>
      <c r="P31" s="134">
        <v>0.85</v>
      </c>
      <c r="Q31" s="136">
        <v>0.85</v>
      </c>
      <c r="R31" s="69">
        <v>0.85</v>
      </c>
      <c r="S31" s="134">
        <v>0.85</v>
      </c>
      <c r="T31" s="134">
        <v>0.85</v>
      </c>
      <c r="U31" s="135">
        <v>0.85</v>
      </c>
      <c r="V31" s="135">
        <v>0.85</v>
      </c>
      <c r="W31" s="137">
        <f>AVERAGE(K31:V31)</f>
        <v>0.73749999999999993</v>
      </c>
    </row>
    <row r="32" spans="2:23" ht="18" customHeight="1" x14ac:dyDescent="0.15">
      <c r="B32" s="72"/>
      <c r="C32" s="138"/>
      <c r="D32" s="84" t="s">
        <v>197</v>
      </c>
      <c r="E32" s="85" t="s">
        <v>217</v>
      </c>
      <c r="F32" s="139">
        <v>0</v>
      </c>
      <c r="G32" s="87" t="s">
        <v>199</v>
      </c>
      <c r="H32" s="84"/>
      <c r="I32" s="88">
        <v>696</v>
      </c>
      <c r="J32" s="89" t="s">
        <v>200</v>
      </c>
      <c r="K32" s="140">
        <v>0</v>
      </c>
      <c r="L32" s="141">
        <f>ROUNDDOWN($F32*$I32*30*$M$29*K$31*0.1/1000,)</f>
        <v>0</v>
      </c>
      <c r="M32" s="141">
        <f>ROUNDDOWN($F32*$I32*31*$M$29*L$31*0.1/1000+$F32*$I32*30*$M$29*K$31*0.9/1000,)</f>
        <v>0</v>
      </c>
      <c r="N32" s="141">
        <f>ROUNDDOWN($F32*$I32*30*$M$29*M$31*0.1/1000+$F32*$I32*31*$M$29*L$31*0.9/1000,)</f>
        <v>0</v>
      </c>
      <c r="O32" s="141">
        <f>ROUNDDOWN($F32*$I32*31*$M$29*N$31*0.1/1000+$F32*$I32*30*$M$29*M$31*0.9/1000,)</f>
        <v>0</v>
      </c>
      <c r="P32" s="141">
        <f>ROUNDDOWN($F32*$I32*31*$M$29*O$31*0.1/1000+$F32*$I32*31*$M$29*N$31*0.9/1000,)</f>
        <v>0</v>
      </c>
      <c r="Q32" s="141">
        <f>ROUNDDOWN($F32*$I32*30*$M$29*P$31*0.1/1000+$F32*$I32*31*$M$29*O$31*0.9/1000,)</f>
        <v>0</v>
      </c>
      <c r="R32" s="141">
        <f>ROUNDDOWN($F32*$I32*31*$M$29*Q$31*0.1/1000+$F32*$I32*30*$M$29*P$31*0.9/1000,)</f>
        <v>0</v>
      </c>
      <c r="S32" s="141">
        <f>ROUNDDOWN($F32*$I32*30*$M$29*R$31*0.1/1000+$F32*$I32*31*$M$29*Q$31*0.9/1000,)</f>
        <v>0</v>
      </c>
      <c r="T32" s="141">
        <f>ROUNDDOWN($F32*$I32*31*$M$29*S$31*0.1/1000+$F32*$I32*31*$M$29*R$31*0.9/1000,)</f>
        <v>0</v>
      </c>
      <c r="U32" s="141">
        <f>ROUNDDOWN($F32*$I32*30*$M$29*T$31*0.1/1000+$F32*$I32*31*$M$29*S$31*0.9/1000,)</f>
        <v>0</v>
      </c>
      <c r="V32" s="142">
        <f>ROUNDDOWN($F32*$I32*28*$M$29*U$31*0.1/1000+$F32*$I32*31*$M$29*T$31*0.9/1000,)</f>
        <v>0</v>
      </c>
      <c r="W32" s="143">
        <f t="shared" ref="W32:W46" si="9">SUM(K32:V32)</f>
        <v>0</v>
      </c>
    </row>
    <row r="33" spans="2:23" ht="18" customHeight="1" x14ac:dyDescent="0.15">
      <c r="B33" s="72"/>
      <c r="C33" s="144"/>
      <c r="D33" s="84" t="s">
        <v>201</v>
      </c>
      <c r="E33" s="85" t="s">
        <v>218</v>
      </c>
      <c r="F33" s="139">
        <v>0</v>
      </c>
      <c r="G33" s="87" t="s">
        <v>199</v>
      </c>
      <c r="H33" s="84"/>
      <c r="I33" s="88">
        <v>764</v>
      </c>
      <c r="J33" s="89" t="s">
        <v>200</v>
      </c>
      <c r="K33" s="140">
        <v>0</v>
      </c>
      <c r="L33" s="141">
        <f>ROUNDDOWN($F33*$I33*30*$M$29*K$31*0.1/1000,)</f>
        <v>0</v>
      </c>
      <c r="M33" s="141">
        <f>ROUNDDOWN($F33*$I33*31*$M$29*L$31*0.1/1000+$F33*$I33*30*$M$29*K$31*0.9/1000,)</f>
        <v>0</v>
      </c>
      <c r="N33" s="141">
        <f>ROUNDDOWN($F33*$I33*30*$M$29*M$31*0.1/1000+$F33*$I33*31*$M$29*L$31*0.9/1000,)</f>
        <v>0</v>
      </c>
      <c r="O33" s="141">
        <f>ROUNDDOWN($F33*$I33*31*$M$29*N$31*0.1/1000+$F33*$I33*30*$M$29*M$31*0.9/1000,)</f>
        <v>0</v>
      </c>
      <c r="P33" s="141">
        <f>ROUNDDOWN($F33*$I33*31*$M$29*O$31*0.1/1000+$F33*$I33*31*$M$29*N$31*0.9/1000,)</f>
        <v>0</v>
      </c>
      <c r="Q33" s="141">
        <f>ROUNDDOWN($F33*$I33*30*$M$29*P$31*0.1/1000+$F33*$I33*31*$M$29*O$31*0.9/1000,)</f>
        <v>0</v>
      </c>
      <c r="R33" s="141">
        <f>ROUNDDOWN($F33*$I33*31*$M$29*Q$31*0.1/1000+$F33*$I33*30*$M$29*P$31*0.9/1000,)</f>
        <v>0</v>
      </c>
      <c r="S33" s="141">
        <f>ROUNDDOWN($F33*$I33*30*$M$29*R$31*0.1/1000+$F33*$I33*31*$M$29*Q$31*0.9/1000,)</f>
        <v>0</v>
      </c>
      <c r="T33" s="141">
        <f>ROUNDDOWN($F33*$I33*31*$M$29*S$31*0.1/1000+$F33*$I33*31*$M$29*R$31*0.9/1000,)</f>
        <v>0</v>
      </c>
      <c r="U33" s="141">
        <f>ROUNDDOWN($F33*$I33*30*$M$29*T$31*0.1/1000+$F33*$I33*31*$M$29*S$31*0.9/1000,)</f>
        <v>0</v>
      </c>
      <c r="V33" s="142">
        <f>ROUNDDOWN($F33*$I33*28*$M$29*U$31*0.1/1000+$F33*$I33*31*$M$29*T$31*0.9/1000,)</f>
        <v>0</v>
      </c>
      <c r="W33" s="143">
        <f t="shared" si="9"/>
        <v>0</v>
      </c>
    </row>
    <row r="34" spans="2:23" ht="18" customHeight="1" x14ac:dyDescent="0.15">
      <c r="B34" s="72"/>
      <c r="C34" s="144"/>
      <c r="D34" s="84" t="s">
        <v>203</v>
      </c>
      <c r="E34" s="85" t="s">
        <v>218</v>
      </c>
      <c r="F34" s="139">
        <v>6</v>
      </c>
      <c r="G34" s="87" t="s">
        <v>199</v>
      </c>
      <c r="H34" s="84"/>
      <c r="I34" s="88">
        <v>838</v>
      </c>
      <c r="J34" s="89" t="s">
        <v>200</v>
      </c>
      <c r="K34" s="140">
        <v>0</v>
      </c>
      <c r="L34" s="141">
        <f>ROUNDDOWN($F34*$I34*30*$M$29*K$31*0.1/1000,)</f>
        <v>30</v>
      </c>
      <c r="M34" s="141">
        <f>ROUNDDOWN($F34*$I34*31*$M$29*L$31*0.1/1000+$F34*$I34*30*$M$29*K$31*0.9/1000,)</f>
        <v>333</v>
      </c>
      <c r="N34" s="141">
        <f>ROUNDDOWN($F34*$I34*30*$M$29*M$31*0.1/1000+$F34*$I34*31*$M$29*L$31*0.9/1000,)</f>
        <v>651</v>
      </c>
      <c r="O34" s="141">
        <f>ROUNDDOWN($F34*$I34*31*$M$29*N$31*0.1/1000+$F34*$I34*30*$M$29*M$31*0.9/1000,)</f>
        <v>947</v>
      </c>
      <c r="P34" s="141">
        <f>ROUNDDOWN($F34*$I34*31*$M$29*O$31*0.1/1000+$F34*$I34*31*$M$29*N$31*0.9/1000,)</f>
        <v>1324</v>
      </c>
      <c r="Q34" s="141">
        <f>ROUNDDOWN($F34*$I34*30*$M$29*P$31*0.1/1000+$F34*$I34*31*$M$29*O$31*0.9/1000,)</f>
        <v>1320</v>
      </c>
      <c r="R34" s="141">
        <f>ROUNDDOWN($F34*$I34*31*$M$29*Q$31*0.1/1000+$F34*$I34*30*$M$29*P$31*0.9/1000,)</f>
        <v>1286</v>
      </c>
      <c r="S34" s="141">
        <f>ROUNDDOWN($F34*$I34*30*$M$29*R$31*0.1/1000+$F34*$I34*31*$M$29*Q$31*0.9/1000,)</f>
        <v>1320</v>
      </c>
      <c r="T34" s="141">
        <f>ROUNDDOWN($F34*$I34*31*$M$29*S$31*0.1/1000+$F34*$I34*31*$M$29*R$31*0.9/1000,)</f>
        <v>1324</v>
      </c>
      <c r="U34" s="141">
        <f>ROUNDDOWN($F34*$I34*30*$M$29*T$31*0.1/1000+$F34*$I34*31*$M$29*S$31*0.9/1000,)</f>
        <v>1320</v>
      </c>
      <c r="V34" s="142">
        <f>ROUNDDOWN($F34*$I34*28*$M$29*U$31*0.1/1000+$F34*$I34*31*$M$29*T$31*0.9/1000,)</f>
        <v>1312</v>
      </c>
      <c r="W34" s="143">
        <f t="shared" si="9"/>
        <v>11167</v>
      </c>
    </row>
    <row r="35" spans="2:23" ht="18" customHeight="1" x14ac:dyDescent="0.15">
      <c r="B35" s="72"/>
      <c r="C35" s="144"/>
      <c r="D35" s="84" t="s">
        <v>204</v>
      </c>
      <c r="E35" s="85" t="s">
        <v>218</v>
      </c>
      <c r="F35" s="139">
        <v>5</v>
      </c>
      <c r="G35" s="87" t="s">
        <v>199</v>
      </c>
      <c r="H35" s="84"/>
      <c r="I35" s="88">
        <v>908</v>
      </c>
      <c r="J35" s="89" t="s">
        <v>200</v>
      </c>
      <c r="K35" s="140">
        <v>0</v>
      </c>
      <c r="L35" s="141">
        <f>ROUNDDOWN($F35*$I35*30*$M$29*K$31*0.1/1000,)</f>
        <v>27</v>
      </c>
      <c r="M35" s="141">
        <f>ROUNDDOWN($F35*$I35*31*$M$29*L$31*0.1/1000+$F35*$I35*30*$M$29*K$31*0.9/1000,)</f>
        <v>301</v>
      </c>
      <c r="N35" s="141">
        <f>ROUNDDOWN($F35*$I35*30*$M$29*M$31*0.1/1000+$F35*$I35*31*$M$29*L$31*0.9/1000,)</f>
        <v>588</v>
      </c>
      <c r="O35" s="141">
        <f>ROUNDDOWN($F35*$I35*31*$M$29*N$31*0.1/1000+$F35*$I35*30*$M$29*M$31*0.9/1000,)</f>
        <v>855</v>
      </c>
      <c r="P35" s="141">
        <f>ROUNDDOWN($F35*$I35*31*$M$29*O$31*0.1/1000+$F35*$I35*31*$M$29*N$31*0.9/1000,)</f>
        <v>1196</v>
      </c>
      <c r="Q35" s="141">
        <f>ROUNDDOWN($F35*$I35*30*$M$29*P$31*0.1/1000+$F35*$I35*31*$M$29*O$31*0.9/1000,)</f>
        <v>1192</v>
      </c>
      <c r="R35" s="141">
        <f>ROUNDDOWN($F35*$I35*31*$M$29*Q$31*0.1/1000+$F35*$I35*30*$M$29*P$31*0.9/1000,)</f>
        <v>1161</v>
      </c>
      <c r="S35" s="141">
        <f>ROUNDDOWN($F35*$I35*30*$M$29*R$31*0.1/1000+$F35*$I35*31*$M$29*Q$31*0.9/1000,)</f>
        <v>1192</v>
      </c>
      <c r="T35" s="141">
        <f>ROUNDDOWN($F35*$I35*31*$M$29*S$31*0.1/1000+$F35*$I35*31*$M$29*R$31*0.9/1000,)</f>
        <v>1196</v>
      </c>
      <c r="U35" s="141">
        <f>ROUNDDOWN($F35*$I35*30*$M$29*T$31*0.1/1000+$F35*$I35*31*$M$29*S$31*0.9/1000,)</f>
        <v>1192</v>
      </c>
      <c r="V35" s="142">
        <f>ROUNDDOWN($F35*$I35*28*$M$29*U$31*0.1/1000+$F35*$I35*31*$M$29*T$31*0.9/1000,)</f>
        <v>1184</v>
      </c>
      <c r="W35" s="143">
        <f t="shared" si="9"/>
        <v>10084</v>
      </c>
    </row>
    <row r="36" spans="2:23" ht="18" customHeight="1" x14ac:dyDescent="0.15">
      <c r="B36" s="72"/>
      <c r="C36" s="145"/>
      <c r="D36" s="84" t="s">
        <v>206</v>
      </c>
      <c r="E36" s="85" t="s">
        <v>218</v>
      </c>
      <c r="F36" s="139">
        <v>4</v>
      </c>
      <c r="G36" s="87" t="s">
        <v>199</v>
      </c>
      <c r="H36" s="84"/>
      <c r="I36" s="88">
        <v>976</v>
      </c>
      <c r="J36" s="89" t="s">
        <v>200</v>
      </c>
      <c r="K36" s="140">
        <v>0</v>
      </c>
      <c r="L36" s="141">
        <f>ROUNDDOWN($F36*$I36*30*$M$29*K$31*0.1/1000,)</f>
        <v>23</v>
      </c>
      <c r="M36" s="141">
        <f>ROUNDDOWN($F36*$I36*31*$M$29*L$31*0.1/1000+$F36*$I36*30*$M$29*K$31*0.9/1000,)</f>
        <v>259</v>
      </c>
      <c r="N36" s="141">
        <f>ROUNDDOWN($F36*$I36*30*$M$29*M$31*0.1/1000+$F36*$I36*31*$M$29*L$31*0.9/1000,)</f>
        <v>505</v>
      </c>
      <c r="O36" s="141">
        <f>ROUNDDOWN($F36*$I36*31*$M$29*N$31*0.1/1000+$F36*$I36*30*$M$29*M$31*0.9/1000,)</f>
        <v>735</v>
      </c>
      <c r="P36" s="141">
        <f>ROUNDDOWN($F36*$I36*31*$M$29*O$31*0.1/1000+$F36*$I36*31*$M$29*N$31*0.9/1000,)</f>
        <v>1028</v>
      </c>
      <c r="Q36" s="141">
        <f>ROUNDDOWN($F36*$I36*30*$M$29*P$31*0.1/1000+$F36*$I36*31*$M$29*O$31*0.9/1000,)</f>
        <v>1025</v>
      </c>
      <c r="R36" s="141">
        <f>ROUNDDOWN($F36*$I36*31*$M$29*Q$31*0.1/1000+$F36*$I36*30*$M$29*P$31*0.9/1000,)</f>
        <v>998</v>
      </c>
      <c r="S36" s="141">
        <f>ROUNDDOWN($F36*$I36*30*$M$29*R$31*0.1/1000+$F36*$I36*31*$M$29*Q$31*0.9/1000,)</f>
        <v>1025</v>
      </c>
      <c r="T36" s="141">
        <f>ROUNDDOWN($F36*$I36*31*$M$29*S$31*0.1/1000+$F36*$I36*31*$M$29*R$31*0.9/1000,)</f>
        <v>1028</v>
      </c>
      <c r="U36" s="141">
        <f>ROUNDDOWN($F36*$I36*30*$M$29*T$31*0.1/1000+$F36*$I36*31*$M$29*S$31*0.9/1000,)</f>
        <v>1025</v>
      </c>
      <c r="V36" s="142">
        <f>ROUNDDOWN($F36*$I36*28*$M$29*U$31*0.1/1000+$F36*$I36*31*$M$29*T$31*0.9/1000,)</f>
        <v>1018</v>
      </c>
      <c r="W36" s="143">
        <f t="shared" si="9"/>
        <v>8669</v>
      </c>
    </row>
    <row r="37" spans="2:23" ht="18" customHeight="1" x14ac:dyDescent="0.15">
      <c r="B37" s="72"/>
      <c r="C37" s="737" t="s">
        <v>207</v>
      </c>
      <c r="D37" s="740"/>
      <c r="E37" s="710"/>
      <c r="F37" s="710"/>
      <c r="G37" s="711"/>
      <c r="H37" s="84"/>
      <c r="I37" s="88"/>
      <c r="J37" s="89" t="s">
        <v>200</v>
      </c>
      <c r="K37" s="140">
        <v>0</v>
      </c>
      <c r="L37" s="141">
        <f>ROUNDDOWN($D$31*$I37*30*$M$29*K$31*0.1/1000,)</f>
        <v>0</v>
      </c>
      <c r="M37" s="141">
        <f>ROUNDDOWN($D$31*$I37*31*$M$29*L$31*0.1/1000+$D$31*$I37*30*$M$29*K$31*0.9/1000,)</f>
        <v>0</v>
      </c>
      <c r="N37" s="141">
        <f>ROUNDDOWN($D$31*$I37*30*$M$29*M$31*0.1/1000+$D$31*$I37*31*$M$29*L$31*0.9/1000,)</f>
        <v>0</v>
      </c>
      <c r="O37" s="141">
        <f>ROUNDDOWN($D$31*$I37*31*$M$29*N$31*0.1/1000+$D$31*$I37*30*$M$29*M$31*0.9/1000,)</f>
        <v>0</v>
      </c>
      <c r="P37" s="141">
        <f>ROUNDDOWN($D$31*$I37*31*$M$29*O$31*0.1/1000+$D$31*$I37*31*$M$29*N$31*0.9/1000,)</f>
        <v>0</v>
      </c>
      <c r="Q37" s="141">
        <f>ROUNDDOWN($D$31*$I37*30*$M$29*P$31*0.1/1000+$D$31*$I37*31*$M$29*O$31*0.9/1000,)</f>
        <v>0</v>
      </c>
      <c r="R37" s="141">
        <f>ROUNDDOWN($D$31*$I37*31*$M$29*Q$31*0.1/1000+$D$31*$I37*30*$M$29*P$31*0.9/1000,)</f>
        <v>0</v>
      </c>
      <c r="S37" s="141">
        <f>ROUNDDOWN($D$31*$I37*30*$M$29*R$31*0.1/1000+$D$31*$I37*31*$M$29*Q$31*0.9/1000,)</f>
        <v>0</v>
      </c>
      <c r="T37" s="141">
        <f>ROUNDDOWN($D$31*$I37*31*$M$29*S$31*0.1/1000+$D$31*$I37*31*$M$29*R$31*0.9/1000,)</f>
        <v>0</v>
      </c>
      <c r="U37" s="141">
        <f>ROUNDDOWN($D$31*$I37*30*$M$29*T$31*0.1/1000+$D$31*$I37*31*$M$29*S$31*0.9/1000,)</f>
        <v>0</v>
      </c>
      <c r="V37" s="142">
        <f>ROUNDDOWN($D$31*$I37*28*$M$29*U$31*0.1/1000+$D$31*$I37*31*$M$29*T$31*0.9/1000,)</f>
        <v>0</v>
      </c>
      <c r="W37" s="143">
        <f t="shared" si="9"/>
        <v>0</v>
      </c>
    </row>
    <row r="38" spans="2:23" ht="18" customHeight="1" x14ac:dyDescent="0.15">
      <c r="B38" s="72"/>
      <c r="C38" s="738"/>
      <c r="D38" s="740"/>
      <c r="E38" s="710"/>
      <c r="F38" s="710"/>
      <c r="G38" s="711"/>
      <c r="H38" s="95"/>
      <c r="I38" s="146">
        <v>0</v>
      </c>
      <c r="J38" s="89" t="s">
        <v>200</v>
      </c>
      <c r="K38" s="147">
        <v>0</v>
      </c>
      <c r="L38" s="141">
        <f>ROUNDDOWN($D$31*$I38*30*$M$29*K$31*0.1/1000,)</f>
        <v>0</v>
      </c>
      <c r="M38" s="141">
        <f>ROUNDDOWN($D$31*$I38*31*$M$29*L$31*0.1/1000+$D$31*$I38*30*$M$29*K$31*0.9/1000,)</f>
        <v>0</v>
      </c>
      <c r="N38" s="141">
        <f>ROUNDDOWN($D$31*$I38*30*$M$29*M$31*0.1/1000+$D$31*$I38*31*$M$29*L$31*0.9/1000,)</f>
        <v>0</v>
      </c>
      <c r="O38" s="141">
        <f>ROUNDDOWN($D$31*$I38*31*$M$29*N$31*0.1/1000+$D$31*$I38*30*$M$29*M$31*0.9/1000,)</f>
        <v>0</v>
      </c>
      <c r="P38" s="141">
        <f>ROUNDDOWN($D$31*$I38*31*$M$29*O$31*0.1/1000+$D$31*$I38*31*$M$29*N$31*0.9/1000,)</f>
        <v>0</v>
      </c>
      <c r="Q38" s="141">
        <f>ROUNDDOWN($D$31*$I38*30*$M$29*P$31*0.1/1000+$D$31*$I38*31*$M$29*O$31*0.9/1000,)</f>
        <v>0</v>
      </c>
      <c r="R38" s="141">
        <f>ROUNDDOWN($D$31*$I38*31*$M$29*Q$31*0.1/1000+$D$31*$I38*30*$M$29*P$31*0.9/1000,)</f>
        <v>0</v>
      </c>
      <c r="S38" s="141">
        <f>ROUNDDOWN($D$31*$I38*30*$M$29*R$31*0.1/1000+$D$31*$I38*31*$M$29*Q$31*0.9/1000,)</f>
        <v>0</v>
      </c>
      <c r="T38" s="141">
        <f>ROUNDDOWN($D$31*$I38*31*$M$29*S$31*0.1/1000+$D$31*$I38*31*$M$29*R$31*0.9/1000,)</f>
        <v>0</v>
      </c>
      <c r="U38" s="141">
        <f>ROUNDDOWN($D$31*$I38*30*$M$29*T$31*0.1/1000+$D$31*$I38*31*$M$29*S$31*0.9/1000,)</f>
        <v>0</v>
      </c>
      <c r="V38" s="142">
        <f>ROUNDDOWN($D$31*$I38*28*$M$29*U$31*0.1/1000+$D$31*$I38*31*$M$29*T$31*0.9/1000,)</f>
        <v>0</v>
      </c>
      <c r="W38" s="143">
        <f t="shared" si="9"/>
        <v>0</v>
      </c>
    </row>
    <row r="39" spans="2:23" ht="18" customHeight="1" x14ac:dyDescent="0.15">
      <c r="B39" s="72"/>
      <c r="C39" s="739"/>
      <c r="D39" s="741" t="s">
        <v>208</v>
      </c>
      <c r="E39" s="713"/>
      <c r="F39" s="713"/>
      <c r="G39" s="714"/>
      <c r="H39" s="148"/>
      <c r="I39" s="96">
        <v>5.8999999999999997E-2</v>
      </c>
      <c r="J39" s="97"/>
      <c r="K39" s="147">
        <v>0</v>
      </c>
      <c r="L39" s="141">
        <f>ROUNDDOWN(SUM(K32:K38)*$I39*0.1,0)</f>
        <v>0</v>
      </c>
      <c r="M39" s="141">
        <f>ROUNDDOWN(SUM(L32:L38)*$I39*0.1+SUM(K32:K38)*$I39*0.9,0)</f>
        <v>0</v>
      </c>
      <c r="N39" s="141">
        <f>ROUNDDOWN(SUM(M32:M38)*$I39*0.1+SUM(L32:L38)*$I39*0.9,0)</f>
        <v>9</v>
      </c>
      <c r="O39" s="141">
        <f t="shared" ref="O39:V39" si="10">ROUNDDOWN(SUM(N32:N38)*$I39*0.1+SUM(M32:M38)*$I39*0.9,0)</f>
        <v>57</v>
      </c>
      <c r="P39" s="141">
        <f t="shared" si="10"/>
        <v>107</v>
      </c>
      <c r="Q39" s="141">
        <f t="shared" si="10"/>
        <v>155</v>
      </c>
      <c r="R39" s="141">
        <f t="shared" si="10"/>
        <v>209</v>
      </c>
      <c r="S39" s="141">
        <f t="shared" si="10"/>
        <v>208</v>
      </c>
      <c r="T39" s="141">
        <f t="shared" si="10"/>
        <v>203</v>
      </c>
      <c r="U39" s="141">
        <f t="shared" si="10"/>
        <v>208</v>
      </c>
      <c r="V39" s="142">
        <f t="shared" si="10"/>
        <v>209</v>
      </c>
      <c r="W39" s="149">
        <f t="shared" si="9"/>
        <v>1365</v>
      </c>
    </row>
    <row r="40" spans="2:23" ht="18" customHeight="1" x14ac:dyDescent="0.15">
      <c r="B40" s="742" t="s">
        <v>209</v>
      </c>
      <c r="C40" s="743"/>
      <c r="D40" s="743"/>
      <c r="E40" s="743"/>
      <c r="F40" s="743"/>
      <c r="G40" s="743"/>
      <c r="H40" s="743"/>
      <c r="I40" s="743"/>
      <c r="J40" s="744"/>
      <c r="K40" s="150">
        <f t="shared" ref="K40:P40" si="11">SUM(K32:K39)</f>
        <v>0</v>
      </c>
      <c r="L40" s="151">
        <f t="shared" si="11"/>
        <v>80</v>
      </c>
      <c r="M40" s="151">
        <f>SUM(M32:M39)</f>
        <v>893</v>
      </c>
      <c r="N40" s="151">
        <f t="shared" si="11"/>
        <v>1753</v>
      </c>
      <c r="O40" s="152">
        <f t="shared" si="11"/>
        <v>2594</v>
      </c>
      <c r="P40" s="151">
        <f t="shared" si="11"/>
        <v>3655</v>
      </c>
      <c r="Q40" s="153">
        <f t="shared" ref="Q40:V40" si="12">SUM(Q32:Q39)</f>
        <v>3692</v>
      </c>
      <c r="R40" s="151">
        <f t="shared" si="12"/>
        <v>3654</v>
      </c>
      <c r="S40" s="151">
        <f t="shared" si="12"/>
        <v>3745</v>
      </c>
      <c r="T40" s="151">
        <f t="shared" si="12"/>
        <v>3751</v>
      </c>
      <c r="U40" s="152">
        <f t="shared" si="12"/>
        <v>3745</v>
      </c>
      <c r="V40" s="154">
        <f t="shared" si="12"/>
        <v>3723</v>
      </c>
      <c r="W40" s="155">
        <f t="shared" si="9"/>
        <v>31285</v>
      </c>
    </row>
    <row r="41" spans="2:23" ht="18" customHeight="1" x14ac:dyDescent="0.15">
      <c r="B41" s="104"/>
      <c r="C41" s="724" t="s">
        <v>219</v>
      </c>
      <c r="D41" s="725"/>
      <c r="E41" s="725"/>
      <c r="F41" s="725"/>
      <c r="G41" s="726"/>
      <c r="H41" s="74"/>
      <c r="I41" s="156">
        <v>1970</v>
      </c>
      <c r="J41" s="157" t="s">
        <v>220</v>
      </c>
      <c r="K41" s="158">
        <v>0</v>
      </c>
      <c r="L41" s="159">
        <f>ROUNDDOWN($I41*$D$31*K$31*30/1000,)</f>
        <v>177</v>
      </c>
      <c r="M41" s="159">
        <f>ROUNDDOWN($I41*$D$31*L$31*31/1000,)</f>
        <v>366</v>
      </c>
      <c r="N41" s="159">
        <f>ROUNDDOWN($I41*$D$31*M$31*30/1000,)</f>
        <v>531</v>
      </c>
      <c r="O41" s="160">
        <f t="shared" ref="O41:P44" si="13">ROUNDDOWN($I41*$D$31*N$31*31/1000,)</f>
        <v>778</v>
      </c>
      <c r="P41" s="159">
        <f t="shared" si="13"/>
        <v>778</v>
      </c>
      <c r="Q41" s="161">
        <f>ROUNDDOWN($I41*$D$31*P$31*30/1000,)</f>
        <v>753</v>
      </c>
      <c r="R41" s="159">
        <f>ROUNDDOWN($I41*$D$31*Q$31*31/1000,)</f>
        <v>778</v>
      </c>
      <c r="S41" s="159">
        <f>ROUNDDOWN($I41*$D$31*R$31*30/1000,)</f>
        <v>753</v>
      </c>
      <c r="T41" s="159">
        <f t="shared" ref="T41:U44" si="14">ROUNDDOWN($I41*$D$31*S$31*31/1000,)</f>
        <v>778</v>
      </c>
      <c r="U41" s="160">
        <f t="shared" si="14"/>
        <v>778</v>
      </c>
      <c r="V41" s="162">
        <f>ROUNDDOWN($I41*$D$31*U$31*28/1000,)</f>
        <v>703</v>
      </c>
      <c r="W41" s="163">
        <f t="shared" si="9"/>
        <v>7173</v>
      </c>
    </row>
    <row r="42" spans="2:23" ht="18" customHeight="1" x14ac:dyDescent="0.15">
      <c r="B42" s="72"/>
      <c r="C42" s="709" t="s">
        <v>212</v>
      </c>
      <c r="D42" s="710"/>
      <c r="E42" s="710"/>
      <c r="F42" s="710"/>
      <c r="G42" s="711"/>
      <c r="H42" s="84"/>
      <c r="I42" s="139">
        <v>1380</v>
      </c>
      <c r="J42" s="164" t="s">
        <v>220</v>
      </c>
      <c r="K42" s="147">
        <v>0</v>
      </c>
      <c r="L42" s="141">
        <f>ROUNDDOWN($I42*$D$31*K$31*30/1000,)</f>
        <v>124</v>
      </c>
      <c r="M42" s="141">
        <f>ROUNDDOWN($I42*$D$31*L$31*31/1000,)</f>
        <v>256</v>
      </c>
      <c r="N42" s="141">
        <f>ROUNDDOWN($I42*$D$31*M$31*30/1000,)</f>
        <v>372</v>
      </c>
      <c r="O42" s="142">
        <f t="shared" si="13"/>
        <v>545</v>
      </c>
      <c r="P42" s="141">
        <f t="shared" si="13"/>
        <v>545</v>
      </c>
      <c r="Q42" s="165">
        <f>ROUNDDOWN($I42*$D$31*P$31*30/1000,)</f>
        <v>527</v>
      </c>
      <c r="R42" s="141">
        <f>ROUNDDOWN($I42*$D$31*Q$31*31/1000,)</f>
        <v>545</v>
      </c>
      <c r="S42" s="141">
        <f>ROUNDDOWN($I42*$D$31*R$31*30/1000,)</f>
        <v>527</v>
      </c>
      <c r="T42" s="141">
        <f t="shared" si="14"/>
        <v>545</v>
      </c>
      <c r="U42" s="142">
        <f t="shared" si="14"/>
        <v>545</v>
      </c>
      <c r="V42" s="166">
        <f>ROUNDDOWN($I42*$D$31*U$31*28/1000,)</f>
        <v>492</v>
      </c>
      <c r="W42" s="143">
        <f t="shared" si="9"/>
        <v>5023</v>
      </c>
    </row>
    <row r="43" spans="2:23" ht="18" customHeight="1" x14ac:dyDescent="0.15">
      <c r="B43" s="72"/>
      <c r="C43" s="709" t="s">
        <v>213</v>
      </c>
      <c r="D43" s="710"/>
      <c r="E43" s="710"/>
      <c r="F43" s="710"/>
      <c r="G43" s="711"/>
      <c r="H43" s="84"/>
      <c r="I43" s="139">
        <v>100</v>
      </c>
      <c r="J43" s="164" t="s">
        <v>220</v>
      </c>
      <c r="K43" s="147">
        <v>0</v>
      </c>
      <c r="L43" s="141">
        <f>ROUNDDOWN($I43*$D$31*K$31*30/1000,)</f>
        <v>9</v>
      </c>
      <c r="M43" s="141">
        <f>ROUNDDOWN($I43*$D$31*L$31*31/1000,)</f>
        <v>18</v>
      </c>
      <c r="N43" s="141">
        <f>ROUNDDOWN($I43*$D$31*M$31*30/1000,)</f>
        <v>27</v>
      </c>
      <c r="O43" s="142">
        <f t="shared" si="13"/>
        <v>39</v>
      </c>
      <c r="P43" s="141">
        <f t="shared" si="13"/>
        <v>39</v>
      </c>
      <c r="Q43" s="165">
        <f>ROUNDDOWN($I43*$D$31*P$31*30/1000,)</f>
        <v>38</v>
      </c>
      <c r="R43" s="141">
        <f>ROUNDDOWN($I43*$D$31*Q$31*31/1000,)</f>
        <v>39</v>
      </c>
      <c r="S43" s="141">
        <f>ROUNDDOWN($I43*$D$31*R$31*30/1000,)</f>
        <v>38</v>
      </c>
      <c r="T43" s="141">
        <f t="shared" si="14"/>
        <v>39</v>
      </c>
      <c r="U43" s="142">
        <f t="shared" si="14"/>
        <v>39</v>
      </c>
      <c r="V43" s="166">
        <f>ROUNDDOWN($I43*$D$31*U$31*28/1000,)</f>
        <v>35</v>
      </c>
      <c r="W43" s="143">
        <f t="shared" si="9"/>
        <v>360</v>
      </c>
    </row>
    <row r="44" spans="2:23" ht="18" customHeight="1" x14ac:dyDescent="0.15">
      <c r="B44" s="72"/>
      <c r="C44" s="712">
        <v>0</v>
      </c>
      <c r="D44" s="713"/>
      <c r="E44" s="713"/>
      <c r="F44" s="713"/>
      <c r="G44" s="714"/>
      <c r="H44" s="148"/>
      <c r="I44" s="167"/>
      <c r="J44" s="168" t="s">
        <v>220</v>
      </c>
      <c r="K44" s="169">
        <v>0</v>
      </c>
      <c r="L44" s="170">
        <f>ROUNDDOWN($I44*$D$31*K$31*30/1000,)</f>
        <v>0</v>
      </c>
      <c r="M44" s="170">
        <f>ROUNDDOWN($I44*$D$31*L$31*31/1000,)</f>
        <v>0</v>
      </c>
      <c r="N44" s="170">
        <f>ROUNDDOWN($I44*$D$31*M$31*30/1000,)</f>
        <v>0</v>
      </c>
      <c r="O44" s="171">
        <f t="shared" si="13"/>
        <v>0</v>
      </c>
      <c r="P44" s="170">
        <f t="shared" si="13"/>
        <v>0</v>
      </c>
      <c r="Q44" s="172">
        <f>ROUNDDOWN($I44*$D$31*P$31*30/1000,)</f>
        <v>0</v>
      </c>
      <c r="R44" s="170">
        <f>ROUNDDOWN($I44*$D$31*Q$31*31/1000,)</f>
        <v>0</v>
      </c>
      <c r="S44" s="170">
        <f>ROUNDDOWN($I44*$D$31*R$31*30/1000,)</f>
        <v>0</v>
      </c>
      <c r="T44" s="170">
        <f t="shared" si="14"/>
        <v>0</v>
      </c>
      <c r="U44" s="171">
        <f t="shared" si="14"/>
        <v>0</v>
      </c>
      <c r="V44" s="173">
        <f>ROUNDDOWN($I44*$D$31*U$31*28/1000,)</f>
        <v>0</v>
      </c>
      <c r="W44" s="174">
        <f t="shared" si="9"/>
        <v>0</v>
      </c>
    </row>
    <row r="45" spans="2:23" ht="18" customHeight="1" x14ac:dyDescent="0.15">
      <c r="B45" s="715" t="s">
        <v>214</v>
      </c>
      <c r="C45" s="716"/>
      <c r="D45" s="716"/>
      <c r="E45" s="716"/>
      <c r="F45" s="716"/>
      <c r="G45" s="716"/>
      <c r="H45" s="716"/>
      <c r="I45" s="716"/>
      <c r="J45" s="717"/>
      <c r="K45" s="150">
        <f t="shared" ref="K45:P45" si="15">SUM(K41:K44)</f>
        <v>0</v>
      </c>
      <c r="L45" s="151">
        <f t="shared" si="15"/>
        <v>310</v>
      </c>
      <c r="M45" s="151">
        <f t="shared" si="15"/>
        <v>640</v>
      </c>
      <c r="N45" s="151">
        <f t="shared" si="15"/>
        <v>930</v>
      </c>
      <c r="O45" s="152">
        <f t="shared" si="15"/>
        <v>1362</v>
      </c>
      <c r="P45" s="151">
        <f t="shared" si="15"/>
        <v>1362</v>
      </c>
      <c r="Q45" s="153">
        <f t="shared" ref="Q45:V45" si="16">SUM(Q41:Q44)</f>
        <v>1318</v>
      </c>
      <c r="R45" s="151">
        <f t="shared" si="16"/>
        <v>1362</v>
      </c>
      <c r="S45" s="151">
        <f t="shared" si="16"/>
        <v>1318</v>
      </c>
      <c r="T45" s="151">
        <f t="shared" si="16"/>
        <v>1362</v>
      </c>
      <c r="U45" s="152">
        <f t="shared" si="16"/>
        <v>1362</v>
      </c>
      <c r="V45" s="154">
        <f t="shared" si="16"/>
        <v>1230</v>
      </c>
      <c r="W45" s="155">
        <f t="shared" si="9"/>
        <v>12556</v>
      </c>
    </row>
    <row r="46" spans="2:23" ht="18" customHeight="1" thickBot="1" x14ac:dyDescent="0.2">
      <c r="B46" s="718" t="s">
        <v>215</v>
      </c>
      <c r="C46" s="719"/>
      <c r="D46" s="719"/>
      <c r="E46" s="719"/>
      <c r="F46" s="719"/>
      <c r="G46" s="719"/>
      <c r="H46" s="719"/>
      <c r="I46" s="719"/>
      <c r="J46" s="720"/>
      <c r="K46" s="175">
        <f t="shared" ref="K46:V46" si="17">SUM(K45,K40)</f>
        <v>0</v>
      </c>
      <c r="L46" s="176">
        <f t="shared" si="17"/>
        <v>390</v>
      </c>
      <c r="M46" s="176">
        <f t="shared" si="17"/>
        <v>1533</v>
      </c>
      <c r="N46" s="176">
        <f t="shared" si="17"/>
        <v>2683</v>
      </c>
      <c r="O46" s="177">
        <f t="shared" si="17"/>
        <v>3956</v>
      </c>
      <c r="P46" s="176">
        <f t="shared" si="17"/>
        <v>5017</v>
      </c>
      <c r="Q46" s="178">
        <f t="shared" si="17"/>
        <v>5010</v>
      </c>
      <c r="R46" s="176">
        <f t="shared" si="17"/>
        <v>5016</v>
      </c>
      <c r="S46" s="176">
        <f t="shared" si="17"/>
        <v>5063</v>
      </c>
      <c r="T46" s="176">
        <f t="shared" si="17"/>
        <v>5113</v>
      </c>
      <c r="U46" s="177">
        <f t="shared" si="17"/>
        <v>5107</v>
      </c>
      <c r="V46" s="179">
        <f t="shared" si="17"/>
        <v>4953</v>
      </c>
      <c r="W46" s="180">
        <f t="shared" si="9"/>
        <v>43841</v>
      </c>
    </row>
    <row r="47" spans="2:23" ht="18" customHeight="1" thickBot="1" x14ac:dyDescent="0.2"/>
    <row r="48" spans="2:23" ht="18" customHeight="1" x14ac:dyDescent="0.15">
      <c r="B48" s="721" t="s">
        <v>221</v>
      </c>
      <c r="C48" s="722"/>
      <c r="D48" s="722"/>
      <c r="E48" s="722"/>
      <c r="F48" s="722"/>
      <c r="G48" s="722"/>
      <c r="H48" s="722"/>
      <c r="I48" s="722"/>
      <c r="J48" s="723"/>
      <c r="K48" s="181">
        <f>SUM(K21,K40)</f>
        <v>0</v>
      </c>
      <c r="L48" s="181">
        <f t="shared" ref="L48:W48" si="18">SUM(L21,L40)</f>
        <v>460</v>
      </c>
      <c r="M48" s="181">
        <f t="shared" si="18"/>
        <v>5116</v>
      </c>
      <c r="N48" s="181">
        <f t="shared" si="18"/>
        <v>10037</v>
      </c>
      <c r="O48" s="181">
        <f t="shared" si="18"/>
        <v>14742</v>
      </c>
      <c r="P48" s="181">
        <f t="shared" si="18"/>
        <v>20225</v>
      </c>
      <c r="Q48" s="181">
        <f t="shared" si="18"/>
        <v>23081</v>
      </c>
      <c r="R48" s="181">
        <f t="shared" si="18"/>
        <v>22797</v>
      </c>
      <c r="S48" s="181">
        <f t="shared" si="18"/>
        <v>23507</v>
      </c>
      <c r="T48" s="181">
        <f t="shared" si="18"/>
        <v>23550</v>
      </c>
      <c r="U48" s="181">
        <f t="shared" si="18"/>
        <v>23510</v>
      </c>
      <c r="V48" s="182">
        <f t="shared" si="18"/>
        <v>23013</v>
      </c>
      <c r="W48" s="183">
        <f t="shared" si="18"/>
        <v>190038</v>
      </c>
    </row>
    <row r="49" spans="2:27" ht="18" customHeight="1" x14ac:dyDescent="0.15">
      <c r="B49" s="705" t="s">
        <v>222</v>
      </c>
      <c r="C49" s="706"/>
      <c r="D49" s="706"/>
      <c r="E49" s="706"/>
      <c r="F49" s="706"/>
      <c r="G49" s="706"/>
      <c r="H49" s="706"/>
      <c r="I49" s="706"/>
      <c r="J49" s="707"/>
      <c r="K49" s="153">
        <f>SUM(K26,K45)</f>
        <v>0</v>
      </c>
      <c r="L49" s="153">
        <f t="shared" ref="L49:W50" si="19">SUM(L26,L45)</f>
        <v>1862</v>
      </c>
      <c r="M49" s="153">
        <f t="shared" si="19"/>
        <v>3848</v>
      </c>
      <c r="N49" s="153">
        <f t="shared" si="19"/>
        <v>5587</v>
      </c>
      <c r="O49" s="153">
        <f t="shared" si="19"/>
        <v>7778</v>
      </c>
      <c r="P49" s="153">
        <f t="shared" si="19"/>
        <v>8981</v>
      </c>
      <c r="Q49" s="153">
        <f t="shared" si="19"/>
        <v>8690</v>
      </c>
      <c r="R49" s="153">
        <f t="shared" si="19"/>
        <v>8981</v>
      </c>
      <c r="S49" s="153">
        <f t="shared" si="19"/>
        <v>8690</v>
      </c>
      <c r="T49" s="153">
        <f t="shared" si="19"/>
        <v>8981</v>
      </c>
      <c r="U49" s="153">
        <f t="shared" si="19"/>
        <v>8981</v>
      </c>
      <c r="V49" s="184">
        <f t="shared" si="19"/>
        <v>8112</v>
      </c>
      <c r="W49" s="155">
        <f t="shared" si="19"/>
        <v>80491</v>
      </c>
    </row>
    <row r="50" spans="2:27" ht="18" customHeight="1" thickBot="1" x14ac:dyDescent="0.2">
      <c r="B50" s="506" t="s">
        <v>223</v>
      </c>
      <c r="C50" s="507"/>
      <c r="D50" s="507"/>
      <c r="E50" s="507"/>
      <c r="F50" s="507"/>
      <c r="G50" s="507"/>
      <c r="H50" s="507"/>
      <c r="I50" s="507"/>
      <c r="J50" s="508"/>
      <c r="K50" s="178">
        <f>SUM(K27,K46)</f>
        <v>0</v>
      </c>
      <c r="L50" s="178">
        <f t="shared" si="19"/>
        <v>2322</v>
      </c>
      <c r="M50" s="178">
        <f t="shared" si="19"/>
        <v>8964</v>
      </c>
      <c r="N50" s="178">
        <f t="shared" si="19"/>
        <v>15624</v>
      </c>
      <c r="O50" s="178">
        <f t="shared" si="19"/>
        <v>22520</v>
      </c>
      <c r="P50" s="178">
        <f t="shared" si="19"/>
        <v>29206</v>
      </c>
      <c r="Q50" s="178">
        <f t="shared" si="19"/>
        <v>31771</v>
      </c>
      <c r="R50" s="178">
        <f t="shared" si="19"/>
        <v>31778</v>
      </c>
      <c r="S50" s="178">
        <f t="shared" si="19"/>
        <v>32197</v>
      </c>
      <c r="T50" s="178">
        <f t="shared" si="19"/>
        <v>32531</v>
      </c>
      <c r="U50" s="178">
        <f t="shared" si="19"/>
        <v>32491</v>
      </c>
      <c r="V50" s="185">
        <f t="shared" si="19"/>
        <v>31125</v>
      </c>
      <c r="W50" s="180">
        <f t="shared" si="19"/>
        <v>270529</v>
      </c>
    </row>
    <row r="52" spans="2:27" ht="17.25" customHeight="1" x14ac:dyDescent="0.15">
      <c r="B52" s="186" t="s">
        <v>360</v>
      </c>
    </row>
    <row r="53" spans="2:27" ht="17.25" customHeight="1" x14ac:dyDescent="0.15">
      <c r="B53" s="186" t="s">
        <v>224</v>
      </c>
    </row>
    <row r="54" spans="2:27" ht="17.25" customHeight="1" x14ac:dyDescent="0.15">
      <c r="B54" s="186" t="s">
        <v>361</v>
      </c>
    </row>
    <row r="55" spans="2:27" ht="17.25" customHeight="1" x14ac:dyDescent="0.15">
      <c r="B55" s="186" t="s">
        <v>226</v>
      </c>
    </row>
    <row r="56" spans="2:27" ht="17.25" customHeight="1" x14ac:dyDescent="0.15">
      <c r="B56" s="186" t="s">
        <v>227</v>
      </c>
    </row>
    <row r="57" spans="2:27" ht="17.25" customHeight="1" x14ac:dyDescent="0.15">
      <c r="B57" s="186" t="s">
        <v>228</v>
      </c>
    </row>
    <row r="58" spans="2:27" ht="17.25" customHeight="1" x14ac:dyDescent="0.15">
      <c r="B58" s="708" t="s">
        <v>229</v>
      </c>
      <c r="C58" s="708"/>
      <c r="D58" s="708"/>
      <c r="E58" s="708"/>
      <c r="F58" s="708"/>
      <c r="G58" s="708"/>
      <c r="H58" s="708"/>
      <c r="I58" s="708"/>
      <c r="J58" s="708"/>
      <c r="K58" s="708"/>
      <c r="L58" s="708"/>
      <c r="M58" s="708"/>
      <c r="N58" s="708"/>
      <c r="O58" s="708"/>
      <c r="P58" s="708"/>
      <c r="Q58" s="708"/>
      <c r="R58" s="708"/>
      <c r="S58" s="708"/>
      <c r="T58" s="708"/>
      <c r="U58" s="708"/>
      <c r="V58" s="708"/>
      <c r="W58" s="708"/>
      <c r="X58" s="51"/>
      <c r="Y58" s="51"/>
      <c r="Z58" s="51"/>
      <c r="AA58" s="51"/>
    </row>
    <row r="59" spans="2:27" ht="17.25" customHeight="1" x14ac:dyDescent="0.15">
      <c r="B59" s="708"/>
      <c r="C59" s="708"/>
      <c r="D59" s="708"/>
      <c r="E59" s="708"/>
      <c r="F59" s="708"/>
      <c r="G59" s="708"/>
      <c r="H59" s="708"/>
      <c r="I59" s="708"/>
      <c r="J59" s="708"/>
      <c r="K59" s="708"/>
      <c r="L59" s="708"/>
      <c r="M59" s="708"/>
      <c r="N59" s="708"/>
      <c r="O59" s="708"/>
      <c r="P59" s="708"/>
      <c r="Q59" s="708"/>
      <c r="R59" s="708"/>
      <c r="S59" s="708"/>
      <c r="T59" s="708"/>
      <c r="U59" s="708"/>
      <c r="V59" s="708"/>
      <c r="W59" s="708"/>
    </row>
  </sheetData>
  <mergeCells count="39">
    <mergeCell ref="T2:W2"/>
    <mergeCell ref="M7:N7"/>
    <mergeCell ref="B8:G8"/>
    <mergeCell ref="H8:J8"/>
    <mergeCell ref="B9:C9"/>
    <mergeCell ref="H9:J9"/>
    <mergeCell ref="B26:J26"/>
    <mergeCell ref="C15:C20"/>
    <mergeCell ref="D15:G15"/>
    <mergeCell ref="D16:G16"/>
    <mergeCell ref="D17:G17"/>
    <mergeCell ref="D18:G18"/>
    <mergeCell ref="D19:G19"/>
    <mergeCell ref="D20:G20"/>
    <mergeCell ref="B21:J21"/>
    <mergeCell ref="C22:G22"/>
    <mergeCell ref="C23:G23"/>
    <mergeCell ref="C24:G24"/>
    <mergeCell ref="C25:G25"/>
    <mergeCell ref="C41:G41"/>
    <mergeCell ref="B27:J27"/>
    <mergeCell ref="M29:N29"/>
    <mergeCell ref="B30:G30"/>
    <mergeCell ref="H30:J30"/>
    <mergeCell ref="B31:C31"/>
    <mergeCell ref="H31:J31"/>
    <mergeCell ref="C37:C39"/>
    <mergeCell ref="D37:G37"/>
    <mergeCell ref="D38:G38"/>
    <mergeCell ref="D39:G39"/>
    <mergeCell ref="B40:J40"/>
    <mergeCell ref="B49:J49"/>
    <mergeCell ref="B58:W59"/>
    <mergeCell ref="C42:G42"/>
    <mergeCell ref="C43:G43"/>
    <mergeCell ref="C44:G44"/>
    <mergeCell ref="B45:J45"/>
    <mergeCell ref="B46:J46"/>
    <mergeCell ref="B48:J48"/>
  </mergeCells>
  <phoneticPr fontId="4"/>
  <conditionalFormatting sqref="C41:G44 D15:G20 C22:G25 D37:G39 I6:I9 I60:I65536 I15:I31 I37:I57">
    <cfRule type="cellIs" dxfId="3" priority="3" stopIfTrue="1" operator="equal">
      <formula>0</formula>
    </cfRule>
  </conditionalFormatting>
  <conditionalFormatting sqref="I10:I14">
    <cfRule type="cellIs" dxfId="2" priority="2" stopIfTrue="1" operator="equal">
      <formula>0</formula>
    </cfRule>
  </conditionalFormatting>
  <conditionalFormatting sqref="I32:I36">
    <cfRule type="cellIs" dxfId="1" priority="1" stopIfTrue="1" operator="equal">
      <formula>0</formula>
    </cfRule>
  </conditionalFormatting>
  <pageMargins left="0.59055118110236227" right="0.23622047244094491" top="0.74803149606299213" bottom="0.74803149606299213" header="0.31496062992125984" footer="0.31496062992125984"/>
  <pageSetup paperSize="9" scale="80" orientation="portrait" r:id="rId1"/>
  <headerFooter alignWithMargins="0">
    <oddHeader>&amp;R&amp;12参考様式</oddHeader>
  </headerFooter>
  <rowBreaks count="1" manualBreakCount="1">
    <brk id="50" min="1" max="2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AD82"/>
  <sheetViews>
    <sheetView showGridLines="0" view="pageBreakPreview" zoomScale="85" zoomScaleNormal="85" zoomScaleSheetLayoutView="85" workbookViewId="0">
      <selection activeCell="I8" sqref="I8"/>
    </sheetView>
  </sheetViews>
  <sheetFormatPr defaultRowHeight="17.25" customHeight="1" x14ac:dyDescent="0.15"/>
  <cols>
    <col min="1" max="1" width="1.375" style="44" customWidth="1"/>
    <col min="2" max="3" width="2.375" style="44" customWidth="1"/>
    <col min="4" max="4" width="8.375" style="44" bestFit="1" customWidth="1"/>
    <col min="5" max="5" width="2.875" style="44" bestFit="1" customWidth="1"/>
    <col min="6" max="6" width="4.125" style="44" bestFit="1" customWidth="1"/>
    <col min="7" max="7" width="4.25" style="44" bestFit="1" customWidth="1"/>
    <col min="8" max="8" width="2.75" style="44" customWidth="1"/>
    <col min="9" max="9" width="5.875" style="44" bestFit="1" customWidth="1"/>
    <col min="10" max="10" width="4.5" style="44" customWidth="1"/>
    <col min="11" max="11" width="13.625" style="44" customWidth="1"/>
    <col min="12" max="12" width="13.625" style="45" customWidth="1"/>
    <col min="13" max="13" width="14" style="45" customWidth="1"/>
    <col min="14" max="15" width="13.625" style="45" customWidth="1"/>
    <col min="16" max="16" width="2.5" style="45" customWidth="1"/>
    <col min="17" max="20" width="2.5" style="44" customWidth="1"/>
    <col min="21" max="21" width="2.25" style="44" customWidth="1"/>
    <col min="22" max="23" width="9" style="44"/>
    <col min="24" max="27" width="8.5" style="45" customWidth="1"/>
    <col min="28" max="28" width="1.5" style="44" customWidth="1"/>
    <col min="29" max="256" width="9" style="44"/>
    <col min="257" max="257" width="1.375" style="44" customWidth="1"/>
    <col min="258" max="259" width="2.375" style="44" customWidth="1"/>
    <col min="260" max="260" width="8.375" style="44" bestFit="1" customWidth="1"/>
    <col min="261" max="261" width="2.875" style="44" bestFit="1" customWidth="1"/>
    <col min="262" max="262" width="4.125" style="44" bestFit="1" customWidth="1"/>
    <col min="263" max="263" width="4.25" style="44" bestFit="1" customWidth="1"/>
    <col min="264" max="264" width="2.75" style="44" customWidth="1"/>
    <col min="265" max="265" width="5.875" style="44" bestFit="1" customWidth="1"/>
    <col min="266" max="266" width="4.5" style="44" customWidth="1"/>
    <col min="267" max="268" width="13.625" style="44" customWidth="1"/>
    <col min="269" max="269" width="14" style="44" customWidth="1"/>
    <col min="270" max="271" width="13.625" style="44" customWidth="1"/>
    <col min="272" max="276" width="2.5" style="44" customWidth="1"/>
    <col min="277" max="277" width="2.25" style="44" customWidth="1"/>
    <col min="278" max="279" width="9" style="44"/>
    <col min="280" max="283" width="8.5" style="44" customWidth="1"/>
    <col min="284" max="284" width="1.5" style="44" customWidth="1"/>
    <col min="285" max="512" width="9" style="44"/>
    <col min="513" max="513" width="1.375" style="44" customWidth="1"/>
    <col min="514" max="515" width="2.375" style="44" customWidth="1"/>
    <col min="516" max="516" width="8.375" style="44" bestFit="1" customWidth="1"/>
    <col min="517" max="517" width="2.875" style="44" bestFit="1" customWidth="1"/>
    <col min="518" max="518" width="4.125" style="44" bestFit="1" customWidth="1"/>
    <col min="519" max="519" width="4.25" style="44" bestFit="1" customWidth="1"/>
    <col min="520" max="520" width="2.75" style="44" customWidth="1"/>
    <col min="521" max="521" width="5.875" style="44" bestFit="1" customWidth="1"/>
    <col min="522" max="522" width="4.5" style="44" customWidth="1"/>
    <col min="523" max="524" width="13.625" style="44" customWidth="1"/>
    <col min="525" max="525" width="14" style="44" customWidth="1"/>
    <col min="526" max="527" width="13.625" style="44" customWidth="1"/>
    <col min="528" max="532" width="2.5" style="44" customWidth="1"/>
    <col min="533" max="533" width="2.25" style="44" customWidth="1"/>
    <col min="534" max="535" width="9" style="44"/>
    <col min="536" max="539" width="8.5" style="44" customWidth="1"/>
    <col min="540" max="540" width="1.5" style="44" customWidth="1"/>
    <col min="541" max="768" width="9" style="44"/>
    <col min="769" max="769" width="1.375" style="44" customWidth="1"/>
    <col min="770" max="771" width="2.375" style="44" customWidth="1"/>
    <col min="772" max="772" width="8.375" style="44" bestFit="1" customWidth="1"/>
    <col min="773" max="773" width="2.875" style="44" bestFit="1" customWidth="1"/>
    <col min="774" max="774" width="4.125" style="44" bestFit="1" customWidth="1"/>
    <col min="775" max="775" width="4.25" style="44" bestFit="1" customWidth="1"/>
    <col min="776" max="776" width="2.75" style="44" customWidth="1"/>
    <col min="777" max="777" width="5.875" style="44" bestFit="1" customWidth="1"/>
    <col min="778" max="778" width="4.5" style="44" customWidth="1"/>
    <col min="779" max="780" width="13.625" style="44" customWidth="1"/>
    <col min="781" max="781" width="14" style="44" customWidth="1"/>
    <col min="782" max="783" width="13.625" style="44" customWidth="1"/>
    <col min="784" max="788" width="2.5" style="44" customWidth="1"/>
    <col min="789" max="789" width="2.25" style="44" customWidth="1"/>
    <col min="790" max="791" width="9" style="44"/>
    <col min="792" max="795" width="8.5" style="44" customWidth="1"/>
    <col min="796" max="796" width="1.5" style="44" customWidth="1"/>
    <col min="797" max="1024" width="9" style="44"/>
    <col min="1025" max="1025" width="1.375" style="44" customWidth="1"/>
    <col min="1026" max="1027" width="2.375" style="44" customWidth="1"/>
    <col min="1028" max="1028" width="8.375" style="44" bestFit="1" customWidth="1"/>
    <col min="1029" max="1029" width="2.875" style="44" bestFit="1" customWidth="1"/>
    <col min="1030" max="1030" width="4.125" style="44" bestFit="1" customWidth="1"/>
    <col min="1031" max="1031" width="4.25" style="44" bestFit="1" customWidth="1"/>
    <col min="1032" max="1032" width="2.75" style="44" customWidth="1"/>
    <col min="1033" max="1033" width="5.875" style="44" bestFit="1" customWidth="1"/>
    <col min="1034" max="1034" width="4.5" style="44" customWidth="1"/>
    <col min="1035" max="1036" width="13.625" style="44" customWidth="1"/>
    <col min="1037" max="1037" width="14" style="44" customWidth="1"/>
    <col min="1038" max="1039" width="13.625" style="44" customWidth="1"/>
    <col min="1040" max="1044" width="2.5" style="44" customWidth="1"/>
    <col min="1045" max="1045" width="2.25" style="44" customWidth="1"/>
    <col min="1046" max="1047" width="9" style="44"/>
    <col min="1048" max="1051" width="8.5" style="44" customWidth="1"/>
    <col min="1052" max="1052" width="1.5" style="44" customWidth="1"/>
    <col min="1053" max="1280" width="9" style="44"/>
    <col min="1281" max="1281" width="1.375" style="44" customWidth="1"/>
    <col min="1282" max="1283" width="2.375" style="44" customWidth="1"/>
    <col min="1284" max="1284" width="8.375" style="44" bestFit="1" customWidth="1"/>
    <col min="1285" max="1285" width="2.875" style="44" bestFit="1" customWidth="1"/>
    <col min="1286" max="1286" width="4.125" style="44" bestFit="1" customWidth="1"/>
    <col min="1287" max="1287" width="4.25" style="44" bestFit="1" customWidth="1"/>
    <col min="1288" max="1288" width="2.75" style="44" customWidth="1"/>
    <col min="1289" max="1289" width="5.875" style="44" bestFit="1" customWidth="1"/>
    <col min="1290" max="1290" width="4.5" style="44" customWidth="1"/>
    <col min="1291" max="1292" width="13.625" style="44" customWidth="1"/>
    <col min="1293" max="1293" width="14" style="44" customWidth="1"/>
    <col min="1294" max="1295" width="13.625" style="44" customWidth="1"/>
    <col min="1296" max="1300" width="2.5" style="44" customWidth="1"/>
    <col min="1301" max="1301" width="2.25" style="44" customWidth="1"/>
    <col min="1302" max="1303" width="9" style="44"/>
    <col min="1304" max="1307" width="8.5" style="44" customWidth="1"/>
    <col min="1308" max="1308" width="1.5" style="44" customWidth="1"/>
    <col min="1309" max="1536" width="9" style="44"/>
    <col min="1537" max="1537" width="1.375" style="44" customWidth="1"/>
    <col min="1538" max="1539" width="2.375" style="44" customWidth="1"/>
    <col min="1540" max="1540" width="8.375" style="44" bestFit="1" customWidth="1"/>
    <col min="1541" max="1541" width="2.875" style="44" bestFit="1" customWidth="1"/>
    <col min="1542" max="1542" width="4.125" style="44" bestFit="1" customWidth="1"/>
    <col min="1543" max="1543" width="4.25" style="44" bestFit="1" customWidth="1"/>
    <col min="1544" max="1544" width="2.75" style="44" customWidth="1"/>
    <col min="1545" max="1545" width="5.875" style="44" bestFit="1" customWidth="1"/>
    <col min="1546" max="1546" width="4.5" style="44" customWidth="1"/>
    <col min="1547" max="1548" width="13.625" style="44" customWidth="1"/>
    <col min="1549" max="1549" width="14" style="44" customWidth="1"/>
    <col min="1550" max="1551" width="13.625" style="44" customWidth="1"/>
    <col min="1552" max="1556" width="2.5" style="44" customWidth="1"/>
    <col min="1557" max="1557" width="2.25" style="44" customWidth="1"/>
    <col min="1558" max="1559" width="9" style="44"/>
    <col min="1560" max="1563" width="8.5" style="44" customWidth="1"/>
    <col min="1564" max="1564" width="1.5" style="44" customWidth="1"/>
    <col min="1565" max="1792" width="9" style="44"/>
    <col min="1793" max="1793" width="1.375" style="44" customWidth="1"/>
    <col min="1794" max="1795" width="2.375" style="44" customWidth="1"/>
    <col min="1796" max="1796" width="8.375" style="44" bestFit="1" customWidth="1"/>
    <col min="1797" max="1797" width="2.875" style="44" bestFit="1" customWidth="1"/>
    <col min="1798" max="1798" width="4.125" style="44" bestFit="1" customWidth="1"/>
    <col min="1799" max="1799" width="4.25" style="44" bestFit="1" customWidth="1"/>
    <col min="1800" max="1800" width="2.75" style="44" customWidth="1"/>
    <col min="1801" max="1801" width="5.875" style="44" bestFit="1" customWidth="1"/>
    <col min="1802" max="1802" width="4.5" style="44" customWidth="1"/>
    <col min="1803" max="1804" width="13.625" style="44" customWidth="1"/>
    <col min="1805" max="1805" width="14" style="44" customWidth="1"/>
    <col min="1806" max="1807" width="13.625" style="44" customWidth="1"/>
    <col min="1808" max="1812" width="2.5" style="44" customWidth="1"/>
    <col min="1813" max="1813" width="2.25" style="44" customWidth="1"/>
    <col min="1814" max="1815" width="9" style="44"/>
    <col min="1816" max="1819" width="8.5" style="44" customWidth="1"/>
    <col min="1820" max="1820" width="1.5" style="44" customWidth="1"/>
    <col min="1821" max="2048" width="9" style="44"/>
    <col min="2049" max="2049" width="1.375" style="44" customWidth="1"/>
    <col min="2050" max="2051" width="2.375" style="44" customWidth="1"/>
    <col min="2052" max="2052" width="8.375" style="44" bestFit="1" customWidth="1"/>
    <col min="2053" max="2053" width="2.875" style="44" bestFit="1" customWidth="1"/>
    <col min="2054" max="2054" width="4.125" style="44" bestFit="1" customWidth="1"/>
    <col min="2055" max="2055" width="4.25" style="44" bestFit="1" customWidth="1"/>
    <col min="2056" max="2056" width="2.75" style="44" customWidth="1"/>
    <col min="2057" max="2057" width="5.875" style="44" bestFit="1" customWidth="1"/>
    <col min="2058" max="2058" width="4.5" style="44" customWidth="1"/>
    <col min="2059" max="2060" width="13.625" style="44" customWidth="1"/>
    <col min="2061" max="2061" width="14" style="44" customWidth="1"/>
    <col min="2062" max="2063" width="13.625" style="44" customWidth="1"/>
    <col min="2064" max="2068" width="2.5" style="44" customWidth="1"/>
    <col min="2069" max="2069" width="2.25" style="44" customWidth="1"/>
    <col min="2070" max="2071" width="9" style="44"/>
    <col min="2072" max="2075" width="8.5" style="44" customWidth="1"/>
    <col min="2076" max="2076" width="1.5" style="44" customWidth="1"/>
    <col min="2077" max="2304" width="9" style="44"/>
    <col min="2305" max="2305" width="1.375" style="44" customWidth="1"/>
    <col min="2306" max="2307" width="2.375" style="44" customWidth="1"/>
    <col min="2308" max="2308" width="8.375" style="44" bestFit="1" customWidth="1"/>
    <col min="2309" max="2309" width="2.875" style="44" bestFit="1" customWidth="1"/>
    <col min="2310" max="2310" width="4.125" style="44" bestFit="1" customWidth="1"/>
    <col min="2311" max="2311" width="4.25" style="44" bestFit="1" customWidth="1"/>
    <col min="2312" max="2312" width="2.75" style="44" customWidth="1"/>
    <col min="2313" max="2313" width="5.875" style="44" bestFit="1" customWidth="1"/>
    <col min="2314" max="2314" width="4.5" style="44" customWidth="1"/>
    <col min="2315" max="2316" width="13.625" style="44" customWidth="1"/>
    <col min="2317" max="2317" width="14" style="44" customWidth="1"/>
    <col min="2318" max="2319" width="13.625" style="44" customWidth="1"/>
    <col min="2320" max="2324" width="2.5" style="44" customWidth="1"/>
    <col min="2325" max="2325" width="2.25" style="44" customWidth="1"/>
    <col min="2326" max="2327" width="9" style="44"/>
    <col min="2328" max="2331" width="8.5" style="44" customWidth="1"/>
    <col min="2332" max="2332" width="1.5" style="44" customWidth="1"/>
    <col min="2333" max="2560" width="9" style="44"/>
    <col min="2561" max="2561" width="1.375" style="44" customWidth="1"/>
    <col min="2562" max="2563" width="2.375" style="44" customWidth="1"/>
    <col min="2564" max="2564" width="8.375" style="44" bestFit="1" customWidth="1"/>
    <col min="2565" max="2565" width="2.875" style="44" bestFit="1" customWidth="1"/>
    <col min="2566" max="2566" width="4.125" style="44" bestFit="1" customWidth="1"/>
    <col min="2567" max="2567" width="4.25" style="44" bestFit="1" customWidth="1"/>
    <col min="2568" max="2568" width="2.75" style="44" customWidth="1"/>
    <col min="2569" max="2569" width="5.875" style="44" bestFit="1" customWidth="1"/>
    <col min="2570" max="2570" width="4.5" style="44" customWidth="1"/>
    <col min="2571" max="2572" width="13.625" style="44" customWidth="1"/>
    <col min="2573" max="2573" width="14" style="44" customWidth="1"/>
    <col min="2574" max="2575" width="13.625" style="44" customWidth="1"/>
    <col min="2576" max="2580" width="2.5" style="44" customWidth="1"/>
    <col min="2581" max="2581" width="2.25" style="44" customWidth="1"/>
    <col min="2582" max="2583" width="9" style="44"/>
    <col min="2584" max="2587" width="8.5" style="44" customWidth="1"/>
    <col min="2588" max="2588" width="1.5" style="44" customWidth="1"/>
    <col min="2589" max="2816" width="9" style="44"/>
    <col min="2817" max="2817" width="1.375" style="44" customWidth="1"/>
    <col min="2818" max="2819" width="2.375" style="44" customWidth="1"/>
    <col min="2820" max="2820" width="8.375" style="44" bestFit="1" customWidth="1"/>
    <col min="2821" max="2821" width="2.875" style="44" bestFit="1" customWidth="1"/>
    <col min="2822" max="2822" width="4.125" style="44" bestFit="1" customWidth="1"/>
    <col min="2823" max="2823" width="4.25" style="44" bestFit="1" customWidth="1"/>
    <col min="2824" max="2824" width="2.75" style="44" customWidth="1"/>
    <col min="2825" max="2825" width="5.875" style="44" bestFit="1" customWidth="1"/>
    <col min="2826" max="2826" width="4.5" style="44" customWidth="1"/>
    <col min="2827" max="2828" width="13.625" style="44" customWidth="1"/>
    <col min="2829" max="2829" width="14" style="44" customWidth="1"/>
    <col min="2830" max="2831" width="13.625" style="44" customWidth="1"/>
    <col min="2832" max="2836" width="2.5" style="44" customWidth="1"/>
    <col min="2837" max="2837" width="2.25" style="44" customWidth="1"/>
    <col min="2838" max="2839" width="9" style="44"/>
    <col min="2840" max="2843" width="8.5" style="44" customWidth="1"/>
    <col min="2844" max="2844" width="1.5" style="44" customWidth="1"/>
    <col min="2845" max="3072" width="9" style="44"/>
    <col min="3073" max="3073" width="1.375" style="44" customWidth="1"/>
    <col min="3074" max="3075" width="2.375" style="44" customWidth="1"/>
    <col min="3076" max="3076" width="8.375" style="44" bestFit="1" customWidth="1"/>
    <col min="3077" max="3077" width="2.875" style="44" bestFit="1" customWidth="1"/>
    <col min="3078" max="3078" width="4.125" style="44" bestFit="1" customWidth="1"/>
    <col min="3079" max="3079" width="4.25" style="44" bestFit="1" customWidth="1"/>
    <col min="3080" max="3080" width="2.75" style="44" customWidth="1"/>
    <col min="3081" max="3081" width="5.875" style="44" bestFit="1" customWidth="1"/>
    <col min="3082" max="3082" width="4.5" style="44" customWidth="1"/>
    <col min="3083" max="3084" width="13.625" style="44" customWidth="1"/>
    <col min="3085" max="3085" width="14" style="44" customWidth="1"/>
    <col min="3086" max="3087" width="13.625" style="44" customWidth="1"/>
    <col min="3088" max="3092" width="2.5" style="44" customWidth="1"/>
    <col min="3093" max="3093" width="2.25" style="44" customWidth="1"/>
    <col min="3094" max="3095" width="9" style="44"/>
    <col min="3096" max="3099" width="8.5" style="44" customWidth="1"/>
    <col min="3100" max="3100" width="1.5" style="44" customWidth="1"/>
    <col min="3101" max="3328" width="9" style="44"/>
    <col min="3329" max="3329" width="1.375" style="44" customWidth="1"/>
    <col min="3330" max="3331" width="2.375" style="44" customWidth="1"/>
    <col min="3332" max="3332" width="8.375" style="44" bestFit="1" customWidth="1"/>
    <col min="3333" max="3333" width="2.875" style="44" bestFit="1" customWidth="1"/>
    <col min="3334" max="3334" width="4.125" style="44" bestFit="1" customWidth="1"/>
    <col min="3335" max="3335" width="4.25" style="44" bestFit="1" customWidth="1"/>
    <col min="3336" max="3336" width="2.75" style="44" customWidth="1"/>
    <col min="3337" max="3337" width="5.875" style="44" bestFit="1" customWidth="1"/>
    <col min="3338" max="3338" width="4.5" style="44" customWidth="1"/>
    <col min="3339" max="3340" width="13.625" style="44" customWidth="1"/>
    <col min="3341" max="3341" width="14" style="44" customWidth="1"/>
    <col min="3342" max="3343" width="13.625" style="44" customWidth="1"/>
    <col min="3344" max="3348" width="2.5" style="44" customWidth="1"/>
    <col min="3349" max="3349" width="2.25" style="44" customWidth="1"/>
    <col min="3350" max="3351" width="9" style="44"/>
    <col min="3352" max="3355" width="8.5" style="44" customWidth="1"/>
    <col min="3356" max="3356" width="1.5" style="44" customWidth="1"/>
    <col min="3357" max="3584" width="9" style="44"/>
    <col min="3585" max="3585" width="1.375" style="44" customWidth="1"/>
    <col min="3586" max="3587" width="2.375" style="44" customWidth="1"/>
    <col min="3588" max="3588" width="8.375" style="44" bestFit="1" customWidth="1"/>
    <col min="3589" max="3589" width="2.875" style="44" bestFit="1" customWidth="1"/>
    <col min="3590" max="3590" width="4.125" style="44" bestFit="1" customWidth="1"/>
    <col min="3591" max="3591" width="4.25" style="44" bestFit="1" customWidth="1"/>
    <col min="3592" max="3592" width="2.75" style="44" customWidth="1"/>
    <col min="3593" max="3593" width="5.875" style="44" bestFit="1" customWidth="1"/>
    <col min="3594" max="3594" width="4.5" style="44" customWidth="1"/>
    <col min="3595" max="3596" width="13.625" style="44" customWidth="1"/>
    <col min="3597" max="3597" width="14" style="44" customWidth="1"/>
    <col min="3598" max="3599" width="13.625" style="44" customWidth="1"/>
    <col min="3600" max="3604" width="2.5" style="44" customWidth="1"/>
    <col min="3605" max="3605" width="2.25" style="44" customWidth="1"/>
    <col min="3606" max="3607" width="9" style="44"/>
    <col min="3608" max="3611" width="8.5" style="44" customWidth="1"/>
    <col min="3612" max="3612" width="1.5" style="44" customWidth="1"/>
    <col min="3613" max="3840" width="9" style="44"/>
    <col min="3841" max="3841" width="1.375" style="44" customWidth="1"/>
    <col min="3842" max="3843" width="2.375" style="44" customWidth="1"/>
    <col min="3844" max="3844" width="8.375" style="44" bestFit="1" customWidth="1"/>
    <col min="3845" max="3845" width="2.875" style="44" bestFit="1" customWidth="1"/>
    <col min="3846" max="3846" width="4.125" style="44" bestFit="1" customWidth="1"/>
    <col min="3847" max="3847" width="4.25" style="44" bestFit="1" customWidth="1"/>
    <col min="3848" max="3848" width="2.75" style="44" customWidth="1"/>
    <col min="3849" max="3849" width="5.875" style="44" bestFit="1" customWidth="1"/>
    <col min="3850" max="3850" width="4.5" style="44" customWidth="1"/>
    <col min="3851" max="3852" width="13.625" style="44" customWidth="1"/>
    <col min="3853" max="3853" width="14" style="44" customWidth="1"/>
    <col min="3854" max="3855" width="13.625" style="44" customWidth="1"/>
    <col min="3856" max="3860" width="2.5" style="44" customWidth="1"/>
    <col min="3861" max="3861" width="2.25" style="44" customWidth="1"/>
    <col min="3862" max="3863" width="9" style="44"/>
    <col min="3864" max="3867" width="8.5" style="44" customWidth="1"/>
    <col min="3868" max="3868" width="1.5" style="44" customWidth="1"/>
    <col min="3869" max="4096" width="9" style="44"/>
    <col min="4097" max="4097" width="1.375" style="44" customWidth="1"/>
    <col min="4098" max="4099" width="2.375" style="44" customWidth="1"/>
    <col min="4100" max="4100" width="8.375" style="44" bestFit="1" customWidth="1"/>
    <col min="4101" max="4101" width="2.875" style="44" bestFit="1" customWidth="1"/>
    <col min="4102" max="4102" width="4.125" style="44" bestFit="1" customWidth="1"/>
    <col min="4103" max="4103" width="4.25" style="44" bestFit="1" customWidth="1"/>
    <col min="4104" max="4104" width="2.75" style="44" customWidth="1"/>
    <col min="4105" max="4105" width="5.875" style="44" bestFit="1" customWidth="1"/>
    <col min="4106" max="4106" width="4.5" style="44" customWidth="1"/>
    <col min="4107" max="4108" width="13.625" style="44" customWidth="1"/>
    <col min="4109" max="4109" width="14" style="44" customWidth="1"/>
    <col min="4110" max="4111" width="13.625" style="44" customWidth="1"/>
    <col min="4112" max="4116" width="2.5" style="44" customWidth="1"/>
    <col min="4117" max="4117" width="2.25" style="44" customWidth="1"/>
    <col min="4118" max="4119" width="9" style="44"/>
    <col min="4120" max="4123" width="8.5" style="44" customWidth="1"/>
    <col min="4124" max="4124" width="1.5" style="44" customWidth="1"/>
    <col min="4125" max="4352" width="9" style="44"/>
    <col min="4353" max="4353" width="1.375" style="44" customWidth="1"/>
    <col min="4354" max="4355" width="2.375" style="44" customWidth="1"/>
    <col min="4356" max="4356" width="8.375" style="44" bestFit="1" customWidth="1"/>
    <col min="4357" max="4357" width="2.875" style="44" bestFit="1" customWidth="1"/>
    <col min="4358" max="4358" width="4.125" style="44" bestFit="1" customWidth="1"/>
    <col min="4359" max="4359" width="4.25" style="44" bestFit="1" customWidth="1"/>
    <col min="4360" max="4360" width="2.75" style="44" customWidth="1"/>
    <col min="4361" max="4361" width="5.875" style="44" bestFit="1" customWidth="1"/>
    <col min="4362" max="4362" width="4.5" style="44" customWidth="1"/>
    <col min="4363" max="4364" width="13.625" style="44" customWidth="1"/>
    <col min="4365" max="4365" width="14" style="44" customWidth="1"/>
    <col min="4366" max="4367" width="13.625" style="44" customWidth="1"/>
    <col min="4368" max="4372" width="2.5" style="44" customWidth="1"/>
    <col min="4373" max="4373" width="2.25" style="44" customWidth="1"/>
    <col min="4374" max="4375" width="9" style="44"/>
    <col min="4376" max="4379" width="8.5" style="44" customWidth="1"/>
    <col min="4380" max="4380" width="1.5" style="44" customWidth="1"/>
    <col min="4381" max="4608" width="9" style="44"/>
    <col min="4609" max="4609" width="1.375" style="44" customWidth="1"/>
    <col min="4610" max="4611" width="2.375" style="44" customWidth="1"/>
    <col min="4612" max="4612" width="8.375" style="44" bestFit="1" customWidth="1"/>
    <col min="4613" max="4613" width="2.875" style="44" bestFit="1" customWidth="1"/>
    <col min="4614" max="4614" width="4.125" style="44" bestFit="1" customWidth="1"/>
    <col min="4615" max="4615" width="4.25" style="44" bestFit="1" customWidth="1"/>
    <col min="4616" max="4616" width="2.75" style="44" customWidth="1"/>
    <col min="4617" max="4617" width="5.875" style="44" bestFit="1" customWidth="1"/>
    <col min="4618" max="4618" width="4.5" style="44" customWidth="1"/>
    <col min="4619" max="4620" width="13.625" style="44" customWidth="1"/>
    <col min="4621" max="4621" width="14" style="44" customWidth="1"/>
    <col min="4622" max="4623" width="13.625" style="44" customWidth="1"/>
    <col min="4624" max="4628" width="2.5" style="44" customWidth="1"/>
    <col min="4629" max="4629" width="2.25" style="44" customWidth="1"/>
    <col min="4630" max="4631" width="9" style="44"/>
    <col min="4632" max="4635" width="8.5" style="44" customWidth="1"/>
    <col min="4636" max="4636" width="1.5" style="44" customWidth="1"/>
    <col min="4637" max="4864" width="9" style="44"/>
    <col min="4865" max="4865" width="1.375" style="44" customWidth="1"/>
    <col min="4866" max="4867" width="2.375" style="44" customWidth="1"/>
    <col min="4868" max="4868" width="8.375" style="44" bestFit="1" customWidth="1"/>
    <col min="4869" max="4869" width="2.875" style="44" bestFit="1" customWidth="1"/>
    <col min="4870" max="4870" width="4.125" style="44" bestFit="1" customWidth="1"/>
    <col min="4871" max="4871" width="4.25" style="44" bestFit="1" customWidth="1"/>
    <col min="4872" max="4872" width="2.75" style="44" customWidth="1"/>
    <col min="4873" max="4873" width="5.875" style="44" bestFit="1" customWidth="1"/>
    <col min="4874" max="4874" width="4.5" style="44" customWidth="1"/>
    <col min="4875" max="4876" width="13.625" style="44" customWidth="1"/>
    <col min="4877" max="4877" width="14" style="44" customWidth="1"/>
    <col min="4878" max="4879" width="13.625" style="44" customWidth="1"/>
    <col min="4880" max="4884" width="2.5" style="44" customWidth="1"/>
    <col min="4885" max="4885" width="2.25" style="44" customWidth="1"/>
    <col min="4886" max="4887" width="9" style="44"/>
    <col min="4888" max="4891" width="8.5" style="44" customWidth="1"/>
    <col min="4892" max="4892" width="1.5" style="44" customWidth="1"/>
    <col min="4893" max="5120" width="9" style="44"/>
    <col min="5121" max="5121" width="1.375" style="44" customWidth="1"/>
    <col min="5122" max="5123" width="2.375" style="44" customWidth="1"/>
    <col min="5124" max="5124" width="8.375" style="44" bestFit="1" customWidth="1"/>
    <col min="5125" max="5125" width="2.875" style="44" bestFit="1" customWidth="1"/>
    <col min="5126" max="5126" width="4.125" style="44" bestFit="1" customWidth="1"/>
    <col min="5127" max="5127" width="4.25" style="44" bestFit="1" customWidth="1"/>
    <col min="5128" max="5128" width="2.75" style="44" customWidth="1"/>
    <col min="5129" max="5129" width="5.875" style="44" bestFit="1" customWidth="1"/>
    <col min="5130" max="5130" width="4.5" style="44" customWidth="1"/>
    <col min="5131" max="5132" width="13.625" style="44" customWidth="1"/>
    <col min="5133" max="5133" width="14" style="44" customWidth="1"/>
    <col min="5134" max="5135" width="13.625" style="44" customWidth="1"/>
    <col min="5136" max="5140" width="2.5" style="44" customWidth="1"/>
    <col min="5141" max="5141" width="2.25" style="44" customWidth="1"/>
    <col min="5142" max="5143" width="9" style="44"/>
    <col min="5144" max="5147" width="8.5" style="44" customWidth="1"/>
    <col min="5148" max="5148" width="1.5" style="44" customWidth="1"/>
    <col min="5149" max="5376" width="9" style="44"/>
    <col min="5377" max="5377" width="1.375" style="44" customWidth="1"/>
    <col min="5378" max="5379" width="2.375" style="44" customWidth="1"/>
    <col min="5380" max="5380" width="8.375" style="44" bestFit="1" customWidth="1"/>
    <col min="5381" max="5381" width="2.875" style="44" bestFit="1" customWidth="1"/>
    <col min="5382" max="5382" width="4.125" style="44" bestFit="1" customWidth="1"/>
    <col min="5383" max="5383" width="4.25" style="44" bestFit="1" customWidth="1"/>
    <col min="5384" max="5384" width="2.75" style="44" customWidth="1"/>
    <col min="5385" max="5385" width="5.875" style="44" bestFit="1" customWidth="1"/>
    <col min="5386" max="5386" width="4.5" style="44" customWidth="1"/>
    <col min="5387" max="5388" width="13.625" style="44" customWidth="1"/>
    <col min="5389" max="5389" width="14" style="44" customWidth="1"/>
    <col min="5390" max="5391" width="13.625" style="44" customWidth="1"/>
    <col min="5392" max="5396" width="2.5" style="44" customWidth="1"/>
    <col min="5397" max="5397" width="2.25" style="44" customWidth="1"/>
    <col min="5398" max="5399" width="9" style="44"/>
    <col min="5400" max="5403" width="8.5" style="44" customWidth="1"/>
    <col min="5404" max="5404" width="1.5" style="44" customWidth="1"/>
    <col min="5405" max="5632" width="9" style="44"/>
    <col min="5633" max="5633" width="1.375" style="44" customWidth="1"/>
    <col min="5634" max="5635" width="2.375" style="44" customWidth="1"/>
    <col min="5636" max="5636" width="8.375" style="44" bestFit="1" customWidth="1"/>
    <col min="5637" max="5637" width="2.875" style="44" bestFit="1" customWidth="1"/>
    <col min="5638" max="5638" width="4.125" style="44" bestFit="1" customWidth="1"/>
    <col min="5639" max="5639" width="4.25" style="44" bestFit="1" customWidth="1"/>
    <col min="5640" max="5640" width="2.75" style="44" customWidth="1"/>
    <col min="5641" max="5641" width="5.875" style="44" bestFit="1" customWidth="1"/>
    <col min="5642" max="5642" width="4.5" style="44" customWidth="1"/>
    <col min="5643" max="5644" width="13.625" style="44" customWidth="1"/>
    <col min="5645" max="5645" width="14" style="44" customWidth="1"/>
    <col min="5646" max="5647" width="13.625" style="44" customWidth="1"/>
    <col min="5648" max="5652" width="2.5" style="44" customWidth="1"/>
    <col min="5653" max="5653" width="2.25" style="44" customWidth="1"/>
    <col min="5654" max="5655" width="9" style="44"/>
    <col min="5656" max="5659" width="8.5" style="44" customWidth="1"/>
    <col min="5660" max="5660" width="1.5" style="44" customWidth="1"/>
    <col min="5661" max="5888" width="9" style="44"/>
    <col min="5889" max="5889" width="1.375" style="44" customWidth="1"/>
    <col min="5890" max="5891" width="2.375" style="44" customWidth="1"/>
    <col min="5892" max="5892" width="8.375" style="44" bestFit="1" customWidth="1"/>
    <col min="5893" max="5893" width="2.875" style="44" bestFit="1" customWidth="1"/>
    <col min="5894" max="5894" width="4.125" style="44" bestFit="1" customWidth="1"/>
    <col min="5895" max="5895" width="4.25" style="44" bestFit="1" customWidth="1"/>
    <col min="5896" max="5896" width="2.75" style="44" customWidth="1"/>
    <col min="5897" max="5897" width="5.875" style="44" bestFit="1" customWidth="1"/>
    <col min="5898" max="5898" width="4.5" style="44" customWidth="1"/>
    <col min="5899" max="5900" width="13.625" style="44" customWidth="1"/>
    <col min="5901" max="5901" width="14" style="44" customWidth="1"/>
    <col min="5902" max="5903" width="13.625" style="44" customWidth="1"/>
    <col min="5904" max="5908" width="2.5" style="44" customWidth="1"/>
    <col min="5909" max="5909" width="2.25" style="44" customWidth="1"/>
    <col min="5910" max="5911" width="9" style="44"/>
    <col min="5912" max="5915" width="8.5" style="44" customWidth="1"/>
    <col min="5916" max="5916" width="1.5" style="44" customWidth="1"/>
    <col min="5917" max="6144" width="9" style="44"/>
    <col min="6145" max="6145" width="1.375" style="44" customWidth="1"/>
    <col min="6146" max="6147" width="2.375" style="44" customWidth="1"/>
    <col min="6148" max="6148" width="8.375" style="44" bestFit="1" customWidth="1"/>
    <col min="6149" max="6149" width="2.875" style="44" bestFit="1" customWidth="1"/>
    <col min="6150" max="6150" width="4.125" style="44" bestFit="1" customWidth="1"/>
    <col min="6151" max="6151" width="4.25" style="44" bestFit="1" customWidth="1"/>
    <col min="6152" max="6152" width="2.75" style="44" customWidth="1"/>
    <col min="6153" max="6153" width="5.875" style="44" bestFit="1" customWidth="1"/>
    <col min="6154" max="6154" width="4.5" style="44" customWidth="1"/>
    <col min="6155" max="6156" width="13.625" style="44" customWidth="1"/>
    <col min="6157" max="6157" width="14" style="44" customWidth="1"/>
    <col min="6158" max="6159" width="13.625" style="44" customWidth="1"/>
    <col min="6160" max="6164" width="2.5" style="44" customWidth="1"/>
    <col min="6165" max="6165" width="2.25" style="44" customWidth="1"/>
    <col min="6166" max="6167" width="9" style="44"/>
    <col min="6168" max="6171" width="8.5" style="44" customWidth="1"/>
    <col min="6172" max="6172" width="1.5" style="44" customWidth="1"/>
    <col min="6173" max="6400" width="9" style="44"/>
    <col min="6401" max="6401" width="1.375" style="44" customWidth="1"/>
    <col min="6402" max="6403" width="2.375" style="44" customWidth="1"/>
    <col min="6404" max="6404" width="8.375" style="44" bestFit="1" customWidth="1"/>
    <col min="6405" max="6405" width="2.875" style="44" bestFit="1" customWidth="1"/>
    <col min="6406" max="6406" width="4.125" style="44" bestFit="1" customWidth="1"/>
    <col min="6407" max="6407" width="4.25" style="44" bestFit="1" customWidth="1"/>
    <col min="6408" max="6408" width="2.75" style="44" customWidth="1"/>
    <col min="6409" max="6409" width="5.875" style="44" bestFit="1" customWidth="1"/>
    <col min="6410" max="6410" width="4.5" style="44" customWidth="1"/>
    <col min="6411" max="6412" width="13.625" style="44" customWidth="1"/>
    <col min="6413" max="6413" width="14" style="44" customWidth="1"/>
    <col min="6414" max="6415" width="13.625" style="44" customWidth="1"/>
    <col min="6416" max="6420" width="2.5" style="44" customWidth="1"/>
    <col min="6421" max="6421" width="2.25" style="44" customWidth="1"/>
    <col min="6422" max="6423" width="9" style="44"/>
    <col min="6424" max="6427" width="8.5" style="44" customWidth="1"/>
    <col min="6428" max="6428" width="1.5" style="44" customWidth="1"/>
    <col min="6429" max="6656" width="9" style="44"/>
    <col min="6657" max="6657" width="1.375" style="44" customWidth="1"/>
    <col min="6658" max="6659" width="2.375" style="44" customWidth="1"/>
    <col min="6660" max="6660" width="8.375" style="44" bestFit="1" customWidth="1"/>
    <col min="6661" max="6661" width="2.875" style="44" bestFit="1" customWidth="1"/>
    <col min="6662" max="6662" width="4.125" style="44" bestFit="1" customWidth="1"/>
    <col min="6663" max="6663" width="4.25" style="44" bestFit="1" customWidth="1"/>
    <col min="6664" max="6664" width="2.75" style="44" customWidth="1"/>
    <col min="6665" max="6665" width="5.875" style="44" bestFit="1" customWidth="1"/>
    <col min="6666" max="6666" width="4.5" style="44" customWidth="1"/>
    <col min="6667" max="6668" width="13.625" style="44" customWidth="1"/>
    <col min="6669" max="6669" width="14" style="44" customWidth="1"/>
    <col min="6670" max="6671" width="13.625" style="44" customWidth="1"/>
    <col min="6672" max="6676" width="2.5" style="44" customWidth="1"/>
    <col min="6677" max="6677" width="2.25" style="44" customWidth="1"/>
    <col min="6678" max="6679" width="9" style="44"/>
    <col min="6680" max="6683" width="8.5" style="44" customWidth="1"/>
    <col min="6684" max="6684" width="1.5" style="44" customWidth="1"/>
    <col min="6685" max="6912" width="9" style="44"/>
    <col min="6913" max="6913" width="1.375" style="44" customWidth="1"/>
    <col min="6914" max="6915" width="2.375" style="44" customWidth="1"/>
    <col min="6916" max="6916" width="8.375" style="44" bestFit="1" customWidth="1"/>
    <col min="6917" max="6917" width="2.875" style="44" bestFit="1" customWidth="1"/>
    <col min="6918" max="6918" width="4.125" style="44" bestFit="1" customWidth="1"/>
    <col min="6919" max="6919" width="4.25" style="44" bestFit="1" customWidth="1"/>
    <col min="6920" max="6920" width="2.75" style="44" customWidth="1"/>
    <col min="6921" max="6921" width="5.875" style="44" bestFit="1" customWidth="1"/>
    <col min="6922" max="6922" width="4.5" style="44" customWidth="1"/>
    <col min="6923" max="6924" width="13.625" style="44" customWidth="1"/>
    <col min="6925" max="6925" width="14" style="44" customWidth="1"/>
    <col min="6926" max="6927" width="13.625" style="44" customWidth="1"/>
    <col min="6928" max="6932" width="2.5" style="44" customWidth="1"/>
    <col min="6933" max="6933" width="2.25" style="44" customWidth="1"/>
    <col min="6934" max="6935" width="9" style="44"/>
    <col min="6936" max="6939" width="8.5" style="44" customWidth="1"/>
    <col min="6940" max="6940" width="1.5" style="44" customWidth="1"/>
    <col min="6941" max="7168" width="9" style="44"/>
    <col min="7169" max="7169" width="1.375" style="44" customWidth="1"/>
    <col min="7170" max="7171" width="2.375" style="44" customWidth="1"/>
    <col min="7172" max="7172" width="8.375" style="44" bestFit="1" customWidth="1"/>
    <col min="7173" max="7173" width="2.875" style="44" bestFit="1" customWidth="1"/>
    <col min="7174" max="7174" width="4.125" style="44" bestFit="1" customWidth="1"/>
    <col min="7175" max="7175" width="4.25" style="44" bestFit="1" customWidth="1"/>
    <col min="7176" max="7176" width="2.75" style="44" customWidth="1"/>
    <col min="7177" max="7177" width="5.875" style="44" bestFit="1" customWidth="1"/>
    <col min="7178" max="7178" width="4.5" style="44" customWidth="1"/>
    <col min="7179" max="7180" width="13.625" style="44" customWidth="1"/>
    <col min="7181" max="7181" width="14" style="44" customWidth="1"/>
    <col min="7182" max="7183" width="13.625" style="44" customWidth="1"/>
    <col min="7184" max="7188" width="2.5" style="44" customWidth="1"/>
    <col min="7189" max="7189" width="2.25" style="44" customWidth="1"/>
    <col min="7190" max="7191" width="9" style="44"/>
    <col min="7192" max="7195" width="8.5" style="44" customWidth="1"/>
    <col min="7196" max="7196" width="1.5" style="44" customWidth="1"/>
    <col min="7197" max="7424" width="9" style="44"/>
    <col min="7425" max="7425" width="1.375" style="44" customWidth="1"/>
    <col min="7426" max="7427" width="2.375" style="44" customWidth="1"/>
    <col min="7428" max="7428" width="8.375" style="44" bestFit="1" customWidth="1"/>
    <col min="7429" max="7429" width="2.875" style="44" bestFit="1" customWidth="1"/>
    <col min="7430" max="7430" width="4.125" style="44" bestFit="1" customWidth="1"/>
    <col min="7431" max="7431" width="4.25" style="44" bestFit="1" customWidth="1"/>
    <col min="7432" max="7432" width="2.75" style="44" customWidth="1"/>
    <col min="7433" max="7433" width="5.875" style="44" bestFit="1" customWidth="1"/>
    <col min="7434" max="7434" width="4.5" style="44" customWidth="1"/>
    <col min="7435" max="7436" width="13.625" style="44" customWidth="1"/>
    <col min="7437" max="7437" width="14" style="44" customWidth="1"/>
    <col min="7438" max="7439" width="13.625" style="44" customWidth="1"/>
    <col min="7440" max="7444" width="2.5" style="44" customWidth="1"/>
    <col min="7445" max="7445" width="2.25" style="44" customWidth="1"/>
    <col min="7446" max="7447" width="9" style="44"/>
    <col min="7448" max="7451" width="8.5" style="44" customWidth="1"/>
    <col min="7452" max="7452" width="1.5" style="44" customWidth="1"/>
    <col min="7453" max="7680" width="9" style="44"/>
    <col min="7681" max="7681" width="1.375" style="44" customWidth="1"/>
    <col min="7682" max="7683" width="2.375" style="44" customWidth="1"/>
    <col min="7684" max="7684" width="8.375" style="44" bestFit="1" customWidth="1"/>
    <col min="7685" max="7685" width="2.875" style="44" bestFit="1" customWidth="1"/>
    <col min="7686" max="7686" width="4.125" style="44" bestFit="1" customWidth="1"/>
    <col min="7687" max="7687" width="4.25" style="44" bestFit="1" customWidth="1"/>
    <col min="7688" max="7688" width="2.75" style="44" customWidth="1"/>
    <col min="7689" max="7689" width="5.875" style="44" bestFit="1" customWidth="1"/>
    <col min="7690" max="7690" width="4.5" style="44" customWidth="1"/>
    <col min="7691" max="7692" width="13.625" style="44" customWidth="1"/>
    <col min="7693" max="7693" width="14" style="44" customWidth="1"/>
    <col min="7694" max="7695" width="13.625" style="44" customWidth="1"/>
    <col min="7696" max="7700" width="2.5" style="44" customWidth="1"/>
    <col min="7701" max="7701" width="2.25" style="44" customWidth="1"/>
    <col min="7702" max="7703" width="9" style="44"/>
    <col min="7704" max="7707" width="8.5" style="44" customWidth="1"/>
    <col min="7708" max="7708" width="1.5" style="44" customWidth="1"/>
    <col min="7709" max="7936" width="9" style="44"/>
    <col min="7937" max="7937" width="1.375" style="44" customWidth="1"/>
    <col min="7938" max="7939" width="2.375" style="44" customWidth="1"/>
    <col min="7940" max="7940" width="8.375" style="44" bestFit="1" customWidth="1"/>
    <col min="7941" max="7941" width="2.875" style="44" bestFit="1" customWidth="1"/>
    <col min="7942" max="7942" width="4.125" style="44" bestFit="1" customWidth="1"/>
    <col min="7943" max="7943" width="4.25" style="44" bestFit="1" customWidth="1"/>
    <col min="7944" max="7944" width="2.75" style="44" customWidth="1"/>
    <col min="7945" max="7945" width="5.875" style="44" bestFit="1" customWidth="1"/>
    <col min="7946" max="7946" width="4.5" style="44" customWidth="1"/>
    <col min="7947" max="7948" width="13.625" style="44" customWidth="1"/>
    <col min="7949" max="7949" width="14" style="44" customWidth="1"/>
    <col min="7950" max="7951" width="13.625" style="44" customWidth="1"/>
    <col min="7952" max="7956" width="2.5" style="44" customWidth="1"/>
    <col min="7957" max="7957" width="2.25" style="44" customWidth="1"/>
    <col min="7958" max="7959" width="9" style="44"/>
    <col min="7960" max="7963" width="8.5" style="44" customWidth="1"/>
    <col min="7964" max="7964" width="1.5" style="44" customWidth="1"/>
    <col min="7965" max="8192" width="9" style="44"/>
    <col min="8193" max="8193" width="1.375" style="44" customWidth="1"/>
    <col min="8194" max="8195" width="2.375" style="44" customWidth="1"/>
    <col min="8196" max="8196" width="8.375" style="44" bestFit="1" customWidth="1"/>
    <col min="8197" max="8197" width="2.875" style="44" bestFit="1" customWidth="1"/>
    <col min="8198" max="8198" width="4.125" style="44" bestFit="1" customWidth="1"/>
    <col min="8199" max="8199" width="4.25" style="44" bestFit="1" customWidth="1"/>
    <col min="8200" max="8200" width="2.75" style="44" customWidth="1"/>
    <col min="8201" max="8201" width="5.875" style="44" bestFit="1" customWidth="1"/>
    <col min="8202" max="8202" width="4.5" style="44" customWidth="1"/>
    <col min="8203" max="8204" width="13.625" style="44" customWidth="1"/>
    <col min="8205" max="8205" width="14" style="44" customWidth="1"/>
    <col min="8206" max="8207" width="13.625" style="44" customWidth="1"/>
    <col min="8208" max="8212" width="2.5" style="44" customWidth="1"/>
    <col min="8213" max="8213" width="2.25" style="44" customWidth="1"/>
    <col min="8214" max="8215" width="9" style="44"/>
    <col min="8216" max="8219" width="8.5" style="44" customWidth="1"/>
    <col min="8220" max="8220" width="1.5" style="44" customWidth="1"/>
    <col min="8221" max="8448" width="9" style="44"/>
    <col min="8449" max="8449" width="1.375" style="44" customWidth="1"/>
    <col min="8450" max="8451" width="2.375" style="44" customWidth="1"/>
    <col min="8452" max="8452" width="8.375" style="44" bestFit="1" customWidth="1"/>
    <col min="8453" max="8453" width="2.875" style="44" bestFit="1" customWidth="1"/>
    <col min="8454" max="8454" width="4.125" style="44" bestFit="1" customWidth="1"/>
    <col min="8455" max="8455" width="4.25" style="44" bestFit="1" customWidth="1"/>
    <col min="8456" max="8456" width="2.75" style="44" customWidth="1"/>
    <col min="8457" max="8457" width="5.875" style="44" bestFit="1" customWidth="1"/>
    <col min="8458" max="8458" width="4.5" style="44" customWidth="1"/>
    <col min="8459" max="8460" width="13.625" style="44" customWidth="1"/>
    <col min="8461" max="8461" width="14" style="44" customWidth="1"/>
    <col min="8462" max="8463" width="13.625" style="44" customWidth="1"/>
    <col min="8464" max="8468" width="2.5" style="44" customWidth="1"/>
    <col min="8469" max="8469" width="2.25" style="44" customWidth="1"/>
    <col min="8470" max="8471" width="9" style="44"/>
    <col min="8472" max="8475" width="8.5" style="44" customWidth="1"/>
    <col min="8476" max="8476" width="1.5" style="44" customWidth="1"/>
    <col min="8477" max="8704" width="9" style="44"/>
    <col min="8705" max="8705" width="1.375" style="44" customWidth="1"/>
    <col min="8706" max="8707" width="2.375" style="44" customWidth="1"/>
    <col min="8708" max="8708" width="8.375" style="44" bestFit="1" customWidth="1"/>
    <col min="8709" max="8709" width="2.875" style="44" bestFit="1" customWidth="1"/>
    <col min="8710" max="8710" width="4.125" style="44" bestFit="1" customWidth="1"/>
    <col min="8711" max="8711" width="4.25" style="44" bestFit="1" customWidth="1"/>
    <col min="8712" max="8712" width="2.75" style="44" customWidth="1"/>
    <col min="8713" max="8713" width="5.875" style="44" bestFit="1" customWidth="1"/>
    <col min="8714" max="8714" width="4.5" style="44" customWidth="1"/>
    <col min="8715" max="8716" width="13.625" style="44" customWidth="1"/>
    <col min="8717" max="8717" width="14" style="44" customWidth="1"/>
    <col min="8718" max="8719" width="13.625" style="44" customWidth="1"/>
    <col min="8720" max="8724" width="2.5" style="44" customWidth="1"/>
    <col min="8725" max="8725" width="2.25" style="44" customWidth="1"/>
    <col min="8726" max="8727" width="9" style="44"/>
    <col min="8728" max="8731" width="8.5" style="44" customWidth="1"/>
    <col min="8732" max="8732" width="1.5" style="44" customWidth="1"/>
    <col min="8733" max="8960" width="9" style="44"/>
    <col min="8961" max="8961" width="1.375" style="44" customWidth="1"/>
    <col min="8962" max="8963" width="2.375" style="44" customWidth="1"/>
    <col min="8964" max="8964" width="8.375" style="44" bestFit="1" customWidth="1"/>
    <col min="8965" max="8965" width="2.875" style="44" bestFit="1" customWidth="1"/>
    <col min="8966" max="8966" width="4.125" style="44" bestFit="1" customWidth="1"/>
    <col min="8967" max="8967" width="4.25" style="44" bestFit="1" customWidth="1"/>
    <col min="8968" max="8968" width="2.75" style="44" customWidth="1"/>
    <col min="8969" max="8969" width="5.875" style="44" bestFit="1" customWidth="1"/>
    <col min="8970" max="8970" width="4.5" style="44" customWidth="1"/>
    <col min="8971" max="8972" width="13.625" style="44" customWidth="1"/>
    <col min="8973" max="8973" width="14" style="44" customWidth="1"/>
    <col min="8974" max="8975" width="13.625" style="44" customWidth="1"/>
    <col min="8976" max="8980" width="2.5" style="44" customWidth="1"/>
    <col min="8981" max="8981" width="2.25" style="44" customWidth="1"/>
    <col min="8982" max="8983" width="9" style="44"/>
    <col min="8984" max="8987" width="8.5" style="44" customWidth="1"/>
    <col min="8988" max="8988" width="1.5" style="44" customWidth="1"/>
    <col min="8989" max="9216" width="9" style="44"/>
    <col min="9217" max="9217" width="1.375" style="44" customWidth="1"/>
    <col min="9218" max="9219" width="2.375" style="44" customWidth="1"/>
    <col min="9220" max="9220" width="8.375" style="44" bestFit="1" customWidth="1"/>
    <col min="9221" max="9221" width="2.875" style="44" bestFit="1" customWidth="1"/>
    <col min="9222" max="9222" width="4.125" style="44" bestFit="1" customWidth="1"/>
    <col min="9223" max="9223" width="4.25" style="44" bestFit="1" customWidth="1"/>
    <col min="9224" max="9224" width="2.75" style="44" customWidth="1"/>
    <col min="9225" max="9225" width="5.875" style="44" bestFit="1" customWidth="1"/>
    <col min="9226" max="9226" width="4.5" style="44" customWidth="1"/>
    <col min="9227" max="9228" width="13.625" style="44" customWidth="1"/>
    <col min="9229" max="9229" width="14" style="44" customWidth="1"/>
    <col min="9230" max="9231" width="13.625" style="44" customWidth="1"/>
    <col min="9232" max="9236" width="2.5" style="44" customWidth="1"/>
    <col min="9237" max="9237" width="2.25" style="44" customWidth="1"/>
    <col min="9238" max="9239" width="9" style="44"/>
    <col min="9240" max="9243" width="8.5" style="44" customWidth="1"/>
    <col min="9244" max="9244" width="1.5" style="44" customWidth="1"/>
    <col min="9245" max="9472" width="9" style="44"/>
    <col min="9473" max="9473" width="1.375" style="44" customWidth="1"/>
    <col min="9474" max="9475" width="2.375" style="44" customWidth="1"/>
    <col min="9476" max="9476" width="8.375" style="44" bestFit="1" customWidth="1"/>
    <col min="9477" max="9477" width="2.875" style="44" bestFit="1" customWidth="1"/>
    <col min="9478" max="9478" width="4.125" style="44" bestFit="1" customWidth="1"/>
    <col min="9479" max="9479" width="4.25" style="44" bestFit="1" customWidth="1"/>
    <col min="9480" max="9480" width="2.75" style="44" customWidth="1"/>
    <col min="9481" max="9481" width="5.875" style="44" bestFit="1" customWidth="1"/>
    <col min="9482" max="9482" width="4.5" style="44" customWidth="1"/>
    <col min="9483" max="9484" width="13.625" style="44" customWidth="1"/>
    <col min="9485" max="9485" width="14" style="44" customWidth="1"/>
    <col min="9486" max="9487" width="13.625" style="44" customWidth="1"/>
    <col min="9488" max="9492" width="2.5" style="44" customWidth="1"/>
    <col min="9493" max="9493" width="2.25" style="44" customWidth="1"/>
    <col min="9494" max="9495" width="9" style="44"/>
    <col min="9496" max="9499" width="8.5" style="44" customWidth="1"/>
    <col min="9500" max="9500" width="1.5" style="44" customWidth="1"/>
    <col min="9501" max="9728" width="9" style="44"/>
    <col min="9729" max="9729" width="1.375" style="44" customWidth="1"/>
    <col min="9730" max="9731" width="2.375" style="44" customWidth="1"/>
    <col min="9732" max="9732" width="8.375" style="44" bestFit="1" customWidth="1"/>
    <col min="9733" max="9733" width="2.875" style="44" bestFit="1" customWidth="1"/>
    <col min="9734" max="9734" width="4.125" style="44" bestFit="1" customWidth="1"/>
    <col min="9735" max="9735" width="4.25" style="44" bestFit="1" customWidth="1"/>
    <col min="9736" max="9736" width="2.75" style="44" customWidth="1"/>
    <col min="9737" max="9737" width="5.875" style="44" bestFit="1" customWidth="1"/>
    <col min="9738" max="9738" width="4.5" style="44" customWidth="1"/>
    <col min="9739" max="9740" width="13.625" style="44" customWidth="1"/>
    <col min="9741" max="9741" width="14" style="44" customWidth="1"/>
    <col min="9742" max="9743" width="13.625" style="44" customWidth="1"/>
    <col min="9744" max="9748" width="2.5" style="44" customWidth="1"/>
    <col min="9749" max="9749" width="2.25" style="44" customWidth="1"/>
    <col min="9750" max="9751" width="9" style="44"/>
    <col min="9752" max="9755" width="8.5" style="44" customWidth="1"/>
    <col min="9756" max="9756" width="1.5" style="44" customWidth="1"/>
    <col min="9757" max="9984" width="9" style="44"/>
    <col min="9985" max="9985" width="1.375" style="44" customWidth="1"/>
    <col min="9986" max="9987" width="2.375" style="44" customWidth="1"/>
    <col min="9988" max="9988" width="8.375" style="44" bestFit="1" customWidth="1"/>
    <col min="9989" max="9989" width="2.875" style="44" bestFit="1" customWidth="1"/>
    <col min="9990" max="9990" width="4.125" style="44" bestFit="1" customWidth="1"/>
    <col min="9991" max="9991" width="4.25" style="44" bestFit="1" customWidth="1"/>
    <col min="9992" max="9992" width="2.75" style="44" customWidth="1"/>
    <col min="9993" max="9993" width="5.875" style="44" bestFit="1" customWidth="1"/>
    <col min="9994" max="9994" width="4.5" style="44" customWidth="1"/>
    <col min="9995" max="9996" width="13.625" style="44" customWidth="1"/>
    <col min="9997" max="9997" width="14" style="44" customWidth="1"/>
    <col min="9998" max="9999" width="13.625" style="44" customWidth="1"/>
    <col min="10000" max="10004" width="2.5" style="44" customWidth="1"/>
    <col min="10005" max="10005" width="2.25" style="44" customWidth="1"/>
    <col min="10006" max="10007" width="9" style="44"/>
    <col min="10008" max="10011" width="8.5" style="44" customWidth="1"/>
    <col min="10012" max="10012" width="1.5" style="44" customWidth="1"/>
    <col min="10013" max="10240" width="9" style="44"/>
    <col min="10241" max="10241" width="1.375" style="44" customWidth="1"/>
    <col min="10242" max="10243" width="2.375" style="44" customWidth="1"/>
    <col min="10244" max="10244" width="8.375" style="44" bestFit="1" customWidth="1"/>
    <col min="10245" max="10245" width="2.875" style="44" bestFit="1" customWidth="1"/>
    <col min="10246" max="10246" width="4.125" style="44" bestFit="1" customWidth="1"/>
    <col min="10247" max="10247" width="4.25" style="44" bestFit="1" customWidth="1"/>
    <col min="10248" max="10248" width="2.75" style="44" customWidth="1"/>
    <col min="10249" max="10249" width="5.875" style="44" bestFit="1" customWidth="1"/>
    <col min="10250" max="10250" width="4.5" style="44" customWidth="1"/>
    <col min="10251" max="10252" width="13.625" style="44" customWidth="1"/>
    <col min="10253" max="10253" width="14" style="44" customWidth="1"/>
    <col min="10254" max="10255" width="13.625" style="44" customWidth="1"/>
    <col min="10256" max="10260" width="2.5" style="44" customWidth="1"/>
    <col min="10261" max="10261" width="2.25" style="44" customWidth="1"/>
    <col min="10262" max="10263" width="9" style="44"/>
    <col min="10264" max="10267" width="8.5" style="44" customWidth="1"/>
    <col min="10268" max="10268" width="1.5" style="44" customWidth="1"/>
    <col min="10269" max="10496" width="9" style="44"/>
    <col min="10497" max="10497" width="1.375" style="44" customWidth="1"/>
    <col min="10498" max="10499" width="2.375" style="44" customWidth="1"/>
    <col min="10500" max="10500" width="8.375" style="44" bestFit="1" customWidth="1"/>
    <col min="10501" max="10501" width="2.875" style="44" bestFit="1" customWidth="1"/>
    <col min="10502" max="10502" width="4.125" style="44" bestFit="1" customWidth="1"/>
    <col min="10503" max="10503" width="4.25" style="44" bestFit="1" customWidth="1"/>
    <col min="10504" max="10504" width="2.75" style="44" customWidth="1"/>
    <col min="10505" max="10505" width="5.875" style="44" bestFit="1" customWidth="1"/>
    <col min="10506" max="10506" width="4.5" style="44" customWidth="1"/>
    <col min="10507" max="10508" width="13.625" style="44" customWidth="1"/>
    <col min="10509" max="10509" width="14" style="44" customWidth="1"/>
    <col min="10510" max="10511" width="13.625" style="44" customWidth="1"/>
    <col min="10512" max="10516" width="2.5" style="44" customWidth="1"/>
    <col min="10517" max="10517" width="2.25" style="44" customWidth="1"/>
    <col min="10518" max="10519" width="9" style="44"/>
    <col min="10520" max="10523" width="8.5" style="44" customWidth="1"/>
    <col min="10524" max="10524" width="1.5" style="44" customWidth="1"/>
    <col min="10525" max="10752" width="9" style="44"/>
    <col min="10753" max="10753" width="1.375" style="44" customWidth="1"/>
    <col min="10754" max="10755" width="2.375" style="44" customWidth="1"/>
    <col min="10756" max="10756" width="8.375" style="44" bestFit="1" customWidth="1"/>
    <col min="10757" max="10757" width="2.875" style="44" bestFit="1" customWidth="1"/>
    <col min="10758" max="10758" width="4.125" style="44" bestFit="1" customWidth="1"/>
    <col min="10759" max="10759" width="4.25" style="44" bestFit="1" customWidth="1"/>
    <col min="10760" max="10760" width="2.75" style="44" customWidth="1"/>
    <col min="10761" max="10761" width="5.875" style="44" bestFit="1" customWidth="1"/>
    <col min="10762" max="10762" width="4.5" style="44" customWidth="1"/>
    <col min="10763" max="10764" width="13.625" style="44" customWidth="1"/>
    <col min="10765" max="10765" width="14" style="44" customWidth="1"/>
    <col min="10766" max="10767" width="13.625" style="44" customWidth="1"/>
    <col min="10768" max="10772" width="2.5" style="44" customWidth="1"/>
    <col min="10773" max="10773" width="2.25" style="44" customWidth="1"/>
    <col min="10774" max="10775" width="9" style="44"/>
    <col min="10776" max="10779" width="8.5" style="44" customWidth="1"/>
    <col min="10780" max="10780" width="1.5" style="44" customWidth="1"/>
    <col min="10781" max="11008" width="9" style="44"/>
    <col min="11009" max="11009" width="1.375" style="44" customWidth="1"/>
    <col min="11010" max="11011" width="2.375" style="44" customWidth="1"/>
    <col min="11012" max="11012" width="8.375" style="44" bestFit="1" customWidth="1"/>
    <col min="11013" max="11013" width="2.875" style="44" bestFit="1" customWidth="1"/>
    <col min="11014" max="11014" width="4.125" style="44" bestFit="1" customWidth="1"/>
    <col min="11015" max="11015" width="4.25" style="44" bestFit="1" customWidth="1"/>
    <col min="11016" max="11016" width="2.75" style="44" customWidth="1"/>
    <col min="11017" max="11017" width="5.875" style="44" bestFit="1" customWidth="1"/>
    <col min="11018" max="11018" width="4.5" style="44" customWidth="1"/>
    <col min="11019" max="11020" width="13.625" style="44" customWidth="1"/>
    <col min="11021" max="11021" width="14" style="44" customWidth="1"/>
    <col min="11022" max="11023" width="13.625" style="44" customWidth="1"/>
    <col min="11024" max="11028" width="2.5" style="44" customWidth="1"/>
    <col min="11029" max="11029" width="2.25" style="44" customWidth="1"/>
    <col min="11030" max="11031" width="9" style="44"/>
    <col min="11032" max="11035" width="8.5" style="44" customWidth="1"/>
    <col min="11036" max="11036" width="1.5" style="44" customWidth="1"/>
    <col min="11037" max="11264" width="9" style="44"/>
    <col min="11265" max="11265" width="1.375" style="44" customWidth="1"/>
    <col min="11266" max="11267" width="2.375" style="44" customWidth="1"/>
    <col min="11268" max="11268" width="8.375" style="44" bestFit="1" customWidth="1"/>
    <col min="11269" max="11269" width="2.875" style="44" bestFit="1" customWidth="1"/>
    <col min="11270" max="11270" width="4.125" style="44" bestFit="1" customWidth="1"/>
    <col min="11271" max="11271" width="4.25" style="44" bestFit="1" customWidth="1"/>
    <col min="11272" max="11272" width="2.75" style="44" customWidth="1"/>
    <col min="11273" max="11273" width="5.875" style="44" bestFit="1" customWidth="1"/>
    <col min="11274" max="11274" width="4.5" style="44" customWidth="1"/>
    <col min="11275" max="11276" width="13.625" style="44" customWidth="1"/>
    <col min="11277" max="11277" width="14" style="44" customWidth="1"/>
    <col min="11278" max="11279" width="13.625" style="44" customWidth="1"/>
    <col min="11280" max="11284" width="2.5" style="44" customWidth="1"/>
    <col min="11285" max="11285" width="2.25" style="44" customWidth="1"/>
    <col min="11286" max="11287" width="9" style="44"/>
    <col min="11288" max="11291" width="8.5" style="44" customWidth="1"/>
    <col min="11292" max="11292" width="1.5" style="44" customWidth="1"/>
    <col min="11293" max="11520" width="9" style="44"/>
    <col min="11521" max="11521" width="1.375" style="44" customWidth="1"/>
    <col min="11522" max="11523" width="2.375" style="44" customWidth="1"/>
    <col min="11524" max="11524" width="8.375" style="44" bestFit="1" customWidth="1"/>
    <col min="11525" max="11525" width="2.875" style="44" bestFit="1" customWidth="1"/>
    <col min="11526" max="11526" width="4.125" style="44" bestFit="1" customWidth="1"/>
    <col min="11527" max="11527" width="4.25" style="44" bestFit="1" customWidth="1"/>
    <col min="11528" max="11528" width="2.75" style="44" customWidth="1"/>
    <col min="11529" max="11529" width="5.875" style="44" bestFit="1" customWidth="1"/>
    <col min="11530" max="11530" width="4.5" style="44" customWidth="1"/>
    <col min="11531" max="11532" width="13.625" style="44" customWidth="1"/>
    <col min="11533" max="11533" width="14" style="44" customWidth="1"/>
    <col min="11534" max="11535" width="13.625" style="44" customWidth="1"/>
    <col min="11536" max="11540" width="2.5" style="44" customWidth="1"/>
    <col min="11541" max="11541" width="2.25" style="44" customWidth="1"/>
    <col min="11542" max="11543" width="9" style="44"/>
    <col min="11544" max="11547" width="8.5" style="44" customWidth="1"/>
    <col min="11548" max="11548" width="1.5" style="44" customWidth="1"/>
    <col min="11549" max="11776" width="9" style="44"/>
    <col min="11777" max="11777" width="1.375" style="44" customWidth="1"/>
    <col min="11778" max="11779" width="2.375" style="44" customWidth="1"/>
    <col min="11780" max="11780" width="8.375" style="44" bestFit="1" customWidth="1"/>
    <col min="11781" max="11781" width="2.875" style="44" bestFit="1" customWidth="1"/>
    <col min="11782" max="11782" width="4.125" style="44" bestFit="1" customWidth="1"/>
    <col min="11783" max="11783" width="4.25" style="44" bestFit="1" customWidth="1"/>
    <col min="11784" max="11784" width="2.75" style="44" customWidth="1"/>
    <col min="11785" max="11785" width="5.875" style="44" bestFit="1" customWidth="1"/>
    <col min="11786" max="11786" width="4.5" style="44" customWidth="1"/>
    <col min="11787" max="11788" width="13.625" style="44" customWidth="1"/>
    <col min="11789" max="11789" width="14" style="44" customWidth="1"/>
    <col min="11790" max="11791" width="13.625" style="44" customWidth="1"/>
    <col min="11792" max="11796" width="2.5" style="44" customWidth="1"/>
    <col min="11797" max="11797" width="2.25" style="44" customWidth="1"/>
    <col min="11798" max="11799" width="9" style="44"/>
    <col min="11800" max="11803" width="8.5" style="44" customWidth="1"/>
    <col min="11804" max="11804" width="1.5" style="44" customWidth="1"/>
    <col min="11805" max="12032" width="9" style="44"/>
    <col min="12033" max="12033" width="1.375" style="44" customWidth="1"/>
    <col min="12034" max="12035" width="2.375" style="44" customWidth="1"/>
    <col min="12036" max="12036" width="8.375" style="44" bestFit="1" customWidth="1"/>
    <col min="12037" max="12037" width="2.875" style="44" bestFit="1" customWidth="1"/>
    <col min="12038" max="12038" width="4.125" style="44" bestFit="1" customWidth="1"/>
    <col min="12039" max="12039" width="4.25" style="44" bestFit="1" customWidth="1"/>
    <col min="12040" max="12040" width="2.75" style="44" customWidth="1"/>
    <col min="12041" max="12041" width="5.875" style="44" bestFit="1" customWidth="1"/>
    <col min="12042" max="12042" width="4.5" style="44" customWidth="1"/>
    <col min="12043" max="12044" width="13.625" style="44" customWidth="1"/>
    <col min="12045" max="12045" width="14" style="44" customWidth="1"/>
    <col min="12046" max="12047" width="13.625" style="44" customWidth="1"/>
    <col min="12048" max="12052" width="2.5" style="44" customWidth="1"/>
    <col min="12053" max="12053" width="2.25" style="44" customWidth="1"/>
    <col min="12054" max="12055" width="9" style="44"/>
    <col min="12056" max="12059" width="8.5" style="44" customWidth="1"/>
    <col min="12060" max="12060" width="1.5" style="44" customWidth="1"/>
    <col min="12061" max="12288" width="9" style="44"/>
    <col min="12289" max="12289" width="1.375" style="44" customWidth="1"/>
    <col min="12290" max="12291" width="2.375" style="44" customWidth="1"/>
    <col min="12292" max="12292" width="8.375" style="44" bestFit="1" customWidth="1"/>
    <col min="12293" max="12293" width="2.875" style="44" bestFit="1" customWidth="1"/>
    <col min="12294" max="12294" width="4.125" style="44" bestFit="1" customWidth="1"/>
    <col min="12295" max="12295" width="4.25" style="44" bestFit="1" customWidth="1"/>
    <col min="12296" max="12296" width="2.75" style="44" customWidth="1"/>
    <col min="12297" max="12297" width="5.875" style="44" bestFit="1" customWidth="1"/>
    <col min="12298" max="12298" width="4.5" style="44" customWidth="1"/>
    <col min="12299" max="12300" width="13.625" style="44" customWidth="1"/>
    <col min="12301" max="12301" width="14" style="44" customWidth="1"/>
    <col min="12302" max="12303" width="13.625" style="44" customWidth="1"/>
    <col min="12304" max="12308" width="2.5" style="44" customWidth="1"/>
    <col min="12309" max="12309" width="2.25" style="44" customWidth="1"/>
    <col min="12310" max="12311" width="9" style="44"/>
    <col min="12312" max="12315" width="8.5" style="44" customWidth="1"/>
    <col min="12316" max="12316" width="1.5" style="44" customWidth="1"/>
    <col min="12317" max="12544" width="9" style="44"/>
    <col min="12545" max="12545" width="1.375" style="44" customWidth="1"/>
    <col min="12546" max="12547" width="2.375" style="44" customWidth="1"/>
    <col min="12548" max="12548" width="8.375" style="44" bestFit="1" customWidth="1"/>
    <col min="12549" max="12549" width="2.875" style="44" bestFit="1" customWidth="1"/>
    <col min="12550" max="12550" width="4.125" style="44" bestFit="1" customWidth="1"/>
    <col min="12551" max="12551" width="4.25" style="44" bestFit="1" customWidth="1"/>
    <col min="12552" max="12552" width="2.75" style="44" customWidth="1"/>
    <col min="12553" max="12553" width="5.875" style="44" bestFit="1" customWidth="1"/>
    <col min="12554" max="12554" width="4.5" style="44" customWidth="1"/>
    <col min="12555" max="12556" width="13.625" style="44" customWidth="1"/>
    <col min="12557" max="12557" width="14" style="44" customWidth="1"/>
    <col min="12558" max="12559" width="13.625" style="44" customWidth="1"/>
    <col min="12560" max="12564" width="2.5" style="44" customWidth="1"/>
    <col min="12565" max="12565" width="2.25" style="44" customWidth="1"/>
    <col min="12566" max="12567" width="9" style="44"/>
    <col min="12568" max="12571" width="8.5" style="44" customWidth="1"/>
    <col min="12572" max="12572" width="1.5" style="44" customWidth="1"/>
    <col min="12573" max="12800" width="9" style="44"/>
    <col min="12801" max="12801" width="1.375" style="44" customWidth="1"/>
    <col min="12802" max="12803" width="2.375" style="44" customWidth="1"/>
    <col min="12804" max="12804" width="8.375" style="44" bestFit="1" customWidth="1"/>
    <col min="12805" max="12805" width="2.875" style="44" bestFit="1" customWidth="1"/>
    <col min="12806" max="12806" width="4.125" style="44" bestFit="1" customWidth="1"/>
    <col min="12807" max="12807" width="4.25" style="44" bestFit="1" customWidth="1"/>
    <col min="12808" max="12808" width="2.75" style="44" customWidth="1"/>
    <col min="12809" max="12809" width="5.875" style="44" bestFit="1" customWidth="1"/>
    <col min="12810" max="12810" width="4.5" style="44" customWidth="1"/>
    <col min="12811" max="12812" width="13.625" style="44" customWidth="1"/>
    <col min="12813" max="12813" width="14" style="44" customWidth="1"/>
    <col min="12814" max="12815" width="13.625" style="44" customWidth="1"/>
    <col min="12816" max="12820" width="2.5" style="44" customWidth="1"/>
    <col min="12821" max="12821" width="2.25" style="44" customWidth="1"/>
    <col min="12822" max="12823" width="9" style="44"/>
    <col min="12824" max="12827" width="8.5" style="44" customWidth="1"/>
    <col min="12828" max="12828" width="1.5" style="44" customWidth="1"/>
    <col min="12829" max="13056" width="9" style="44"/>
    <col min="13057" max="13057" width="1.375" style="44" customWidth="1"/>
    <col min="13058" max="13059" width="2.375" style="44" customWidth="1"/>
    <col min="13060" max="13060" width="8.375" style="44" bestFit="1" customWidth="1"/>
    <col min="13061" max="13061" width="2.875" style="44" bestFit="1" customWidth="1"/>
    <col min="13062" max="13062" width="4.125" style="44" bestFit="1" customWidth="1"/>
    <col min="13063" max="13063" width="4.25" style="44" bestFit="1" customWidth="1"/>
    <col min="13064" max="13064" width="2.75" style="44" customWidth="1"/>
    <col min="13065" max="13065" width="5.875" style="44" bestFit="1" customWidth="1"/>
    <col min="13066" max="13066" width="4.5" style="44" customWidth="1"/>
    <col min="13067" max="13068" width="13.625" style="44" customWidth="1"/>
    <col min="13069" max="13069" width="14" style="44" customWidth="1"/>
    <col min="13070" max="13071" width="13.625" style="44" customWidth="1"/>
    <col min="13072" max="13076" width="2.5" style="44" customWidth="1"/>
    <col min="13077" max="13077" width="2.25" style="44" customWidth="1"/>
    <col min="13078" max="13079" width="9" style="44"/>
    <col min="13080" max="13083" width="8.5" style="44" customWidth="1"/>
    <col min="13084" max="13084" width="1.5" style="44" customWidth="1"/>
    <col min="13085" max="13312" width="9" style="44"/>
    <col min="13313" max="13313" width="1.375" style="44" customWidth="1"/>
    <col min="13314" max="13315" width="2.375" style="44" customWidth="1"/>
    <col min="13316" max="13316" width="8.375" style="44" bestFit="1" customWidth="1"/>
    <col min="13317" max="13317" width="2.875" style="44" bestFit="1" customWidth="1"/>
    <col min="13318" max="13318" width="4.125" style="44" bestFit="1" customWidth="1"/>
    <col min="13319" max="13319" width="4.25" style="44" bestFit="1" customWidth="1"/>
    <col min="13320" max="13320" width="2.75" style="44" customWidth="1"/>
    <col min="13321" max="13321" width="5.875" style="44" bestFit="1" customWidth="1"/>
    <col min="13322" max="13322" width="4.5" style="44" customWidth="1"/>
    <col min="13323" max="13324" width="13.625" style="44" customWidth="1"/>
    <col min="13325" max="13325" width="14" style="44" customWidth="1"/>
    <col min="13326" max="13327" width="13.625" style="44" customWidth="1"/>
    <col min="13328" max="13332" width="2.5" style="44" customWidth="1"/>
    <col min="13333" max="13333" width="2.25" style="44" customWidth="1"/>
    <col min="13334" max="13335" width="9" style="44"/>
    <col min="13336" max="13339" width="8.5" style="44" customWidth="1"/>
    <col min="13340" max="13340" width="1.5" style="44" customWidth="1"/>
    <col min="13341" max="13568" width="9" style="44"/>
    <col min="13569" max="13569" width="1.375" style="44" customWidth="1"/>
    <col min="13570" max="13571" width="2.375" style="44" customWidth="1"/>
    <col min="13572" max="13572" width="8.375" style="44" bestFit="1" customWidth="1"/>
    <col min="13573" max="13573" width="2.875" style="44" bestFit="1" customWidth="1"/>
    <col min="13574" max="13574" width="4.125" style="44" bestFit="1" customWidth="1"/>
    <col min="13575" max="13575" width="4.25" style="44" bestFit="1" customWidth="1"/>
    <col min="13576" max="13576" width="2.75" style="44" customWidth="1"/>
    <col min="13577" max="13577" width="5.875" style="44" bestFit="1" customWidth="1"/>
    <col min="13578" max="13578" width="4.5" style="44" customWidth="1"/>
    <col min="13579" max="13580" width="13.625" style="44" customWidth="1"/>
    <col min="13581" max="13581" width="14" style="44" customWidth="1"/>
    <col min="13582" max="13583" width="13.625" style="44" customWidth="1"/>
    <col min="13584" max="13588" width="2.5" style="44" customWidth="1"/>
    <col min="13589" max="13589" width="2.25" style="44" customWidth="1"/>
    <col min="13590" max="13591" width="9" style="44"/>
    <col min="13592" max="13595" width="8.5" style="44" customWidth="1"/>
    <col min="13596" max="13596" width="1.5" style="44" customWidth="1"/>
    <col min="13597" max="13824" width="9" style="44"/>
    <col min="13825" max="13825" width="1.375" style="44" customWidth="1"/>
    <col min="13826" max="13827" width="2.375" style="44" customWidth="1"/>
    <col min="13828" max="13828" width="8.375" style="44" bestFit="1" customWidth="1"/>
    <col min="13829" max="13829" width="2.875" style="44" bestFit="1" customWidth="1"/>
    <col min="13830" max="13830" width="4.125" style="44" bestFit="1" customWidth="1"/>
    <col min="13831" max="13831" width="4.25" style="44" bestFit="1" customWidth="1"/>
    <col min="13832" max="13832" width="2.75" style="44" customWidth="1"/>
    <col min="13833" max="13833" width="5.875" style="44" bestFit="1" customWidth="1"/>
    <col min="13834" max="13834" width="4.5" style="44" customWidth="1"/>
    <col min="13835" max="13836" width="13.625" style="44" customWidth="1"/>
    <col min="13837" max="13837" width="14" style="44" customWidth="1"/>
    <col min="13838" max="13839" width="13.625" style="44" customWidth="1"/>
    <col min="13840" max="13844" width="2.5" style="44" customWidth="1"/>
    <col min="13845" max="13845" width="2.25" style="44" customWidth="1"/>
    <col min="13846" max="13847" width="9" style="44"/>
    <col min="13848" max="13851" width="8.5" style="44" customWidth="1"/>
    <col min="13852" max="13852" width="1.5" style="44" customWidth="1"/>
    <col min="13853" max="14080" width="9" style="44"/>
    <col min="14081" max="14081" width="1.375" style="44" customWidth="1"/>
    <col min="14082" max="14083" width="2.375" style="44" customWidth="1"/>
    <col min="14084" max="14084" width="8.375" style="44" bestFit="1" customWidth="1"/>
    <col min="14085" max="14085" width="2.875" style="44" bestFit="1" customWidth="1"/>
    <col min="14086" max="14086" width="4.125" style="44" bestFit="1" customWidth="1"/>
    <col min="14087" max="14087" width="4.25" style="44" bestFit="1" customWidth="1"/>
    <col min="14088" max="14088" width="2.75" style="44" customWidth="1"/>
    <col min="14089" max="14089" width="5.875" style="44" bestFit="1" customWidth="1"/>
    <col min="14090" max="14090" width="4.5" style="44" customWidth="1"/>
    <col min="14091" max="14092" width="13.625" style="44" customWidth="1"/>
    <col min="14093" max="14093" width="14" style="44" customWidth="1"/>
    <col min="14094" max="14095" width="13.625" style="44" customWidth="1"/>
    <col min="14096" max="14100" width="2.5" style="44" customWidth="1"/>
    <col min="14101" max="14101" width="2.25" style="44" customWidth="1"/>
    <col min="14102" max="14103" width="9" style="44"/>
    <col min="14104" max="14107" width="8.5" style="44" customWidth="1"/>
    <col min="14108" max="14108" width="1.5" style="44" customWidth="1"/>
    <col min="14109" max="14336" width="9" style="44"/>
    <col min="14337" max="14337" width="1.375" style="44" customWidth="1"/>
    <col min="14338" max="14339" width="2.375" style="44" customWidth="1"/>
    <col min="14340" max="14340" width="8.375" style="44" bestFit="1" customWidth="1"/>
    <col min="14341" max="14341" width="2.875" style="44" bestFit="1" customWidth="1"/>
    <col min="14342" max="14342" width="4.125" style="44" bestFit="1" customWidth="1"/>
    <col min="14343" max="14343" width="4.25" style="44" bestFit="1" customWidth="1"/>
    <col min="14344" max="14344" width="2.75" style="44" customWidth="1"/>
    <col min="14345" max="14345" width="5.875" style="44" bestFit="1" customWidth="1"/>
    <col min="14346" max="14346" width="4.5" style="44" customWidth="1"/>
    <col min="14347" max="14348" width="13.625" style="44" customWidth="1"/>
    <col min="14349" max="14349" width="14" style="44" customWidth="1"/>
    <col min="14350" max="14351" width="13.625" style="44" customWidth="1"/>
    <col min="14352" max="14356" width="2.5" style="44" customWidth="1"/>
    <col min="14357" max="14357" width="2.25" style="44" customWidth="1"/>
    <col min="14358" max="14359" width="9" style="44"/>
    <col min="14360" max="14363" width="8.5" style="44" customWidth="1"/>
    <col min="14364" max="14364" width="1.5" style="44" customWidth="1"/>
    <col min="14365" max="14592" width="9" style="44"/>
    <col min="14593" max="14593" width="1.375" style="44" customWidth="1"/>
    <col min="14594" max="14595" width="2.375" style="44" customWidth="1"/>
    <col min="14596" max="14596" width="8.375" style="44" bestFit="1" customWidth="1"/>
    <col min="14597" max="14597" width="2.875" style="44" bestFit="1" customWidth="1"/>
    <col min="14598" max="14598" width="4.125" style="44" bestFit="1" customWidth="1"/>
    <col min="14599" max="14599" width="4.25" style="44" bestFit="1" customWidth="1"/>
    <col min="14600" max="14600" width="2.75" style="44" customWidth="1"/>
    <col min="14601" max="14601" width="5.875" style="44" bestFit="1" customWidth="1"/>
    <col min="14602" max="14602" width="4.5" style="44" customWidth="1"/>
    <col min="14603" max="14604" width="13.625" style="44" customWidth="1"/>
    <col min="14605" max="14605" width="14" style="44" customWidth="1"/>
    <col min="14606" max="14607" width="13.625" style="44" customWidth="1"/>
    <col min="14608" max="14612" width="2.5" style="44" customWidth="1"/>
    <col min="14613" max="14613" width="2.25" style="44" customWidth="1"/>
    <col min="14614" max="14615" width="9" style="44"/>
    <col min="14616" max="14619" width="8.5" style="44" customWidth="1"/>
    <col min="14620" max="14620" width="1.5" style="44" customWidth="1"/>
    <col min="14621" max="14848" width="9" style="44"/>
    <col min="14849" max="14849" width="1.375" style="44" customWidth="1"/>
    <col min="14850" max="14851" width="2.375" style="44" customWidth="1"/>
    <col min="14852" max="14852" width="8.375" style="44" bestFit="1" customWidth="1"/>
    <col min="14853" max="14853" width="2.875" style="44" bestFit="1" customWidth="1"/>
    <col min="14854" max="14854" width="4.125" style="44" bestFit="1" customWidth="1"/>
    <col min="14855" max="14855" width="4.25" style="44" bestFit="1" customWidth="1"/>
    <col min="14856" max="14856" width="2.75" style="44" customWidth="1"/>
    <col min="14857" max="14857" width="5.875" style="44" bestFit="1" customWidth="1"/>
    <col min="14858" max="14858" width="4.5" style="44" customWidth="1"/>
    <col min="14859" max="14860" width="13.625" style="44" customWidth="1"/>
    <col min="14861" max="14861" width="14" style="44" customWidth="1"/>
    <col min="14862" max="14863" width="13.625" style="44" customWidth="1"/>
    <col min="14864" max="14868" width="2.5" style="44" customWidth="1"/>
    <col min="14869" max="14869" width="2.25" style="44" customWidth="1"/>
    <col min="14870" max="14871" width="9" style="44"/>
    <col min="14872" max="14875" width="8.5" style="44" customWidth="1"/>
    <col min="14876" max="14876" width="1.5" style="44" customWidth="1"/>
    <col min="14877" max="15104" width="9" style="44"/>
    <col min="15105" max="15105" width="1.375" style="44" customWidth="1"/>
    <col min="15106" max="15107" width="2.375" style="44" customWidth="1"/>
    <col min="15108" max="15108" width="8.375" style="44" bestFit="1" customWidth="1"/>
    <col min="15109" max="15109" width="2.875" style="44" bestFit="1" customWidth="1"/>
    <col min="15110" max="15110" width="4.125" style="44" bestFit="1" customWidth="1"/>
    <col min="15111" max="15111" width="4.25" style="44" bestFit="1" customWidth="1"/>
    <col min="15112" max="15112" width="2.75" style="44" customWidth="1"/>
    <col min="15113" max="15113" width="5.875" style="44" bestFit="1" customWidth="1"/>
    <col min="15114" max="15114" width="4.5" style="44" customWidth="1"/>
    <col min="15115" max="15116" width="13.625" style="44" customWidth="1"/>
    <col min="15117" max="15117" width="14" style="44" customWidth="1"/>
    <col min="15118" max="15119" width="13.625" style="44" customWidth="1"/>
    <col min="15120" max="15124" width="2.5" style="44" customWidth="1"/>
    <col min="15125" max="15125" width="2.25" style="44" customWidth="1"/>
    <col min="15126" max="15127" width="9" style="44"/>
    <col min="15128" max="15131" width="8.5" style="44" customWidth="1"/>
    <col min="15132" max="15132" width="1.5" style="44" customWidth="1"/>
    <col min="15133" max="15360" width="9" style="44"/>
    <col min="15361" max="15361" width="1.375" style="44" customWidth="1"/>
    <col min="15362" max="15363" width="2.375" style="44" customWidth="1"/>
    <col min="15364" max="15364" width="8.375" style="44" bestFit="1" customWidth="1"/>
    <col min="15365" max="15365" width="2.875" style="44" bestFit="1" customWidth="1"/>
    <col min="15366" max="15366" width="4.125" style="44" bestFit="1" customWidth="1"/>
    <col min="15367" max="15367" width="4.25" style="44" bestFit="1" customWidth="1"/>
    <col min="15368" max="15368" width="2.75" style="44" customWidth="1"/>
    <col min="15369" max="15369" width="5.875" style="44" bestFit="1" customWidth="1"/>
    <col min="15370" max="15370" width="4.5" style="44" customWidth="1"/>
    <col min="15371" max="15372" width="13.625" style="44" customWidth="1"/>
    <col min="15373" max="15373" width="14" style="44" customWidth="1"/>
    <col min="15374" max="15375" width="13.625" style="44" customWidth="1"/>
    <col min="15376" max="15380" width="2.5" style="44" customWidth="1"/>
    <col min="15381" max="15381" width="2.25" style="44" customWidth="1"/>
    <col min="15382" max="15383" width="9" style="44"/>
    <col min="15384" max="15387" width="8.5" style="44" customWidth="1"/>
    <col min="15388" max="15388" width="1.5" style="44" customWidth="1"/>
    <col min="15389" max="15616" width="9" style="44"/>
    <col min="15617" max="15617" width="1.375" style="44" customWidth="1"/>
    <col min="15618" max="15619" width="2.375" style="44" customWidth="1"/>
    <col min="15620" max="15620" width="8.375" style="44" bestFit="1" customWidth="1"/>
    <col min="15621" max="15621" width="2.875" style="44" bestFit="1" customWidth="1"/>
    <col min="15622" max="15622" width="4.125" style="44" bestFit="1" customWidth="1"/>
    <col min="15623" max="15623" width="4.25" style="44" bestFit="1" customWidth="1"/>
    <col min="15624" max="15624" width="2.75" style="44" customWidth="1"/>
    <col min="15625" max="15625" width="5.875" style="44" bestFit="1" customWidth="1"/>
    <col min="15626" max="15626" width="4.5" style="44" customWidth="1"/>
    <col min="15627" max="15628" width="13.625" style="44" customWidth="1"/>
    <col min="15629" max="15629" width="14" style="44" customWidth="1"/>
    <col min="15630" max="15631" width="13.625" style="44" customWidth="1"/>
    <col min="15632" max="15636" width="2.5" style="44" customWidth="1"/>
    <col min="15637" max="15637" width="2.25" style="44" customWidth="1"/>
    <col min="15638" max="15639" width="9" style="44"/>
    <col min="15640" max="15643" width="8.5" style="44" customWidth="1"/>
    <col min="15644" max="15644" width="1.5" style="44" customWidth="1"/>
    <col min="15645" max="15872" width="9" style="44"/>
    <col min="15873" max="15873" width="1.375" style="44" customWidth="1"/>
    <col min="15874" max="15875" width="2.375" style="44" customWidth="1"/>
    <col min="15876" max="15876" width="8.375" style="44" bestFit="1" customWidth="1"/>
    <col min="15877" max="15877" width="2.875" style="44" bestFit="1" customWidth="1"/>
    <col min="15878" max="15878" width="4.125" style="44" bestFit="1" customWidth="1"/>
    <col min="15879" max="15879" width="4.25" style="44" bestFit="1" customWidth="1"/>
    <col min="15880" max="15880" width="2.75" style="44" customWidth="1"/>
    <col min="15881" max="15881" width="5.875" style="44" bestFit="1" customWidth="1"/>
    <col min="15882" max="15882" width="4.5" style="44" customWidth="1"/>
    <col min="15883" max="15884" width="13.625" style="44" customWidth="1"/>
    <col min="15885" max="15885" width="14" style="44" customWidth="1"/>
    <col min="15886" max="15887" width="13.625" style="44" customWidth="1"/>
    <col min="15888" max="15892" width="2.5" style="44" customWidth="1"/>
    <col min="15893" max="15893" width="2.25" style="44" customWidth="1"/>
    <col min="15894" max="15895" width="9" style="44"/>
    <col min="15896" max="15899" width="8.5" style="44" customWidth="1"/>
    <col min="15900" max="15900" width="1.5" style="44" customWidth="1"/>
    <col min="15901" max="16128" width="9" style="44"/>
    <col min="16129" max="16129" width="1.375" style="44" customWidth="1"/>
    <col min="16130" max="16131" width="2.375" style="44" customWidth="1"/>
    <col min="16132" max="16132" width="8.375" style="44" bestFit="1" customWidth="1"/>
    <col min="16133" max="16133" width="2.875" style="44" bestFit="1" customWidth="1"/>
    <col min="16134" max="16134" width="4.125" style="44" bestFit="1" customWidth="1"/>
    <col min="16135" max="16135" width="4.25" style="44" bestFit="1" customWidth="1"/>
    <col min="16136" max="16136" width="2.75" style="44" customWidth="1"/>
    <col min="16137" max="16137" width="5.875" style="44" bestFit="1" customWidth="1"/>
    <col min="16138" max="16138" width="4.5" style="44" customWidth="1"/>
    <col min="16139" max="16140" width="13.625" style="44" customWidth="1"/>
    <col min="16141" max="16141" width="14" style="44" customWidth="1"/>
    <col min="16142" max="16143" width="13.625" style="44" customWidth="1"/>
    <col min="16144" max="16148" width="2.5" style="44" customWidth="1"/>
    <col min="16149" max="16149" width="2.25" style="44" customWidth="1"/>
    <col min="16150" max="16151" width="9" style="44"/>
    <col min="16152" max="16155" width="8.5" style="44" customWidth="1"/>
    <col min="16156" max="16156" width="1.5" style="44" customWidth="1"/>
    <col min="16157" max="16384" width="9" style="44"/>
  </cols>
  <sheetData>
    <row r="1" spans="2:30" ht="17.25" customHeight="1" x14ac:dyDescent="0.15">
      <c r="B1" s="43"/>
      <c r="N1" s="48" t="s">
        <v>187</v>
      </c>
      <c r="O1" s="187">
        <f>開設1年目収入!U2</f>
        <v>0</v>
      </c>
      <c r="P1" s="188"/>
    </row>
    <row r="2" spans="2:30" ht="17.25" customHeight="1" x14ac:dyDescent="0.15">
      <c r="B2" s="46" t="s">
        <v>230</v>
      </c>
      <c r="C2" s="47"/>
      <c r="D2" s="47"/>
      <c r="E2" s="47"/>
      <c r="F2" s="47"/>
      <c r="G2" s="47"/>
      <c r="H2" s="47"/>
      <c r="I2" s="47"/>
      <c r="J2" s="47"/>
      <c r="K2" s="47"/>
      <c r="L2" s="47"/>
      <c r="M2" s="47"/>
      <c r="X2" s="44"/>
      <c r="Y2" s="44"/>
      <c r="Z2" s="44"/>
      <c r="AA2" s="44"/>
    </row>
    <row r="3" spans="2:30" s="51" customFormat="1" ht="17.25" customHeight="1" x14ac:dyDescent="0.15">
      <c r="B3" s="189"/>
      <c r="C3" s="50"/>
      <c r="D3" s="50"/>
      <c r="F3" s="50"/>
      <c r="G3" s="50"/>
      <c r="H3" s="50"/>
      <c r="I3" s="50"/>
      <c r="J3" s="50"/>
      <c r="K3" s="50"/>
      <c r="L3" s="50"/>
      <c r="M3" s="50"/>
      <c r="O3" s="50"/>
      <c r="S3" s="52"/>
      <c r="U3" s="53"/>
      <c r="V3" s="53"/>
      <c r="Y3" s="44"/>
      <c r="AA3" s="44"/>
      <c r="AB3" s="44"/>
      <c r="AC3" s="44"/>
      <c r="AD3" s="44"/>
    </row>
    <row r="4" spans="2:30" s="51" customFormat="1" ht="17.25" customHeight="1" x14ac:dyDescent="0.15">
      <c r="B4" s="190"/>
      <c r="C4" s="50"/>
      <c r="D4" s="50"/>
      <c r="E4" s="50"/>
      <c r="F4" s="50"/>
      <c r="G4" s="50"/>
      <c r="H4" s="50"/>
      <c r="I4" s="50"/>
      <c r="J4" s="50"/>
      <c r="K4" s="50"/>
      <c r="N4" s="52"/>
      <c r="P4" s="53"/>
      <c r="Q4" s="53"/>
      <c r="Y4" s="44"/>
    </row>
    <row r="5" spans="2:30" s="51" customFormat="1" ht="17.25" customHeight="1" x14ac:dyDescent="0.15">
      <c r="B5" s="50"/>
      <c r="C5" s="50"/>
      <c r="D5" s="50"/>
      <c r="E5" s="50"/>
      <c r="F5" s="50"/>
      <c r="G5" s="50"/>
      <c r="H5" s="50"/>
      <c r="I5" s="50"/>
      <c r="J5" s="50"/>
      <c r="K5" s="50"/>
      <c r="N5" s="52"/>
      <c r="P5" s="53"/>
      <c r="Q5" s="53"/>
      <c r="W5" s="191"/>
    </row>
    <row r="6" spans="2:30" ht="17.25" customHeight="1" x14ac:dyDescent="0.15">
      <c r="B6" s="55"/>
      <c r="C6" s="55"/>
      <c r="D6" s="55"/>
      <c r="E6" s="55"/>
      <c r="F6" s="55"/>
      <c r="G6" s="55"/>
      <c r="H6" s="55"/>
      <c r="I6" s="55"/>
      <c r="J6" s="55"/>
      <c r="K6" s="55"/>
      <c r="L6" s="44"/>
      <c r="M6" s="44"/>
      <c r="N6" s="44"/>
      <c r="O6" s="44"/>
      <c r="P6" s="44"/>
      <c r="U6" s="45"/>
      <c r="V6" s="45"/>
      <c r="X6" s="44"/>
      <c r="Y6" s="44"/>
      <c r="Z6" s="44"/>
      <c r="AA6" s="44"/>
    </row>
    <row r="7" spans="2:30" ht="17.25" customHeight="1" x14ac:dyDescent="0.15">
      <c r="B7" s="55"/>
      <c r="C7" s="55"/>
      <c r="D7" s="55"/>
      <c r="E7" s="55"/>
      <c r="F7" s="55"/>
      <c r="G7" s="55"/>
      <c r="H7" s="55"/>
      <c r="I7" s="55"/>
      <c r="J7" s="55"/>
      <c r="K7" s="55"/>
      <c r="L7" s="44"/>
      <c r="M7" s="57"/>
      <c r="N7" s="44"/>
      <c r="O7" s="192"/>
      <c r="P7" s="192"/>
      <c r="X7" s="44"/>
      <c r="Y7" s="44"/>
    </row>
    <row r="8" spans="2:30" ht="17.25" customHeight="1" thickBot="1" x14ac:dyDescent="0.2">
      <c r="B8" s="58" t="s">
        <v>188</v>
      </c>
      <c r="C8" s="59"/>
      <c r="D8" s="59"/>
      <c r="E8" s="59"/>
      <c r="F8" s="59"/>
      <c r="G8" s="59"/>
      <c r="H8" s="59"/>
      <c r="I8" s="193"/>
      <c r="J8" s="194" t="s">
        <v>189</v>
      </c>
      <c r="K8" s="195">
        <f>開設1年目収入!M7</f>
        <v>10</v>
      </c>
      <c r="L8" s="44"/>
      <c r="M8" s="44"/>
      <c r="N8" s="44"/>
      <c r="O8" s="196" t="s">
        <v>231</v>
      </c>
      <c r="P8" s="197"/>
      <c r="Q8" s="198"/>
      <c r="X8" s="198"/>
      <c r="Y8" s="199"/>
    </row>
    <row r="9" spans="2:30" ht="17.25" customHeight="1" thickBot="1" x14ac:dyDescent="0.2">
      <c r="B9" s="778"/>
      <c r="C9" s="779"/>
      <c r="D9" s="779"/>
      <c r="E9" s="779"/>
      <c r="F9" s="779"/>
      <c r="G9" s="779"/>
      <c r="H9" s="780" t="s">
        <v>191</v>
      </c>
      <c r="I9" s="781"/>
      <c r="J9" s="782"/>
      <c r="K9" s="200" t="s">
        <v>232</v>
      </c>
      <c r="L9" s="201" t="s">
        <v>233</v>
      </c>
      <c r="M9" s="201" t="s">
        <v>234</v>
      </c>
      <c r="N9" s="201" t="s">
        <v>235</v>
      </c>
      <c r="O9" s="202" t="s">
        <v>236</v>
      </c>
      <c r="P9" s="44"/>
      <c r="U9" s="203"/>
      <c r="V9" s="203"/>
      <c r="W9" s="203"/>
      <c r="X9" s="203"/>
      <c r="Y9" s="203"/>
      <c r="Z9" s="203"/>
      <c r="AA9" s="44"/>
    </row>
    <row r="10" spans="2:30" ht="18" customHeight="1" x14ac:dyDescent="0.15">
      <c r="B10" s="783" t="s">
        <v>194</v>
      </c>
      <c r="C10" s="784"/>
      <c r="D10" s="204">
        <f>開設1年目収入!D9</f>
        <v>75</v>
      </c>
      <c r="E10" s="205" t="s">
        <v>195</v>
      </c>
      <c r="F10" s="205"/>
      <c r="G10" s="205"/>
      <c r="H10" s="784" t="s">
        <v>196</v>
      </c>
      <c r="I10" s="784"/>
      <c r="J10" s="785"/>
      <c r="K10" s="206">
        <f>開設1年目収入!W9</f>
        <v>0.79999999999999993</v>
      </c>
      <c r="L10" s="207">
        <v>0.95</v>
      </c>
      <c r="M10" s="208">
        <v>0.95</v>
      </c>
      <c r="N10" s="208">
        <v>0.95</v>
      </c>
      <c r="O10" s="209">
        <v>0.95</v>
      </c>
      <c r="P10" s="44"/>
      <c r="X10" s="44"/>
      <c r="Y10" s="44"/>
      <c r="Z10" s="44"/>
      <c r="AA10" s="44"/>
    </row>
    <row r="11" spans="2:30" ht="18" customHeight="1" x14ac:dyDescent="0.15">
      <c r="B11" s="210"/>
      <c r="C11" s="211"/>
      <c r="D11" s="212" t="s">
        <v>197</v>
      </c>
      <c r="E11" s="213" t="s">
        <v>218</v>
      </c>
      <c r="F11" s="214">
        <f>開設1年目収入!F10</f>
        <v>0</v>
      </c>
      <c r="G11" s="215" t="s">
        <v>199</v>
      </c>
      <c r="H11" s="212"/>
      <c r="I11" s="216">
        <f>開設1年目収入!I10</f>
        <v>652</v>
      </c>
      <c r="J11" s="217" t="s">
        <v>200</v>
      </c>
      <c r="K11" s="218">
        <f>開設1年目収入!W10</f>
        <v>0</v>
      </c>
      <c r="L11" s="218">
        <f t="shared" ref="L11:O15" si="0">ROUNDDOWN($F11*$I11*365*$K$8*L$10/1000,)</f>
        <v>0</v>
      </c>
      <c r="M11" s="218">
        <f t="shared" si="0"/>
        <v>0</v>
      </c>
      <c r="N11" s="218">
        <f t="shared" si="0"/>
        <v>0</v>
      </c>
      <c r="O11" s="219">
        <f t="shared" si="0"/>
        <v>0</v>
      </c>
      <c r="P11" s="44"/>
    </row>
    <row r="12" spans="2:30" ht="18" customHeight="1" x14ac:dyDescent="0.15">
      <c r="B12" s="210"/>
      <c r="C12" s="211"/>
      <c r="D12" s="212" t="s">
        <v>201</v>
      </c>
      <c r="E12" s="213" t="s">
        <v>198</v>
      </c>
      <c r="F12" s="214">
        <f>開設1年目収入!F11</f>
        <v>0</v>
      </c>
      <c r="G12" s="215" t="s">
        <v>199</v>
      </c>
      <c r="H12" s="212"/>
      <c r="I12" s="216">
        <f>開設1年目収入!I11</f>
        <v>720</v>
      </c>
      <c r="J12" s="217" t="s">
        <v>200</v>
      </c>
      <c r="K12" s="218">
        <f>開設1年目収入!W11</f>
        <v>0</v>
      </c>
      <c r="L12" s="218">
        <f t="shared" si="0"/>
        <v>0</v>
      </c>
      <c r="M12" s="218">
        <f t="shared" si="0"/>
        <v>0</v>
      </c>
      <c r="N12" s="218">
        <f t="shared" si="0"/>
        <v>0</v>
      </c>
      <c r="O12" s="219">
        <f t="shared" si="0"/>
        <v>0</v>
      </c>
      <c r="P12" s="44"/>
    </row>
    <row r="13" spans="2:30" ht="18" customHeight="1" x14ac:dyDescent="0.15">
      <c r="B13" s="210"/>
      <c r="C13" s="211"/>
      <c r="D13" s="212" t="s">
        <v>203</v>
      </c>
      <c r="E13" s="213" t="s">
        <v>198</v>
      </c>
      <c r="F13" s="214">
        <f>開設1年目収入!F12</f>
        <v>30</v>
      </c>
      <c r="G13" s="215" t="s">
        <v>199</v>
      </c>
      <c r="H13" s="212"/>
      <c r="I13" s="216">
        <f>開設1年目収入!I12</f>
        <v>793</v>
      </c>
      <c r="J13" s="217" t="s">
        <v>200</v>
      </c>
      <c r="K13" s="218">
        <f>開設1年目収入!W12</f>
        <v>56952</v>
      </c>
      <c r="L13" s="218">
        <f t="shared" si="0"/>
        <v>82491</v>
      </c>
      <c r="M13" s="218">
        <f t="shared" si="0"/>
        <v>82491</v>
      </c>
      <c r="N13" s="218">
        <f t="shared" si="0"/>
        <v>82491</v>
      </c>
      <c r="O13" s="219">
        <f t="shared" si="0"/>
        <v>82491</v>
      </c>
      <c r="P13" s="44"/>
    </row>
    <row r="14" spans="2:30" ht="18" customHeight="1" x14ac:dyDescent="0.15">
      <c r="B14" s="210"/>
      <c r="C14" s="211"/>
      <c r="D14" s="212" t="s">
        <v>204</v>
      </c>
      <c r="E14" s="213" t="s">
        <v>198</v>
      </c>
      <c r="F14" s="214">
        <f>開設1年目収入!F13</f>
        <v>30</v>
      </c>
      <c r="G14" s="215" t="s">
        <v>199</v>
      </c>
      <c r="H14" s="212"/>
      <c r="I14" s="216">
        <f>開設1年目収入!I13</f>
        <v>862</v>
      </c>
      <c r="J14" s="217" t="s">
        <v>200</v>
      </c>
      <c r="K14" s="218">
        <f>開設1年目収入!W13</f>
        <v>61910</v>
      </c>
      <c r="L14" s="218">
        <f t="shared" si="0"/>
        <v>89669</v>
      </c>
      <c r="M14" s="218">
        <f t="shared" si="0"/>
        <v>89669</v>
      </c>
      <c r="N14" s="218">
        <f t="shared" si="0"/>
        <v>89669</v>
      </c>
      <c r="O14" s="219">
        <f t="shared" si="0"/>
        <v>89669</v>
      </c>
      <c r="P14" s="44"/>
    </row>
    <row r="15" spans="2:30" ht="18" customHeight="1" x14ac:dyDescent="0.15">
      <c r="B15" s="210"/>
      <c r="C15" s="220"/>
      <c r="D15" s="212" t="s">
        <v>206</v>
      </c>
      <c r="E15" s="213" t="s">
        <v>218</v>
      </c>
      <c r="F15" s="214">
        <f>開設1年目収入!F14</f>
        <v>15</v>
      </c>
      <c r="G15" s="215" t="s">
        <v>199</v>
      </c>
      <c r="H15" s="212"/>
      <c r="I15" s="216">
        <f>開設1年目収入!I14</f>
        <v>929</v>
      </c>
      <c r="J15" s="217" t="s">
        <v>200</v>
      </c>
      <c r="K15" s="218">
        <f>開設1年目収入!W14</f>
        <v>32999</v>
      </c>
      <c r="L15" s="218">
        <f t="shared" si="0"/>
        <v>48319</v>
      </c>
      <c r="M15" s="218">
        <f t="shared" si="0"/>
        <v>48319</v>
      </c>
      <c r="N15" s="218">
        <f t="shared" si="0"/>
        <v>48319</v>
      </c>
      <c r="O15" s="219">
        <f t="shared" si="0"/>
        <v>48319</v>
      </c>
      <c r="P15" s="44"/>
    </row>
    <row r="16" spans="2:30" ht="18" customHeight="1" x14ac:dyDescent="0.15">
      <c r="B16" s="210"/>
      <c r="C16" s="786" t="s">
        <v>207</v>
      </c>
      <c r="D16" s="800">
        <f>開設1年目収入!D15:G15</f>
        <v>0</v>
      </c>
      <c r="E16" s="800"/>
      <c r="F16" s="800"/>
      <c r="G16" s="801"/>
      <c r="H16" s="212"/>
      <c r="I16" s="216">
        <f>開設1年目収入!I15</f>
        <v>0</v>
      </c>
      <c r="J16" s="217" t="s">
        <v>200</v>
      </c>
      <c r="K16" s="218">
        <f>開設1年目収入!W15</f>
        <v>0</v>
      </c>
      <c r="L16" s="218">
        <f t="shared" ref="L16:O20" si="1">ROUNDDOWN($I16*$D$10*L$10*365*$K$8/1000,)</f>
        <v>0</v>
      </c>
      <c r="M16" s="218">
        <f t="shared" si="1"/>
        <v>0</v>
      </c>
      <c r="N16" s="218">
        <f t="shared" si="1"/>
        <v>0</v>
      </c>
      <c r="O16" s="219">
        <f t="shared" si="1"/>
        <v>0</v>
      </c>
      <c r="P16" s="44"/>
    </row>
    <row r="17" spans="2:27" ht="18" customHeight="1" x14ac:dyDescent="0.15">
      <c r="B17" s="210"/>
      <c r="C17" s="787"/>
      <c r="D17" s="800">
        <f>開設1年目収入!D16:G16</f>
        <v>0</v>
      </c>
      <c r="E17" s="800"/>
      <c r="F17" s="800"/>
      <c r="G17" s="801"/>
      <c r="H17" s="212"/>
      <c r="I17" s="216">
        <f>開設1年目収入!I16</f>
        <v>0</v>
      </c>
      <c r="J17" s="217" t="s">
        <v>200</v>
      </c>
      <c r="K17" s="218">
        <f>開設1年目収入!W16</f>
        <v>0</v>
      </c>
      <c r="L17" s="218">
        <f t="shared" si="1"/>
        <v>0</v>
      </c>
      <c r="M17" s="218">
        <f t="shared" si="1"/>
        <v>0</v>
      </c>
      <c r="N17" s="218">
        <f t="shared" si="1"/>
        <v>0</v>
      </c>
      <c r="O17" s="219">
        <f t="shared" si="1"/>
        <v>0</v>
      </c>
      <c r="P17" s="44"/>
      <c r="X17" s="44"/>
      <c r="Y17" s="44"/>
      <c r="Z17" s="44"/>
      <c r="AA17" s="44"/>
    </row>
    <row r="18" spans="2:27" ht="18" customHeight="1" x14ac:dyDescent="0.15">
      <c r="B18" s="210"/>
      <c r="C18" s="787"/>
      <c r="D18" s="800">
        <f>開設1年目収入!D17:G17</f>
        <v>0</v>
      </c>
      <c r="E18" s="800"/>
      <c r="F18" s="800"/>
      <c r="G18" s="801"/>
      <c r="H18" s="212"/>
      <c r="I18" s="216">
        <f>開設1年目収入!I17</f>
        <v>0</v>
      </c>
      <c r="J18" s="217" t="s">
        <v>200</v>
      </c>
      <c r="K18" s="218">
        <f>開設1年目収入!W17</f>
        <v>0</v>
      </c>
      <c r="L18" s="218">
        <f t="shared" si="1"/>
        <v>0</v>
      </c>
      <c r="M18" s="218">
        <f t="shared" si="1"/>
        <v>0</v>
      </c>
      <c r="N18" s="218">
        <f t="shared" si="1"/>
        <v>0</v>
      </c>
      <c r="O18" s="219">
        <f t="shared" si="1"/>
        <v>0</v>
      </c>
      <c r="P18" s="44"/>
      <c r="X18" s="44"/>
      <c r="Y18" s="44"/>
      <c r="Z18" s="44"/>
      <c r="AA18" s="44"/>
    </row>
    <row r="19" spans="2:27" ht="18" customHeight="1" x14ac:dyDescent="0.15">
      <c r="B19" s="210"/>
      <c r="C19" s="787"/>
      <c r="D19" s="800">
        <f>開設1年目収入!D18:G18</f>
        <v>0</v>
      </c>
      <c r="E19" s="800"/>
      <c r="F19" s="800"/>
      <c r="G19" s="801"/>
      <c r="H19" s="212"/>
      <c r="I19" s="216">
        <f>開設1年目収入!I18</f>
        <v>0</v>
      </c>
      <c r="J19" s="217" t="s">
        <v>200</v>
      </c>
      <c r="K19" s="218">
        <f>開設1年目収入!W18</f>
        <v>0</v>
      </c>
      <c r="L19" s="218">
        <f t="shared" si="1"/>
        <v>0</v>
      </c>
      <c r="M19" s="218">
        <f t="shared" si="1"/>
        <v>0</v>
      </c>
      <c r="N19" s="218">
        <f t="shared" si="1"/>
        <v>0</v>
      </c>
      <c r="O19" s="219">
        <f t="shared" si="1"/>
        <v>0</v>
      </c>
      <c r="P19" s="44"/>
      <c r="X19" s="44"/>
      <c r="Y19" s="44"/>
      <c r="Z19" s="44"/>
      <c r="AA19" s="44"/>
    </row>
    <row r="20" spans="2:27" ht="18" customHeight="1" x14ac:dyDescent="0.15">
      <c r="B20" s="210"/>
      <c r="C20" s="787"/>
      <c r="D20" s="800">
        <f>開設1年目収入!D19:G19</f>
        <v>0</v>
      </c>
      <c r="E20" s="800"/>
      <c r="F20" s="800"/>
      <c r="G20" s="801"/>
      <c r="H20" s="212"/>
      <c r="I20" s="216">
        <f>開設1年目収入!I19</f>
        <v>0</v>
      </c>
      <c r="J20" s="217" t="s">
        <v>200</v>
      </c>
      <c r="K20" s="218">
        <f>開設1年目収入!W19</f>
        <v>0</v>
      </c>
      <c r="L20" s="218">
        <f t="shared" si="1"/>
        <v>0</v>
      </c>
      <c r="M20" s="218">
        <f t="shared" si="1"/>
        <v>0</v>
      </c>
      <c r="N20" s="218">
        <f t="shared" si="1"/>
        <v>0</v>
      </c>
      <c r="O20" s="219">
        <f t="shared" si="1"/>
        <v>0</v>
      </c>
      <c r="P20" s="44"/>
      <c r="X20" s="44"/>
      <c r="Y20" s="44"/>
      <c r="Z20" s="44"/>
      <c r="AA20" s="44"/>
    </row>
    <row r="21" spans="2:27" ht="18" customHeight="1" x14ac:dyDescent="0.15">
      <c r="B21" s="210"/>
      <c r="C21" s="788"/>
      <c r="D21" s="800" t="s">
        <v>208</v>
      </c>
      <c r="E21" s="800"/>
      <c r="F21" s="800"/>
      <c r="G21" s="801"/>
      <c r="H21" s="221"/>
      <c r="I21" s="222">
        <v>5.8999999999999997E-2</v>
      </c>
      <c r="J21" s="223"/>
      <c r="K21" s="218">
        <f>開設1年目収入!W20</f>
        <v>6892</v>
      </c>
      <c r="L21" s="218">
        <f>ROUNDDOWN(SUM(L11:L20)*$I21,0)</f>
        <v>13008</v>
      </c>
      <c r="M21" s="224">
        <f>ROUNDDOWN(SUM(M11:M20)*$I21,0)</f>
        <v>13008</v>
      </c>
      <c r="N21" s="224">
        <f>ROUNDDOWN(SUM(N11:N20)*$I21,0)</f>
        <v>13008</v>
      </c>
      <c r="O21" s="225">
        <f>ROUNDDOWN(SUM(O11:O20)*$I21,0)</f>
        <v>13008</v>
      </c>
      <c r="P21" s="44"/>
      <c r="X21" s="44"/>
      <c r="Y21" s="44"/>
      <c r="Z21" s="44"/>
      <c r="AA21" s="44"/>
    </row>
    <row r="22" spans="2:27" ht="21" customHeight="1" x14ac:dyDescent="0.15">
      <c r="B22" s="762" t="s">
        <v>209</v>
      </c>
      <c r="C22" s="763"/>
      <c r="D22" s="763"/>
      <c r="E22" s="763"/>
      <c r="F22" s="763"/>
      <c r="G22" s="763"/>
      <c r="H22" s="763"/>
      <c r="I22" s="763"/>
      <c r="J22" s="764"/>
      <c r="K22" s="226">
        <f>SUM(K11:K21)</f>
        <v>158753</v>
      </c>
      <c r="L22" s="226">
        <f>SUM(L11:L21)</f>
        <v>233487</v>
      </c>
      <c r="M22" s="227">
        <f>SUM(M11:M21)</f>
        <v>233487</v>
      </c>
      <c r="N22" s="227">
        <f>SUM(N11:N21)</f>
        <v>233487</v>
      </c>
      <c r="O22" s="228">
        <f>SUM(O11:O21)</f>
        <v>233487</v>
      </c>
      <c r="P22" s="44"/>
      <c r="X22" s="44"/>
      <c r="Y22" s="44"/>
      <c r="Z22" s="44"/>
      <c r="AA22" s="44"/>
    </row>
    <row r="23" spans="2:27" ht="18" customHeight="1" x14ac:dyDescent="0.15">
      <c r="B23" s="229"/>
      <c r="C23" s="805" t="s">
        <v>210</v>
      </c>
      <c r="D23" s="806"/>
      <c r="E23" s="806"/>
      <c r="F23" s="806"/>
      <c r="G23" s="807"/>
      <c r="H23" s="230"/>
      <c r="I23" s="231">
        <f>開設1年目収入!I22</f>
        <v>1970</v>
      </c>
      <c r="J23" s="232" t="s">
        <v>211</v>
      </c>
      <c r="K23" s="233">
        <f>開設1年目収入!W22</f>
        <v>38795</v>
      </c>
      <c r="L23" s="218">
        <f t="shared" ref="L23:O26" si="2">ROUNDDOWN($I23*$D$10*L$10*365/1000,)</f>
        <v>51232</v>
      </c>
      <c r="M23" s="234">
        <f t="shared" si="2"/>
        <v>51232</v>
      </c>
      <c r="N23" s="234">
        <f t="shared" si="2"/>
        <v>51232</v>
      </c>
      <c r="O23" s="235">
        <f t="shared" si="2"/>
        <v>51232</v>
      </c>
      <c r="P23" s="44"/>
      <c r="X23" s="44"/>
      <c r="Y23" s="44"/>
      <c r="Z23" s="44"/>
      <c r="AA23" s="44"/>
    </row>
    <row r="24" spans="2:27" ht="18" customHeight="1" x14ac:dyDescent="0.15">
      <c r="B24" s="210"/>
      <c r="C24" s="808" t="s">
        <v>212</v>
      </c>
      <c r="D24" s="800"/>
      <c r="E24" s="800"/>
      <c r="F24" s="800"/>
      <c r="G24" s="801"/>
      <c r="H24" s="236"/>
      <c r="I24" s="214">
        <f>開設1年目収入!I23</f>
        <v>1380</v>
      </c>
      <c r="J24" s="237" t="s">
        <v>211</v>
      </c>
      <c r="K24" s="238">
        <f>開設1年目収入!W23</f>
        <v>27176</v>
      </c>
      <c r="L24" s="218">
        <f t="shared" si="2"/>
        <v>35888</v>
      </c>
      <c r="M24" s="218">
        <f t="shared" si="2"/>
        <v>35888</v>
      </c>
      <c r="N24" s="218">
        <f t="shared" si="2"/>
        <v>35888</v>
      </c>
      <c r="O24" s="219">
        <f t="shared" si="2"/>
        <v>35888</v>
      </c>
      <c r="P24" s="44"/>
      <c r="X24" s="44"/>
      <c r="Y24" s="44"/>
      <c r="Z24" s="44"/>
      <c r="AA24" s="44"/>
    </row>
    <row r="25" spans="2:27" ht="18" customHeight="1" x14ac:dyDescent="0.15">
      <c r="B25" s="210"/>
      <c r="C25" s="808" t="s">
        <v>213</v>
      </c>
      <c r="D25" s="800"/>
      <c r="E25" s="800"/>
      <c r="F25" s="800"/>
      <c r="G25" s="801"/>
      <c r="H25" s="236"/>
      <c r="I25" s="214">
        <f>開設1年目収入!I24</f>
        <v>100</v>
      </c>
      <c r="J25" s="237" t="s">
        <v>211</v>
      </c>
      <c r="K25" s="239">
        <f>開設1年目収入!W24</f>
        <v>1964</v>
      </c>
      <c r="L25" s="218">
        <f t="shared" si="2"/>
        <v>2600</v>
      </c>
      <c r="M25" s="218">
        <f t="shared" si="2"/>
        <v>2600</v>
      </c>
      <c r="N25" s="218">
        <f t="shared" si="2"/>
        <v>2600</v>
      </c>
      <c r="O25" s="219">
        <f t="shared" si="2"/>
        <v>2600</v>
      </c>
      <c r="P25" s="44"/>
      <c r="X25" s="44"/>
      <c r="Y25" s="44"/>
      <c r="Z25" s="44"/>
      <c r="AA25" s="44"/>
    </row>
    <row r="26" spans="2:27" ht="18" customHeight="1" x14ac:dyDescent="0.15">
      <c r="B26" s="210"/>
      <c r="C26" s="809">
        <v>0</v>
      </c>
      <c r="D26" s="803"/>
      <c r="E26" s="803"/>
      <c r="F26" s="803"/>
      <c r="G26" s="804"/>
      <c r="H26" s="240"/>
      <c r="I26" s="241">
        <f>開設1年目収入!I25</f>
        <v>0</v>
      </c>
      <c r="J26" s="242" t="s">
        <v>211</v>
      </c>
      <c r="K26" s="238">
        <f>開設1年目収入!W25</f>
        <v>0</v>
      </c>
      <c r="L26" s="218">
        <f t="shared" si="2"/>
        <v>0</v>
      </c>
      <c r="M26" s="224">
        <f t="shared" si="2"/>
        <v>0</v>
      </c>
      <c r="N26" s="224">
        <f t="shared" si="2"/>
        <v>0</v>
      </c>
      <c r="O26" s="225">
        <f t="shared" si="2"/>
        <v>0</v>
      </c>
      <c r="P26" s="44"/>
      <c r="X26" s="44"/>
      <c r="Y26" s="44"/>
      <c r="Z26" s="44"/>
      <c r="AA26" s="44"/>
    </row>
    <row r="27" spans="2:27" ht="18" customHeight="1" x14ac:dyDescent="0.15">
      <c r="B27" s="762" t="s">
        <v>214</v>
      </c>
      <c r="C27" s="763"/>
      <c r="D27" s="763"/>
      <c r="E27" s="763"/>
      <c r="F27" s="763"/>
      <c r="G27" s="763"/>
      <c r="H27" s="763"/>
      <c r="I27" s="763"/>
      <c r="J27" s="764"/>
      <c r="K27" s="226">
        <f>SUM(K23:K26)</f>
        <v>67935</v>
      </c>
      <c r="L27" s="226">
        <f>SUM(L23:L26)</f>
        <v>89720</v>
      </c>
      <c r="M27" s="227">
        <f>SUM(M23:M26)</f>
        <v>89720</v>
      </c>
      <c r="N27" s="227">
        <f>SUM(N23:N26)</f>
        <v>89720</v>
      </c>
      <c r="O27" s="228">
        <f>SUM(O23:O26)</f>
        <v>89720</v>
      </c>
      <c r="P27" s="44"/>
      <c r="X27" s="44"/>
      <c r="Y27" s="44"/>
      <c r="Z27" s="44"/>
      <c r="AA27" s="44"/>
    </row>
    <row r="28" spans="2:27" ht="21" customHeight="1" thickBot="1" x14ac:dyDescent="0.2">
      <c r="B28" s="765" t="s">
        <v>215</v>
      </c>
      <c r="C28" s="766"/>
      <c r="D28" s="766"/>
      <c r="E28" s="766"/>
      <c r="F28" s="766"/>
      <c r="G28" s="766"/>
      <c r="H28" s="766"/>
      <c r="I28" s="766"/>
      <c r="J28" s="767"/>
      <c r="K28" s="243">
        <f>SUM(K27,K22)</f>
        <v>226688</v>
      </c>
      <c r="L28" s="243">
        <f>SUM(L27,L22)</f>
        <v>323207</v>
      </c>
      <c r="M28" s="244">
        <f>SUM(M27,M22)</f>
        <v>323207</v>
      </c>
      <c r="N28" s="244">
        <f>SUM(N27,N22)</f>
        <v>323207</v>
      </c>
      <c r="O28" s="245">
        <f>SUM(O27,O22)</f>
        <v>323207</v>
      </c>
      <c r="P28" s="44"/>
      <c r="V28" s="203"/>
      <c r="W28" s="203"/>
      <c r="X28" s="203"/>
      <c r="Y28" s="203"/>
      <c r="Z28" s="203"/>
      <c r="AA28" s="203"/>
    </row>
    <row r="29" spans="2:27" ht="21" customHeight="1" x14ac:dyDescent="0.15">
      <c r="B29" s="125"/>
      <c r="C29" s="125"/>
      <c r="D29" s="125"/>
      <c r="E29" s="125"/>
      <c r="F29" s="125"/>
      <c r="G29" s="125"/>
      <c r="H29" s="125"/>
      <c r="I29" s="125"/>
      <c r="J29" s="125"/>
      <c r="K29" s="126"/>
      <c r="L29" s="126"/>
      <c r="M29" s="126"/>
      <c r="N29" s="126"/>
      <c r="O29" s="126"/>
      <c r="P29" s="246"/>
      <c r="V29" s="203"/>
      <c r="W29" s="203"/>
      <c r="X29" s="246"/>
      <c r="Y29" s="246"/>
      <c r="Z29" s="246"/>
      <c r="AA29" s="246"/>
    </row>
    <row r="30" spans="2:27" ht="21" customHeight="1" thickBot="1" x14ac:dyDescent="0.2">
      <c r="B30" s="58" t="s">
        <v>216</v>
      </c>
      <c r="C30" s="127"/>
      <c r="D30" s="127"/>
      <c r="E30" s="127"/>
      <c r="F30" s="127"/>
      <c r="G30" s="127"/>
      <c r="H30" s="128"/>
      <c r="I30" s="128"/>
      <c r="J30" s="128"/>
      <c r="K30" s="129"/>
      <c r="L30" s="247" t="s">
        <v>189</v>
      </c>
      <c r="M30" s="195">
        <f>開設1年目収入!M29</f>
        <v>10</v>
      </c>
      <c r="N30" s="248"/>
      <c r="O30" s="198" t="s">
        <v>231</v>
      </c>
      <c r="P30" s="44"/>
      <c r="V30" s="199"/>
      <c r="W30" s="203"/>
      <c r="X30" s="249"/>
      <c r="Y30" s="197"/>
      <c r="Z30" s="250"/>
      <c r="AA30" s="251"/>
    </row>
    <row r="31" spans="2:27" ht="18" customHeight="1" thickBot="1" x14ac:dyDescent="0.2">
      <c r="B31" s="778"/>
      <c r="C31" s="779"/>
      <c r="D31" s="779"/>
      <c r="E31" s="779"/>
      <c r="F31" s="779"/>
      <c r="G31" s="779"/>
      <c r="H31" s="780" t="s">
        <v>191</v>
      </c>
      <c r="I31" s="781"/>
      <c r="J31" s="782"/>
      <c r="K31" s="200" t="str">
        <f>K9</f>
        <v>１年目</v>
      </c>
      <c r="L31" s="201" t="str">
        <f>L9</f>
        <v>２年目</v>
      </c>
      <c r="M31" s="201" t="str">
        <f>M9</f>
        <v>３年目</v>
      </c>
      <c r="N31" s="201" t="str">
        <f>N9</f>
        <v>４年目</v>
      </c>
      <c r="O31" s="202" t="str">
        <f>O9</f>
        <v>５年目</v>
      </c>
      <c r="P31" s="44"/>
      <c r="V31" s="203"/>
      <c r="W31" s="203"/>
      <c r="X31" s="203"/>
      <c r="Y31" s="203"/>
      <c r="Z31" s="203"/>
      <c r="AA31" s="203"/>
    </row>
    <row r="32" spans="2:27" ht="18" customHeight="1" x14ac:dyDescent="0.15">
      <c r="B32" s="813" t="s">
        <v>194</v>
      </c>
      <c r="C32" s="814"/>
      <c r="D32" s="252">
        <f>開設1年目収入!D31</f>
        <v>15</v>
      </c>
      <c r="E32" s="253" t="s">
        <v>195</v>
      </c>
      <c r="F32" s="253"/>
      <c r="G32" s="253"/>
      <c r="H32" s="784" t="s">
        <v>196</v>
      </c>
      <c r="I32" s="784"/>
      <c r="J32" s="784"/>
      <c r="K32" s="254">
        <f>開設1年目収入!W31</f>
        <v>0.73749999999999993</v>
      </c>
      <c r="L32" s="255">
        <v>0.85</v>
      </c>
      <c r="M32" s="256">
        <v>0.85</v>
      </c>
      <c r="N32" s="256">
        <v>0.85</v>
      </c>
      <c r="O32" s="257">
        <v>0.85</v>
      </c>
      <c r="P32" s="44"/>
      <c r="V32" s="203"/>
      <c r="W32" s="203"/>
      <c r="X32" s="203"/>
      <c r="Y32" s="203"/>
      <c r="Z32" s="203"/>
      <c r="AA32" s="203"/>
    </row>
    <row r="33" spans="2:27" ht="18" customHeight="1" x14ac:dyDescent="0.15">
      <c r="B33" s="210"/>
      <c r="C33" s="258"/>
      <c r="D33" s="212" t="s">
        <v>197</v>
      </c>
      <c r="E33" s="213" t="s">
        <v>218</v>
      </c>
      <c r="F33" s="214">
        <f>開設1年目収入!F32</f>
        <v>0</v>
      </c>
      <c r="G33" s="259" t="s">
        <v>199</v>
      </c>
      <c r="H33" s="236"/>
      <c r="I33" s="216">
        <f>開設1年目収入!I32</f>
        <v>696</v>
      </c>
      <c r="J33" s="217" t="s">
        <v>200</v>
      </c>
      <c r="K33" s="260">
        <f>開設1年目収入!W32</f>
        <v>0</v>
      </c>
      <c r="L33" s="260">
        <f t="shared" ref="L33:O37" si="3">ROUNDDOWN($F33*$I33*L$32*365*$M$30/1000,)</f>
        <v>0</v>
      </c>
      <c r="M33" s="218">
        <f t="shared" si="3"/>
        <v>0</v>
      </c>
      <c r="N33" s="218">
        <f t="shared" si="3"/>
        <v>0</v>
      </c>
      <c r="O33" s="219">
        <f t="shared" si="3"/>
        <v>0</v>
      </c>
      <c r="P33" s="44"/>
      <c r="V33" s="203"/>
      <c r="W33" s="203"/>
      <c r="X33" s="203"/>
      <c r="Y33" s="203"/>
      <c r="Z33" s="203"/>
      <c r="AA33" s="203"/>
    </row>
    <row r="34" spans="2:27" ht="18" customHeight="1" x14ac:dyDescent="0.15">
      <c r="B34" s="210"/>
      <c r="C34" s="261"/>
      <c r="D34" s="212" t="s">
        <v>201</v>
      </c>
      <c r="E34" s="213" t="s">
        <v>202</v>
      </c>
      <c r="F34" s="214">
        <f>開設1年目収入!F33</f>
        <v>0</v>
      </c>
      <c r="G34" s="259" t="s">
        <v>199</v>
      </c>
      <c r="H34" s="236"/>
      <c r="I34" s="216">
        <f>開設1年目収入!I33</f>
        <v>764</v>
      </c>
      <c r="J34" s="217" t="s">
        <v>200</v>
      </c>
      <c r="K34" s="218">
        <f>開設1年目収入!W33</f>
        <v>0</v>
      </c>
      <c r="L34" s="218">
        <f t="shared" si="3"/>
        <v>0</v>
      </c>
      <c r="M34" s="218">
        <f t="shared" si="3"/>
        <v>0</v>
      </c>
      <c r="N34" s="218">
        <f t="shared" si="3"/>
        <v>0</v>
      </c>
      <c r="O34" s="219">
        <f t="shared" si="3"/>
        <v>0</v>
      </c>
      <c r="P34" s="44"/>
      <c r="X34" s="44"/>
      <c r="Y34" s="44"/>
      <c r="Z34" s="44"/>
      <c r="AA34" s="44"/>
    </row>
    <row r="35" spans="2:27" ht="18" customHeight="1" x14ac:dyDescent="0.15">
      <c r="B35" s="210"/>
      <c r="C35" s="261"/>
      <c r="D35" s="212" t="s">
        <v>203</v>
      </c>
      <c r="E35" s="213" t="s">
        <v>202</v>
      </c>
      <c r="F35" s="214">
        <f>開設1年目収入!F34</f>
        <v>6</v>
      </c>
      <c r="G35" s="259" t="s">
        <v>199</v>
      </c>
      <c r="H35" s="236"/>
      <c r="I35" s="216">
        <f>開設1年目収入!I34</f>
        <v>838</v>
      </c>
      <c r="J35" s="217" t="s">
        <v>200</v>
      </c>
      <c r="K35" s="218">
        <f>開設1年目収入!W34</f>
        <v>11167</v>
      </c>
      <c r="L35" s="218">
        <f t="shared" si="3"/>
        <v>15599</v>
      </c>
      <c r="M35" s="218">
        <f t="shared" si="3"/>
        <v>15599</v>
      </c>
      <c r="N35" s="218">
        <f t="shared" si="3"/>
        <v>15599</v>
      </c>
      <c r="O35" s="219">
        <f t="shared" si="3"/>
        <v>15599</v>
      </c>
      <c r="P35" s="44"/>
      <c r="X35" s="44"/>
      <c r="Y35" s="44"/>
      <c r="Z35" s="44"/>
      <c r="AA35" s="44"/>
    </row>
    <row r="36" spans="2:27" ht="18" customHeight="1" x14ac:dyDescent="0.15">
      <c r="B36" s="210"/>
      <c r="C36" s="261"/>
      <c r="D36" s="212" t="s">
        <v>204</v>
      </c>
      <c r="E36" s="213" t="s">
        <v>202</v>
      </c>
      <c r="F36" s="214">
        <f>開設1年目収入!F35</f>
        <v>5</v>
      </c>
      <c r="G36" s="259" t="s">
        <v>199</v>
      </c>
      <c r="H36" s="236"/>
      <c r="I36" s="216">
        <f>開設1年目収入!I35</f>
        <v>908</v>
      </c>
      <c r="J36" s="217" t="s">
        <v>200</v>
      </c>
      <c r="K36" s="218">
        <f>開設1年目収入!W35</f>
        <v>10084</v>
      </c>
      <c r="L36" s="218">
        <f t="shared" si="3"/>
        <v>14085</v>
      </c>
      <c r="M36" s="218">
        <f t="shared" si="3"/>
        <v>14085</v>
      </c>
      <c r="N36" s="218">
        <f t="shared" si="3"/>
        <v>14085</v>
      </c>
      <c r="O36" s="219">
        <f t="shared" si="3"/>
        <v>14085</v>
      </c>
      <c r="P36" s="44"/>
      <c r="X36" s="44"/>
      <c r="Y36" s="44"/>
      <c r="Z36" s="44"/>
      <c r="AA36" s="44"/>
    </row>
    <row r="37" spans="2:27" ht="18" customHeight="1" x14ac:dyDescent="0.15">
      <c r="B37" s="210"/>
      <c r="C37" s="262"/>
      <c r="D37" s="212" t="s">
        <v>206</v>
      </c>
      <c r="E37" s="213" t="s">
        <v>202</v>
      </c>
      <c r="F37" s="214">
        <f>開設1年目収入!F36</f>
        <v>4</v>
      </c>
      <c r="G37" s="259" t="s">
        <v>199</v>
      </c>
      <c r="H37" s="236"/>
      <c r="I37" s="216">
        <f>開設1年目収入!I36</f>
        <v>976</v>
      </c>
      <c r="J37" s="217" t="s">
        <v>200</v>
      </c>
      <c r="K37" s="218">
        <f>開設1年目収入!W36</f>
        <v>8669</v>
      </c>
      <c r="L37" s="218">
        <f t="shared" si="3"/>
        <v>12112</v>
      </c>
      <c r="M37" s="218">
        <f t="shared" si="3"/>
        <v>12112</v>
      </c>
      <c r="N37" s="218">
        <f t="shared" si="3"/>
        <v>12112</v>
      </c>
      <c r="O37" s="219">
        <f t="shared" si="3"/>
        <v>12112</v>
      </c>
      <c r="P37" s="44"/>
      <c r="X37" s="44"/>
      <c r="Y37" s="44"/>
      <c r="Z37" s="44"/>
      <c r="AA37" s="44"/>
    </row>
    <row r="38" spans="2:27" ht="18" customHeight="1" x14ac:dyDescent="0.15">
      <c r="B38" s="210"/>
      <c r="C38" s="796" t="s">
        <v>207</v>
      </c>
      <c r="D38" s="799">
        <f>開設1年目収入!D37</f>
        <v>0</v>
      </c>
      <c r="E38" s="800"/>
      <c r="F38" s="800"/>
      <c r="G38" s="801"/>
      <c r="H38" s="236"/>
      <c r="I38" s="216">
        <f>開設1年目収入!I37</f>
        <v>0</v>
      </c>
      <c r="J38" s="217" t="s">
        <v>200</v>
      </c>
      <c r="K38" s="218">
        <f>開設1年目収入!W37</f>
        <v>0</v>
      </c>
      <c r="L38" s="218">
        <f t="shared" ref="L38:O39" si="4">ROUNDDOWN($I38*$D$32*L$32*365*$M$30/1000,)</f>
        <v>0</v>
      </c>
      <c r="M38" s="218">
        <f t="shared" si="4"/>
        <v>0</v>
      </c>
      <c r="N38" s="218">
        <f t="shared" si="4"/>
        <v>0</v>
      </c>
      <c r="O38" s="219">
        <f t="shared" si="4"/>
        <v>0</v>
      </c>
      <c r="P38" s="44"/>
      <c r="X38" s="44"/>
      <c r="Y38" s="44"/>
      <c r="Z38" s="44"/>
      <c r="AA38" s="44"/>
    </row>
    <row r="39" spans="2:27" ht="18" customHeight="1" x14ac:dyDescent="0.15">
      <c r="B39" s="210"/>
      <c r="C39" s="797"/>
      <c r="D39" s="799">
        <f>開設1年目収入!D38</f>
        <v>0</v>
      </c>
      <c r="E39" s="800"/>
      <c r="F39" s="800"/>
      <c r="G39" s="801"/>
      <c r="H39" s="240"/>
      <c r="I39" s="216">
        <f>開設1年目収入!I38</f>
        <v>0</v>
      </c>
      <c r="J39" s="217" t="s">
        <v>200</v>
      </c>
      <c r="K39" s="218">
        <f>開設1年目収入!W38</f>
        <v>0</v>
      </c>
      <c r="L39" s="218">
        <f t="shared" si="4"/>
        <v>0</v>
      </c>
      <c r="M39" s="218">
        <f t="shared" si="4"/>
        <v>0</v>
      </c>
      <c r="N39" s="218">
        <f t="shared" si="4"/>
        <v>0</v>
      </c>
      <c r="O39" s="219">
        <f t="shared" si="4"/>
        <v>0</v>
      </c>
      <c r="P39" s="44"/>
      <c r="X39" s="44"/>
      <c r="Y39" s="44"/>
      <c r="Z39" s="44"/>
      <c r="AA39" s="44"/>
    </row>
    <row r="40" spans="2:27" ht="18" customHeight="1" x14ac:dyDescent="0.15">
      <c r="B40" s="210"/>
      <c r="C40" s="798"/>
      <c r="D40" s="802" t="s">
        <v>208</v>
      </c>
      <c r="E40" s="803"/>
      <c r="F40" s="803"/>
      <c r="G40" s="804"/>
      <c r="H40" s="263"/>
      <c r="I40" s="222">
        <v>5.8999999999999997E-2</v>
      </c>
      <c r="J40" s="223"/>
      <c r="K40" s="224">
        <f>開設1年目収入!W39</f>
        <v>1365</v>
      </c>
      <c r="L40" s="218">
        <f>ROUNDDOWN(SUM(L33:L39)*$I40,0)</f>
        <v>2465</v>
      </c>
      <c r="M40" s="224">
        <f>ROUNDDOWN(SUM(M33:M39)*$I40,0)</f>
        <v>2465</v>
      </c>
      <c r="N40" s="224">
        <f>ROUNDDOWN(SUM(N33:N39)*$I40,0)</f>
        <v>2465</v>
      </c>
      <c r="O40" s="225">
        <f>ROUNDDOWN(SUM(O33:O39)*$I40,0)</f>
        <v>2465</v>
      </c>
      <c r="P40" s="44"/>
      <c r="X40" s="44"/>
      <c r="Y40" s="44"/>
      <c r="Z40" s="44"/>
      <c r="AA40" s="44"/>
    </row>
    <row r="41" spans="2:27" ht="18" customHeight="1" x14ac:dyDescent="0.15">
      <c r="B41" s="762" t="s">
        <v>209</v>
      </c>
      <c r="C41" s="763"/>
      <c r="D41" s="763"/>
      <c r="E41" s="763"/>
      <c r="F41" s="763"/>
      <c r="G41" s="763"/>
      <c r="H41" s="763"/>
      <c r="I41" s="763"/>
      <c r="J41" s="764"/>
      <c r="K41" s="227">
        <f>SUM(K33:K40)</f>
        <v>31285</v>
      </c>
      <c r="L41" s="227">
        <f>SUM(L33:L40)</f>
        <v>44261</v>
      </c>
      <c r="M41" s="227">
        <f>SUM(M33:M40)</f>
        <v>44261</v>
      </c>
      <c r="N41" s="227">
        <f>SUM(N33:N40)</f>
        <v>44261</v>
      </c>
      <c r="O41" s="228">
        <f>SUM(O33:O40)</f>
        <v>44261</v>
      </c>
      <c r="P41" s="44"/>
      <c r="X41" s="44"/>
      <c r="Y41" s="44"/>
      <c r="Z41" s="44"/>
      <c r="AA41" s="44"/>
    </row>
    <row r="42" spans="2:27" ht="18" customHeight="1" x14ac:dyDescent="0.15">
      <c r="B42" s="229"/>
      <c r="C42" s="805" t="str">
        <f>開設1年目収入!C41:G41</f>
        <v>居住費</v>
      </c>
      <c r="D42" s="806"/>
      <c r="E42" s="806"/>
      <c r="F42" s="806"/>
      <c r="G42" s="807"/>
      <c r="H42" s="264"/>
      <c r="I42" s="265">
        <f>開設1年目収入!I41</f>
        <v>1970</v>
      </c>
      <c r="J42" s="266" t="s">
        <v>220</v>
      </c>
      <c r="K42" s="234">
        <f>開設1年目収入!W41</f>
        <v>7173</v>
      </c>
      <c r="L42" s="218">
        <f t="shared" ref="L42:O45" si="5">ROUNDDOWN($I42*$D$32*L$32*365/1000,)</f>
        <v>9167</v>
      </c>
      <c r="M42" s="234">
        <f t="shared" si="5"/>
        <v>9167</v>
      </c>
      <c r="N42" s="234">
        <f t="shared" si="5"/>
        <v>9167</v>
      </c>
      <c r="O42" s="235">
        <f t="shared" si="5"/>
        <v>9167</v>
      </c>
      <c r="P42" s="44"/>
      <c r="X42" s="44"/>
      <c r="Y42" s="44"/>
      <c r="Z42" s="44"/>
      <c r="AA42" s="44"/>
    </row>
    <row r="43" spans="2:27" ht="18" customHeight="1" x14ac:dyDescent="0.15">
      <c r="B43" s="210"/>
      <c r="C43" s="808" t="str">
        <f>開設1年目収入!C42:G42</f>
        <v>食費</v>
      </c>
      <c r="D43" s="800"/>
      <c r="E43" s="800"/>
      <c r="F43" s="800"/>
      <c r="G43" s="801"/>
      <c r="H43" s="236"/>
      <c r="I43" s="214">
        <f>開設1年目収入!I42</f>
        <v>1380</v>
      </c>
      <c r="J43" s="217" t="s">
        <v>220</v>
      </c>
      <c r="K43" s="218">
        <f>開設1年目収入!W42</f>
        <v>5023</v>
      </c>
      <c r="L43" s="218">
        <f t="shared" si="5"/>
        <v>6422</v>
      </c>
      <c r="M43" s="218">
        <f t="shared" si="5"/>
        <v>6422</v>
      </c>
      <c r="N43" s="218">
        <f t="shared" si="5"/>
        <v>6422</v>
      </c>
      <c r="O43" s="219">
        <f t="shared" si="5"/>
        <v>6422</v>
      </c>
      <c r="P43" s="44"/>
      <c r="X43" s="44"/>
      <c r="Y43" s="44"/>
      <c r="Z43" s="44"/>
      <c r="AA43" s="44"/>
    </row>
    <row r="44" spans="2:27" ht="18" customHeight="1" x14ac:dyDescent="0.15">
      <c r="B44" s="210"/>
      <c r="C44" s="808" t="str">
        <f>開設1年目収入!C43:G43</f>
        <v>日常生活費</v>
      </c>
      <c r="D44" s="800"/>
      <c r="E44" s="800"/>
      <c r="F44" s="800"/>
      <c r="G44" s="801"/>
      <c r="H44" s="236"/>
      <c r="I44" s="214">
        <f>開設1年目収入!I43</f>
        <v>100</v>
      </c>
      <c r="J44" s="217" t="s">
        <v>220</v>
      </c>
      <c r="K44" s="218">
        <f>開設1年目収入!W43</f>
        <v>360</v>
      </c>
      <c r="L44" s="218">
        <f t="shared" si="5"/>
        <v>465</v>
      </c>
      <c r="M44" s="218">
        <f t="shared" si="5"/>
        <v>465</v>
      </c>
      <c r="N44" s="218">
        <f t="shared" si="5"/>
        <v>465</v>
      </c>
      <c r="O44" s="219">
        <f t="shared" si="5"/>
        <v>465</v>
      </c>
      <c r="P44" s="44"/>
      <c r="X44" s="44"/>
      <c r="Y44" s="44"/>
      <c r="Z44" s="44"/>
      <c r="AA44" s="44"/>
    </row>
    <row r="45" spans="2:27" ht="18" customHeight="1" x14ac:dyDescent="0.15">
      <c r="B45" s="210"/>
      <c r="C45" s="809">
        <f>開設1年目収入!C44:G44</f>
        <v>0</v>
      </c>
      <c r="D45" s="803"/>
      <c r="E45" s="803"/>
      <c r="F45" s="803"/>
      <c r="G45" s="804"/>
      <c r="H45" s="263"/>
      <c r="I45" s="267">
        <f>開設1年目収入!I44</f>
        <v>0</v>
      </c>
      <c r="J45" s="268" t="s">
        <v>220</v>
      </c>
      <c r="K45" s="224">
        <f>開設1年目収入!W44</f>
        <v>0</v>
      </c>
      <c r="L45" s="218">
        <f t="shared" si="5"/>
        <v>0</v>
      </c>
      <c r="M45" s="224">
        <f t="shared" si="5"/>
        <v>0</v>
      </c>
      <c r="N45" s="224">
        <f t="shared" si="5"/>
        <v>0</v>
      </c>
      <c r="O45" s="225">
        <f t="shared" si="5"/>
        <v>0</v>
      </c>
      <c r="P45" s="44"/>
      <c r="X45" s="44"/>
      <c r="Y45" s="44"/>
      <c r="Z45" s="44"/>
      <c r="AA45" s="44"/>
    </row>
    <row r="46" spans="2:27" ht="18" customHeight="1" x14ac:dyDescent="0.15">
      <c r="B46" s="810" t="s">
        <v>214</v>
      </c>
      <c r="C46" s="811"/>
      <c r="D46" s="811"/>
      <c r="E46" s="811"/>
      <c r="F46" s="811"/>
      <c r="G46" s="811"/>
      <c r="H46" s="811"/>
      <c r="I46" s="811"/>
      <c r="J46" s="812"/>
      <c r="K46" s="227">
        <f>SUM(K42:K45)</f>
        <v>12556</v>
      </c>
      <c r="L46" s="227">
        <f>SUM(L42:L45)</f>
        <v>16054</v>
      </c>
      <c r="M46" s="227">
        <f>SUM(M42:M45)</f>
        <v>16054</v>
      </c>
      <c r="N46" s="227">
        <f>SUM(N42:N45)</f>
        <v>16054</v>
      </c>
      <c r="O46" s="228">
        <f>SUM(O42:O45)</f>
        <v>16054</v>
      </c>
      <c r="P46" s="44"/>
      <c r="X46" s="44"/>
      <c r="Y46" s="44"/>
      <c r="Z46" s="44"/>
      <c r="AA46" s="44"/>
    </row>
    <row r="47" spans="2:27" ht="18" customHeight="1" thickBot="1" x14ac:dyDescent="0.2">
      <c r="B47" s="765" t="s">
        <v>215</v>
      </c>
      <c r="C47" s="766"/>
      <c r="D47" s="766"/>
      <c r="E47" s="766"/>
      <c r="F47" s="766"/>
      <c r="G47" s="766"/>
      <c r="H47" s="766"/>
      <c r="I47" s="766"/>
      <c r="J47" s="767"/>
      <c r="K47" s="244">
        <f>SUM(K46,K41)</f>
        <v>43841</v>
      </c>
      <c r="L47" s="244">
        <f>SUM(L46,L41)</f>
        <v>60315</v>
      </c>
      <c r="M47" s="244">
        <f>SUM(M46,M41)</f>
        <v>60315</v>
      </c>
      <c r="N47" s="244">
        <f>SUM(N46,N41)</f>
        <v>60315</v>
      </c>
      <c r="O47" s="245">
        <f>SUM(O46,O41)</f>
        <v>60315</v>
      </c>
      <c r="P47" s="44"/>
      <c r="X47" s="44"/>
      <c r="Y47" s="44"/>
      <c r="Z47" s="44"/>
      <c r="AA47" s="44"/>
    </row>
    <row r="48" spans="2:27" ht="17.100000000000001" customHeight="1" x14ac:dyDescent="0.15">
      <c r="B48" s="127"/>
      <c r="C48" s="127"/>
      <c r="D48" s="127"/>
      <c r="E48" s="127"/>
      <c r="F48" s="127"/>
      <c r="G48" s="127"/>
      <c r="H48" s="127"/>
      <c r="I48" s="127"/>
      <c r="J48" s="127"/>
      <c r="K48" s="246"/>
      <c r="L48" s="246"/>
      <c r="M48" s="246"/>
      <c r="N48" s="246"/>
      <c r="O48" s="246"/>
      <c r="P48" s="44"/>
      <c r="X48" s="44"/>
      <c r="Y48" s="44"/>
      <c r="Z48" s="44"/>
      <c r="AA48" s="44"/>
    </row>
    <row r="49" spans="2:27" ht="17.100000000000001" customHeight="1" thickBot="1" x14ac:dyDescent="0.2">
      <c r="B49" s="795" t="s">
        <v>237</v>
      </c>
      <c r="C49" s="795"/>
      <c r="D49" s="795"/>
      <c r="E49" s="795"/>
      <c r="F49" s="795"/>
      <c r="G49" s="795"/>
      <c r="H49" s="795"/>
      <c r="I49" s="795"/>
      <c r="J49" s="795"/>
      <c r="K49" s="59"/>
      <c r="L49" s="269" t="s">
        <v>189</v>
      </c>
      <c r="M49" s="270"/>
      <c r="N49" s="269"/>
      <c r="O49" s="269" t="s">
        <v>238</v>
      </c>
      <c r="P49" s="44"/>
      <c r="X49" s="44"/>
      <c r="Y49" s="44"/>
      <c r="Z49" s="44"/>
      <c r="AA49" s="44"/>
    </row>
    <row r="50" spans="2:27" ht="15.95" customHeight="1" thickBot="1" x14ac:dyDescent="0.2">
      <c r="B50" s="778"/>
      <c r="C50" s="779"/>
      <c r="D50" s="779"/>
      <c r="E50" s="779"/>
      <c r="F50" s="779"/>
      <c r="G50" s="779"/>
      <c r="H50" s="780" t="s">
        <v>191</v>
      </c>
      <c r="I50" s="781"/>
      <c r="J50" s="782"/>
      <c r="K50" s="271" t="s">
        <v>239</v>
      </c>
      <c r="L50" s="272" t="s">
        <v>240</v>
      </c>
      <c r="M50" s="272" t="s">
        <v>241</v>
      </c>
      <c r="N50" s="272" t="s">
        <v>242</v>
      </c>
      <c r="O50" s="273" t="s">
        <v>243</v>
      </c>
      <c r="P50" s="44"/>
      <c r="X50" s="44"/>
      <c r="Y50" s="44"/>
      <c r="Z50" s="44"/>
      <c r="AA50" s="44"/>
    </row>
    <row r="51" spans="2:27" ht="15.95" customHeight="1" x14ac:dyDescent="0.15">
      <c r="B51" s="783" t="s">
        <v>194</v>
      </c>
      <c r="C51" s="784"/>
      <c r="D51" s="274"/>
      <c r="E51" s="205" t="s">
        <v>195</v>
      </c>
      <c r="F51" s="205"/>
      <c r="G51" s="205"/>
      <c r="H51" s="784" t="s">
        <v>196</v>
      </c>
      <c r="I51" s="784"/>
      <c r="J51" s="785"/>
      <c r="K51" s="275"/>
      <c r="L51" s="276"/>
      <c r="M51" s="277"/>
      <c r="N51" s="277"/>
      <c r="O51" s="278"/>
      <c r="P51" s="44"/>
      <c r="X51" s="44"/>
      <c r="Y51" s="44"/>
      <c r="Z51" s="44"/>
      <c r="AA51" s="44"/>
    </row>
    <row r="52" spans="2:27" ht="15.95" customHeight="1" x14ac:dyDescent="0.15">
      <c r="B52" s="210"/>
      <c r="C52" s="279" t="s">
        <v>244</v>
      </c>
      <c r="D52" s="279"/>
      <c r="E52" s="279"/>
      <c r="F52" s="279"/>
      <c r="G52" s="279"/>
      <c r="H52" s="279"/>
      <c r="I52" s="280" t="s">
        <v>245</v>
      </c>
      <c r="J52" s="281" t="s">
        <v>246</v>
      </c>
      <c r="K52" s="282"/>
      <c r="L52" s="283"/>
      <c r="M52" s="283"/>
      <c r="N52" s="283"/>
      <c r="O52" s="284"/>
      <c r="P52" s="44"/>
      <c r="X52" s="44"/>
      <c r="Y52" s="44"/>
      <c r="Z52" s="44"/>
      <c r="AA52" s="44"/>
    </row>
    <row r="53" spans="2:27" ht="15.95" customHeight="1" x14ac:dyDescent="0.15">
      <c r="B53" s="210"/>
      <c r="C53" s="279"/>
      <c r="D53" s="212" t="s">
        <v>247</v>
      </c>
      <c r="E53" s="213" t="s">
        <v>248</v>
      </c>
      <c r="F53" s="285"/>
      <c r="G53" s="215" t="s">
        <v>199</v>
      </c>
      <c r="H53" s="212"/>
      <c r="I53" s="286"/>
      <c r="J53" s="217" t="s">
        <v>249</v>
      </c>
      <c r="K53" s="287">
        <f>ROUNDDOWN($F53*$I53*365*$M$49*K$51/1000,)</f>
        <v>0</v>
      </c>
      <c r="L53" s="218">
        <f t="shared" ref="L53:O65" si="6">ROUNDDOWN($F53*$I53*365*$M$49*L$51/1000,)</f>
        <v>0</v>
      </c>
      <c r="M53" s="218">
        <f t="shared" si="6"/>
        <v>0</v>
      </c>
      <c r="N53" s="218">
        <f t="shared" si="6"/>
        <v>0</v>
      </c>
      <c r="O53" s="219">
        <f t="shared" si="6"/>
        <v>0</v>
      </c>
      <c r="P53" s="44"/>
      <c r="X53" s="44"/>
      <c r="Y53" s="44"/>
      <c r="Z53" s="44"/>
      <c r="AA53" s="44"/>
    </row>
    <row r="54" spans="2:27" ht="15.95" customHeight="1" x14ac:dyDescent="0.15">
      <c r="B54" s="210"/>
      <c r="C54" s="279"/>
      <c r="D54" s="212" t="s">
        <v>250</v>
      </c>
      <c r="E54" s="213" t="s">
        <v>251</v>
      </c>
      <c r="F54" s="285"/>
      <c r="G54" s="215" t="s">
        <v>199</v>
      </c>
      <c r="H54" s="212"/>
      <c r="I54" s="286"/>
      <c r="J54" s="217" t="s">
        <v>249</v>
      </c>
      <c r="K54" s="287">
        <f t="shared" ref="K54:K65" si="7">ROUNDDOWN($F54*$I54*365*$M$49*K$51/1000,)</f>
        <v>0</v>
      </c>
      <c r="L54" s="218">
        <f t="shared" si="6"/>
        <v>0</v>
      </c>
      <c r="M54" s="218">
        <f t="shared" si="6"/>
        <v>0</v>
      </c>
      <c r="N54" s="218">
        <f t="shared" si="6"/>
        <v>0</v>
      </c>
      <c r="O54" s="219">
        <f t="shared" si="6"/>
        <v>0</v>
      </c>
      <c r="P54" s="44"/>
      <c r="X54" s="44"/>
      <c r="Y54" s="44"/>
      <c r="Z54" s="44"/>
      <c r="AA54" s="44"/>
    </row>
    <row r="55" spans="2:27" ht="15.95" customHeight="1" x14ac:dyDescent="0.15">
      <c r="B55" s="210"/>
      <c r="C55" s="211"/>
      <c r="D55" s="212" t="s">
        <v>197</v>
      </c>
      <c r="E55" s="213" t="s">
        <v>251</v>
      </c>
      <c r="F55" s="285"/>
      <c r="G55" s="215" t="s">
        <v>199</v>
      </c>
      <c r="H55" s="212"/>
      <c r="I55" s="286"/>
      <c r="J55" s="217" t="s">
        <v>249</v>
      </c>
      <c r="K55" s="287">
        <f t="shared" si="7"/>
        <v>0</v>
      </c>
      <c r="L55" s="218">
        <f t="shared" si="6"/>
        <v>0</v>
      </c>
      <c r="M55" s="218">
        <f t="shared" si="6"/>
        <v>0</v>
      </c>
      <c r="N55" s="218">
        <f t="shared" si="6"/>
        <v>0</v>
      </c>
      <c r="O55" s="219">
        <f t="shared" si="6"/>
        <v>0</v>
      </c>
      <c r="P55" s="44"/>
      <c r="X55" s="44"/>
      <c r="Y55" s="44"/>
      <c r="Z55" s="44"/>
      <c r="AA55" s="44"/>
    </row>
    <row r="56" spans="2:27" ht="15.95" customHeight="1" x14ac:dyDescent="0.15">
      <c r="B56" s="210"/>
      <c r="C56" s="211"/>
      <c r="D56" s="212" t="s">
        <v>201</v>
      </c>
      <c r="E56" s="213" t="s">
        <v>251</v>
      </c>
      <c r="F56" s="285"/>
      <c r="G56" s="215" t="s">
        <v>199</v>
      </c>
      <c r="H56" s="212"/>
      <c r="I56" s="286"/>
      <c r="J56" s="217" t="s">
        <v>249</v>
      </c>
      <c r="K56" s="287">
        <f t="shared" si="7"/>
        <v>0</v>
      </c>
      <c r="L56" s="218">
        <f t="shared" si="6"/>
        <v>0</v>
      </c>
      <c r="M56" s="218">
        <f t="shared" si="6"/>
        <v>0</v>
      </c>
      <c r="N56" s="218">
        <f t="shared" si="6"/>
        <v>0</v>
      </c>
      <c r="O56" s="219">
        <f t="shared" si="6"/>
        <v>0</v>
      </c>
      <c r="P56" s="44"/>
      <c r="X56" s="44"/>
      <c r="Y56" s="44"/>
      <c r="Z56" s="44"/>
      <c r="AA56" s="44"/>
    </row>
    <row r="57" spans="2:27" ht="15.95" customHeight="1" x14ac:dyDescent="0.15">
      <c r="B57" s="210"/>
      <c r="C57" s="211"/>
      <c r="D57" s="212" t="s">
        <v>203</v>
      </c>
      <c r="E57" s="213" t="s">
        <v>251</v>
      </c>
      <c r="F57" s="285"/>
      <c r="G57" s="215" t="s">
        <v>199</v>
      </c>
      <c r="H57" s="212"/>
      <c r="I57" s="286"/>
      <c r="J57" s="217" t="s">
        <v>249</v>
      </c>
      <c r="K57" s="287">
        <f t="shared" si="7"/>
        <v>0</v>
      </c>
      <c r="L57" s="218">
        <f t="shared" si="6"/>
        <v>0</v>
      </c>
      <c r="M57" s="218">
        <f t="shared" si="6"/>
        <v>0</v>
      </c>
      <c r="N57" s="218">
        <f t="shared" si="6"/>
        <v>0</v>
      </c>
      <c r="O57" s="219">
        <f t="shared" si="6"/>
        <v>0</v>
      </c>
      <c r="P57" s="44"/>
      <c r="X57" s="44"/>
      <c r="Y57" s="44"/>
      <c r="Z57" s="44"/>
      <c r="AA57" s="44"/>
    </row>
    <row r="58" spans="2:27" ht="15.95" customHeight="1" x14ac:dyDescent="0.15">
      <c r="B58" s="210"/>
      <c r="C58" s="211"/>
      <c r="D58" s="212" t="s">
        <v>204</v>
      </c>
      <c r="E58" s="213" t="s">
        <v>251</v>
      </c>
      <c r="F58" s="285"/>
      <c r="G58" s="215" t="s">
        <v>199</v>
      </c>
      <c r="H58" s="212"/>
      <c r="I58" s="286"/>
      <c r="J58" s="217" t="s">
        <v>249</v>
      </c>
      <c r="K58" s="287">
        <f t="shared" si="7"/>
        <v>0</v>
      </c>
      <c r="L58" s="218">
        <f t="shared" si="6"/>
        <v>0</v>
      </c>
      <c r="M58" s="218">
        <f t="shared" si="6"/>
        <v>0</v>
      </c>
      <c r="N58" s="218">
        <f t="shared" si="6"/>
        <v>0</v>
      </c>
      <c r="O58" s="219">
        <f t="shared" si="6"/>
        <v>0</v>
      </c>
      <c r="P58" s="44"/>
      <c r="X58" s="44"/>
      <c r="Y58" s="44"/>
      <c r="Z58" s="44"/>
      <c r="AA58" s="44"/>
    </row>
    <row r="59" spans="2:27" ht="15.95" customHeight="1" x14ac:dyDescent="0.15">
      <c r="B59" s="210"/>
      <c r="C59" s="220"/>
      <c r="D59" s="212" t="s">
        <v>206</v>
      </c>
      <c r="E59" s="213" t="s">
        <v>252</v>
      </c>
      <c r="F59" s="285"/>
      <c r="G59" s="215" t="s">
        <v>199</v>
      </c>
      <c r="H59" s="212"/>
      <c r="I59" s="286"/>
      <c r="J59" s="217" t="s">
        <v>249</v>
      </c>
      <c r="K59" s="287">
        <f t="shared" si="7"/>
        <v>0</v>
      </c>
      <c r="L59" s="218">
        <f t="shared" si="6"/>
        <v>0</v>
      </c>
      <c r="M59" s="218">
        <f t="shared" si="6"/>
        <v>0</v>
      </c>
      <c r="N59" s="218">
        <f t="shared" si="6"/>
        <v>0</v>
      </c>
      <c r="O59" s="219">
        <f t="shared" si="6"/>
        <v>0</v>
      </c>
      <c r="P59" s="44"/>
      <c r="X59" s="44"/>
      <c r="Y59" s="44"/>
      <c r="Z59" s="44"/>
      <c r="AA59" s="44"/>
    </row>
    <row r="60" spans="2:27" ht="15.95" customHeight="1" x14ac:dyDescent="0.15">
      <c r="B60" s="210"/>
      <c r="C60" s="786" t="s">
        <v>207</v>
      </c>
      <c r="D60" s="789"/>
      <c r="E60" s="789"/>
      <c r="F60" s="789"/>
      <c r="G60" s="790"/>
      <c r="H60" s="212"/>
      <c r="I60" s="286"/>
      <c r="J60" s="217" t="s">
        <v>249</v>
      </c>
      <c r="K60" s="287">
        <f t="shared" si="7"/>
        <v>0</v>
      </c>
      <c r="L60" s="218">
        <f t="shared" si="6"/>
        <v>0</v>
      </c>
      <c r="M60" s="218">
        <f t="shared" si="6"/>
        <v>0</v>
      </c>
      <c r="N60" s="218">
        <f t="shared" si="6"/>
        <v>0</v>
      </c>
      <c r="O60" s="219">
        <f t="shared" si="6"/>
        <v>0</v>
      </c>
      <c r="P60" s="44"/>
      <c r="X60" s="44"/>
      <c r="Y60" s="44"/>
      <c r="Z60" s="44"/>
      <c r="AA60" s="44"/>
    </row>
    <row r="61" spans="2:27" ht="15.95" customHeight="1" x14ac:dyDescent="0.15">
      <c r="B61" s="210"/>
      <c r="C61" s="787"/>
      <c r="D61" s="789"/>
      <c r="E61" s="789"/>
      <c r="F61" s="789"/>
      <c r="G61" s="790"/>
      <c r="H61" s="212"/>
      <c r="I61" s="286"/>
      <c r="J61" s="217" t="s">
        <v>249</v>
      </c>
      <c r="K61" s="287">
        <f t="shared" si="7"/>
        <v>0</v>
      </c>
      <c r="L61" s="218">
        <f t="shared" si="6"/>
        <v>0</v>
      </c>
      <c r="M61" s="218">
        <f t="shared" si="6"/>
        <v>0</v>
      </c>
      <c r="N61" s="218">
        <f t="shared" si="6"/>
        <v>0</v>
      </c>
      <c r="O61" s="219">
        <f t="shared" si="6"/>
        <v>0</v>
      </c>
      <c r="P61" s="44"/>
      <c r="X61" s="44"/>
      <c r="Y61" s="44"/>
      <c r="Z61" s="44"/>
      <c r="AA61" s="44"/>
    </row>
    <row r="62" spans="2:27" ht="15.95" customHeight="1" x14ac:dyDescent="0.15">
      <c r="B62" s="210"/>
      <c r="C62" s="787"/>
      <c r="D62" s="789"/>
      <c r="E62" s="789"/>
      <c r="F62" s="789"/>
      <c r="G62" s="790"/>
      <c r="H62" s="212"/>
      <c r="I62" s="286"/>
      <c r="J62" s="217" t="s">
        <v>249</v>
      </c>
      <c r="K62" s="287">
        <f t="shared" si="7"/>
        <v>0</v>
      </c>
      <c r="L62" s="218">
        <f t="shared" si="6"/>
        <v>0</v>
      </c>
      <c r="M62" s="218">
        <f t="shared" si="6"/>
        <v>0</v>
      </c>
      <c r="N62" s="218">
        <f t="shared" si="6"/>
        <v>0</v>
      </c>
      <c r="O62" s="219">
        <f t="shared" si="6"/>
        <v>0</v>
      </c>
      <c r="P62" s="44"/>
      <c r="X62" s="44"/>
      <c r="Y62" s="44"/>
      <c r="Z62" s="44"/>
      <c r="AA62" s="44"/>
    </row>
    <row r="63" spans="2:27" ht="15.95" customHeight="1" x14ac:dyDescent="0.15">
      <c r="B63" s="210"/>
      <c r="C63" s="787"/>
      <c r="D63" s="789"/>
      <c r="E63" s="789"/>
      <c r="F63" s="789"/>
      <c r="G63" s="790"/>
      <c r="H63" s="212"/>
      <c r="I63" s="286"/>
      <c r="J63" s="217" t="s">
        <v>249</v>
      </c>
      <c r="K63" s="287">
        <f t="shared" si="7"/>
        <v>0</v>
      </c>
      <c r="L63" s="218">
        <f t="shared" si="6"/>
        <v>0</v>
      </c>
      <c r="M63" s="218">
        <f t="shared" si="6"/>
        <v>0</v>
      </c>
      <c r="N63" s="218">
        <f t="shared" si="6"/>
        <v>0</v>
      </c>
      <c r="O63" s="219">
        <f t="shared" si="6"/>
        <v>0</v>
      </c>
      <c r="P63" s="44"/>
      <c r="X63" s="44"/>
      <c r="Y63" s="44"/>
      <c r="Z63" s="44"/>
      <c r="AA63" s="44"/>
    </row>
    <row r="64" spans="2:27" ht="15.95" customHeight="1" x14ac:dyDescent="0.15">
      <c r="B64" s="210"/>
      <c r="C64" s="787"/>
      <c r="D64" s="789"/>
      <c r="E64" s="789"/>
      <c r="F64" s="789"/>
      <c r="G64" s="790"/>
      <c r="H64" s="212"/>
      <c r="I64" s="286"/>
      <c r="J64" s="217" t="s">
        <v>249</v>
      </c>
      <c r="K64" s="287">
        <f t="shared" si="7"/>
        <v>0</v>
      </c>
      <c r="L64" s="218">
        <f t="shared" si="6"/>
        <v>0</v>
      </c>
      <c r="M64" s="218">
        <f t="shared" si="6"/>
        <v>0</v>
      </c>
      <c r="N64" s="218">
        <f t="shared" si="6"/>
        <v>0</v>
      </c>
      <c r="O64" s="219">
        <f t="shared" si="6"/>
        <v>0</v>
      </c>
      <c r="P64" s="44"/>
      <c r="X64" s="44"/>
      <c r="Y64" s="44"/>
      <c r="Z64" s="44"/>
      <c r="AA64" s="44"/>
    </row>
    <row r="65" spans="2:27" ht="15.95" customHeight="1" x14ac:dyDescent="0.15">
      <c r="B65" s="210"/>
      <c r="C65" s="788"/>
      <c r="D65" s="789"/>
      <c r="E65" s="789"/>
      <c r="F65" s="789"/>
      <c r="G65" s="790"/>
      <c r="H65" s="221"/>
      <c r="I65" s="288"/>
      <c r="J65" s="289" t="s">
        <v>249</v>
      </c>
      <c r="K65" s="290">
        <f t="shared" si="7"/>
        <v>0</v>
      </c>
      <c r="L65" s="224">
        <f t="shared" si="6"/>
        <v>0</v>
      </c>
      <c r="M65" s="224">
        <f t="shared" si="6"/>
        <v>0</v>
      </c>
      <c r="N65" s="224">
        <f t="shared" si="6"/>
        <v>0</v>
      </c>
      <c r="O65" s="225">
        <f t="shared" si="6"/>
        <v>0</v>
      </c>
      <c r="P65" s="44"/>
      <c r="X65" s="44"/>
      <c r="Y65" s="44"/>
      <c r="Z65" s="44"/>
      <c r="AA65" s="44"/>
    </row>
    <row r="66" spans="2:27" ht="15.95" customHeight="1" x14ac:dyDescent="0.15">
      <c r="B66" s="762" t="s">
        <v>209</v>
      </c>
      <c r="C66" s="763"/>
      <c r="D66" s="763"/>
      <c r="E66" s="763"/>
      <c r="F66" s="763"/>
      <c r="G66" s="763"/>
      <c r="H66" s="763"/>
      <c r="I66" s="763"/>
      <c r="J66" s="764"/>
      <c r="K66" s="291">
        <f>SUM(K53:K65)</f>
        <v>0</v>
      </c>
      <c r="L66" s="226">
        <f>SUM(L53:L65)</f>
        <v>0</v>
      </c>
      <c r="M66" s="227">
        <f>SUM(M53:M65)</f>
        <v>0</v>
      </c>
      <c r="N66" s="227">
        <f>SUM(N53:N65)</f>
        <v>0</v>
      </c>
      <c r="O66" s="228">
        <f>SUM(O53:O65)</f>
        <v>0</v>
      </c>
      <c r="P66" s="44"/>
      <c r="X66" s="44"/>
      <c r="Y66" s="44"/>
      <c r="Z66" s="44"/>
      <c r="AA66" s="44"/>
    </row>
    <row r="67" spans="2:27" ht="15.95" customHeight="1" x14ac:dyDescent="0.15">
      <c r="B67" s="229"/>
      <c r="C67" s="791"/>
      <c r="D67" s="792"/>
      <c r="E67" s="792"/>
      <c r="F67" s="792"/>
      <c r="G67" s="793"/>
      <c r="H67" s="292"/>
      <c r="I67" s="293"/>
      <c r="J67" s="294" t="s">
        <v>220</v>
      </c>
      <c r="K67" s="295">
        <f>ROUNDDOWN($I67*$C$5*K$51*365/1000,)</f>
        <v>0</v>
      </c>
      <c r="L67" s="233">
        <f t="shared" ref="L67:O70" si="8">ROUNDDOWN($I67*$C$5*L$51*365/1000,)</f>
        <v>0</v>
      </c>
      <c r="M67" s="234">
        <f t="shared" si="8"/>
        <v>0</v>
      </c>
      <c r="N67" s="234">
        <f t="shared" si="8"/>
        <v>0</v>
      </c>
      <c r="O67" s="235">
        <f t="shared" si="8"/>
        <v>0</v>
      </c>
      <c r="P67" s="44"/>
      <c r="X67" s="44"/>
      <c r="Y67" s="44"/>
      <c r="Z67" s="44"/>
      <c r="AA67" s="44"/>
    </row>
    <row r="68" spans="2:27" ht="15.95" customHeight="1" x14ac:dyDescent="0.15">
      <c r="B68" s="210"/>
      <c r="C68" s="794"/>
      <c r="D68" s="789"/>
      <c r="E68" s="789"/>
      <c r="F68" s="789"/>
      <c r="G68" s="790"/>
      <c r="H68" s="212"/>
      <c r="I68" s="285"/>
      <c r="J68" s="217" t="s">
        <v>220</v>
      </c>
      <c r="K68" s="296">
        <f>ROUNDDOWN($I68*$C$5*K$51*365/1000,)</f>
        <v>0</v>
      </c>
      <c r="L68" s="297">
        <f t="shared" si="8"/>
        <v>0</v>
      </c>
      <c r="M68" s="218">
        <f t="shared" si="8"/>
        <v>0</v>
      </c>
      <c r="N68" s="218">
        <f t="shared" si="8"/>
        <v>0</v>
      </c>
      <c r="O68" s="219">
        <f t="shared" si="8"/>
        <v>0</v>
      </c>
      <c r="P68" s="44"/>
      <c r="X68" s="44"/>
      <c r="Y68" s="44"/>
      <c r="Z68" s="44"/>
      <c r="AA68" s="44"/>
    </row>
    <row r="69" spans="2:27" ht="15.95" customHeight="1" x14ac:dyDescent="0.15">
      <c r="B69" s="210"/>
      <c r="C69" s="794"/>
      <c r="D69" s="789"/>
      <c r="E69" s="789"/>
      <c r="F69" s="789"/>
      <c r="G69" s="790"/>
      <c r="H69" s="212"/>
      <c r="I69" s="285"/>
      <c r="J69" s="217" t="s">
        <v>220</v>
      </c>
      <c r="K69" s="296">
        <f>ROUNDDOWN($I69*$C$5*K$51*365/1000,)</f>
        <v>0</v>
      </c>
      <c r="L69" s="297">
        <f t="shared" si="8"/>
        <v>0</v>
      </c>
      <c r="M69" s="218">
        <f t="shared" si="8"/>
        <v>0</v>
      </c>
      <c r="N69" s="218">
        <f t="shared" si="8"/>
        <v>0</v>
      </c>
      <c r="O69" s="219">
        <f t="shared" si="8"/>
        <v>0</v>
      </c>
      <c r="P69" s="44"/>
      <c r="X69" s="44"/>
      <c r="Y69" s="44"/>
      <c r="Z69" s="44"/>
      <c r="AA69" s="44"/>
    </row>
    <row r="70" spans="2:27" ht="15.95" customHeight="1" x14ac:dyDescent="0.15">
      <c r="B70" s="210"/>
      <c r="C70" s="775"/>
      <c r="D70" s="776"/>
      <c r="E70" s="776"/>
      <c r="F70" s="776"/>
      <c r="G70" s="777"/>
      <c r="H70" s="221"/>
      <c r="I70" s="298"/>
      <c r="J70" s="289" t="s">
        <v>220</v>
      </c>
      <c r="K70" s="299">
        <f>ROUNDDOWN($I70*$C$5*K$51*365/1000,)</f>
        <v>0</v>
      </c>
      <c r="L70" s="300">
        <f t="shared" si="8"/>
        <v>0</v>
      </c>
      <c r="M70" s="224">
        <f t="shared" si="8"/>
        <v>0</v>
      </c>
      <c r="N70" s="224">
        <f t="shared" si="8"/>
        <v>0</v>
      </c>
      <c r="O70" s="225">
        <f t="shared" si="8"/>
        <v>0</v>
      </c>
      <c r="P70" s="44"/>
      <c r="X70" s="44"/>
      <c r="Y70" s="44"/>
      <c r="Z70" s="44"/>
      <c r="AA70" s="44"/>
    </row>
    <row r="71" spans="2:27" ht="15.95" customHeight="1" x14ac:dyDescent="0.15">
      <c r="B71" s="762" t="s">
        <v>214</v>
      </c>
      <c r="C71" s="763"/>
      <c r="D71" s="763"/>
      <c r="E71" s="763"/>
      <c r="F71" s="763"/>
      <c r="G71" s="763"/>
      <c r="H71" s="763"/>
      <c r="I71" s="763"/>
      <c r="J71" s="764"/>
      <c r="K71" s="291">
        <f>SUM(K67:K70)</f>
        <v>0</v>
      </c>
      <c r="L71" s="226">
        <f>SUM(L67:L70)</f>
        <v>0</v>
      </c>
      <c r="M71" s="227">
        <f>SUM(M67:M70)</f>
        <v>0</v>
      </c>
      <c r="N71" s="227">
        <f>SUM(N67:N70)</f>
        <v>0</v>
      </c>
      <c r="O71" s="228">
        <f>SUM(O67:O70)</f>
        <v>0</v>
      </c>
      <c r="P71" s="44"/>
      <c r="X71" s="44"/>
      <c r="Y71" s="44"/>
      <c r="Z71" s="44"/>
      <c r="AA71" s="44"/>
    </row>
    <row r="72" spans="2:27" ht="15.95" customHeight="1" thickBot="1" x14ac:dyDescent="0.2">
      <c r="B72" s="765" t="s">
        <v>215</v>
      </c>
      <c r="C72" s="766"/>
      <c r="D72" s="766"/>
      <c r="E72" s="766"/>
      <c r="F72" s="766"/>
      <c r="G72" s="766"/>
      <c r="H72" s="766"/>
      <c r="I72" s="766"/>
      <c r="J72" s="767"/>
      <c r="K72" s="301">
        <f>SUM(K71,K66)</f>
        <v>0</v>
      </c>
      <c r="L72" s="243">
        <f>SUM(L71,L66)</f>
        <v>0</v>
      </c>
      <c r="M72" s="244">
        <f>SUM(M71,M66)</f>
        <v>0</v>
      </c>
      <c r="N72" s="244">
        <f>SUM(N71,N66)</f>
        <v>0</v>
      </c>
      <c r="O72" s="245">
        <f>SUM(O71,O66)</f>
        <v>0</v>
      </c>
      <c r="P72" s="44"/>
      <c r="X72" s="44"/>
      <c r="Y72" s="44"/>
      <c r="Z72" s="44"/>
      <c r="AA72" s="44"/>
    </row>
    <row r="73" spans="2:27" ht="15.95" customHeight="1" x14ac:dyDescent="0.15">
      <c r="B73" s="302"/>
      <c r="C73" s="302"/>
      <c r="D73" s="302"/>
      <c r="E73" s="302"/>
      <c r="F73" s="302"/>
      <c r="G73" s="302"/>
      <c r="H73" s="302"/>
      <c r="I73" s="302"/>
      <c r="J73" s="302"/>
      <c r="K73" s="303"/>
      <c r="L73" s="303"/>
      <c r="M73" s="303"/>
      <c r="N73" s="303"/>
      <c r="O73" s="303"/>
      <c r="P73" s="44"/>
      <c r="X73" s="44"/>
      <c r="Y73" s="44"/>
      <c r="Z73" s="44"/>
      <c r="AA73" s="44"/>
    </row>
    <row r="74" spans="2:27" ht="15.95" customHeight="1" x14ac:dyDescent="0.15">
      <c r="B74" s="302"/>
      <c r="C74" s="302"/>
      <c r="D74" s="302"/>
      <c r="E74" s="302"/>
      <c r="F74" s="302"/>
      <c r="G74" s="302"/>
      <c r="H74" s="302"/>
      <c r="I74" s="302"/>
      <c r="J74" s="302"/>
      <c r="K74" s="303"/>
      <c r="L74" s="303"/>
      <c r="M74" s="303"/>
      <c r="N74" s="303"/>
      <c r="O74" s="303"/>
      <c r="P74" s="44"/>
      <c r="X74" s="44"/>
      <c r="Y74" s="44"/>
      <c r="Z74" s="44"/>
      <c r="AA74" s="44"/>
    </row>
    <row r="75" spans="2:27" ht="15.95" customHeight="1" thickBot="1" x14ac:dyDescent="0.2">
      <c r="B75" s="304"/>
      <c r="C75" s="304"/>
      <c r="D75" s="304"/>
      <c r="E75" s="304"/>
      <c r="F75" s="304"/>
      <c r="G75" s="304"/>
      <c r="H75" s="304"/>
      <c r="I75" s="304"/>
      <c r="J75" s="304"/>
      <c r="K75" s="303"/>
      <c r="L75" s="303"/>
      <c r="M75" s="303"/>
      <c r="N75" s="303"/>
      <c r="O75" s="303"/>
      <c r="P75" s="44"/>
      <c r="X75" s="44"/>
      <c r="Y75" s="44"/>
      <c r="Z75" s="44"/>
      <c r="AA75" s="44"/>
    </row>
    <row r="76" spans="2:27" ht="15.95" customHeight="1" x14ac:dyDescent="0.15">
      <c r="B76" s="768" t="s">
        <v>253</v>
      </c>
      <c r="C76" s="769"/>
      <c r="D76" s="769"/>
      <c r="E76" s="769"/>
      <c r="F76" s="769"/>
      <c r="G76" s="769"/>
      <c r="H76" s="769"/>
      <c r="I76" s="769"/>
      <c r="J76" s="770"/>
      <c r="K76" s="305">
        <f>SUM(K22,K41,K66)</f>
        <v>190038</v>
      </c>
      <c r="L76" s="305">
        <f>SUM(L22,L41,L66)</f>
        <v>277748</v>
      </c>
      <c r="M76" s="306">
        <f>SUM(M22,M41,M66)</f>
        <v>277748</v>
      </c>
      <c r="N76" s="306">
        <f>SUM(N22,N41,N66)</f>
        <v>277748</v>
      </c>
      <c r="O76" s="307">
        <f>SUM(O22,O41,O66)</f>
        <v>277748</v>
      </c>
      <c r="P76" s="44"/>
      <c r="X76" s="44"/>
      <c r="Y76" s="44"/>
      <c r="Z76" s="44"/>
      <c r="AA76" s="44"/>
    </row>
    <row r="77" spans="2:27" ht="15.95" customHeight="1" x14ac:dyDescent="0.15">
      <c r="B77" s="771" t="s">
        <v>214</v>
      </c>
      <c r="C77" s="772"/>
      <c r="D77" s="772"/>
      <c r="E77" s="772"/>
      <c r="F77" s="772"/>
      <c r="G77" s="772"/>
      <c r="H77" s="772"/>
      <c r="I77" s="772"/>
      <c r="J77" s="773"/>
      <c r="K77" s="226">
        <f t="shared" ref="K77:O78" si="9">SUM(K27,K46,K71)</f>
        <v>80491</v>
      </c>
      <c r="L77" s="226">
        <f t="shared" si="9"/>
        <v>105774</v>
      </c>
      <c r="M77" s="227">
        <f t="shared" si="9"/>
        <v>105774</v>
      </c>
      <c r="N77" s="227">
        <f t="shared" si="9"/>
        <v>105774</v>
      </c>
      <c r="O77" s="228">
        <f t="shared" si="9"/>
        <v>105774</v>
      </c>
      <c r="P77" s="44"/>
      <c r="X77" s="44"/>
      <c r="Y77" s="44"/>
      <c r="Z77" s="44"/>
      <c r="AA77" s="44"/>
    </row>
    <row r="78" spans="2:27" ht="15.95" customHeight="1" thickBot="1" x14ac:dyDescent="0.2">
      <c r="B78" s="308" t="s">
        <v>118</v>
      </c>
      <c r="C78" s="309"/>
      <c r="D78" s="309"/>
      <c r="E78" s="309"/>
      <c r="F78" s="309"/>
      <c r="G78" s="309"/>
      <c r="H78" s="309"/>
      <c r="I78" s="309"/>
      <c r="J78" s="310"/>
      <c r="K78" s="243">
        <f t="shared" si="9"/>
        <v>270529</v>
      </c>
      <c r="L78" s="243">
        <f t="shared" si="9"/>
        <v>383522</v>
      </c>
      <c r="M78" s="244">
        <f t="shared" si="9"/>
        <v>383522</v>
      </c>
      <c r="N78" s="244">
        <f t="shared" si="9"/>
        <v>383522</v>
      </c>
      <c r="O78" s="245">
        <f t="shared" si="9"/>
        <v>383522</v>
      </c>
      <c r="P78" s="44"/>
      <c r="X78" s="44"/>
      <c r="Y78" s="44"/>
      <c r="Z78" s="44"/>
      <c r="AA78" s="44"/>
    </row>
    <row r="79" spans="2:27" ht="17.100000000000001" customHeight="1" x14ac:dyDescent="0.15">
      <c r="B79" s="302"/>
      <c r="C79" s="302"/>
      <c r="D79" s="302"/>
      <c r="E79" s="302"/>
      <c r="F79" s="302"/>
      <c r="G79" s="302"/>
      <c r="H79" s="302"/>
      <c r="I79" s="302"/>
      <c r="J79" s="302"/>
      <c r="K79" s="303"/>
      <c r="L79" s="303"/>
      <c r="M79" s="303"/>
      <c r="N79" s="303"/>
      <c r="O79" s="303"/>
      <c r="P79" s="44"/>
      <c r="X79" s="44"/>
      <c r="Y79" s="44"/>
      <c r="Z79" s="44"/>
      <c r="AA79" s="44"/>
    </row>
    <row r="80" spans="2:27" ht="17.25" customHeight="1" x14ac:dyDescent="0.15">
      <c r="B80" s="774" t="s">
        <v>224</v>
      </c>
      <c r="C80" s="774"/>
      <c r="D80" s="774"/>
      <c r="E80" s="774"/>
      <c r="F80" s="774"/>
      <c r="G80" s="774"/>
      <c r="H80" s="774"/>
      <c r="I80" s="774"/>
      <c r="J80" s="774"/>
      <c r="K80" s="774"/>
      <c r="L80" s="774"/>
      <c r="M80" s="774"/>
      <c r="N80" s="774"/>
      <c r="O80" s="774"/>
    </row>
    <row r="81" spans="2:15" ht="17.25" customHeight="1" x14ac:dyDescent="0.15">
      <c r="B81" s="774"/>
      <c r="C81" s="774"/>
      <c r="D81" s="774"/>
      <c r="E81" s="774"/>
      <c r="F81" s="774"/>
      <c r="G81" s="774"/>
      <c r="H81" s="774"/>
      <c r="I81" s="774"/>
      <c r="J81" s="774"/>
      <c r="K81" s="774"/>
      <c r="L81" s="774"/>
      <c r="M81" s="774"/>
      <c r="N81" s="774"/>
      <c r="O81" s="774"/>
    </row>
    <row r="82" spans="2:15" ht="17.25" customHeight="1" x14ac:dyDescent="0.15">
      <c r="B82" s="186" t="s">
        <v>225</v>
      </c>
    </row>
  </sheetData>
  <mergeCells count="55">
    <mergeCell ref="C26:G26"/>
    <mergeCell ref="B9:G9"/>
    <mergeCell ref="H9:J9"/>
    <mergeCell ref="B10:C10"/>
    <mergeCell ref="H10:J10"/>
    <mergeCell ref="C16:C21"/>
    <mergeCell ref="D16:G16"/>
    <mergeCell ref="D17:G17"/>
    <mergeCell ref="D18:G18"/>
    <mergeCell ref="D19:G19"/>
    <mergeCell ref="D20:G20"/>
    <mergeCell ref="D21:G21"/>
    <mergeCell ref="B22:J22"/>
    <mergeCell ref="C23:G23"/>
    <mergeCell ref="C24:G24"/>
    <mergeCell ref="C25:G25"/>
    <mergeCell ref="B27:J27"/>
    <mergeCell ref="B28:J28"/>
    <mergeCell ref="B31:G31"/>
    <mergeCell ref="H31:J31"/>
    <mergeCell ref="B32:C32"/>
    <mergeCell ref="H32:J32"/>
    <mergeCell ref="B49:J49"/>
    <mergeCell ref="C38:C40"/>
    <mergeCell ref="D38:G38"/>
    <mergeCell ref="D39:G39"/>
    <mergeCell ref="D40:G40"/>
    <mergeCell ref="B41:J41"/>
    <mergeCell ref="C42:G42"/>
    <mergeCell ref="C43:G43"/>
    <mergeCell ref="C44:G44"/>
    <mergeCell ref="C45:G45"/>
    <mergeCell ref="B46:J46"/>
    <mergeCell ref="B47:J47"/>
    <mergeCell ref="C70:G70"/>
    <mergeCell ref="B50:G50"/>
    <mergeCell ref="H50:J50"/>
    <mergeCell ref="B51:C51"/>
    <mergeCell ref="H51:J51"/>
    <mergeCell ref="C60:C65"/>
    <mergeCell ref="D60:G60"/>
    <mergeCell ref="D61:G61"/>
    <mergeCell ref="D62:G62"/>
    <mergeCell ref="D63:G63"/>
    <mergeCell ref="D64:G64"/>
    <mergeCell ref="D65:G65"/>
    <mergeCell ref="B66:J66"/>
    <mergeCell ref="C67:G67"/>
    <mergeCell ref="C68:G68"/>
    <mergeCell ref="C69:G69"/>
    <mergeCell ref="B71:J71"/>
    <mergeCell ref="B72:J72"/>
    <mergeCell ref="B76:J76"/>
    <mergeCell ref="B77:J77"/>
    <mergeCell ref="B80:O81"/>
  </mergeCells>
  <phoneticPr fontId="4"/>
  <conditionalFormatting sqref="C42:G45 D16:G21 C23:G26 D38:G40 I6:I79 I82:I65536">
    <cfRule type="cellIs" dxfId="0" priority="1" stopIfTrue="1" operator="equal">
      <formula>0</formula>
    </cfRule>
  </conditionalFormatting>
  <pageMargins left="0.59055118110236227" right="0" top="0.74803149606299213" bottom="0.74803149606299213" header="0.31496062992125984" footer="0.31496062992125984"/>
  <pageSetup paperSize="9" scale="89" fitToHeight="0" orientation="portrait" r:id="rId1"/>
  <headerFooter alignWithMargins="0">
    <oddHeader>&amp;R&amp;12参考様式</oddHeader>
  </headerFooter>
  <rowBreaks count="1" manualBreakCount="1">
    <brk id="47" min="1" max="15" man="1"/>
  </rowBreaks>
  <colBreaks count="2" manualBreakCount="2">
    <brk id="1" max="1048575" man="1"/>
    <brk id="15" max="81"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I56"/>
  <sheetViews>
    <sheetView showGridLines="0" view="pageBreakPreview" zoomScale="125" zoomScaleNormal="85" zoomScaleSheetLayoutView="125" workbookViewId="0">
      <pane xSplit="2" ySplit="7" topLeftCell="C40" activePane="bottomRight" state="frozen"/>
      <selection activeCell="I8" sqref="I8"/>
      <selection pane="topRight" activeCell="I8" sqref="I8"/>
      <selection pane="bottomLeft" activeCell="I8" sqref="I8"/>
      <selection pane="bottomRight" activeCell="I8" sqref="I8"/>
    </sheetView>
  </sheetViews>
  <sheetFormatPr defaultRowHeight="11.25" x14ac:dyDescent="0.15"/>
  <cols>
    <col min="1" max="1" width="1.5" style="312" customWidth="1"/>
    <col min="2" max="2" width="8.375" style="312" customWidth="1"/>
    <col min="3" max="3" width="10" style="312" customWidth="1"/>
    <col min="4" max="7" width="10.75" style="312" customWidth="1"/>
    <col min="8" max="8" width="10.75" style="312" bestFit="1" customWidth="1"/>
    <col min="9" max="9" width="15.875" style="312" customWidth="1"/>
    <col min="10" max="10" width="1.5" style="312" customWidth="1"/>
    <col min="11" max="256" width="9" style="312"/>
    <col min="257" max="257" width="1.5" style="312" customWidth="1"/>
    <col min="258" max="258" width="8.375" style="312" customWidth="1"/>
    <col min="259" max="259" width="10" style="312" customWidth="1"/>
    <col min="260" max="263" width="10.75" style="312" customWidth="1"/>
    <col min="264" max="264" width="10.75" style="312" bestFit="1" customWidth="1"/>
    <col min="265" max="265" width="15.875" style="312" customWidth="1"/>
    <col min="266" max="266" width="1.5" style="312" customWidth="1"/>
    <col min="267" max="512" width="9" style="312"/>
    <col min="513" max="513" width="1.5" style="312" customWidth="1"/>
    <col min="514" max="514" width="8.375" style="312" customWidth="1"/>
    <col min="515" max="515" width="10" style="312" customWidth="1"/>
    <col min="516" max="519" width="10.75" style="312" customWidth="1"/>
    <col min="520" max="520" width="10.75" style="312" bestFit="1" customWidth="1"/>
    <col min="521" max="521" width="15.875" style="312" customWidth="1"/>
    <col min="522" max="522" width="1.5" style="312" customWidth="1"/>
    <col min="523" max="768" width="9" style="312"/>
    <col min="769" max="769" width="1.5" style="312" customWidth="1"/>
    <col min="770" max="770" width="8.375" style="312" customWidth="1"/>
    <col min="771" max="771" width="10" style="312" customWidth="1"/>
    <col min="772" max="775" width="10.75" style="312" customWidth="1"/>
    <col min="776" max="776" width="10.75" style="312" bestFit="1" customWidth="1"/>
    <col min="777" max="777" width="15.875" style="312" customWidth="1"/>
    <col min="778" max="778" width="1.5" style="312" customWidth="1"/>
    <col min="779" max="1024" width="9" style="312"/>
    <col min="1025" max="1025" width="1.5" style="312" customWidth="1"/>
    <col min="1026" max="1026" width="8.375" style="312" customWidth="1"/>
    <col min="1027" max="1027" width="10" style="312" customWidth="1"/>
    <col min="1028" max="1031" width="10.75" style="312" customWidth="1"/>
    <col min="1032" max="1032" width="10.75" style="312" bestFit="1" customWidth="1"/>
    <col min="1033" max="1033" width="15.875" style="312" customWidth="1"/>
    <col min="1034" max="1034" width="1.5" style="312" customWidth="1"/>
    <col min="1035" max="1280" width="9" style="312"/>
    <col min="1281" max="1281" width="1.5" style="312" customWidth="1"/>
    <col min="1282" max="1282" width="8.375" style="312" customWidth="1"/>
    <col min="1283" max="1283" width="10" style="312" customWidth="1"/>
    <col min="1284" max="1287" width="10.75" style="312" customWidth="1"/>
    <col min="1288" max="1288" width="10.75" style="312" bestFit="1" customWidth="1"/>
    <col min="1289" max="1289" width="15.875" style="312" customWidth="1"/>
    <col min="1290" max="1290" width="1.5" style="312" customWidth="1"/>
    <col min="1291" max="1536" width="9" style="312"/>
    <col min="1537" max="1537" width="1.5" style="312" customWidth="1"/>
    <col min="1538" max="1538" width="8.375" style="312" customWidth="1"/>
    <col min="1539" max="1539" width="10" style="312" customWidth="1"/>
    <col min="1540" max="1543" width="10.75" style="312" customWidth="1"/>
    <col min="1544" max="1544" width="10.75" style="312" bestFit="1" customWidth="1"/>
    <col min="1545" max="1545" width="15.875" style="312" customWidth="1"/>
    <col min="1546" max="1546" width="1.5" style="312" customWidth="1"/>
    <col min="1547" max="1792" width="9" style="312"/>
    <col min="1793" max="1793" width="1.5" style="312" customWidth="1"/>
    <col min="1794" max="1794" width="8.375" style="312" customWidth="1"/>
    <col min="1795" max="1795" width="10" style="312" customWidth="1"/>
    <col min="1796" max="1799" width="10.75" style="312" customWidth="1"/>
    <col min="1800" max="1800" width="10.75" style="312" bestFit="1" customWidth="1"/>
    <col min="1801" max="1801" width="15.875" style="312" customWidth="1"/>
    <col min="1802" max="1802" width="1.5" style="312" customWidth="1"/>
    <col min="1803" max="2048" width="9" style="312"/>
    <col min="2049" max="2049" width="1.5" style="312" customWidth="1"/>
    <col min="2050" max="2050" width="8.375" style="312" customWidth="1"/>
    <col min="2051" max="2051" width="10" style="312" customWidth="1"/>
    <col min="2052" max="2055" width="10.75" style="312" customWidth="1"/>
    <col min="2056" max="2056" width="10.75" style="312" bestFit="1" customWidth="1"/>
    <col min="2057" max="2057" width="15.875" style="312" customWidth="1"/>
    <col min="2058" max="2058" width="1.5" style="312" customWidth="1"/>
    <col min="2059" max="2304" width="9" style="312"/>
    <col min="2305" max="2305" width="1.5" style="312" customWidth="1"/>
    <col min="2306" max="2306" width="8.375" style="312" customWidth="1"/>
    <col min="2307" max="2307" width="10" style="312" customWidth="1"/>
    <col min="2308" max="2311" width="10.75" style="312" customWidth="1"/>
    <col min="2312" max="2312" width="10.75" style="312" bestFit="1" customWidth="1"/>
    <col min="2313" max="2313" width="15.875" style="312" customWidth="1"/>
    <col min="2314" max="2314" width="1.5" style="312" customWidth="1"/>
    <col min="2315" max="2560" width="9" style="312"/>
    <col min="2561" max="2561" width="1.5" style="312" customWidth="1"/>
    <col min="2562" max="2562" width="8.375" style="312" customWidth="1"/>
    <col min="2563" max="2563" width="10" style="312" customWidth="1"/>
    <col min="2564" max="2567" width="10.75" style="312" customWidth="1"/>
    <col min="2568" max="2568" width="10.75" style="312" bestFit="1" customWidth="1"/>
    <col min="2569" max="2569" width="15.875" style="312" customWidth="1"/>
    <col min="2570" max="2570" width="1.5" style="312" customWidth="1"/>
    <col min="2571" max="2816" width="9" style="312"/>
    <col min="2817" max="2817" width="1.5" style="312" customWidth="1"/>
    <col min="2818" max="2818" width="8.375" style="312" customWidth="1"/>
    <col min="2819" max="2819" width="10" style="312" customWidth="1"/>
    <col min="2820" max="2823" width="10.75" style="312" customWidth="1"/>
    <col min="2824" max="2824" width="10.75" style="312" bestFit="1" customWidth="1"/>
    <col min="2825" max="2825" width="15.875" style="312" customWidth="1"/>
    <col min="2826" max="2826" width="1.5" style="312" customWidth="1"/>
    <col min="2827" max="3072" width="9" style="312"/>
    <col min="3073" max="3073" width="1.5" style="312" customWidth="1"/>
    <col min="3074" max="3074" width="8.375" style="312" customWidth="1"/>
    <col min="3075" max="3075" width="10" style="312" customWidth="1"/>
    <col min="3076" max="3079" width="10.75" style="312" customWidth="1"/>
    <col min="3080" max="3080" width="10.75" style="312" bestFit="1" customWidth="1"/>
    <col min="3081" max="3081" width="15.875" style="312" customWidth="1"/>
    <col min="3082" max="3082" width="1.5" style="312" customWidth="1"/>
    <col min="3083" max="3328" width="9" style="312"/>
    <col min="3329" max="3329" width="1.5" style="312" customWidth="1"/>
    <col min="3330" max="3330" width="8.375" style="312" customWidth="1"/>
    <col min="3331" max="3331" width="10" style="312" customWidth="1"/>
    <col min="3332" max="3335" width="10.75" style="312" customWidth="1"/>
    <col min="3336" max="3336" width="10.75" style="312" bestFit="1" customWidth="1"/>
    <col min="3337" max="3337" width="15.875" style="312" customWidth="1"/>
    <col min="3338" max="3338" width="1.5" style="312" customWidth="1"/>
    <col min="3339" max="3584" width="9" style="312"/>
    <col min="3585" max="3585" width="1.5" style="312" customWidth="1"/>
    <col min="3586" max="3586" width="8.375" style="312" customWidth="1"/>
    <col min="3587" max="3587" width="10" style="312" customWidth="1"/>
    <col min="3588" max="3591" width="10.75" style="312" customWidth="1"/>
    <col min="3592" max="3592" width="10.75" style="312" bestFit="1" customWidth="1"/>
    <col min="3593" max="3593" width="15.875" style="312" customWidth="1"/>
    <col min="3594" max="3594" width="1.5" style="312" customWidth="1"/>
    <col min="3595" max="3840" width="9" style="312"/>
    <col min="3841" max="3841" width="1.5" style="312" customWidth="1"/>
    <col min="3842" max="3842" width="8.375" style="312" customWidth="1"/>
    <col min="3843" max="3843" width="10" style="312" customWidth="1"/>
    <col min="3844" max="3847" width="10.75" style="312" customWidth="1"/>
    <col min="3848" max="3848" width="10.75" style="312" bestFit="1" customWidth="1"/>
    <col min="3849" max="3849" width="15.875" style="312" customWidth="1"/>
    <col min="3850" max="3850" width="1.5" style="312" customWidth="1"/>
    <col min="3851" max="4096" width="9" style="312"/>
    <col min="4097" max="4097" width="1.5" style="312" customWidth="1"/>
    <col min="4098" max="4098" width="8.375" style="312" customWidth="1"/>
    <col min="4099" max="4099" width="10" style="312" customWidth="1"/>
    <col min="4100" max="4103" width="10.75" style="312" customWidth="1"/>
    <col min="4104" max="4104" width="10.75" style="312" bestFit="1" customWidth="1"/>
    <col min="4105" max="4105" width="15.875" style="312" customWidth="1"/>
    <col min="4106" max="4106" width="1.5" style="312" customWidth="1"/>
    <col min="4107" max="4352" width="9" style="312"/>
    <col min="4353" max="4353" width="1.5" style="312" customWidth="1"/>
    <col min="4354" max="4354" width="8.375" style="312" customWidth="1"/>
    <col min="4355" max="4355" width="10" style="312" customWidth="1"/>
    <col min="4356" max="4359" width="10.75" style="312" customWidth="1"/>
    <col min="4360" max="4360" width="10.75" style="312" bestFit="1" customWidth="1"/>
    <col min="4361" max="4361" width="15.875" style="312" customWidth="1"/>
    <col min="4362" max="4362" width="1.5" style="312" customWidth="1"/>
    <col min="4363" max="4608" width="9" style="312"/>
    <col min="4609" max="4609" width="1.5" style="312" customWidth="1"/>
    <col min="4610" max="4610" width="8.375" style="312" customWidth="1"/>
    <col min="4611" max="4611" width="10" style="312" customWidth="1"/>
    <col min="4612" max="4615" width="10.75" style="312" customWidth="1"/>
    <col min="4616" max="4616" width="10.75" style="312" bestFit="1" customWidth="1"/>
    <col min="4617" max="4617" width="15.875" style="312" customWidth="1"/>
    <col min="4618" max="4618" width="1.5" style="312" customWidth="1"/>
    <col min="4619" max="4864" width="9" style="312"/>
    <col min="4865" max="4865" width="1.5" style="312" customWidth="1"/>
    <col min="4866" max="4866" width="8.375" style="312" customWidth="1"/>
    <col min="4867" max="4867" width="10" style="312" customWidth="1"/>
    <col min="4868" max="4871" width="10.75" style="312" customWidth="1"/>
    <col min="4872" max="4872" width="10.75" style="312" bestFit="1" customWidth="1"/>
    <col min="4873" max="4873" width="15.875" style="312" customWidth="1"/>
    <col min="4874" max="4874" width="1.5" style="312" customWidth="1"/>
    <col min="4875" max="5120" width="9" style="312"/>
    <col min="5121" max="5121" width="1.5" style="312" customWidth="1"/>
    <col min="5122" max="5122" width="8.375" style="312" customWidth="1"/>
    <col min="5123" max="5123" width="10" style="312" customWidth="1"/>
    <col min="5124" max="5127" width="10.75" style="312" customWidth="1"/>
    <col min="5128" max="5128" width="10.75" style="312" bestFit="1" customWidth="1"/>
    <col min="5129" max="5129" width="15.875" style="312" customWidth="1"/>
    <col min="5130" max="5130" width="1.5" style="312" customWidth="1"/>
    <col min="5131" max="5376" width="9" style="312"/>
    <col min="5377" max="5377" width="1.5" style="312" customWidth="1"/>
    <col min="5378" max="5378" width="8.375" style="312" customWidth="1"/>
    <col min="5379" max="5379" width="10" style="312" customWidth="1"/>
    <col min="5380" max="5383" width="10.75" style="312" customWidth="1"/>
    <col min="5384" max="5384" width="10.75" style="312" bestFit="1" customWidth="1"/>
    <col min="5385" max="5385" width="15.875" style="312" customWidth="1"/>
    <col min="5386" max="5386" width="1.5" style="312" customWidth="1"/>
    <col min="5387" max="5632" width="9" style="312"/>
    <col min="5633" max="5633" width="1.5" style="312" customWidth="1"/>
    <col min="5634" max="5634" width="8.375" style="312" customWidth="1"/>
    <col min="5635" max="5635" width="10" style="312" customWidth="1"/>
    <col min="5636" max="5639" width="10.75" style="312" customWidth="1"/>
    <col min="5640" max="5640" width="10.75" style="312" bestFit="1" customWidth="1"/>
    <col min="5641" max="5641" width="15.875" style="312" customWidth="1"/>
    <col min="5642" max="5642" width="1.5" style="312" customWidth="1"/>
    <col min="5643" max="5888" width="9" style="312"/>
    <col min="5889" max="5889" width="1.5" style="312" customWidth="1"/>
    <col min="5890" max="5890" width="8.375" style="312" customWidth="1"/>
    <col min="5891" max="5891" width="10" style="312" customWidth="1"/>
    <col min="5892" max="5895" width="10.75" style="312" customWidth="1"/>
    <col min="5896" max="5896" width="10.75" style="312" bestFit="1" customWidth="1"/>
    <col min="5897" max="5897" width="15.875" style="312" customWidth="1"/>
    <col min="5898" max="5898" width="1.5" style="312" customWidth="1"/>
    <col min="5899" max="6144" width="9" style="312"/>
    <col min="6145" max="6145" width="1.5" style="312" customWidth="1"/>
    <col min="6146" max="6146" width="8.375" style="312" customWidth="1"/>
    <col min="6147" max="6147" width="10" style="312" customWidth="1"/>
    <col min="6148" max="6151" width="10.75" style="312" customWidth="1"/>
    <col min="6152" max="6152" width="10.75" style="312" bestFit="1" customWidth="1"/>
    <col min="6153" max="6153" width="15.875" style="312" customWidth="1"/>
    <col min="6154" max="6154" width="1.5" style="312" customWidth="1"/>
    <col min="6155" max="6400" width="9" style="312"/>
    <col min="6401" max="6401" width="1.5" style="312" customWidth="1"/>
    <col min="6402" max="6402" width="8.375" style="312" customWidth="1"/>
    <col min="6403" max="6403" width="10" style="312" customWidth="1"/>
    <col min="6404" max="6407" width="10.75" style="312" customWidth="1"/>
    <col min="6408" max="6408" width="10.75" style="312" bestFit="1" customWidth="1"/>
    <col min="6409" max="6409" width="15.875" style="312" customWidth="1"/>
    <col min="6410" max="6410" width="1.5" style="312" customWidth="1"/>
    <col min="6411" max="6656" width="9" style="312"/>
    <col min="6657" max="6657" width="1.5" style="312" customWidth="1"/>
    <col min="6658" max="6658" width="8.375" style="312" customWidth="1"/>
    <col min="6659" max="6659" width="10" style="312" customWidth="1"/>
    <col min="6660" max="6663" width="10.75" style="312" customWidth="1"/>
    <col min="6664" max="6664" width="10.75" style="312" bestFit="1" customWidth="1"/>
    <col min="6665" max="6665" width="15.875" style="312" customWidth="1"/>
    <col min="6666" max="6666" width="1.5" style="312" customWidth="1"/>
    <col min="6667" max="6912" width="9" style="312"/>
    <col min="6913" max="6913" width="1.5" style="312" customWidth="1"/>
    <col min="6914" max="6914" width="8.375" style="312" customWidth="1"/>
    <col min="6915" max="6915" width="10" style="312" customWidth="1"/>
    <col min="6916" max="6919" width="10.75" style="312" customWidth="1"/>
    <col min="6920" max="6920" width="10.75" style="312" bestFit="1" customWidth="1"/>
    <col min="6921" max="6921" width="15.875" style="312" customWidth="1"/>
    <col min="6922" max="6922" width="1.5" style="312" customWidth="1"/>
    <col min="6923" max="7168" width="9" style="312"/>
    <col min="7169" max="7169" width="1.5" style="312" customWidth="1"/>
    <col min="7170" max="7170" width="8.375" style="312" customWidth="1"/>
    <col min="7171" max="7171" width="10" style="312" customWidth="1"/>
    <col min="7172" max="7175" width="10.75" style="312" customWidth="1"/>
    <col min="7176" max="7176" width="10.75" style="312" bestFit="1" customWidth="1"/>
    <col min="7177" max="7177" width="15.875" style="312" customWidth="1"/>
    <col min="7178" max="7178" width="1.5" style="312" customWidth="1"/>
    <col min="7179" max="7424" width="9" style="312"/>
    <col min="7425" max="7425" width="1.5" style="312" customWidth="1"/>
    <col min="7426" max="7426" width="8.375" style="312" customWidth="1"/>
    <col min="7427" max="7427" width="10" style="312" customWidth="1"/>
    <col min="7428" max="7431" width="10.75" style="312" customWidth="1"/>
    <col min="7432" max="7432" width="10.75" style="312" bestFit="1" customWidth="1"/>
    <col min="7433" max="7433" width="15.875" style="312" customWidth="1"/>
    <col min="7434" max="7434" width="1.5" style="312" customWidth="1"/>
    <col min="7435" max="7680" width="9" style="312"/>
    <col min="7681" max="7681" width="1.5" style="312" customWidth="1"/>
    <col min="7682" max="7682" width="8.375" style="312" customWidth="1"/>
    <col min="7683" max="7683" width="10" style="312" customWidth="1"/>
    <col min="7684" max="7687" width="10.75" style="312" customWidth="1"/>
    <col min="7688" max="7688" width="10.75" style="312" bestFit="1" customWidth="1"/>
    <col min="7689" max="7689" width="15.875" style="312" customWidth="1"/>
    <col min="7690" max="7690" width="1.5" style="312" customWidth="1"/>
    <col min="7691" max="7936" width="9" style="312"/>
    <col min="7937" max="7937" width="1.5" style="312" customWidth="1"/>
    <col min="7938" max="7938" width="8.375" style="312" customWidth="1"/>
    <col min="7939" max="7939" width="10" style="312" customWidth="1"/>
    <col min="7940" max="7943" width="10.75" style="312" customWidth="1"/>
    <col min="7944" max="7944" width="10.75" style="312" bestFit="1" customWidth="1"/>
    <col min="7945" max="7945" width="15.875" style="312" customWidth="1"/>
    <col min="7946" max="7946" width="1.5" style="312" customWidth="1"/>
    <col min="7947" max="8192" width="9" style="312"/>
    <col min="8193" max="8193" width="1.5" style="312" customWidth="1"/>
    <col min="8194" max="8194" width="8.375" style="312" customWidth="1"/>
    <col min="8195" max="8195" width="10" style="312" customWidth="1"/>
    <col min="8196" max="8199" width="10.75" style="312" customWidth="1"/>
    <col min="8200" max="8200" width="10.75" style="312" bestFit="1" customWidth="1"/>
    <col min="8201" max="8201" width="15.875" style="312" customWidth="1"/>
    <col min="8202" max="8202" width="1.5" style="312" customWidth="1"/>
    <col min="8203" max="8448" width="9" style="312"/>
    <col min="8449" max="8449" width="1.5" style="312" customWidth="1"/>
    <col min="8450" max="8450" width="8.375" style="312" customWidth="1"/>
    <col min="8451" max="8451" width="10" style="312" customWidth="1"/>
    <col min="8452" max="8455" width="10.75" style="312" customWidth="1"/>
    <col min="8456" max="8456" width="10.75" style="312" bestFit="1" customWidth="1"/>
    <col min="8457" max="8457" width="15.875" style="312" customWidth="1"/>
    <col min="8458" max="8458" width="1.5" style="312" customWidth="1"/>
    <col min="8459" max="8704" width="9" style="312"/>
    <col min="8705" max="8705" width="1.5" style="312" customWidth="1"/>
    <col min="8706" max="8706" width="8.375" style="312" customWidth="1"/>
    <col min="8707" max="8707" width="10" style="312" customWidth="1"/>
    <col min="8708" max="8711" width="10.75" style="312" customWidth="1"/>
    <col min="8712" max="8712" width="10.75" style="312" bestFit="1" customWidth="1"/>
    <col min="8713" max="8713" width="15.875" style="312" customWidth="1"/>
    <col min="8714" max="8714" width="1.5" style="312" customWidth="1"/>
    <col min="8715" max="8960" width="9" style="312"/>
    <col min="8961" max="8961" width="1.5" style="312" customWidth="1"/>
    <col min="8962" max="8962" width="8.375" style="312" customWidth="1"/>
    <col min="8963" max="8963" width="10" style="312" customWidth="1"/>
    <col min="8964" max="8967" width="10.75" style="312" customWidth="1"/>
    <col min="8968" max="8968" width="10.75" style="312" bestFit="1" customWidth="1"/>
    <col min="8969" max="8969" width="15.875" style="312" customWidth="1"/>
    <col min="8970" max="8970" width="1.5" style="312" customWidth="1"/>
    <col min="8971" max="9216" width="9" style="312"/>
    <col min="9217" max="9217" width="1.5" style="312" customWidth="1"/>
    <col min="9218" max="9218" width="8.375" style="312" customWidth="1"/>
    <col min="9219" max="9219" width="10" style="312" customWidth="1"/>
    <col min="9220" max="9223" width="10.75" style="312" customWidth="1"/>
    <col min="9224" max="9224" width="10.75" style="312" bestFit="1" customWidth="1"/>
    <col min="9225" max="9225" width="15.875" style="312" customWidth="1"/>
    <col min="9226" max="9226" width="1.5" style="312" customWidth="1"/>
    <col min="9227" max="9472" width="9" style="312"/>
    <col min="9473" max="9473" width="1.5" style="312" customWidth="1"/>
    <col min="9474" max="9474" width="8.375" style="312" customWidth="1"/>
    <col min="9475" max="9475" width="10" style="312" customWidth="1"/>
    <col min="9476" max="9479" width="10.75" style="312" customWidth="1"/>
    <col min="9480" max="9480" width="10.75" style="312" bestFit="1" customWidth="1"/>
    <col min="9481" max="9481" width="15.875" style="312" customWidth="1"/>
    <col min="9482" max="9482" width="1.5" style="312" customWidth="1"/>
    <col min="9483" max="9728" width="9" style="312"/>
    <col min="9729" max="9729" width="1.5" style="312" customWidth="1"/>
    <col min="9730" max="9730" width="8.375" style="312" customWidth="1"/>
    <col min="9731" max="9731" width="10" style="312" customWidth="1"/>
    <col min="9732" max="9735" width="10.75" style="312" customWidth="1"/>
    <col min="9736" max="9736" width="10.75" style="312" bestFit="1" customWidth="1"/>
    <col min="9737" max="9737" width="15.875" style="312" customWidth="1"/>
    <col min="9738" max="9738" width="1.5" style="312" customWidth="1"/>
    <col min="9739" max="9984" width="9" style="312"/>
    <col min="9985" max="9985" width="1.5" style="312" customWidth="1"/>
    <col min="9986" max="9986" width="8.375" style="312" customWidth="1"/>
    <col min="9987" max="9987" width="10" style="312" customWidth="1"/>
    <col min="9988" max="9991" width="10.75" style="312" customWidth="1"/>
    <col min="9992" max="9992" width="10.75" style="312" bestFit="1" customWidth="1"/>
    <col min="9993" max="9993" width="15.875" style="312" customWidth="1"/>
    <col min="9994" max="9994" width="1.5" style="312" customWidth="1"/>
    <col min="9995" max="10240" width="9" style="312"/>
    <col min="10241" max="10241" width="1.5" style="312" customWidth="1"/>
    <col min="10242" max="10242" width="8.375" style="312" customWidth="1"/>
    <col min="10243" max="10243" width="10" style="312" customWidth="1"/>
    <col min="10244" max="10247" width="10.75" style="312" customWidth="1"/>
    <col min="10248" max="10248" width="10.75" style="312" bestFit="1" customWidth="1"/>
    <col min="10249" max="10249" width="15.875" style="312" customWidth="1"/>
    <col min="10250" max="10250" width="1.5" style="312" customWidth="1"/>
    <col min="10251" max="10496" width="9" style="312"/>
    <col min="10497" max="10497" width="1.5" style="312" customWidth="1"/>
    <col min="10498" max="10498" width="8.375" style="312" customWidth="1"/>
    <col min="10499" max="10499" width="10" style="312" customWidth="1"/>
    <col min="10500" max="10503" width="10.75" style="312" customWidth="1"/>
    <col min="10504" max="10504" width="10.75" style="312" bestFit="1" customWidth="1"/>
    <col min="10505" max="10505" width="15.875" style="312" customWidth="1"/>
    <col min="10506" max="10506" width="1.5" style="312" customWidth="1"/>
    <col min="10507" max="10752" width="9" style="312"/>
    <col min="10753" max="10753" width="1.5" style="312" customWidth="1"/>
    <col min="10754" max="10754" width="8.375" style="312" customWidth="1"/>
    <col min="10755" max="10755" width="10" style="312" customWidth="1"/>
    <col min="10756" max="10759" width="10.75" style="312" customWidth="1"/>
    <col min="10760" max="10760" width="10.75" style="312" bestFit="1" customWidth="1"/>
    <col min="10761" max="10761" width="15.875" style="312" customWidth="1"/>
    <col min="10762" max="10762" width="1.5" style="312" customWidth="1"/>
    <col min="10763" max="11008" width="9" style="312"/>
    <col min="11009" max="11009" width="1.5" style="312" customWidth="1"/>
    <col min="11010" max="11010" width="8.375" style="312" customWidth="1"/>
    <col min="11011" max="11011" width="10" style="312" customWidth="1"/>
    <col min="11012" max="11015" width="10.75" style="312" customWidth="1"/>
    <col min="11016" max="11016" width="10.75" style="312" bestFit="1" customWidth="1"/>
    <col min="11017" max="11017" width="15.875" style="312" customWidth="1"/>
    <col min="11018" max="11018" width="1.5" style="312" customWidth="1"/>
    <col min="11019" max="11264" width="9" style="312"/>
    <col min="11265" max="11265" width="1.5" style="312" customWidth="1"/>
    <col min="11266" max="11266" width="8.375" style="312" customWidth="1"/>
    <col min="11267" max="11267" width="10" style="312" customWidth="1"/>
    <col min="11268" max="11271" width="10.75" style="312" customWidth="1"/>
    <col min="11272" max="11272" width="10.75" style="312" bestFit="1" customWidth="1"/>
    <col min="11273" max="11273" width="15.875" style="312" customWidth="1"/>
    <col min="11274" max="11274" width="1.5" style="312" customWidth="1"/>
    <col min="11275" max="11520" width="9" style="312"/>
    <col min="11521" max="11521" width="1.5" style="312" customWidth="1"/>
    <col min="11522" max="11522" width="8.375" style="312" customWidth="1"/>
    <col min="11523" max="11523" width="10" style="312" customWidth="1"/>
    <col min="11524" max="11527" width="10.75" style="312" customWidth="1"/>
    <col min="11528" max="11528" width="10.75" style="312" bestFit="1" customWidth="1"/>
    <col min="11529" max="11529" width="15.875" style="312" customWidth="1"/>
    <col min="11530" max="11530" width="1.5" style="312" customWidth="1"/>
    <col min="11531" max="11776" width="9" style="312"/>
    <col min="11777" max="11777" width="1.5" style="312" customWidth="1"/>
    <col min="11778" max="11778" width="8.375" style="312" customWidth="1"/>
    <col min="11779" max="11779" width="10" style="312" customWidth="1"/>
    <col min="11780" max="11783" width="10.75" style="312" customWidth="1"/>
    <col min="11784" max="11784" width="10.75" style="312" bestFit="1" customWidth="1"/>
    <col min="11785" max="11785" width="15.875" style="312" customWidth="1"/>
    <col min="11786" max="11786" width="1.5" style="312" customWidth="1"/>
    <col min="11787" max="12032" width="9" style="312"/>
    <col min="12033" max="12033" width="1.5" style="312" customWidth="1"/>
    <col min="12034" max="12034" width="8.375" style="312" customWidth="1"/>
    <col min="12035" max="12035" width="10" style="312" customWidth="1"/>
    <col min="12036" max="12039" width="10.75" style="312" customWidth="1"/>
    <col min="12040" max="12040" width="10.75" style="312" bestFit="1" customWidth="1"/>
    <col min="12041" max="12041" width="15.875" style="312" customWidth="1"/>
    <col min="12042" max="12042" width="1.5" style="312" customWidth="1"/>
    <col min="12043" max="12288" width="9" style="312"/>
    <col min="12289" max="12289" width="1.5" style="312" customWidth="1"/>
    <col min="12290" max="12290" width="8.375" style="312" customWidth="1"/>
    <col min="12291" max="12291" width="10" style="312" customWidth="1"/>
    <col min="12292" max="12295" width="10.75" style="312" customWidth="1"/>
    <col min="12296" max="12296" width="10.75" style="312" bestFit="1" customWidth="1"/>
    <col min="12297" max="12297" width="15.875" style="312" customWidth="1"/>
    <col min="12298" max="12298" width="1.5" style="312" customWidth="1"/>
    <col min="12299" max="12544" width="9" style="312"/>
    <col min="12545" max="12545" width="1.5" style="312" customWidth="1"/>
    <col min="12546" max="12546" width="8.375" style="312" customWidth="1"/>
    <col min="12547" max="12547" width="10" style="312" customWidth="1"/>
    <col min="12548" max="12551" width="10.75" style="312" customWidth="1"/>
    <col min="12552" max="12552" width="10.75" style="312" bestFit="1" customWidth="1"/>
    <col min="12553" max="12553" width="15.875" style="312" customWidth="1"/>
    <col min="12554" max="12554" width="1.5" style="312" customWidth="1"/>
    <col min="12555" max="12800" width="9" style="312"/>
    <col min="12801" max="12801" width="1.5" style="312" customWidth="1"/>
    <col min="12802" max="12802" width="8.375" style="312" customWidth="1"/>
    <col min="12803" max="12803" width="10" style="312" customWidth="1"/>
    <col min="12804" max="12807" width="10.75" style="312" customWidth="1"/>
    <col min="12808" max="12808" width="10.75" style="312" bestFit="1" customWidth="1"/>
    <col min="12809" max="12809" width="15.875" style="312" customWidth="1"/>
    <col min="12810" max="12810" width="1.5" style="312" customWidth="1"/>
    <col min="12811" max="13056" width="9" style="312"/>
    <col min="13057" max="13057" width="1.5" style="312" customWidth="1"/>
    <col min="13058" max="13058" width="8.375" style="312" customWidth="1"/>
    <col min="13059" max="13059" width="10" style="312" customWidth="1"/>
    <col min="13060" max="13063" width="10.75" style="312" customWidth="1"/>
    <col min="13064" max="13064" width="10.75" style="312" bestFit="1" customWidth="1"/>
    <col min="13065" max="13065" width="15.875" style="312" customWidth="1"/>
    <col min="13066" max="13066" width="1.5" style="312" customWidth="1"/>
    <col min="13067" max="13312" width="9" style="312"/>
    <col min="13313" max="13313" width="1.5" style="312" customWidth="1"/>
    <col min="13314" max="13314" width="8.375" style="312" customWidth="1"/>
    <col min="13315" max="13315" width="10" style="312" customWidth="1"/>
    <col min="13316" max="13319" width="10.75" style="312" customWidth="1"/>
    <col min="13320" max="13320" width="10.75" style="312" bestFit="1" customWidth="1"/>
    <col min="13321" max="13321" width="15.875" style="312" customWidth="1"/>
    <col min="13322" max="13322" width="1.5" style="312" customWidth="1"/>
    <col min="13323" max="13568" width="9" style="312"/>
    <col min="13569" max="13569" width="1.5" style="312" customWidth="1"/>
    <col min="13570" max="13570" width="8.375" style="312" customWidth="1"/>
    <col min="13571" max="13571" width="10" style="312" customWidth="1"/>
    <col min="13572" max="13575" width="10.75" style="312" customWidth="1"/>
    <col min="13576" max="13576" width="10.75" style="312" bestFit="1" customWidth="1"/>
    <col min="13577" max="13577" width="15.875" style="312" customWidth="1"/>
    <col min="13578" max="13578" width="1.5" style="312" customWidth="1"/>
    <col min="13579" max="13824" width="9" style="312"/>
    <col min="13825" max="13825" width="1.5" style="312" customWidth="1"/>
    <col min="13826" max="13826" width="8.375" style="312" customWidth="1"/>
    <col min="13827" max="13827" width="10" style="312" customWidth="1"/>
    <col min="13828" max="13831" width="10.75" style="312" customWidth="1"/>
    <col min="13832" max="13832" width="10.75" style="312" bestFit="1" customWidth="1"/>
    <col min="13833" max="13833" width="15.875" style="312" customWidth="1"/>
    <col min="13834" max="13834" width="1.5" style="312" customWidth="1"/>
    <col min="13835" max="14080" width="9" style="312"/>
    <col min="14081" max="14081" width="1.5" style="312" customWidth="1"/>
    <col min="14082" max="14082" width="8.375" style="312" customWidth="1"/>
    <col min="14083" max="14083" width="10" style="312" customWidth="1"/>
    <col min="14084" max="14087" width="10.75" style="312" customWidth="1"/>
    <col min="14088" max="14088" width="10.75" style="312" bestFit="1" customWidth="1"/>
    <col min="14089" max="14089" width="15.875" style="312" customWidth="1"/>
    <col min="14090" max="14090" width="1.5" style="312" customWidth="1"/>
    <col min="14091" max="14336" width="9" style="312"/>
    <col min="14337" max="14337" width="1.5" style="312" customWidth="1"/>
    <col min="14338" max="14338" width="8.375" style="312" customWidth="1"/>
    <col min="14339" max="14339" width="10" style="312" customWidth="1"/>
    <col min="14340" max="14343" width="10.75" style="312" customWidth="1"/>
    <col min="14344" max="14344" width="10.75" style="312" bestFit="1" customWidth="1"/>
    <col min="14345" max="14345" width="15.875" style="312" customWidth="1"/>
    <col min="14346" max="14346" width="1.5" style="312" customWidth="1"/>
    <col min="14347" max="14592" width="9" style="312"/>
    <col min="14593" max="14593" width="1.5" style="312" customWidth="1"/>
    <col min="14594" max="14594" width="8.375" style="312" customWidth="1"/>
    <col min="14595" max="14595" width="10" style="312" customWidth="1"/>
    <col min="14596" max="14599" width="10.75" style="312" customWidth="1"/>
    <col min="14600" max="14600" width="10.75" style="312" bestFit="1" customWidth="1"/>
    <col min="14601" max="14601" width="15.875" style="312" customWidth="1"/>
    <col min="14602" max="14602" width="1.5" style="312" customWidth="1"/>
    <col min="14603" max="14848" width="9" style="312"/>
    <col min="14849" max="14849" width="1.5" style="312" customWidth="1"/>
    <col min="14850" max="14850" width="8.375" style="312" customWidth="1"/>
    <col min="14851" max="14851" width="10" style="312" customWidth="1"/>
    <col min="14852" max="14855" width="10.75" style="312" customWidth="1"/>
    <col min="14856" max="14856" width="10.75" style="312" bestFit="1" customWidth="1"/>
    <col min="14857" max="14857" width="15.875" style="312" customWidth="1"/>
    <col min="14858" max="14858" width="1.5" style="312" customWidth="1"/>
    <col min="14859" max="15104" width="9" style="312"/>
    <col min="15105" max="15105" width="1.5" style="312" customWidth="1"/>
    <col min="15106" max="15106" width="8.375" style="312" customWidth="1"/>
    <col min="15107" max="15107" width="10" style="312" customWidth="1"/>
    <col min="15108" max="15111" width="10.75" style="312" customWidth="1"/>
    <col min="15112" max="15112" width="10.75" style="312" bestFit="1" customWidth="1"/>
    <col min="15113" max="15113" width="15.875" style="312" customWidth="1"/>
    <col min="15114" max="15114" width="1.5" style="312" customWidth="1"/>
    <col min="15115" max="15360" width="9" style="312"/>
    <col min="15361" max="15361" width="1.5" style="312" customWidth="1"/>
    <col min="15362" max="15362" width="8.375" style="312" customWidth="1"/>
    <col min="15363" max="15363" width="10" style="312" customWidth="1"/>
    <col min="15364" max="15367" width="10.75" style="312" customWidth="1"/>
    <col min="15368" max="15368" width="10.75" style="312" bestFit="1" customWidth="1"/>
    <col min="15369" max="15369" width="15.875" style="312" customWidth="1"/>
    <col min="15370" max="15370" width="1.5" style="312" customWidth="1"/>
    <col min="15371" max="15616" width="9" style="312"/>
    <col min="15617" max="15617" width="1.5" style="312" customWidth="1"/>
    <col min="15618" max="15618" width="8.375" style="312" customWidth="1"/>
    <col min="15619" max="15619" width="10" style="312" customWidth="1"/>
    <col min="15620" max="15623" width="10.75" style="312" customWidth="1"/>
    <col min="15624" max="15624" width="10.75" style="312" bestFit="1" customWidth="1"/>
    <col min="15625" max="15625" width="15.875" style="312" customWidth="1"/>
    <col min="15626" max="15626" width="1.5" style="312" customWidth="1"/>
    <col min="15627" max="15872" width="9" style="312"/>
    <col min="15873" max="15873" width="1.5" style="312" customWidth="1"/>
    <col min="15874" max="15874" width="8.375" style="312" customWidth="1"/>
    <col min="15875" max="15875" width="10" style="312" customWidth="1"/>
    <col min="15876" max="15879" width="10.75" style="312" customWidth="1"/>
    <col min="15880" max="15880" width="10.75" style="312" bestFit="1" customWidth="1"/>
    <col min="15881" max="15881" width="15.875" style="312" customWidth="1"/>
    <col min="15882" max="15882" width="1.5" style="312" customWidth="1"/>
    <col min="15883" max="16128" width="9" style="312"/>
    <col min="16129" max="16129" width="1.5" style="312" customWidth="1"/>
    <col min="16130" max="16130" width="8.375" style="312" customWidth="1"/>
    <col min="16131" max="16131" width="10" style="312" customWidth="1"/>
    <col min="16132" max="16135" width="10.75" style="312" customWidth="1"/>
    <col min="16136" max="16136" width="10.75" style="312" bestFit="1" customWidth="1"/>
    <col min="16137" max="16137" width="15.875" style="312" customWidth="1"/>
    <col min="16138" max="16138" width="1.5" style="312" customWidth="1"/>
    <col min="16139" max="16384" width="9" style="312"/>
  </cols>
  <sheetData>
    <row r="1" spans="2:9" ht="17.25" x14ac:dyDescent="0.15">
      <c r="B1" s="311" t="s">
        <v>254</v>
      </c>
      <c r="I1" s="313"/>
    </row>
    <row r="2" spans="2:9" ht="9.75" customHeight="1" x14ac:dyDescent="0.15">
      <c r="B2" s="311"/>
      <c r="I2" s="313"/>
    </row>
    <row r="3" spans="2:9" ht="13.5" customHeight="1" x14ac:dyDescent="0.15">
      <c r="B3" s="839" t="s">
        <v>255</v>
      </c>
      <c r="C3" s="839"/>
      <c r="D3" s="840" t="s">
        <v>256</v>
      </c>
      <c r="E3" s="840"/>
      <c r="F3" s="314"/>
      <c r="G3" s="315" t="s">
        <v>187</v>
      </c>
      <c r="H3" s="841">
        <f>開設1年目収入!T2</f>
        <v>0</v>
      </c>
      <c r="I3" s="841"/>
    </row>
    <row r="4" spans="2:9" ht="14.25" customHeight="1" x14ac:dyDescent="0.15">
      <c r="I4" s="316" t="s">
        <v>231</v>
      </c>
    </row>
    <row r="5" spans="2:9" ht="14.25" customHeight="1" x14ac:dyDescent="0.15">
      <c r="B5" s="842" t="s">
        <v>257</v>
      </c>
      <c r="C5" s="317" t="s">
        <v>258</v>
      </c>
      <c r="D5" s="844" t="s">
        <v>259</v>
      </c>
      <c r="E5" s="844" t="s">
        <v>260</v>
      </c>
      <c r="F5" s="844" t="s">
        <v>261</v>
      </c>
      <c r="G5" s="844" t="s">
        <v>262</v>
      </c>
      <c r="H5" s="844" t="s">
        <v>263</v>
      </c>
      <c r="I5" s="846" t="s">
        <v>264</v>
      </c>
    </row>
    <row r="6" spans="2:9" ht="14.25" customHeight="1" x14ac:dyDescent="0.15">
      <c r="B6" s="843"/>
      <c r="C6" s="318" t="s">
        <v>265</v>
      </c>
      <c r="D6" s="845"/>
      <c r="E6" s="845"/>
      <c r="F6" s="845"/>
      <c r="G6" s="845"/>
      <c r="H6" s="845"/>
      <c r="I6" s="847"/>
    </row>
    <row r="7" spans="2:9" ht="14.25" customHeight="1" x14ac:dyDescent="0.15">
      <c r="B7" s="843"/>
      <c r="C7" s="318" t="s">
        <v>266</v>
      </c>
      <c r="D7" s="319" t="s">
        <v>267</v>
      </c>
      <c r="E7" s="320" t="s">
        <v>268</v>
      </c>
      <c r="F7" s="320" t="s">
        <v>269</v>
      </c>
      <c r="G7" s="321" t="s">
        <v>270</v>
      </c>
      <c r="H7" s="322" t="s">
        <v>271</v>
      </c>
      <c r="I7" s="848"/>
    </row>
    <row r="8" spans="2:9" ht="17.100000000000001" customHeight="1" x14ac:dyDescent="0.15">
      <c r="B8" s="816" t="s">
        <v>272</v>
      </c>
      <c r="C8" s="323"/>
      <c r="D8" s="324"/>
      <c r="E8" s="324"/>
      <c r="F8" s="324"/>
      <c r="G8" s="325">
        <f>(D8+E8)*12+F8</f>
        <v>0</v>
      </c>
      <c r="H8" s="326">
        <f>+G8*C8</f>
        <v>0</v>
      </c>
      <c r="I8" s="327"/>
    </row>
    <row r="9" spans="2:9" ht="17.100000000000001" customHeight="1" x14ac:dyDescent="0.15">
      <c r="B9" s="817"/>
      <c r="C9" s="328"/>
      <c r="D9" s="329"/>
      <c r="E9" s="329"/>
      <c r="F9" s="329"/>
      <c r="G9" s="330"/>
      <c r="H9" s="330"/>
      <c r="I9" s="331"/>
    </row>
    <row r="10" spans="2:9" ht="17.100000000000001" customHeight="1" x14ac:dyDescent="0.15">
      <c r="B10" s="818"/>
      <c r="C10" s="332">
        <f>SUM(C8:C9)</f>
        <v>0</v>
      </c>
      <c r="D10" s="333"/>
      <c r="E10" s="333"/>
      <c r="F10" s="333"/>
      <c r="G10" s="333"/>
      <c r="H10" s="334">
        <f>SUM(H8:H9)</f>
        <v>0</v>
      </c>
      <c r="I10" s="335"/>
    </row>
    <row r="11" spans="2:9" ht="17.100000000000001" customHeight="1" x14ac:dyDescent="0.15">
      <c r="B11" s="816" t="s">
        <v>273</v>
      </c>
      <c r="C11" s="336"/>
      <c r="D11" s="336"/>
      <c r="E11" s="336"/>
      <c r="F11" s="336"/>
      <c r="G11" s="337">
        <f>(D11+E11)*12+F11</f>
        <v>0</v>
      </c>
      <c r="H11" s="337">
        <f>+G11*C11</f>
        <v>0</v>
      </c>
      <c r="I11" s="327"/>
    </row>
    <row r="12" spans="2:9" ht="17.100000000000001" customHeight="1" x14ac:dyDescent="0.15">
      <c r="B12" s="817"/>
      <c r="C12" s="338"/>
      <c r="D12" s="339"/>
      <c r="E12" s="339"/>
      <c r="F12" s="339"/>
      <c r="G12" s="340">
        <f>(D12+E12)*12+F12</f>
        <v>0</v>
      </c>
      <c r="H12" s="341">
        <f>+G12*C12</f>
        <v>0</v>
      </c>
      <c r="I12" s="331"/>
    </row>
    <row r="13" spans="2:9" ht="17.100000000000001" customHeight="1" x14ac:dyDescent="0.15">
      <c r="B13" s="818"/>
      <c r="C13" s="332">
        <f>SUM(C11:C12)</f>
        <v>0</v>
      </c>
      <c r="D13" s="333"/>
      <c r="E13" s="333"/>
      <c r="F13" s="333"/>
      <c r="G13" s="333"/>
      <c r="H13" s="334">
        <f>SUM(H11:H12)</f>
        <v>0</v>
      </c>
      <c r="I13" s="335"/>
    </row>
    <row r="14" spans="2:9" ht="17.100000000000001" customHeight="1" x14ac:dyDescent="0.15">
      <c r="B14" s="816" t="s">
        <v>274</v>
      </c>
      <c r="C14" s="336"/>
      <c r="D14" s="336"/>
      <c r="E14" s="336"/>
      <c r="F14" s="339"/>
      <c r="G14" s="337">
        <f>(D14+E14)*12+F14</f>
        <v>0</v>
      </c>
      <c r="H14" s="337">
        <f>+G14*C14</f>
        <v>0</v>
      </c>
      <c r="I14" s="327"/>
    </row>
    <row r="15" spans="2:9" ht="17.100000000000001" customHeight="1" x14ac:dyDescent="0.15">
      <c r="B15" s="817"/>
      <c r="C15" s="342"/>
      <c r="D15" s="339"/>
      <c r="E15" s="339"/>
      <c r="F15" s="339"/>
      <c r="G15" s="340">
        <f>(D15+E15)*12+F15</f>
        <v>0</v>
      </c>
      <c r="H15" s="343">
        <f>+G15*C15</f>
        <v>0</v>
      </c>
      <c r="I15" s="331"/>
    </row>
    <row r="16" spans="2:9" ht="17.100000000000001" customHeight="1" x14ac:dyDescent="0.15">
      <c r="B16" s="818"/>
      <c r="C16" s="332">
        <f>SUM(C14:C15)</f>
        <v>0</v>
      </c>
      <c r="D16" s="333"/>
      <c r="E16" s="333"/>
      <c r="F16" s="333"/>
      <c r="G16" s="333"/>
      <c r="H16" s="344">
        <f>SUM(H14:H15)</f>
        <v>0</v>
      </c>
      <c r="I16" s="335"/>
    </row>
    <row r="17" spans="2:9" ht="17.100000000000001" customHeight="1" x14ac:dyDescent="0.15">
      <c r="B17" s="816" t="s">
        <v>275</v>
      </c>
      <c r="C17" s="323"/>
      <c r="D17" s="324"/>
      <c r="E17" s="324"/>
      <c r="F17" s="324"/>
      <c r="G17" s="345">
        <f>(D17+E17)*12+F17</f>
        <v>0</v>
      </c>
      <c r="H17" s="326">
        <f>+G17*C17</f>
        <v>0</v>
      </c>
      <c r="I17" s="327"/>
    </row>
    <row r="18" spans="2:9" ht="17.100000000000001" customHeight="1" x14ac:dyDescent="0.15">
      <c r="B18" s="817"/>
      <c r="C18" s="338"/>
      <c r="D18" s="339"/>
      <c r="E18" s="339"/>
      <c r="F18" s="339"/>
      <c r="G18" s="340">
        <f>(D18+E18)*12+F18</f>
        <v>0</v>
      </c>
      <c r="H18" s="341">
        <f>+G18*C18</f>
        <v>0</v>
      </c>
      <c r="I18" s="331"/>
    </row>
    <row r="19" spans="2:9" ht="17.100000000000001" customHeight="1" x14ac:dyDescent="0.15">
      <c r="B19" s="818"/>
      <c r="C19" s="332">
        <f>SUM(C17:C18)</f>
        <v>0</v>
      </c>
      <c r="D19" s="333"/>
      <c r="E19" s="333"/>
      <c r="F19" s="333"/>
      <c r="G19" s="333"/>
      <c r="H19" s="334">
        <f>SUM(H17:H18)</f>
        <v>0</v>
      </c>
      <c r="I19" s="335"/>
    </row>
    <row r="20" spans="2:9" ht="17.100000000000001" customHeight="1" x14ac:dyDescent="0.15">
      <c r="B20" s="816" t="s">
        <v>276</v>
      </c>
      <c r="C20" s="323"/>
      <c r="D20" s="324"/>
      <c r="E20" s="324"/>
      <c r="F20" s="324"/>
      <c r="G20" s="345">
        <f>(D20+E20)*12+F20</f>
        <v>0</v>
      </c>
      <c r="H20" s="326">
        <f>+G20*C20</f>
        <v>0</v>
      </c>
      <c r="I20" s="327"/>
    </row>
    <row r="21" spans="2:9" ht="17.100000000000001" customHeight="1" x14ac:dyDescent="0.15">
      <c r="B21" s="817"/>
      <c r="C21" s="338"/>
      <c r="D21" s="339"/>
      <c r="E21" s="339"/>
      <c r="F21" s="339"/>
      <c r="G21" s="340">
        <f>(D21+E21)*12+F21</f>
        <v>0</v>
      </c>
      <c r="H21" s="341">
        <f>+G21*C21</f>
        <v>0</v>
      </c>
      <c r="I21" s="331"/>
    </row>
    <row r="22" spans="2:9" ht="17.100000000000001" customHeight="1" x14ac:dyDescent="0.15">
      <c r="B22" s="818"/>
      <c r="C22" s="332">
        <f>SUM(C20:C21)</f>
        <v>0</v>
      </c>
      <c r="D22" s="333"/>
      <c r="E22" s="333"/>
      <c r="F22" s="333"/>
      <c r="G22" s="333"/>
      <c r="H22" s="334">
        <f>SUM(H20:H21)</f>
        <v>0</v>
      </c>
      <c r="I22" s="335"/>
    </row>
    <row r="23" spans="2:9" ht="17.100000000000001" customHeight="1" x14ac:dyDescent="0.15">
      <c r="B23" s="816" t="s">
        <v>277</v>
      </c>
      <c r="C23" s="323"/>
      <c r="D23" s="324"/>
      <c r="E23" s="324"/>
      <c r="F23" s="324"/>
      <c r="G23" s="345">
        <f>(D23+E23)*12+F23</f>
        <v>0</v>
      </c>
      <c r="H23" s="326">
        <f>+G23*C23</f>
        <v>0</v>
      </c>
      <c r="I23" s="327"/>
    </row>
    <row r="24" spans="2:9" ht="17.100000000000001" customHeight="1" x14ac:dyDescent="0.15">
      <c r="B24" s="817"/>
      <c r="C24" s="338"/>
      <c r="D24" s="339"/>
      <c r="E24" s="339"/>
      <c r="F24" s="339"/>
      <c r="G24" s="340">
        <f>(D24+E24)*12+F24</f>
        <v>0</v>
      </c>
      <c r="H24" s="341">
        <f>+G24*C24</f>
        <v>0</v>
      </c>
      <c r="I24" s="331"/>
    </row>
    <row r="25" spans="2:9" ht="17.100000000000001" customHeight="1" x14ac:dyDescent="0.15">
      <c r="B25" s="818"/>
      <c r="C25" s="332">
        <f>SUM(C23:C24)</f>
        <v>0</v>
      </c>
      <c r="D25" s="333"/>
      <c r="E25" s="333"/>
      <c r="F25" s="333"/>
      <c r="G25" s="333"/>
      <c r="H25" s="334">
        <f>SUM(H23:H24)</f>
        <v>0</v>
      </c>
      <c r="I25" s="335"/>
    </row>
    <row r="26" spans="2:9" ht="17.100000000000001" customHeight="1" x14ac:dyDescent="0.15">
      <c r="B26" s="816" t="s">
        <v>278</v>
      </c>
      <c r="C26" s="323"/>
      <c r="D26" s="324"/>
      <c r="E26" s="324"/>
      <c r="F26" s="324"/>
      <c r="G26" s="345">
        <f>(D26+E26)*12+F26</f>
        <v>0</v>
      </c>
      <c r="H26" s="326">
        <f>+G26*C26</f>
        <v>0</v>
      </c>
      <c r="I26" s="327"/>
    </row>
    <row r="27" spans="2:9" ht="17.100000000000001" customHeight="1" x14ac:dyDescent="0.15">
      <c r="B27" s="817"/>
      <c r="C27" s="338"/>
      <c r="D27" s="339"/>
      <c r="E27" s="339"/>
      <c r="F27" s="339"/>
      <c r="G27" s="340">
        <f>(D27+E27)*12+F27</f>
        <v>0</v>
      </c>
      <c r="H27" s="341">
        <f>+G27*C27</f>
        <v>0</v>
      </c>
      <c r="I27" s="331"/>
    </row>
    <row r="28" spans="2:9" ht="17.100000000000001" customHeight="1" x14ac:dyDescent="0.15">
      <c r="B28" s="818"/>
      <c r="C28" s="332">
        <f>SUM(C26:C27)</f>
        <v>0</v>
      </c>
      <c r="D28" s="333"/>
      <c r="E28" s="333"/>
      <c r="F28" s="333"/>
      <c r="G28" s="333"/>
      <c r="H28" s="334">
        <f>SUM(H26:H27)</f>
        <v>0</v>
      </c>
      <c r="I28" s="335"/>
    </row>
    <row r="29" spans="2:9" ht="17.100000000000001" customHeight="1" x14ac:dyDescent="0.15">
      <c r="B29" s="816" t="s">
        <v>279</v>
      </c>
      <c r="C29" s="323"/>
      <c r="D29" s="324"/>
      <c r="E29" s="324"/>
      <c r="F29" s="324"/>
      <c r="G29" s="345">
        <f>(D29+E29)*12+F29</f>
        <v>0</v>
      </c>
      <c r="H29" s="326">
        <f>+G29*C29</f>
        <v>0</v>
      </c>
      <c r="I29" s="327"/>
    </row>
    <row r="30" spans="2:9" ht="17.100000000000001" customHeight="1" x14ac:dyDescent="0.15">
      <c r="B30" s="817"/>
      <c r="C30" s="338"/>
      <c r="D30" s="339"/>
      <c r="E30" s="339"/>
      <c r="F30" s="339"/>
      <c r="G30" s="340">
        <f>(D30+E30)*12+F30</f>
        <v>0</v>
      </c>
      <c r="H30" s="341">
        <f>+G30*C30</f>
        <v>0</v>
      </c>
      <c r="I30" s="331"/>
    </row>
    <row r="31" spans="2:9" ht="17.100000000000001" customHeight="1" x14ac:dyDescent="0.15">
      <c r="B31" s="818"/>
      <c r="C31" s="332">
        <f>SUM(C29:C30)</f>
        <v>0</v>
      </c>
      <c r="D31" s="333"/>
      <c r="E31" s="333"/>
      <c r="F31" s="333"/>
      <c r="G31" s="333"/>
      <c r="H31" s="334">
        <f>SUM(H29:H30)</f>
        <v>0</v>
      </c>
      <c r="I31" s="335"/>
    </row>
    <row r="32" spans="2:9" ht="17.100000000000001" customHeight="1" x14ac:dyDescent="0.15">
      <c r="B32" s="816" t="s">
        <v>280</v>
      </c>
      <c r="C32" s="323"/>
      <c r="D32" s="324"/>
      <c r="E32" s="324"/>
      <c r="F32" s="324"/>
      <c r="G32" s="345">
        <f>(D32+E32)*12+F32</f>
        <v>0</v>
      </c>
      <c r="H32" s="326">
        <f>+G32*C32</f>
        <v>0</v>
      </c>
      <c r="I32" s="327"/>
    </row>
    <row r="33" spans="2:9" ht="17.100000000000001" customHeight="1" x14ac:dyDescent="0.15">
      <c r="B33" s="817"/>
      <c r="C33" s="338"/>
      <c r="D33" s="339"/>
      <c r="E33" s="339"/>
      <c r="F33" s="339"/>
      <c r="G33" s="340">
        <f>(D33+E33)*12+F33</f>
        <v>0</v>
      </c>
      <c r="H33" s="341">
        <f>+G33*C33</f>
        <v>0</v>
      </c>
      <c r="I33" s="331"/>
    </row>
    <row r="34" spans="2:9" ht="17.100000000000001" customHeight="1" x14ac:dyDescent="0.15">
      <c r="B34" s="818"/>
      <c r="C34" s="332">
        <f>SUM(C32:C33)</f>
        <v>0</v>
      </c>
      <c r="D34" s="333"/>
      <c r="E34" s="333"/>
      <c r="F34" s="333"/>
      <c r="G34" s="333"/>
      <c r="H34" s="334">
        <f>SUM(H32:H33)</f>
        <v>0</v>
      </c>
      <c r="I34" s="335"/>
    </row>
    <row r="35" spans="2:9" ht="17.100000000000001" customHeight="1" x14ac:dyDescent="0.15">
      <c r="B35" s="816" t="s">
        <v>281</v>
      </c>
      <c r="C35" s="323"/>
      <c r="D35" s="324"/>
      <c r="E35" s="324"/>
      <c r="F35" s="324"/>
      <c r="G35" s="345">
        <f>(D35+E35)*12+F35</f>
        <v>0</v>
      </c>
      <c r="H35" s="326">
        <f>+G35*C35</f>
        <v>0</v>
      </c>
      <c r="I35" s="327"/>
    </row>
    <row r="36" spans="2:9" ht="17.100000000000001" customHeight="1" x14ac:dyDescent="0.15">
      <c r="B36" s="817"/>
      <c r="C36" s="338"/>
      <c r="D36" s="339"/>
      <c r="E36" s="339"/>
      <c r="F36" s="339"/>
      <c r="G36" s="340">
        <f>(D36+E36)*12+F36</f>
        <v>0</v>
      </c>
      <c r="H36" s="341">
        <f>+G36*C36</f>
        <v>0</v>
      </c>
      <c r="I36" s="331"/>
    </row>
    <row r="37" spans="2:9" ht="17.100000000000001" customHeight="1" x14ac:dyDescent="0.15">
      <c r="B37" s="818"/>
      <c r="C37" s="332">
        <f>SUM(C35:C36)</f>
        <v>0</v>
      </c>
      <c r="D37" s="333"/>
      <c r="E37" s="333"/>
      <c r="F37" s="333"/>
      <c r="G37" s="333"/>
      <c r="H37" s="334">
        <f>SUM(H35:H36)</f>
        <v>0</v>
      </c>
      <c r="I37" s="335"/>
    </row>
    <row r="38" spans="2:9" ht="17.100000000000001" customHeight="1" x14ac:dyDescent="0.15">
      <c r="B38" s="819"/>
      <c r="C38" s="323"/>
      <c r="D38" s="324"/>
      <c r="E38" s="324"/>
      <c r="F38" s="324"/>
      <c r="G38" s="345">
        <f>(D38+E38)*12+F38</f>
        <v>0</v>
      </c>
      <c r="H38" s="326">
        <f>+G38*C38</f>
        <v>0</v>
      </c>
      <c r="I38" s="327"/>
    </row>
    <row r="39" spans="2:9" ht="17.100000000000001" customHeight="1" x14ac:dyDescent="0.15">
      <c r="B39" s="820"/>
      <c r="C39" s="338"/>
      <c r="D39" s="339"/>
      <c r="E39" s="339"/>
      <c r="F39" s="339"/>
      <c r="G39" s="340">
        <f>(D39+E39)*12+F39</f>
        <v>0</v>
      </c>
      <c r="H39" s="341">
        <f>+G39*C39</f>
        <v>0</v>
      </c>
      <c r="I39" s="331"/>
    </row>
    <row r="40" spans="2:9" ht="17.100000000000001" customHeight="1" x14ac:dyDescent="0.15">
      <c r="B40" s="821"/>
      <c r="C40" s="332">
        <f>SUM(C38:C39)</f>
        <v>0</v>
      </c>
      <c r="D40" s="333"/>
      <c r="E40" s="333"/>
      <c r="F40" s="333"/>
      <c r="G40" s="333"/>
      <c r="H40" s="334">
        <f>SUM(H38:H39)</f>
        <v>0</v>
      </c>
      <c r="I40" s="335"/>
    </row>
    <row r="41" spans="2:9" ht="17.100000000000001" customHeight="1" x14ac:dyDescent="0.15">
      <c r="B41" s="346" t="s">
        <v>118</v>
      </c>
      <c r="C41" s="347">
        <f>SUM(C10,C13,C16,C19,C22,C25,C28,C31,C34,C37,C40)</f>
        <v>0</v>
      </c>
      <c r="D41" s="348"/>
      <c r="E41" s="349"/>
      <c r="F41" s="350"/>
      <c r="G41" s="350"/>
      <c r="H41" s="351">
        <f>SUM(H40,H37,H34,H31,H28,H25,H22,H19,H16,H13,H10)</f>
        <v>0</v>
      </c>
      <c r="I41" s="352"/>
    </row>
    <row r="42" spans="2:9" ht="9.75" customHeight="1" x14ac:dyDescent="0.15">
      <c r="B42" s="353"/>
      <c r="C42" s="353"/>
      <c r="D42" s="354"/>
      <c r="E42" s="354"/>
      <c r="F42" s="355"/>
      <c r="G42" s="356"/>
      <c r="H42" s="356"/>
      <c r="I42" s="356"/>
    </row>
    <row r="43" spans="2:9" ht="17.100000000000001" customHeight="1" x14ac:dyDescent="0.15">
      <c r="B43" s="822" t="s">
        <v>282</v>
      </c>
      <c r="C43" s="823"/>
      <c r="D43" s="357" t="s">
        <v>283</v>
      </c>
      <c r="E43" s="357" t="s">
        <v>284</v>
      </c>
      <c r="F43" s="357" t="s">
        <v>285</v>
      </c>
      <c r="G43" s="358"/>
      <c r="H43" s="359" t="s">
        <v>286</v>
      </c>
      <c r="I43" s="360"/>
    </row>
    <row r="44" spans="2:9" ht="45" customHeight="1" x14ac:dyDescent="0.15">
      <c r="B44" s="824"/>
      <c r="C44" s="825"/>
      <c r="D44" s="361" t="s">
        <v>287</v>
      </c>
      <c r="E44" s="361" t="s">
        <v>288</v>
      </c>
      <c r="F44" s="361" t="s">
        <v>289</v>
      </c>
      <c r="G44" s="358"/>
      <c r="H44" s="826" t="s">
        <v>290</v>
      </c>
      <c r="I44" s="827"/>
    </row>
    <row r="45" spans="2:9" ht="17.100000000000001" customHeight="1" x14ac:dyDescent="0.15">
      <c r="B45" s="832" t="s">
        <v>291</v>
      </c>
      <c r="C45" s="833"/>
      <c r="D45" s="362">
        <f>SUM(H8,H11,H14,H17,H20,H23,H26,H29,H32,H35,H38)</f>
        <v>0</v>
      </c>
      <c r="E45" s="363"/>
      <c r="F45" s="362">
        <f>SUM(D45:E45)</f>
        <v>0</v>
      </c>
      <c r="G45" s="358"/>
      <c r="H45" s="828"/>
      <c r="I45" s="829"/>
    </row>
    <row r="46" spans="2:9" ht="17.100000000000001" customHeight="1" x14ac:dyDescent="0.15">
      <c r="B46" s="834" t="s">
        <v>292</v>
      </c>
      <c r="C46" s="835"/>
      <c r="D46" s="362">
        <f>SUM(H9,H12,H15,H18,H21,H24,H27,H30,H33,H36,H39)</f>
        <v>0</v>
      </c>
      <c r="E46" s="364"/>
      <c r="F46" s="362">
        <f>SUM(D46:E46)</f>
        <v>0</v>
      </c>
      <c r="G46" s="358"/>
      <c r="H46" s="828"/>
      <c r="I46" s="829"/>
    </row>
    <row r="47" spans="2:9" ht="17.100000000000001" customHeight="1" x14ac:dyDescent="0.15">
      <c r="B47" s="836" t="s">
        <v>293</v>
      </c>
      <c r="C47" s="837"/>
      <c r="D47" s="365">
        <f>SUM(D45:D46)</f>
        <v>0</v>
      </c>
      <c r="E47" s="365">
        <f>SUM(E45:E46)</f>
        <v>0</v>
      </c>
      <c r="F47" s="365">
        <f>SUM(F45:F46)</f>
        <v>0</v>
      </c>
      <c r="G47" s="358"/>
      <c r="H47" s="830"/>
      <c r="I47" s="831"/>
    </row>
    <row r="48" spans="2:9" ht="9.75" customHeight="1" x14ac:dyDescent="0.15">
      <c r="B48" s="823"/>
      <c r="C48" s="823"/>
      <c r="D48" s="366"/>
      <c r="E48" s="366"/>
      <c r="F48" s="366"/>
      <c r="G48" s="367"/>
      <c r="H48" s="368"/>
      <c r="I48" s="368"/>
    </row>
    <row r="49" spans="2:9" ht="17.100000000000001" customHeight="1" x14ac:dyDescent="0.15">
      <c r="B49" s="838" t="s">
        <v>294</v>
      </c>
      <c r="C49" s="838"/>
      <c r="D49" s="838"/>
      <c r="E49" s="838"/>
      <c r="F49" s="838"/>
      <c r="G49" s="838"/>
      <c r="H49" s="838"/>
      <c r="I49" s="838"/>
    </row>
    <row r="50" spans="2:9" ht="17.100000000000001" customHeight="1" x14ac:dyDescent="0.15">
      <c r="B50" s="838"/>
      <c r="C50" s="838"/>
      <c r="D50" s="838"/>
      <c r="E50" s="838"/>
      <c r="F50" s="838"/>
      <c r="G50" s="838"/>
      <c r="H50" s="838"/>
      <c r="I50" s="838"/>
    </row>
    <row r="51" spans="2:9" ht="14.25" x14ac:dyDescent="0.15">
      <c r="B51" s="186" t="s">
        <v>295</v>
      </c>
    </row>
    <row r="52" spans="2:9" ht="14.25" x14ac:dyDescent="0.15">
      <c r="B52" s="186" t="s">
        <v>296</v>
      </c>
    </row>
    <row r="53" spans="2:9" ht="14.25" customHeight="1" x14ac:dyDescent="0.15">
      <c r="B53" s="815" t="s">
        <v>297</v>
      </c>
      <c r="C53" s="815"/>
      <c r="D53" s="815"/>
      <c r="E53" s="815"/>
      <c r="F53" s="815"/>
      <c r="G53" s="815"/>
      <c r="H53" s="815"/>
      <c r="I53" s="815"/>
    </row>
    <row r="54" spans="2:9" ht="14.25" customHeight="1" x14ac:dyDescent="0.15">
      <c r="B54" s="815"/>
      <c r="C54" s="815"/>
      <c r="D54" s="815"/>
      <c r="E54" s="815"/>
      <c r="F54" s="815"/>
      <c r="G54" s="815"/>
      <c r="H54" s="815"/>
      <c r="I54" s="815"/>
    </row>
    <row r="55" spans="2:9" ht="14.25" x14ac:dyDescent="0.15">
      <c r="B55" s="186" t="s">
        <v>298</v>
      </c>
    </row>
    <row r="56" spans="2:9" ht="6.75" customHeight="1" x14ac:dyDescent="0.15"/>
  </sheetData>
  <mergeCells count="29">
    <mergeCell ref="B23:B25"/>
    <mergeCell ref="B3:C3"/>
    <mergeCell ref="D3:E3"/>
    <mergeCell ref="H3:I3"/>
    <mergeCell ref="B5:B7"/>
    <mergeCell ref="D5:D6"/>
    <mergeCell ref="E5:E6"/>
    <mergeCell ref="F5:F6"/>
    <mergeCell ref="G5:G6"/>
    <mergeCell ref="H5:H6"/>
    <mergeCell ref="I5:I7"/>
    <mergeCell ref="B8:B10"/>
    <mergeCell ref="B11:B13"/>
    <mergeCell ref="B14:B16"/>
    <mergeCell ref="B17:B19"/>
    <mergeCell ref="B20:B22"/>
    <mergeCell ref="B53:I54"/>
    <mergeCell ref="B26:B28"/>
    <mergeCell ref="B29:B31"/>
    <mergeCell ref="B32:B34"/>
    <mergeCell ref="B35:B37"/>
    <mergeCell ref="B38:B40"/>
    <mergeCell ref="B43:C44"/>
    <mergeCell ref="H44:I47"/>
    <mergeCell ref="B45:C45"/>
    <mergeCell ref="B46:C46"/>
    <mergeCell ref="B47:C47"/>
    <mergeCell ref="B48:C48"/>
    <mergeCell ref="B49:I50"/>
  </mergeCells>
  <phoneticPr fontId="4"/>
  <pageMargins left="0.86614173228346458" right="0.39370078740157483" top="0.78740157480314965" bottom="0.59055118110236227" header="0.31496062992125984" footer="0.31496062992125984"/>
  <pageSetup paperSize="9" orientation="portrait" r:id="rId1"/>
  <headerFooter alignWithMargins="0">
    <oddHeader>&amp;R&amp;12参考様式</oddHeader>
  </headerFooter>
  <rowBreaks count="1" manualBreakCount="1">
    <brk id="48" min="1"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I60"/>
  <sheetViews>
    <sheetView showGridLines="0" showZeros="0" view="pageBreakPreview" zoomScale="125" zoomScaleNormal="85" zoomScaleSheetLayoutView="125" workbookViewId="0">
      <pane xSplit="2" ySplit="7" topLeftCell="C44" activePane="bottomRight" state="frozen"/>
      <selection activeCell="I8" sqref="I8"/>
      <selection pane="topRight" activeCell="I8" sqref="I8"/>
      <selection pane="bottomLeft" activeCell="I8" sqref="I8"/>
      <selection pane="bottomRight" activeCell="I8" sqref="I8"/>
    </sheetView>
  </sheetViews>
  <sheetFormatPr defaultRowHeight="11.25" x14ac:dyDescent="0.15"/>
  <cols>
    <col min="1" max="1" width="1.5" style="312" customWidth="1"/>
    <col min="2" max="2" width="8.375" style="312" customWidth="1"/>
    <col min="3" max="3" width="10" style="312" customWidth="1"/>
    <col min="4" max="7" width="10.75" style="312" customWidth="1"/>
    <col min="8" max="8" width="10.75" style="312" bestFit="1" customWidth="1"/>
    <col min="9" max="9" width="15.875" style="312" customWidth="1"/>
    <col min="10" max="10" width="1.5" style="312" customWidth="1"/>
    <col min="11" max="256" width="9" style="312"/>
    <col min="257" max="257" width="1.5" style="312" customWidth="1"/>
    <col min="258" max="258" width="8.375" style="312" customWidth="1"/>
    <col min="259" max="259" width="10" style="312" customWidth="1"/>
    <col min="260" max="263" width="10.75" style="312" customWidth="1"/>
    <col min="264" max="264" width="10.75" style="312" bestFit="1" customWidth="1"/>
    <col min="265" max="265" width="15.875" style="312" customWidth="1"/>
    <col min="266" max="266" width="1.5" style="312" customWidth="1"/>
    <col min="267" max="512" width="9" style="312"/>
    <col min="513" max="513" width="1.5" style="312" customWidth="1"/>
    <col min="514" max="514" width="8.375" style="312" customWidth="1"/>
    <col min="515" max="515" width="10" style="312" customWidth="1"/>
    <col min="516" max="519" width="10.75" style="312" customWidth="1"/>
    <col min="520" max="520" width="10.75" style="312" bestFit="1" customWidth="1"/>
    <col min="521" max="521" width="15.875" style="312" customWidth="1"/>
    <col min="522" max="522" width="1.5" style="312" customWidth="1"/>
    <col min="523" max="768" width="9" style="312"/>
    <col min="769" max="769" width="1.5" style="312" customWidth="1"/>
    <col min="770" max="770" width="8.375" style="312" customWidth="1"/>
    <col min="771" max="771" width="10" style="312" customWidth="1"/>
    <col min="772" max="775" width="10.75" style="312" customWidth="1"/>
    <col min="776" max="776" width="10.75" style="312" bestFit="1" customWidth="1"/>
    <col min="777" max="777" width="15.875" style="312" customWidth="1"/>
    <col min="778" max="778" width="1.5" style="312" customWidth="1"/>
    <col min="779" max="1024" width="9" style="312"/>
    <col min="1025" max="1025" width="1.5" style="312" customWidth="1"/>
    <col min="1026" max="1026" width="8.375" style="312" customWidth="1"/>
    <col min="1027" max="1027" width="10" style="312" customWidth="1"/>
    <col min="1028" max="1031" width="10.75" style="312" customWidth="1"/>
    <col min="1032" max="1032" width="10.75" style="312" bestFit="1" customWidth="1"/>
    <col min="1033" max="1033" width="15.875" style="312" customWidth="1"/>
    <col min="1034" max="1034" width="1.5" style="312" customWidth="1"/>
    <col min="1035" max="1280" width="9" style="312"/>
    <col min="1281" max="1281" width="1.5" style="312" customWidth="1"/>
    <col min="1282" max="1282" width="8.375" style="312" customWidth="1"/>
    <col min="1283" max="1283" width="10" style="312" customWidth="1"/>
    <col min="1284" max="1287" width="10.75" style="312" customWidth="1"/>
    <col min="1288" max="1288" width="10.75" style="312" bestFit="1" customWidth="1"/>
    <col min="1289" max="1289" width="15.875" style="312" customWidth="1"/>
    <col min="1290" max="1290" width="1.5" style="312" customWidth="1"/>
    <col min="1291" max="1536" width="9" style="312"/>
    <col min="1537" max="1537" width="1.5" style="312" customWidth="1"/>
    <col min="1538" max="1538" width="8.375" style="312" customWidth="1"/>
    <col min="1539" max="1539" width="10" style="312" customWidth="1"/>
    <col min="1540" max="1543" width="10.75" style="312" customWidth="1"/>
    <col min="1544" max="1544" width="10.75" style="312" bestFit="1" customWidth="1"/>
    <col min="1545" max="1545" width="15.875" style="312" customWidth="1"/>
    <col min="1546" max="1546" width="1.5" style="312" customWidth="1"/>
    <col min="1547" max="1792" width="9" style="312"/>
    <col min="1793" max="1793" width="1.5" style="312" customWidth="1"/>
    <col min="1794" max="1794" width="8.375" style="312" customWidth="1"/>
    <col min="1795" max="1795" width="10" style="312" customWidth="1"/>
    <col min="1796" max="1799" width="10.75" style="312" customWidth="1"/>
    <col min="1800" max="1800" width="10.75" style="312" bestFit="1" customWidth="1"/>
    <col min="1801" max="1801" width="15.875" style="312" customWidth="1"/>
    <col min="1802" max="1802" width="1.5" style="312" customWidth="1"/>
    <col min="1803" max="2048" width="9" style="312"/>
    <col min="2049" max="2049" width="1.5" style="312" customWidth="1"/>
    <col min="2050" max="2050" width="8.375" style="312" customWidth="1"/>
    <col min="2051" max="2051" width="10" style="312" customWidth="1"/>
    <col min="2052" max="2055" width="10.75" style="312" customWidth="1"/>
    <col min="2056" max="2056" width="10.75" style="312" bestFit="1" customWidth="1"/>
    <col min="2057" max="2057" width="15.875" style="312" customWidth="1"/>
    <col min="2058" max="2058" width="1.5" style="312" customWidth="1"/>
    <col min="2059" max="2304" width="9" style="312"/>
    <col min="2305" max="2305" width="1.5" style="312" customWidth="1"/>
    <col min="2306" max="2306" width="8.375" style="312" customWidth="1"/>
    <col min="2307" max="2307" width="10" style="312" customWidth="1"/>
    <col min="2308" max="2311" width="10.75" style="312" customWidth="1"/>
    <col min="2312" max="2312" width="10.75" style="312" bestFit="1" customWidth="1"/>
    <col min="2313" max="2313" width="15.875" style="312" customWidth="1"/>
    <col min="2314" max="2314" width="1.5" style="312" customWidth="1"/>
    <col min="2315" max="2560" width="9" style="312"/>
    <col min="2561" max="2561" width="1.5" style="312" customWidth="1"/>
    <col min="2562" max="2562" width="8.375" style="312" customWidth="1"/>
    <col min="2563" max="2563" width="10" style="312" customWidth="1"/>
    <col min="2564" max="2567" width="10.75" style="312" customWidth="1"/>
    <col min="2568" max="2568" width="10.75" style="312" bestFit="1" customWidth="1"/>
    <col min="2569" max="2569" width="15.875" style="312" customWidth="1"/>
    <col min="2570" max="2570" width="1.5" style="312" customWidth="1"/>
    <col min="2571" max="2816" width="9" style="312"/>
    <col min="2817" max="2817" width="1.5" style="312" customWidth="1"/>
    <col min="2818" max="2818" width="8.375" style="312" customWidth="1"/>
    <col min="2819" max="2819" width="10" style="312" customWidth="1"/>
    <col min="2820" max="2823" width="10.75" style="312" customWidth="1"/>
    <col min="2824" max="2824" width="10.75" style="312" bestFit="1" customWidth="1"/>
    <col min="2825" max="2825" width="15.875" style="312" customWidth="1"/>
    <col min="2826" max="2826" width="1.5" style="312" customWidth="1"/>
    <col min="2827" max="3072" width="9" style="312"/>
    <col min="3073" max="3073" width="1.5" style="312" customWidth="1"/>
    <col min="3074" max="3074" width="8.375" style="312" customWidth="1"/>
    <col min="3075" max="3075" width="10" style="312" customWidth="1"/>
    <col min="3076" max="3079" width="10.75" style="312" customWidth="1"/>
    <col min="3080" max="3080" width="10.75" style="312" bestFit="1" customWidth="1"/>
    <col min="3081" max="3081" width="15.875" style="312" customWidth="1"/>
    <col min="3082" max="3082" width="1.5" style="312" customWidth="1"/>
    <col min="3083" max="3328" width="9" style="312"/>
    <col min="3329" max="3329" width="1.5" style="312" customWidth="1"/>
    <col min="3330" max="3330" width="8.375" style="312" customWidth="1"/>
    <col min="3331" max="3331" width="10" style="312" customWidth="1"/>
    <col min="3332" max="3335" width="10.75" style="312" customWidth="1"/>
    <col min="3336" max="3336" width="10.75" style="312" bestFit="1" customWidth="1"/>
    <col min="3337" max="3337" width="15.875" style="312" customWidth="1"/>
    <col min="3338" max="3338" width="1.5" style="312" customWidth="1"/>
    <col min="3339" max="3584" width="9" style="312"/>
    <col min="3585" max="3585" width="1.5" style="312" customWidth="1"/>
    <col min="3586" max="3586" width="8.375" style="312" customWidth="1"/>
    <col min="3587" max="3587" width="10" style="312" customWidth="1"/>
    <col min="3588" max="3591" width="10.75" style="312" customWidth="1"/>
    <col min="3592" max="3592" width="10.75" style="312" bestFit="1" customWidth="1"/>
    <col min="3593" max="3593" width="15.875" style="312" customWidth="1"/>
    <col min="3594" max="3594" width="1.5" style="312" customWidth="1"/>
    <col min="3595" max="3840" width="9" style="312"/>
    <col min="3841" max="3841" width="1.5" style="312" customWidth="1"/>
    <col min="3842" max="3842" width="8.375" style="312" customWidth="1"/>
    <col min="3843" max="3843" width="10" style="312" customWidth="1"/>
    <col min="3844" max="3847" width="10.75" style="312" customWidth="1"/>
    <col min="3848" max="3848" width="10.75" style="312" bestFit="1" customWidth="1"/>
    <col min="3849" max="3849" width="15.875" style="312" customWidth="1"/>
    <col min="3850" max="3850" width="1.5" style="312" customWidth="1"/>
    <col min="3851" max="4096" width="9" style="312"/>
    <col min="4097" max="4097" width="1.5" style="312" customWidth="1"/>
    <col min="4098" max="4098" width="8.375" style="312" customWidth="1"/>
    <col min="4099" max="4099" width="10" style="312" customWidth="1"/>
    <col min="4100" max="4103" width="10.75" style="312" customWidth="1"/>
    <col min="4104" max="4104" width="10.75" style="312" bestFit="1" customWidth="1"/>
    <col min="4105" max="4105" width="15.875" style="312" customWidth="1"/>
    <col min="4106" max="4106" width="1.5" style="312" customWidth="1"/>
    <col min="4107" max="4352" width="9" style="312"/>
    <col min="4353" max="4353" width="1.5" style="312" customWidth="1"/>
    <col min="4354" max="4354" width="8.375" style="312" customWidth="1"/>
    <col min="4355" max="4355" width="10" style="312" customWidth="1"/>
    <col min="4356" max="4359" width="10.75" style="312" customWidth="1"/>
    <col min="4360" max="4360" width="10.75" style="312" bestFit="1" customWidth="1"/>
    <col min="4361" max="4361" width="15.875" style="312" customWidth="1"/>
    <col min="4362" max="4362" width="1.5" style="312" customWidth="1"/>
    <col min="4363" max="4608" width="9" style="312"/>
    <col min="4609" max="4609" width="1.5" style="312" customWidth="1"/>
    <col min="4610" max="4610" width="8.375" style="312" customWidth="1"/>
    <col min="4611" max="4611" width="10" style="312" customWidth="1"/>
    <col min="4612" max="4615" width="10.75" style="312" customWidth="1"/>
    <col min="4616" max="4616" width="10.75" style="312" bestFit="1" customWidth="1"/>
    <col min="4617" max="4617" width="15.875" style="312" customWidth="1"/>
    <col min="4618" max="4618" width="1.5" style="312" customWidth="1"/>
    <col min="4619" max="4864" width="9" style="312"/>
    <col min="4865" max="4865" width="1.5" style="312" customWidth="1"/>
    <col min="4866" max="4866" width="8.375" style="312" customWidth="1"/>
    <col min="4867" max="4867" width="10" style="312" customWidth="1"/>
    <col min="4868" max="4871" width="10.75" style="312" customWidth="1"/>
    <col min="4872" max="4872" width="10.75" style="312" bestFit="1" customWidth="1"/>
    <col min="4873" max="4873" width="15.875" style="312" customWidth="1"/>
    <col min="4874" max="4874" width="1.5" style="312" customWidth="1"/>
    <col min="4875" max="5120" width="9" style="312"/>
    <col min="5121" max="5121" width="1.5" style="312" customWidth="1"/>
    <col min="5122" max="5122" width="8.375" style="312" customWidth="1"/>
    <col min="5123" max="5123" width="10" style="312" customWidth="1"/>
    <col min="5124" max="5127" width="10.75" style="312" customWidth="1"/>
    <col min="5128" max="5128" width="10.75" style="312" bestFit="1" customWidth="1"/>
    <col min="5129" max="5129" width="15.875" style="312" customWidth="1"/>
    <col min="5130" max="5130" width="1.5" style="312" customWidth="1"/>
    <col min="5131" max="5376" width="9" style="312"/>
    <col min="5377" max="5377" width="1.5" style="312" customWidth="1"/>
    <col min="5378" max="5378" width="8.375" style="312" customWidth="1"/>
    <col min="5379" max="5379" width="10" style="312" customWidth="1"/>
    <col min="5380" max="5383" width="10.75" style="312" customWidth="1"/>
    <col min="5384" max="5384" width="10.75" style="312" bestFit="1" customWidth="1"/>
    <col min="5385" max="5385" width="15.875" style="312" customWidth="1"/>
    <col min="5386" max="5386" width="1.5" style="312" customWidth="1"/>
    <col min="5387" max="5632" width="9" style="312"/>
    <col min="5633" max="5633" width="1.5" style="312" customWidth="1"/>
    <col min="5634" max="5634" width="8.375" style="312" customWidth="1"/>
    <col min="5635" max="5635" width="10" style="312" customWidth="1"/>
    <col min="5636" max="5639" width="10.75" style="312" customWidth="1"/>
    <col min="5640" max="5640" width="10.75" style="312" bestFit="1" customWidth="1"/>
    <col min="5641" max="5641" width="15.875" style="312" customWidth="1"/>
    <col min="5642" max="5642" width="1.5" style="312" customWidth="1"/>
    <col min="5643" max="5888" width="9" style="312"/>
    <col min="5889" max="5889" width="1.5" style="312" customWidth="1"/>
    <col min="5890" max="5890" width="8.375" style="312" customWidth="1"/>
    <col min="5891" max="5891" width="10" style="312" customWidth="1"/>
    <col min="5892" max="5895" width="10.75" style="312" customWidth="1"/>
    <col min="5896" max="5896" width="10.75" style="312" bestFit="1" customWidth="1"/>
    <col min="5897" max="5897" width="15.875" style="312" customWidth="1"/>
    <col min="5898" max="5898" width="1.5" style="312" customWidth="1"/>
    <col min="5899" max="6144" width="9" style="312"/>
    <col min="6145" max="6145" width="1.5" style="312" customWidth="1"/>
    <col min="6146" max="6146" width="8.375" style="312" customWidth="1"/>
    <col min="6147" max="6147" width="10" style="312" customWidth="1"/>
    <col min="6148" max="6151" width="10.75" style="312" customWidth="1"/>
    <col min="6152" max="6152" width="10.75" style="312" bestFit="1" customWidth="1"/>
    <col min="6153" max="6153" width="15.875" style="312" customWidth="1"/>
    <col min="6154" max="6154" width="1.5" style="312" customWidth="1"/>
    <col min="6155" max="6400" width="9" style="312"/>
    <col min="6401" max="6401" width="1.5" style="312" customWidth="1"/>
    <col min="6402" max="6402" width="8.375" style="312" customWidth="1"/>
    <col min="6403" max="6403" width="10" style="312" customWidth="1"/>
    <col min="6404" max="6407" width="10.75" style="312" customWidth="1"/>
    <col min="6408" max="6408" width="10.75" style="312" bestFit="1" customWidth="1"/>
    <col min="6409" max="6409" width="15.875" style="312" customWidth="1"/>
    <col min="6410" max="6410" width="1.5" style="312" customWidth="1"/>
    <col min="6411" max="6656" width="9" style="312"/>
    <col min="6657" max="6657" width="1.5" style="312" customWidth="1"/>
    <col min="6658" max="6658" width="8.375" style="312" customWidth="1"/>
    <col min="6659" max="6659" width="10" style="312" customWidth="1"/>
    <col min="6660" max="6663" width="10.75" style="312" customWidth="1"/>
    <col min="6664" max="6664" width="10.75" style="312" bestFit="1" customWidth="1"/>
    <col min="6665" max="6665" width="15.875" style="312" customWidth="1"/>
    <col min="6666" max="6666" width="1.5" style="312" customWidth="1"/>
    <col min="6667" max="6912" width="9" style="312"/>
    <col min="6913" max="6913" width="1.5" style="312" customWidth="1"/>
    <col min="6914" max="6914" width="8.375" style="312" customWidth="1"/>
    <col min="6915" max="6915" width="10" style="312" customWidth="1"/>
    <col min="6916" max="6919" width="10.75" style="312" customWidth="1"/>
    <col min="6920" max="6920" width="10.75" style="312" bestFit="1" customWidth="1"/>
    <col min="6921" max="6921" width="15.875" style="312" customWidth="1"/>
    <col min="6922" max="6922" width="1.5" style="312" customWidth="1"/>
    <col min="6923" max="7168" width="9" style="312"/>
    <col min="7169" max="7169" width="1.5" style="312" customWidth="1"/>
    <col min="7170" max="7170" width="8.375" style="312" customWidth="1"/>
    <col min="7171" max="7171" width="10" style="312" customWidth="1"/>
    <col min="7172" max="7175" width="10.75" style="312" customWidth="1"/>
    <col min="7176" max="7176" width="10.75" style="312" bestFit="1" customWidth="1"/>
    <col min="7177" max="7177" width="15.875" style="312" customWidth="1"/>
    <col min="7178" max="7178" width="1.5" style="312" customWidth="1"/>
    <col min="7179" max="7424" width="9" style="312"/>
    <col min="7425" max="7425" width="1.5" style="312" customWidth="1"/>
    <col min="7426" max="7426" width="8.375" style="312" customWidth="1"/>
    <col min="7427" max="7427" width="10" style="312" customWidth="1"/>
    <col min="7428" max="7431" width="10.75" style="312" customWidth="1"/>
    <col min="7432" max="7432" width="10.75" style="312" bestFit="1" customWidth="1"/>
    <col min="7433" max="7433" width="15.875" style="312" customWidth="1"/>
    <col min="7434" max="7434" width="1.5" style="312" customWidth="1"/>
    <col min="7435" max="7680" width="9" style="312"/>
    <col min="7681" max="7681" width="1.5" style="312" customWidth="1"/>
    <col min="7682" max="7682" width="8.375" style="312" customWidth="1"/>
    <col min="7683" max="7683" width="10" style="312" customWidth="1"/>
    <col min="7684" max="7687" width="10.75" style="312" customWidth="1"/>
    <col min="7688" max="7688" width="10.75" style="312" bestFit="1" customWidth="1"/>
    <col min="7689" max="7689" width="15.875" style="312" customWidth="1"/>
    <col min="7690" max="7690" width="1.5" style="312" customWidth="1"/>
    <col min="7691" max="7936" width="9" style="312"/>
    <col min="7937" max="7937" width="1.5" style="312" customWidth="1"/>
    <col min="7938" max="7938" width="8.375" style="312" customWidth="1"/>
    <col min="7939" max="7939" width="10" style="312" customWidth="1"/>
    <col min="7940" max="7943" width="10.75" style="312" customWidth="1"/>
    <col min="7944" max="7944" width="10.75" style="312" bestFit="1" customWidth="1"/>
    <col min="7945" max="7945" width="15.875" style="312" customWidth="1"/>
    <col min="7946" max="7946" width="1.5" style="312" customWidth="1"/>
    <col min="7947" max="8192" width="9" style="312"/>
    <col min="8193" max="8193" width="1.5" style="312" customWidth="1"/>
    <col min="8194" max="8194" width="8.375" style="312" customWidth="1"/>
    <col min="8195" max="8195" width="10" style="312" customWidth="1"/>
    <col min="8196" max="8199" width="10.75" style="312" customWidth="1"/>
    <col min="8200" max="8200" width="10.75" style="312" bestFit="1" customWidth="1"/>
    <col min="8201" max="8201" width="15.875" style="312" customWidth="1"/>
    <col min="8202" max="8202" width="1.5" style="312" customWidth="1"/>
    <col min="8203" max="8448" width="9" style="312"/>
    <col min="8449" max="8449" width="1.5" style="312" customWidth="1"/>
    <col min="8450" max="8450" width="8.375" style="312" customWidth="1"/>
    <col min="8451" max="8451" width="10" style="312" customWidth="1"/>
    <col min="8452" max="8455" width="10.75" style="312" customWidth="1"/>
    <col min="8456" max="8456" width="10.75" style="312" bestFit="1" customWidth="1"/>
    <col min="8457" max="8457" width="15.875" style="312" customWidth="1"/>
    <col min="8458" max="8458" width="1.5" style="312" customWidth="1"/>
    <col min="8459" max="8704" width="9" style="312"/>
    <col min="8705" max="8705" width="1.5" style="312" customWidth="1"/>
    <col min="8706" max="8706" width="8.375" style="312" customWidth="1"/>
    <col min="8707" max="8707" width="10" style="312" customWidth="1"/>
    <col min="8708" max="8711" width="10.75" style="312" customWidth="1"/>
    <col min="8712" max="8712" width="10.75" style="312" bestFit="1" customWidth="1"/>
    <col min="8713" max="8713" width="15.875" style="312" customWidth="1"/>
    <col min="8714" max="8714" width="1.5" style="312" customWidth="1"/>
    <col min="8715" max="8960" width="9" style="312"/>
    <col min="8961" max="8961" width="1.5" style="312" customWidth="1"/>
    <col min="8962" max="8962" width="8.375" style="312" customWidth="1"/>
    <col min="8963" max="8963" width="10" style="312" customWidth="1"/>
    <col min="8964" max="8967" width="10.75" style="312" customWidth="1"/>
    <col min="8968" max="8968" width="10.75" style="312" bestFit="1" customWidth="1"/>
    <col min="8969" max="8969" width="15.875" style="312" customWidth="1"/>
    <col min="8970" max="8970" width="1.5" style="312" customWidth="1"/>
    <col min="8971" max="9216" width="9" style="312"/>
    <col min="9217" max="9217" width="1.5" style="312" customWidth="1"/>
    <col min="9218" max="9218" width="8.375" style="312" customWidth="1"/>
    <col min="9219" max="9219" width="10" style="312" customWidth="1"/>
    <col min="9220" max="9223" width="10.75" style="312" customWidth="1"/>
    <col min="9224" max="9224" width="10.75" style="312" bestFit="1" customWidth="1"/>
    <col min="9225" max="9225" width="15.875" style="312" customWidth="1"/>
    <col min="9226" max="9226" width="1.5" style="312" customWidth="1"/>
    <col min="9227" max="9472" width="9" style="312"/>
    <col min="9473" max="9473" width="1.5" style="312" customWidth="1"/>
    <col min="9474" max="9474" width="8.375" style="312" customWidth="1"/>
    <col min="9475" max="9475" width="10" style="312" customWidth="1"/>
    <col min="9476" max="9479" width="10.75" style="312" customWidth="1"/>
    <col min="9480" max="9480" width="10.75" style="312" bestFit="1" customWidth="1"/>
    <col min="9481" max="9481" width="15.875" style="312" customWidth="1"/>
    <col min="9482" max="9482" width="1.5" style="312" customWidth="1"/>
    <col min="9483" max="9728" width="9" style="312"/>
    <col min="9729" max="9729" width="1.5" style="312" customWidth="1"/>
    <col min="9730" max="9730" width="8.375" style="312" customWidth="1"/>
    <col min="9731" max="9731" width="10" style="312" customWidth="1"/>
    <col min="9732" max="9735" width="10.75" style="312" customWidth="1"/>
    <col min="9736" max="9736" width="10.75" style="312" bestFit="1" customWidth="1"/>
    <col min="9737" max="9737" width="15.875" style="312" customWidth="1"/>
    <col min="9738" max="9738" width="1.5" style="312" customWidth="1"/>
    <col min="9739" max="9984" width="9" style="312"/>
    <col min="9985" max="9985" width="1.5" style="312" customWidth="1"/>
    <col min="9986" max="9986" width="8.375" style="312" customWidth="1"/>
    <col min="9987" max="9987" width="10" style="312" customWidth="1"/>
    <col min="9988" max="9991" width="10.75" style="312" customWidth="1"/>
    <col min="9992" max="9992" width="10.75" style="312" bestFit="1" customWidth="1"/>
    <col min="9993" max="9993" width="15.875" style="312" customWidth="1"/>
    <col min="9994" max="9994" width="1.5" style="312" customWidth="1"/>
    <col min="9995" max="10240" width="9" style="312"/>
    <col min="10241" max="10241" width="1.5" style="312" customWidth="1"/>
    <col min="10242" max="10242" width="8.375" style="312" customWidth="1"/>
    <col min="10243" max="10243" width="10" style="312" customWidth="1"/>
    <col min="10244" max="10247" width="10.75" style="312" customWidth="1"/>
    <col min="10248" max="10248" width="10.75" style="312" bestFit="1" customWidth="1"/>
    <col min="10249" max="10249" width="15.875" style="312" customWidth="1"/>
    <col min="10250" max="10250" width="1.5" style="312" customWidth="1"/>
    <col min="10251" max="10496" width="9" style="312"/>
    <col min="10497" max="10497" width="1.5" style="312" customWidth="1"/>
    <col min="10498" max="10498" width="8.375" style="312" customWidth="1"/>
    <col min="10499" max="10499" width="10" style="312" customWidth="1"/>
    <col min="10500" max="10503" width="10.75" style="312" customWidth="1"/>
    <col min="10504" max="10504" width="10.75" style="312" bestFit="1" customWidth="1"/>
    <col min="10505" max="10505" width="15.875" style="312" customWidth="1"/>
    <col min="10506" max="10506" width="1.5" style="312" customWidth="1"/>
    <col min="10507" max="10752" width="9" style="312"/>
    <col min="10753" max="10753" width="1.5" style="312" customWidth="1"/>
    <col min="10754" max="10754" width="8.375" style="312" customWidth="1"/>
    <col min="10755" max="10755" width="10" style="312" customWidth="1"/>
    <col min="10756" max="10759" width="10.75" style="312" customWidth="1"/>
    <col min="10760" max="10760" width="10.75" style="312" bestFit="1" customWidth="1"/>
    <col min="10761" max="10761" width="15.875" style="312" customWidth="1"/>
    <col min="10762" max="10762" width="1.5" style="312" customWidth="1"/>
    <col min="10763" max="11008" width="9" style="312"/>
    <col min="11009" max="11009" width="1.5" style="312" customWidth="1"/>
    <col min="11010" max="11010" width="8.375" style="312" customWidth="1"/>
    <col min="11011" max="11011" width="10" style="312" customWidth="1"/>
    <col min="11012" max="11015" width="10.75" style="312" customWidth="1"/>
    <col min="11016" max="11016" width="10.75" style="312" bestFit="1" customWidth="1"/>
    <col min="11017" max="11017" width="15.875" style="312" customWidth="1"/>
    <col min="11018" max="11018" width="1.5" style="312" customWidth="1"/>
    <col min="11019" max="11264" width="9" style="312"/>
    <col min="11265" max="11265" width="1.5" style="312" customWidth="1"/>
    <col min="11266" max="11266" width="8.375" style="312" customWidth="1"/>
    <col min="11267" max="11267" width="10" style="312" customWidth="1"/>
    <col min="11268" max="11271" width="10.75" style="312" customWidth="1"/>
    <col min="11272" max="11272" width="10.75" style="312" bestFit="1" customWidth="1"/>
    <col min="11273" max="11273" width="15.875" style="312" customWidth="1"/>
    <col min="11274" max="11274" width="1.5" style="312" customWidth="1"/>
    <col min="11275" max="11520" width="9" style="312"/>
    <col min="11521" max="11521" width="1.5" style="312" customWidth="1"/>
    <col min="11522" max="11522" width="8.375" style="312" customWidth="1"/>
    <col min="11523" max="11523" width="10" style="312" customWidth="1"/>
    <col min="11524" max="11527" width="10.75" style="312" customWidth="1"/>
    <col min="11528" max="11528" width="10.75" style="312" bestFit="1" customWidth="1"/>
    <col min="11529" max="11529" width="15.875" style="312" customWidth="1"/>
    <col min="11530" max="11530" width="1.5" style="312" customWidth="1"/>
    <col min="11531" max="11776" width="9" style="312"/>
    <col min="11777" max="11777" width="1.5" style="312" customWidth="1"/>
    <col min="11778" max="11778" width="8.375" style="312" customWidth="1"/>
    <col min="11779" max="11779" width="10" style="312" customWidth="1"/>
    <col min="11780" max="11783" width="10.75" style="312" customWidth="1"/>
    <col min="11784" max="11784" width="10.75" style="312" bestFit="1" customWidth="1"/>
    <col min="11785" max="11785" width="15.875" style="312" customWidth="1"/>
    <col min="11786" max="11786" width="1.5" style="312" customWidth="1"/>
    <col min="11787" max="12032" width="9" style="312"/>
    <col min="12033" max="12033" width="1.5" style="312" customWidth="1"/>
    <col min="12034" max="12034" width="8.375" style="312" customWidth="1"/>
    <col min="12035" max="12035" width="10" style="312" customWidth="1"/>
    <col min="12036" max="12039" width="10.75" style="312" customWidth="1"/>
    <col min="12040" max="12040" width="10.75" style="312" bestFit="1" customWidth="1"/>
    <col min="12041" max="12041" width="15.875" style="312" customWidth="1"/>
    <col min="12042" max="12042" width="1.5" style="312" customWidth="1"/>
    <col min="12043" max="12288" width="9" style="312"/>
    <col min="12289" max="12289" width="1.5" style="312" customWidth="1"/>
    <col min="12290" max="12290" width="8.375" style="312" customWidth="1"/>
    <col min="12291" max="12291" width="10" style="312" customWidth="1"/>
    <col min="12292" max="12295" width="10.75" style="312" customWidth="1"/>
    <col min="12296" max="12296" width="10.75" style="312" bestFit="1" customWidth="1"/>
    <col min="12297" max="12297" width="15.875" style="312" customWidth="1"/>
    <col min="12298" max="12298" width="1.5" style="312" customWidth="1"/>
    <col min="12299" max="12544" width="9" style="312"/>
    <col min="12545" max="12545" width="1.5" style="312" customWidth="1"/>
    <col min="12546" max="12546" width="8.375" style="312" customWidth="1"/>
    <col min="12547" max="12547" width="10" style="312" customWidth="1"/>
    <col min="12548" max="12551" width="10.75" style="312" customWidth="1"/>
    <col min="12552" max="12552" width="10.75" style="312" bestFit="1" customWidth="1"/>
    <col min="12553" max="12553" width="15.875" style="312" customWidth="1"/>
    <col min="12554" max="12554" width="1.5" style="312" customWidth="1"/>
    <col min="12555" max="12800" width="9" style="312"/>
    <col min="12801" max="12801" width="1.5" style="312" customWidth="1"/>
    <col min="12802" max="12802" width="8.375" style="312" customWidth="1"/>
    <col min="12803" max="12803" width="10" style="312" customWidth="1"/>
    <col min="12804" max="12807" width="10.75" style="312" customWidth="1"/>
    <col min="12808" max="12808" width="10.75" style="312" bestFit="1" customWidth="1"/>
    <col min="12809" max="12809" width="15.875" style="312" customWidth="1"/>
    <col min="12810" max="12810" width="1.5" style="312" customWidth="1"/>
    <col min="12811" max="13056" width="9" style="312"/>
    <col min="13057" max="13057" width="1.5" style="312" customWidth="1"/>
    <col min="13058" max="13058" width="8.375" style="312" customWidth="1"/>
    <col min="13059" max="13059" width="10" style="312" customWidth="1"/>
    <col min="13060" max="13063" width="10.75" style="312" customWidth="1"/>
    <col min="13064" max="13064" width="10.75" style="312" bestFit="1" customWidth="1"/>
    <col min="13065" max="13065" width="15.875" style="312" customWidth="1"/>
    <col min="13066" max="13066" width="1.5" style="312" customWidth="1"/>
    <col min="13067" max="13312" width="9" style="312"/>
    <col min="13313" max="13313" width="1.5" style="312" customWidth="1"/>
    <col min="13314" max="13314" width="8.375" style="312" customWidth="1"/>
    <col min="13315" max="13315" width="10" style="312" customWidth="1"/>
    <col min="13316" max="13319" width="10.75" style="312" customWidth="1"/>
    <col min="13320" max="13320" width="10.75" style="312" bestFit="1" customWidth="1"/>
    <col min="13321" max="13321" width="15.875" style="312" customWidth="1"/>
    <col min="13322" max="13322" width="1.5" style="312" customWidth="1"/>
    <col min="13323" max="13568" width="9" style="312"/>
    <col min="13569" max="13569" width="1.5" style="312" customWidth="1"/>
    <col min="13570" max="13570" width="8.375" style="312" customWidth="1"/>
    <col min="13571" max="13571" width="10" style="312" customWidth="1"/>
    <col min="13572" max="13575" width="10.75" style="312" customWidth="1"/>
    <col min="13576" max="13576" width="10.75" style="312" bestFit="1" customWidth="1"/>
    <col min="13577" max="13577" width="15.875" style="312" customWidth="1"/>
    <col min="13578" max="13578" width="1.5" style="312" customWidth="1"/>
    <col min="13579" max="13824" width="9" style="312"/>
    <col min="13825" max="13825" width="1.5" style="312" customWidth="1"/>
    <col min="13826" max="13826" width="8.375" style="312" customWidth="1"/>
    <col min="13827" max="13827" width="10" style="312" customWidth="1"/>
    <col min="13828" max="13831" width="10.75" style="312" customWidth="1"/>
    <col min="13832" max="13832" width="10.75" style="312" bestFit="1" customWidth="1"/>
    <col min="13833" max="13833" width="15.875" style="312" customWidth="1"/>
    <col min="13834" max="13834" width="1.5" style="312" customWidth="1"/>
    <col min="13835" max="14080" width="9" style="312"/>
    <col min="14081" max="14081" width="1.5" style="312" customWidth="1"/>
    <col min="14082" max="14082" width="8.375" style="312" customWidth="1"/>
    <col min="14083" max="14083" width="10" style="312" customWidth="1"/>
    <col min="14084" max="14087" width="10.75" style="312" customWidth="1"/>
    <col min="14088" max="14088" width="10.75" style="312" bestFit="1" customWidth="1"/>
    <col min="14089" max="14089" width="15.875" style="312" customWidth="1"/>
    <col min="14090" max="14090" width="1.5" style="312" customWidth="1"/>
    <col min="14091" max="14336" width="9" style="312"/>
    <col min="14337" max="14337" width="1.5" style="312" customWidth="1"/>
    <col min="14338" max="14338" width="8.375" style="312" customWidth="1"/>
    <col min="14339" max="14339" width="10" style="312" customWidth="1"/>
    <col min="14340" max="14343" width="10.75" style="312" customWidth="1"/>
    <col min="14344" max="14344" width="10.75" style="312" bestFit="1" customWidth="1"/>
    <col min="14345" max="14345" width="15.875" style="312" customWidth="1"/>
    <col min="14346" max="14346" width="1.5" style="312" customWidth="1"/>
    <col min="14347" max="14592" width="9" style="312"/>
    <col min="14593" max="14593" width="1.5" style="312" customWidth="1"/>
    <col min="14594" max="14594" width="8.375" style="312" customWidth="1"/>
    <col min="14595" max="14595" width="10" style="312" customWidth="1"/>
    <col min="14596" max="14599" width="10.75" style="312" customWidth="1"/>
    <col min="14600" max="14600" width="10.75" style="312" bestFit="1" customWidth="1"/>
    <col min="14601" max="14601" width="15.875" style="312" customWidth="1"/>
    <col min="14602" max="14602" width="1.5" style="312" customWidth="1"/>
    <col min="14603" max="14848" width="9" style="312"/>
    <col min="14849" max="14849" width="1.5" style="312" customWidth="1"/>
    <col min="14850" max="14850" width="8.375" style="312" customWidth="1"/>
    <col min="14851" max="14851" width="10" style="312" customWidth="1"/>
    <col min="14852" max="14855" width="10.75" style="312" customWidth="1"/>
    <col min="14856" max="14856" width="10.75" style="312" bestFit="1" customWidth="1"/>
    <col min="14857" max="14857" width="15.875" style="312" customWidth="1"/>
    <col min="14858" max="14858" width="1.5" style="312" customWidth="1"/>
    <col min="14859" max="15104" width="9" style="312"/>
    <col min="15105" max="15105" width="1.5" style="312" customWidth="1"/>
    <col min="15106" max="15106" width="8.375" style="312" customWidth="1"/>
    <col min="15107" max="15107" width="10" style="312" customWidth="1"/>
    <col min="15108" max="15111" width="10.75" style="312" customWidth="1"/>
    <col min="15112" max="15112" width="10.75" style="312" bestFit="1" customWidth="1"/>
    <col min="15113" max="15113" width="15.875" style="312" customWidth="1"/>
    <col min="15114" max="15114" width="1.5" style="312" customWidth="1"/>
    <col min="15115" max="15360" width="9" style="312"/>
    <col min="15361" max="15361" width="1.5" style="312" customWidth="1"/>
    <col min="15362" max="15362" width="8.375" style="312" customWidth="1"/>
    <col min="15363" max="15363" width="10" style="312" customWidth="1"/>
    <col min="15364" max="15367" width="10.75" style="312" customWidth="1"/>
    <col min="15368" max="15368" width="10.75" style="312" bestFit="1" customWidth="1"/>
    <col min="15369" max="15369" width="15.875" style="312" customWidth="1"/>
    <col min="15370" max="15370" width="1.5" style="312" customWidth="1"/>
    <col min="15371" max="15616" width="9" style="312"/>
    <col min="15617" max="15617" width="1.5" style="312" customWidth="1"/>
    <col min="15618" max="15618" width="8.375" style="312" customWidth="1"/>
    <col min="15619" max="15619" width="10" style="312" customWidth="1"/>
    <col min="15620" max="15623" width="10.75" style="312" customWidth="1"/>
    <col min="15624" max="15624" width="10.75" style="312" bestFit="1" customWidth="1"/>
    <col min="15625" max="15625" width="15.875" style="312" customWidth="1"/>
    <col min="15626" max="15626" width="1.5" style="312" customWidth="1"/>
    <col min="15627" max="15872" width="9" style="312"/>
    <col min="15873" max="15873" width="1.5" style="312" customWidth="1"/>
    <col min="15874" max="15874" width="8.375" style="312" customWidth="1"/>
    <col min="15875" max="15875" width="10" style="312" customWidth="1"/>
    <col min="15876" max="15879" width="10.75" style="312" customWidth="1"/>
    <col min="15880" max="15880" width="10.75" style="312" bestFit="1" customWidth="1"/>
    <col min="15881" max="15881" width="15.875" style="312" customWidth="1"/>
    <col min="15882" max="15882" width="1.5" style="312" customWidth="1"/>
    <col min="15883" max="16128" width="9" style="312"/>
    <col min="16129" max="16129" width="1.5" style="312" customWidth="1"/>
    <col min="16130" max="16130" width="8.375" style="312" customWidth="1"/>
    <col min="16131" max="16131" width="10" style="312" customWidth="1"/>
    <col min="16132" max="16135" width="10.75" style="312" customWidth="1"/>
    <col min="16136" max="16136" width="10.75" style="312" bestFit="1" customWidth="1"/>
    <col min="16137" max="16137" width="15.875" style="312" customWidth="1"/>
    <col min="16138" max="16138" width="1.5" style="312" customWidth="1"/>
    <col min="16139" max="16384" width="9" style="312"/>
  </cols>
  <sheetData>
    <row r="1" spans="2:9" ht="17.25" x14ac:dyDescent="0.15">
      <c r="B1" s="311" t="s">
        <v>254</v>
      </c>
      <c r="I1" s="313"/>
    </row>
    <row r="2" spans="2:9" ht="9.75" customHeight="1" x14ac:dyDescent="0.15">
      <c r="B2" s="311"/>
      <c r="I2" s="313"/>
    </row>
    <row r="3" spans="2:9" ht="13.5" customHeight="1" x14ac:dyDescent="0.15">
      <c r="B3" s="839" t="s">
        <v>255</v>
      </c>
      <c r="C3" s="839"/>
      <c r="D3" s="840" t="s">
        <v>237</v>
      </c>
      <c r="E3" s="840"/>
      <c r="F3" s="314"/>
      <c r="G3" s="315" t="s">
        <v>187</v>
      </c>
      <c r="H3" s="841">
        <f>人件費積算!H3</f>
        <v>0</v>
      </c>
      <c r="I3" s="841"/>
    </row>
    <row r="4" spans="2:9" ht="14.25" customHeight="1" x14ac:dyDescent="0.15">
      <c r="I4" s="316" t="s">
        <v>231</v>
      </c>
    </row>
    <row r="5" spans="2:9" ht="14.25" customHeight="1" x14ac:dyDescent="0.15">
      <c r="B5" s="842" t="s">
        <v>257</v>
      </c>
      <c r="C5" s="317" t="s">
        <v>258</v>
      </c>
      <c r="D5" s="844" t="s">
        <v>259</v>
      </c>
      <c r="E5" s="844" t="s">
        <v>260</v>
      </c>
      <c r="F5" s="844" t="s">
        <v>261</v>
      </c>
      <c r="G5" s="844" t="s">
        <v>262</v>
      </c>
      <c r="H5" s="844" t="s">
        <v>263</v>
      </c>
      <c r="I5" s="846" t="s">
        <v>264</v>
      </c>
    </row>
    <row r="6" spans="2:9" ht="14.25" customHeight="1" x14ac:dyDescent="0.15">
      <c r="B6" s="843"/>
      <c r="C6" s="318" t="s">
        <v>265</v>
      </c>
      <c r="D6" s="845"/>
      <c r="E6" s="845"/>
      <c r="F6" s="845"/>
      <c r="G6" s="845"/>
      <c r="H6" s="845"/>
      <c r="I6" s="847"/>
    </row>
    <row r="7" spans="2:9" ht="14.25" customHeight="1" x14ac:dyDescent="0.15">
      <c r="B7" s="843"/>
      <c r="C7" s="318" t="s">
        <v>266</v>
      </c>
      <c r="D7" s="319" t="s">
        <v>299</v>
      </c>
      <c r="E7" s="320" t="s">
        <v>300</v>
      </c>
      <c r="F7" s="320" t="s">
        <v>301</v>
      </c>
      <c r="G7" s="321" t="s">
        <v>302</v>
      </c>
      <c r="H7" s="322" t="s">
        <v>303</v>
      </c>
      <c r="I7" s="848"/>
    </row>
    <row r="8" spans="2:9" ht="17.100000000000001" customHeight="1" x14ac:dyDescent="0.15">
      <c r="B8" s="816" t="s">
        <v>272</v>
      </c>
      <c r="C8" s="323"/>
      <c r="D8" s="324"/>
      <c r="E8" s="324"/>
      <c r="F8" s="324"/>
      <c r="G8" s="369">
        <f>(D8+E8)*12+F8</f>
        <v>0</v>
      </c>
      <c r="H8" s="370">
        <f>+G8*C8</f>
        <v>0</v>
      </c>
      <c r="I8" s="327"/>
    </row>
    <row r="9" spans="2:9" ht="17.100000000000001" customHeight="1" x14ac:dyDescent="0.15">
      <c r="B9" s="817"/>
      <c r="C9" s="328"/>
      <c r="D9" s="329"/>
      <c r="E9" s="329"/>
      <c r="F9" s="329"/>
      <c r="G9" s="371"/>
      <c r="H9" s="371"/>
      <c r="I9" s="331"/>
    </row>
    <row r="10" spans="2:9" ht="17.100000000000001" customHeight="1" x14ac:dyDescent="0.15">
      <c r="B10" s="818"/>
      <c r="C10" s="372">
        <f>SUM(C8:C9)</f>
        <v>0</v>
      </c>
      <c r="D10" s="333"/>
      <c r="E10" s="333"/>
      <c r="F10" s="333"/>
      <c r="G10" s="373"/>
      <c r="H10" s="374">
        <f>SUM(H8:H9)</f>
        <v>0</v>
      </c>
      <c r="I10" s="335"/>
    </row>
    <row r="11" spans="2:9" ht="17.100000000000001" customHeight="1" x14ac:dyDescent="0.15">
      <c r="B11" s="816" t="s">
        <v>273</v>
      </c>
      <c r="C11" s="336"/>
      <c r="D11" s="336"/>
      <c r="E11" s="336"/>
      <c r="F11" s="336"/>
      <c r="G11" s="375">
        <f>(D11+E11)*12+F11</f>
        <v>0</v>
      </c>
      <c r="H11" s="375">
        <f>+G11*C11</f>
        <v>0</v>
      </c>
      <c r="I11" s="327"/>
    </row>
    <row r="12" spans="2:9" ht="17.100000000000001" customHeight="1" x14ac:dyDescent="0.15">
      <c r="B12" s="817"/>
      <c r="C12" s="338"/>
      <c r="D12" s="339"/>
      <c r="E12" s="339"/>
      <c r="F12" s="339"/>
      <c r="G12" s="376">
        <f>(D12+E12)*12+F12</f>
        <v>0</v>
      </c>
      <c r="H12" s="377">
        <f>+G12*C12</f>
        <v>0</v>
      </c>
      <c r="I12" s="331"/>
    </row>
    <row r="13" spans="2:9" ht="17.100000000000001" customHeight="1" x14ac:dyDescent="0.15">
      <c r="B13" s="818"/>
      <c r="C13" s="372">
        <f>SUM(C11:C12)</f>
        <v>0</v>
      </c>
      <c r="D13" s="333"/>
      <c r="E13" s="333"/>
      <c r="F13" s="333"/>
      <c r="G13" s="373"/>
      <c r="H13" s="374">
        <f>SUM(H11:H12)</f>
        <v>0</v>
      </c>
      <c r="I13" s="335"/>
    </row>
    <row r="14" spans="2:9" ht="17.100000000000001" customHeight="1" x14ac:dyDescent="0.15">
      <c r="B14" s="816" t="s">
        <v>274</v>
      </c>
      <c r="C14" s="336"/>
      <c r="D14" s="336"/>
      <c r="E14" s="336"/>
      <c r="F14" s="339"/>
      <c r="G14" s="375">
        <f>(D14+E14)*12+F14</f>
        <v>0</v>
      </c>
      <c r="H14" s="375">
        <f>+G14*C14</f>
        <v>0</v>
      </c>
      <c r="I14" s="327"/>
    </row>
    <row r="15" spans="2:9" ht="17.100000000000001" customHeight="1" x14ac:dyDescent="0.15">
      <c r="B15" s="817"/>
      <c r="C15" s="342"/>
      <c r="D15" s="339"/>
      <c r="E15" s="339"/>
      <c r="F15" s="339"/>
      <c r="G15" s="376">
        <f>(D15+E15)*12+F15</f>
        <v>0</v>
      </c>
      <c r="H15" s="378">
        <f>+G15*C15</f>
        <v>0</v>
      </c>
      <c r="I15" s="331"/>
    </row>
    <row r="16" spans="2:9" ht="17.100000000000001" customHeight="1" x14ac:dyDescent="0.15">
      <c r="B16" s="818"/>
      <c r="C16" s="372">
        <f>SUM(C14:C15)</f>
        <v>0</v>
      </c>
      <c r="D16" s="333"/>
      <c r="E16" s="333"/>
      <c r="F16" s="333"/>
      <c r="G16" s="373"/>
      <c r="H16" s="379">
        <f>SUM(H14:H15)</f>
        <v>0</v>
      </c>
      <c r="I16" s="335"/>
    </row>
    <row r="17" spans="2:9" ht="17.100000000000001" customHeight="1" x14ac:dyDescent="0.15">
      <c r="B17" s="816" t="s">
        <v>275</v>
      </c>
      <c r="C17" s="323"/>
      <c r="D17" s="324"/>
      <c r="E17" s="324"/>
      <c r="F17" s="324"/>
      <c r="G17" s="380">
        <f>(D17+E17)*12+F17</f>
        <v>0</v>
      </c>
      <c r="H17" s="370">
        <f>+G17*C17</f>
        <v>0</v>
      </c>
      <c r="I17" s="327"/>
    </row>
    <row r="18" spans="2:9" ht="17.100000000000001" customHeight="1" x14ac:dyDescent="0.15">
      <c r="B18" s="817"/>
      <c r="C18" s="338"/>
      <c r="D18" s="339"/>
      <c r="E18" s="339"/>
      <c r="F18" s="339"/>
      <c r="G18" s="376">
        <f>(D18+E18)*12+F18</f>
        <v>0</v>
      </c>
      <c r="H18" s="377">
        <f>+G18*C18</f>
        <v>0</v>
      </c>
      <c r="I18" s="331"/>
    </row>
    <row r="19" spans="2:9" ht="17.100000000000001" customHeight="1" x14ac:dyDescent="0.15">
      <c r="B19" s="818"/>
      <c r="C19" s="372">
        <f>SUM(C17:C18)</f>
        <v>0</v>
      </c>
      <c r="D19" s="333"/>
      <c r="E19" s="333"/>
      <c r="F19" s="333"/>
      <c r="G19" s="373"/>
      <c r="H19" s="374">
        <f>SUM(H17:H18)</f>
        <v>0</v>
      </c>
      <c r="I19" s="335"/>
    </row>
    <row r="20" spans="2:9" ht="17.100000000000001" customHeight="1" x14ac:dyDescent="0.15">
      <c r="B20" s="816" t="s">
        <v>276</v>
      </c>
      <c r="C20" s="323"/>
      <c r="D20" s="324"/>
      <c r="E20" s="324"/>
      <c r="F20" s="324"/>
      <c r="G20" s="380">
        <f>(D20+E20)*12+F20</f>
        <v>0</v>
      </c>
      <c r="H20" s="370">
        <f>+G20*C20</f>
        <v>0</v>
      </c>
      <c r="I20" s="327"/>
    </row>
    <row r="21" spans="2:9" ht="17.100000000000001" customHeight="1" x14ac:dyDescent="0.15">
      <c r="B21" s="817"/>
      <c r="C21" s="338"/>
      <c r="D21" s="339"/>
      <c r="E21" s="339"/>
      <c r="F21" s="339"/>
      <c r="G21" s="376">
        <f>(D21+E21)*12+F21</f>
        <v>0</v>
      </c>
      <c r="H21" s="377">
        <f>+G21*C21</f>
        <v>0</v>
      </c>
      <c r="I21" s="331"/>
    </row>
    <row r="22" spans="2:9" ht="17.100000000000001" customHeight="1" x14ac:dyDescent="0.15">
      <c r="B22" s="818"/>
      <c r="C22" s="372">
        <f>SUM(C20:C21)</f>
        <v>0</v>
      </c>
      <c r="D22" s="333"/>
      <c r="E22" s="333"/>
      <c r="F22" s="333"/>
      <c r="G22" s="373"/>
      <c r="H22" s="374">
        <f>SUM(H20:H21)</f>
        <v>0</v>
      </c>
      <c r="I22" s="335"/>
    </row>
    <row r="23" spans="2:9" ht="17.100000000000001" customHeight="1" x14ac:dyDescent="0.15">
      <c r="B23" s="816" t="s">
        <v>277</v>
      </c>
      <c r="C23" s="323"/>
      <c r="D23" s="324"/>
      <c r="E23" s="324"/>
      <c r="F23" s="324"/>
      <c r="G23" s="380">
        <f>(D23+E23)*12+F23</f>
        <v>0</v>
      </c>
      <c r="H23" s="370">
        <f>+G23*C23</f>
        <v>0</v>
      </c>
      <c r="I23" s="327"/>
    </row>
    <row r="24" spans="2:9" ht="17.100000000000001" customHeight="1" x14ac:dyDescent="0.15">
      <c r="B24" s="817"/>
      <c r="C24" s="338"/>
      <c r="D24" s="339"/>
      <c r="E24" s="339"/>
      <c r="F24" s="339"/>
      <c r="G24" s="376">
        <f>(D24+E24)*12+F24</f>
        <v>0</v>
      </c>
      <c r="H24" s="377">
        <f>+G24*C24</f>
        <v>0</v>
      </c>
      <c r="I24" s="331"/>
    </row>
    <row r="25" spans="2:9" ht="17.100000000000001" customHeight="1" x14ac:dyDescent="0.15">
      <c r="B25" s="818"/>
      <c r="C25" s="372">
        <f>SUM(C23:C24)</f>
        <v>0</v>
      </c>
      <c r="D25" s="333"/>
      <c r="E25" s="333"/>
      <c r="F25" s="333"/>
      <c r="G25" s="373"/>
      <c r="H25" s="374">
        <f>SUM(H23:H24)</f>
        <v>0</v>
      </c>
      <c r="I25" s="335"/>
    </row>
    <row r="26" spans="2:9" ht="17.100000000000001" customHeight="1" x14ac:dyDescent="0.15">
      <c r="B26" s="816" t="s">
        <v>278</v>
      </c>
      <c r="C26" s="323"/>
      <c r="D26" s="324"/>
      <c r="E26" s="324"/>
      <c r="F26" s="324"/>
      <c r="G26" s="380">
        <f>(D26+E26)*12+F26</f>
        <v>0</v>
      </c>
      <c r="H26" s="370">
        <f>+G26*C26</f>
        <v>0</v>
      </c>
      <c r="I26" s="327"/>
    </row>
    <row r="27" spans="2:9" ht="17.100000000000001" customHeight="1" x14ac:dyDescent="0.15">
      <c r="B27" s="817"/>
      <c r="C27" s="338"/>
      <c r="D27" s="339"/>
      <c r="E27" s="339"/>
      <c r="F27" s="339"/>
      <c r="G27" s="376">
        <f>(D27+E27)*12+F27</f>
        <v>0</v>
      </c>
      <c r="H27" s="377">
        <f>+G27*C27</f>
        <v>0</v>
      </c>
      <c r="I27" s="331"/>
    </row>
    <row r="28" spans="2:9" ht="17.100000000000001" customHeight="1" x14ac:dyDescent="0.15">
      <c r="B28" s="818"/>
      <c r="C28" s="372">
        <f>SUM(C26:C27)</f>
        <v>0</v>
      </c>
      <c r="D28" s="333"/>
      <c r="E28" s="333"/>
      <c r="F28" s="333"/>
      <c r="G28" s="373"/>
      <c r="H28" s="374">
        <f>SUM(H26:H27)</f>
        <v>0</v>
      </c>
      <c r="I28" s="335"/>
    </row>
    <row r="29" spans="2:9" ht="17.100000000000001" customHeight="1" x14ac:dyDescent="0.15">
      <c r="B29" s="816" t="s">
        <v>279</v>
      </c>
      <c r="C29" s="323"/>
      <c r="D29" s="324"/>
      <c r="E29" s="324"/>
      <c r="F29" s="324"/>
      <c r="G29" s="380">
        <f>(D29+E29)*12+F29</f>
        <v>0</v>
      </c>
      <c r="H29" s="370">
        <f>+G29*C29</f>
        <v>0</v>
      </c>
      <c r="I29" s="327"/>
    </row>
    <row r="30" spans="2:9" ht="17.100000000000001" customHeight="1" x14ac:dyDescent="0.15">
      <c r="B30" s="817"/>
      <c r="C30" s="338"/>
      <c r="D30" s="339"/>
      <c r="E30" s="339"/>
      <c r="F30" s="339"/>
      <c r="G30" s="376">
        <f>(D30+E30)*12+F30</f>
        <v>0</v>
      </c>
      <c r="H30" s="377">
        <f>+G30*C30</f>
        <v>0</v>
      </c>
      <c r="I30" s="331"/>
    </row>
    <row r="31" spans="2:9" ht="17.100000000000001" customHeight="1" x14ac:dyDescent="0.15">
      <c r="B31" s="818"/>
      <c r="C31" s="372">
        <f>SUM(C29:C30)</f>
        <v>0</v>
      </c>
      <c r="D31" s="333"/>
      <c r="E31" s="333"/>
      <c r="F31" s="333"/>
      <c r="G31" s="373"/>
      <c r="H31" s="374">
        <f>SUM(H29:H30)</f>
        <v>0</v>
      </c>
      <c r="I31" s="335"/>
    </row>
    <row r="32" spans="2:9" ht="17.100000000000001" customHeight="1" x14ac:dyDescent="0.15">
      <c r="B32" s="816" t="s">
        <v>280</v>
      </c>
      <c r="C32" s="323"/>
      <c r="D32" s="324"/>
      <c r="E32" s="324"/>
      <c r="F32" s="324"/>
      <c r="G32" s="380">
        <f>(D32+E32)*12+F32</f>
        <v>0</v>
      </c>
      <c r="H32" s="370">
        <f>+G32*C32</f>
        <v>0</v>
      </c>
      <c r="I32" s="327"/>
    </row>
    <row r="33" spans="2:9" ht="17.100000000000001" customHeight="1" x14ac:dyDescent="0.15">
      <c r="B33" s="817"/>
      <c r="C33" s="338"/>
      <c r="D33" s="339"/>
      <c r="E33" s="339"/>
      <c r="F33" s="339"/>
      <c r="G33" s="376">
        <f>(D33+E33)*12+F33</f>
        <v>0</v>
      </c>
      <c r="H33" s="377">
        <f>+G33*C33</f>
        <v>0</v>
      </c>
      <c r="I33" s="331"/>
    </row>
    <row r="34" spans="2:9" ht="17.100000000000001" customHeight="1" x14ac:dyDescent="0.15">
      <c r="B34" s="818"/>
      <c r="C34" s="372">
        <f>SUM(C32:C33)</f>
        <v>0</v>
      </c>
      <c r="D34" s="333"/>
      <c r="E34" s="333"/>
      <c r="F34" s="333"/>
      <c r="G34" s="373"/>
      <c r="H34" s="374">
        <f>SUM(H32:H33)</f>
        <v>0</v>
      </c>
      <c r="I34" s="335"/>
    </row>
    <row r="35" spans="2:9" ht="17.100000000000001" customHeight="1" x14ac:dyDescent="0.15">
      <c r="B35" s="816" t="s">
        <v>281</v>
      </c>
      <c r="C35" s="323"/>
      <c r="D35" s="324"/>
      <c r="E35" s="324"/>
      <c r="F35" s="324"/>
      <c r="G35" s="380">
        <f>(D35+E35)*12+F35</f>
        <v>0</v>
      </c>
      <c r="H35" s="370">
        <f>+G35*C35</f>
        <v>0</v>
      </c>
      <c r="I35" s="327"/>
    </row>
    <row r="36" spans="2:9" ht="17.100000000000001" customHeight="1" x14ac:dyDescent="0.15">
      <c r="B36" s="817"/>
      <c r="C36" s="338"/>
      <c r="D36" s="339"/>
      <c r="E36" s="339"/>
      <c r="F36" s="339"/>
      <c r="G36" s="376">
        <f>(D36+E36)*12+F36</f>
        <v>0</v>
      </c>
      <c r="H36" s="377">
        <f>+G36*C36</f>
        <v>0</v>
      </c>
      <c r="I36" s="331"/>
    </row>
    <row r="37" spans="2:9" ht="17.100000000000001" customHeight="1" x14ac:dyDescent="0.15">
      <c r="B37" s="818"/>
      <c r="C37" s="372">
        <f>SUM(C35:C36)</f>
        <v>0</v>
      </c>
      <c r="D37" s="333"/>
      <c r="E37" s="333"/>
      <c r="F37" s="333"/>
      <c r="G37" s="373"/>
      <c r="H37" s="374">
        <f>SUM(H35:H36)</f>
        <v>0</v>
      </c>
      <c r="I37" s="335"/>
    </row>
    <row r="38" spans="2:9" ht="17.100000000000001" customHeight="1" x14ac:dyDescent="0.15">
      <c r="B38" s="819"/>
      <c r="C38" s="323"/>
      <c r="D38" s="324"/>
      <c r="E38" s="324"/>
      <c r="F38" s="324"/>
      <c r="G38" s="380">
        <f>(D38+E38)*12+F38</f>
        <v>0</v>
      </c>
      <c r="H38" s="370">
        <f>+G38*C38</f>
        <v>0</v>
      </c>
      <c r="I38" s="327"/>
    </row>
    <row r="39" spans="2:9" ht="17.100000000000001" customHeight="1" x14ac:dyDescent="0.15">
      <c r="B39" s="820"/>
      <c r="C39" s="338"/>
      <c r="D39" s="339"/>
      <c r="E39" s="339"/>
      <c r="F39" s="339"/>
      <c r="G39" s="376">
        <f>(D39+E39)*12+F39</f>
        <v>0</v>
      </c>
      <c r="H39" s="377">
        <f>+G39*C39</f>
        <v>0</v>
      </c>
      <c r="I39" s="331"/>
    </row>
    <row r="40" spans="2:9" ht="17.100000000000001" customHeight="1" x14ac:dyDescent="0.15">
      <c r="B40" s="821"/>
      <c r="C40" s="372">
        <f>SUM(C38:C39)</f>
        <v>0</v>
      </c>
      <c r="D40" s="333"/>
      <c r="E40" s="333"/>
      <c r="F40" s="333"/>
      <c r="G40" s="373"/>
      <c r="H40" s="374">
        <f>SUM(H38:H39)</f>
        <v>0</v>
      </c>
      <c r="I40" s="335"/>
    </row>
    <row r="41" spans="2:9" ht="17.100000000000001" customHeight="1" x14ac:dyDescent="0.15">
      <c r="B41" s="381" t="s">
        <v>118</v>
      </c>
      <c r="C41" s="382">
        <f>SUM(C10,C13,C16,C19,C22,C25,C28,C31,C34,C37,C40)</f>
        <v>0</v>
      </c>
      <c r="D41" s="348"/>
      <c r="E41" s="349"/>
      <c r="F41" s="350"/>
      <c r="G41" s="383"/>
      <c r="H41" s="384">
        <f>SUM(H40,H37,H34,H31,H28,H25,H22,H19,H16,H13,H10)</f>
        <v>0</v>
      </c>
      <c r="I41" s="352"/>
    </row>
    <row r="42" spans="2:9" ht="9.75" customHeight="1" x14ac:dyDescent="0.15">
      <c r="B42" s="353"/>
      <c r="C42" s="353"/>
      <c r="D42" s="354"/>
      <c r="E42" s="354"/>
      <c r="F42" s="355"/>
      <c r="G42" s="356"/>
      <c r="H42" s="356"/>
      <c r="I42" s="356"/>
    </row>
    <row r="43" spans="2:9" ht="17.100000000000001" customHeight="1" x14ac:dyDescent="0.15">
      <c r="B43" s="822" t="s">
        <v>304</v>
      </c>
      <c r="C43" s="823"/>
      <c r="D43" s="357" t="s">
        <v>283</v>
      </c>
      <c r="E43" s="357" t="s">
        <v>284</v>
      </c>
      <c r="F43" s="357" t="s">
        <v>285</v>
      </c>
      <c r="G43" s="358"/>
      <c r="H43" s="385"/>
      <c r="I43" s="385"/>
    </row>
    <row r="44" spans="2:9" x14ac:dyDescent="0.15">
      <c r="B44" s="854"/>
      <c r="C44" s="855"/>
      <c r="D44" s="361" t="s">
        <v>305</v>
      </c>
      <c r="E44" s="361" t="s">
        <v>306</v>
      </c>
      <c r="F44" s="361" t="s">
        <v>307</v>
      </c>
      <c r="G44" s="358"/>
      <c r="H44" s="385"/>
      <c r="I44" s="385"/>
    </row>
    <row r="45" spans="2:9" ht="17.100000000000001" customHeight="1" x14ac:dyDescent="0.15">
      <c r="B45" s="832" t="s">
        <v>291</v>
      </c>
      <c r="C45" s="833"/>
      <c r="D45" s="386">
        <f>SUM(H8,H11,H14,H17,H20,H23,H26,H29,H32,H35,H38)</f>
        <v>0</v>
      </c>
      <c r="E45" s="363"/>
      <c r="F45" s="386">
        <f>SUM(D45:E45)</f>
        <v>0</v>
      </c>
      <c r="G45" s="358"/>
      <c r="H45" s="359" t="s">
        <v>286</v>
      </c>
      <c r="I45" s="360"/>
    </row>
    <row r="46" spans="2:9" ht="17.100000000000001" customHeight="1" x14ac:dyDescent="0.15">
      <c r="B46" s="834" t="s">
        <v>292</v>
      </c>
      <c r="C46" s="835"/>
      <c r="D46" s="386">
        <f>SUM(H9,H12,H15,H18,H21,H24,H27,H30,H33,H36,H39)</f>
        <v>0</v>
      </c>
      <c r="E46" s="364"/>
      <c r="F46" s="386">
        <f>SUM(D46:E46)</f>
        <v>0</v>
      </c>
      <c r="G46" s="358"/>
      <c r="H46" s="822" t="str">
        <f>人件費積算!H44</f>
        <v>（記載例）
・年1％づつ給与総額が上昇することを想定。</v>
      </c>
      <c r="I46" s="849"/>
    </row>
    <row r="47" spans="2:9" ht="17.100000000000001" customHeight="1" x14ac:dyDescent="0.15">
      <c r="B47" s="836" t="s">
        <v>118</v>
      </c>
      <c r="C47" s="837"/>
      <c r="D47" s="387">
        <f>SUM(D45:D46)</f>
        <v>0</v>
      </c>
      <c r="E47" s="387">
        <f>SUM(E45:E46)</f>
        <v>0</v>
      </c>
      <c r="F47" s="387">
        <f>SUM(F45:F46)</f>
        <v>0</v>
      </c>
      <c r="G47" s="358"/>
      <c r="H47" s="850"/>
      <c r="I47" s="851"/>
    </row>
    <row r="48" spans="2:9" ht="9.75" customHeight="1" x14ac:dyDescent="0.15">
      <c r="B48" s="823"/>
      <c r="C48" s="823"/>
      <c r="D48" s="366"/>
      <c r="E48" s="366"/>
      <c r="F48" s="366"/>
      <c r="G48" s="367"/>
      <c r="H48" s="850"/>
      <c r="I48" s="851"/>
    </row>
    <row r="49" spans="2:9" ht="16.5" customHeight="1" x14ac:dyDescent="0.15">
      <c r="B49" s="822" t="s">
        <v>308</v>
      </c>
      <c r="C49" s="823"/>
      <c r="D49" s="357" t="s">
        <v>283</v>
      </c>
      <c r="E49" s="357" t="s">
        <v>284</v>
      </c>
      <c r="F49" s="357" t="s">
        <v>285</v>
      </c>
      <c r="G49" s="367"/>
      <c r="H49" s="850"/>
      <c r="I49" s="851"/>
    </row>
    <row r="50" spans="2:9" ht="16.5" customHeight="1" x14ac:dyDescent="0.15">
      <c r="B50" s="854"/>
      <c r="C50" s="855"/>
      <c r="D50" s="361" t="s">
        <v>309</v>
      </c>
      <c r="E50" s="361" t="s">
        <v>310</v>
      </c>
      <c r="F50" s="361" t="s">
        <v>307</v>
      </c>
      <c r="G50" s="367"/>
      <c r="H50" s="852"/>
      <c r="I50" s="853"/>
    </row>
    <row r="51" spans="2:9" ht="16.5" customHeight="1" x14ac:dyDescent="0.15">
      <c r="B51" s="832" t="s">
        <v>291</v>
      </c>
      <c r="C51" s="833"/>
      <c r="D51" s="386">
        <f>人件費積算!D45+'人件費積算 通所介護等'!D45</f>
        <v>0</v>
      </c>
      <c r="E51" s="363"/>
      <c r="F51" s="386">
        <f>SUM(D51:E51)</f>
        <v>0</v>
      </c>
      <c r="G51" s="367"/>
      <c r="H51" s="367"/>
      <c r="I51" s="367"/>
    </row>
    <row r="52" spans="2:9" ht="16.5" customHeight="1" x14ac:dyDescent="0.15">
      <c r="B52" s="834" t="s">
        <v>292</v>
      </c>
      <c r="C52" s="835"/>
      <c r="D52" s="386">
        <f>人件費積算!D46+'人件費積算 通所介護等'!D46</f>
        <v>0</v>
      </c>
      <c r="E52" s="364"/>
      <c r="F52" s="386">
        <f>SUM(D52:E52)</f>
        <v>0</v>
      </c>
      <c r="G52" s="367"/>
      <c r="H52" s="367"/>
      <c r="I52" s="367"/>
    </row>
    <row r="53" spans="2:9" ht="16.5" customHeight="1" x14ac:dyDescent="0.15">
      <c r="B53" s="836" t="s">
        <v>118</v>
      </c>
      <c r="C53" s="837"/>
      <c r="D53" s="387">
        <f>SUM(D51:D52)</f>
        <v>0</v>
      </c>
      <c r="E53" s="387">
        <f>SUM(E51:E52)</f>
        <v>0</v>
      </c>
      <c r="F53" s="387">
        <f>SUM(F51:F52)</f>
        <v>0</v>
      </c>
      <c r="G53" s="367"/>
      <c r="H53" s="367"/>
      <c r="I53" s="367"/>
    </row>
    <row r="54" spans="2:9" ht="17.100000000000001" customHeight="1" x14ac:dyDescent="0.15">
      <c r="B54" s="708" t="s">
        <v>294</v>
      </c>
      <c r="C54" s="708"/>
      <c r="D54" s="708"/>
      <c r="E54" s="708"/>
      <c r="F54" s="708"/>
      <c r="G54" s="708"/>
      <c r="H54" s="708"/>
      <c r="I54" s="708"/>
    </row>
    <row r="55" spans="2:9" ht="17.100000000000001" customHeight="1" x14ac:dyDescent="0.15">
      <c r="B55" s="708"/>
      <c r="C55" s="708"/>
      <c r="D55" s="708"/>
      <c r="E55" s="708"/>
      <c r="F55" s="708"/>
      <c r="G55" s="708"/>
      <c r="H55" s="708"/>
      <c r="I55" s="708"/>
    </row>
    <row r="56" spans="2:9" ht="14.25" x14ac:dyDescent="0.15">
      <c r="B56" s="186" t="s">
        <v>295</v>
      </c>
    </row>
    <row r="57" spans="2:9" ht="14.25" x14ac:dyDescent="0.15">
      <c r="B57" s="186" t="s">
        <v>296</v>
      </c>
    </row>
    <row r="58" spans="2:9" ht="11.25" customHeight="1" x14ac:dyDescent="0.15">
      <c r="B58" s="708" t="s">
        <v>297</v>
      </c>
      <c r="C58" s="708"/>
      <c r="D58" s="708"/>
      <c r="E58" s="708"/>
      <c r="F58" s="708"/>
      <c r="G58" s="708"/>
      <c r="H58" s="708"/>
      <c r="I58" s="708"/>
    </row>
    <row r="59" spans="2:9" ht="20.25" customHeight="1" x14ac:dyDescent="0.15">
      <c r="B59" s="708"/>
      <c r="C59" s="708"/>
      <c r="D59" s="708"/>
      <c r="E59" s="708"/>
      <c r="F59" s="708"/>
      <c r="G59" s="708"/>
      <c r="H59" s="708"/>
      <c r="I59" s="708"/>
    </row>
    <row r="60" spans="2:9" ht="14.25" x14ac:dyDescent="0.15">
      <c r="B60" s="186" t="s">
        <v>298</v>
      </c>
    </row>
  </sheetData>
  <mergeCells count="33">
    <mergeCell ref="B3:C3"/>
    <mergeCell ref="D3:E3"/>
    <mergeCell ref="H3:I3"/>
    <mergeCell ref="B5:B7"/>
    <mergeCell ref="D5:D6"/>
    <mergeCell ref="E5:E6"/>
    <mergeCell ref="F5:F6"/>
    <mergeCell ref="G5:G6"/>
    <mergeCell ref="H5:H6"/>
    <mergeCell ref="I5:I7"/>
    <mergeCell ref="B43:C44"/>
    <mergeCell ref="B8:B10"/>
    <mergeCell ref="B11:B13"/>
    <mergeCell ref="B14:B16"/>
    <mergeCell ref="B17:B19"/>
    <mergeCell ref="B20:B22"/>
    <mergeCell ref="B23:B25"/>
    <mergeCell ref="B26:B28"/>
    <mergeCell ref="B29:B31"/>
    <mergeCell ref="B32:B34"/>
    <mergeCell ref="B35:B37"/>
    <mergeCell ref="B38:B40"/>
    <mergeCell ref="B51:C51"/>
    <mergeCell ref="B52:C52"/>
    <mergeCell ref="B53:C53"/>
    <mergeCell ref="B58:I59"/>
    <mergeCell ref="B45:C45"/>
    <mergeCell ref="B46:C46"/>
    <mergeCell ref="H46:I50"/>
    <mergeCell ref="B47:C47"/>
    <mergeCell ref="B48:C48"/>
    <mergeCell ref="B49:C50"/>
    <mergeCell ref="B54:I55"/>
  </mergeCells>
  <phoneticPr fontId="4"/>
  <pageMargins left="0.86614173228346458" right="0.39370078740157483" top="0.59055118110236227" bottom="0.59055118110236227" header="0.31496062992125984" footer="0.31496062992125984"/>
  <pageSetup paperSize="9" scale="97" orientation="portrait" r:id="rId1"/>
  <headerFooter alignWithMargins="0">
    <oddHeader>&amp;R&amp;12参考様式</oddHeader>
  </headerFooter>
  <rowBreaks count="1" manualBreakCount="1">
    <brk id="53" min="1" max="9" man="1"/>
  </rowBreaks>
  <colBreaks count="1" manualBreakCount="1">
    <brk id="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2:P57"/>
  <sheetViews>
    <sheetView showGridLines="0" view="pageBreakPreview" topLeftCell="A17" zoomScale="75" zoomScaleNormal="100" zoomScaleSheetLayoutView="75" workbookViewId="0">
      <selection activeCell="I8" sqref="I8"/>
    </sheetView>
  </sheetViews>
  <sheetFormatPr defaultRowHeight="19.5" customHeight="1" x14ac:dyDescent="0.15"/>
  <cols>
    <col min="1" max="1" width="1.25" style="44" customWidth="1"/>
    <col min="2" max="4" width="2.375" style="44" customWidth="1"/>
    <col min="5" max="5" width="5.625" style="44" customWidth="1"/>
    <col min="6" max="6" width="2.875" style="44" bestFit="1" customWidth="1"/>
    <col min="7" max="7" width="3.75" style="44" bestFit="1" customWidth="1"/>
    <col min="8" max="8" width="4.25" style="44" bestFit="1" customWidth="1"/>
    <col min="9" max="11" width="1.375" style="44" customWidth="1"/>
    <col min="12" max="12" width="17.5" style="44" bestFit="1" customWidth="1"/>
    <col min="13" max="16" width="17.5" style="45" bestFit="1" customWidth="1"/>
    <col min="17" max="256" width="9" style="44"/>
    <col min="257" max="257" width="1.25" style="44" customWidth="1"/>
    <col min="258" max="260" width="2.375" style="44" customWidth="1"/>
    <col min="261" max="261" width="5.625" style="44" customWidth="1"/>
    <col min="262" max="262" width="2.875" style="44" bestFit="1" customWidth="1"/>
    <col min="263" max="263" width="3.75" style="44" bestFit="1" customWidth="1"/>
    <col min="264" max="264" width="4.25" style="44" bestFit="1" customWidth="1"/>
    <col min="265" max="267" width="1.375" style="44" customWidth="1"/>
    <col min="268" max="272" width="17.5" style="44" bestFit="1" customWidth="1"/>
    <col min="273" max="512" width="9" style="44"/>
    <col min="513" max="513" width="1.25" style="44" customWidth="1"/>
    <col min="514" max="516" width="2.375" style="44" customWidth="1"/>
    <col min="517" max="517" width="5.625" style="44" customWidth="1"/>
    <col min="518" max="518" width="2.875" style="44" bestFit="1" customWidth="1"/>
    <col min="519" max="519" width="3.75" style="44" bestFit="1" customWidth="1"/>
    <col min="520" max="520" width="4.25" style="44" bestFit="1" customWidth="1"/>
    <col min="521" max="523" width="1.375" style="44" customWidth="1"/>
    <col min="524" max="528" width="17.5" style="44" bestFit="1" customWidth="1"/>
    <col min="529" max="768" width="9" style="44"/>
    <col min="769" max="769" width="1.25" style="44" customWidth="1"/>
    <col min="770" max="772" width="2.375" style="44" customWidth="1"/>
    <col min="773" max="773" width="5.625" style="44" customWidth="1"/>
    <col min="774" max="774" width="2.875" style="44" bestFit="1" customWidth="1"/>
    <col min="775" max="775" width="3.75" style="44" bestFit="1" customWidth="1"/>
    <col min="776" max="776" width="4.25" style="44" bestFit="1" customWidth="1"/>
    <col min="777" max="779" width="1.375" style="44" customWidth="1"/>
    <col min="780" max="784" width="17.5" style="44" bestFit="1" customWidth="1"/>
    <col min="785" max="1024" width="9" style="44"/>
    <col min="1025" max="1025" width="1.25" style="44" customWidth="1"/>
    <col min="1026" max="1028" width="2.375" style="44" customWidth="1"/>
    <col min="1029" max="1029" width="5.625" style="44" customWidth="1"/>
    <col min="1030" max="1030" width="2.875" style="44" bestFit="1" customWidth="1"/>
    <col min="1031" max="1031" width="3.75" style="44" bestFit="1" customWidth="1"/>
    <col min="1032" max="1032" width="4.25" style="44" bestFit="1" customWidth="1"/>
    <col min="1033" max="1035" width="1.375" style="44" customWidth="1"/>
    <col min="1036" max="1040" width="17.5" style="44" bestFit="1" customWidth="1"/>
    <col min="1041" max="1280" width="9" style="44"/>
    <col min="1281" max="1281" width="1.25" style="44" customWidth="1"/>
    <col min="1282" max="1284" width="2.375" style="44" customWidth="1"/>
    <col min="1285" max="1285" width="5.625" style="44" customWidth="1"/>
    <col min="1286" max="1286" width="2.875" style="44" bestFit="1" customWidth="1"/>
    <col min="1287" max="1287" width="3.75" style="44" bestFit="1" customWidth="1"/>
    <col min="1288" max="1288" width="4.25" style="44" bestFit="1" customWidth="1"/>
    <col min="1289" max="1291" width="1.375" style="44" customWidth="1"/>
    <col min="1292" max="1296" width="17.5" style="44" bestFit="1" customWidth="1"/>
    <col min="1297" max="1536" width="9" style="44"/>
    <col min="1537" max="1537" width="1.25" style="44" customWidth="1"/>
    <col min="1538" max="1540" width="2.375" style="44" customWidth="1"/>
    <col min="1541" max="1541" width="5.625" style="44" customWidth="1"/>
    <col min="1542" max="1542" width="2.875" style="44" bestFit="1" customWidth="1"/>
    <col min="1543" max="1543" width="3.75" style="44" bestFit="1" customWidth="1"/>
    <col min="1544" max="1544" width="4.25" style="44" bestFit="1" customWidth="1"/>
    <col min="1545" max="1547" width="1.375" style="44" customWidth="1"/>
    <col min="1548" max="1552" width="17.5" style="44" bestFit="1" customWidth="1"/>
    <col min="1553" max="1792" width="9" style="44"/>
    <col min="1793" max="1793" width="1.25" style="44" customWidth="1"/>
    <col min="1794" max="1796" width="2.375" style="44" customWidth="1"/>
    <col min="1797" max="1797" width="5.625" style="44" customWidth="1"/>
    <col min="1798" max="1798" width="2.875" style="44" bestFit="1" customWidth="1"/>
    <col min="1799" max="1799" width="3.75" style="44" bestFit="1" customWidth="1"/>
    <col min="1800" max="1800" width="4.25" style="44" bestFit="1" customWidth="1"/>
    <col min="1801" max="1803" width="1.375" style="44" customWidth="1"/>
    <col min="1804" max="1808" width="17.5" style="44" bestFit="1" customWidth="1"/>
    <col min="1809" max="2048" width="9" style="44"/>
    <col min="2049" max="2049" width="1.25" style="44" customWidth="1"/>
    <col min="2050" max="2052" width="2.375" style="44" customWidth="1"/>
    <col min="2053" max="2053" width="5.625" style="44" customWidth="1"/>
    <col min="2054" max="2054" width="2.875" style="44" bestFit="1" customWidth="1"/>
    <col min="2055" max="2055" width="3.75" style="44" bestFit="1" customWidth="1"/>
    <col min="2056" max="2056" width="4.25" style="44" bestFit="1" customWidth="1"/>
    <col min="2057" max="2059" width="1.375" style="44" customWidth="1"/>
    <col min="2060" max="2064" width="17.5" style="44" bestFit="1" customWidth="1"/>
    <col min="2065" max="2304" width="9" style="44"/>
    <col min="2305" max="2305" width="1.25" style="44" customWidth="1"/>
    <col min="2306" max="2308" width="2.375" style="44" customWidth="1"/>
    <col min="2309" max="2309" width="5.625" style="44" customWidth="1"/>
    <col min="2310" max="2310" width="2.875" style="44" bestFit="1" customWidth="1"/>
    <col min="2311" max="2311" width="3.75" style="44" bestFit="1" customWidth="1"/>
    <col min="2312" max="2312" width="4.25" style="44" bestFit="1" customWidth="1"/>
    <col min="2313" max="2315" width="1.375" style="44" customWidth="1"/>
    <col min="2316" max="2320" width="17.5" style="44" bestFit="1" customWidth="1"/>
    <col min="2321" max="2560" width="9" style="44"/>
    <col min="2561" max="2561" width="1.25" style="44" customWidth="1"/>
    <col min="2562" max="2564" width="2.375" style="44" customWidth="1"/>
    <col min="2565" max="2565" width="5.625" style="44" customWidth="1"/>
    <col min="2566" max="2566" width="2.875" style="44" bestFit="1" customWidth="1"/>
    <col min="2567" max="2567" width="3.75" style="44" bestFit="1" customWidth="1"/>
    <col min="2568" max="2568" width="4.25" style="44" bestFit="1" customWidth="1"/>
    <col min="2569" max="2571" width="1.375" style="44" customWidth="1"/>
    <col min="2572" max="2576" width="17.5" style="44" bestFit="1" customWidth="1"/>
    <col min="2577" max="2816" width="9" style="44"/>
    <col min="2817" max="2817" width="1.25" style="44" customWidth="1"/>
    <col min="2818" max="2820" width="2.375" style="44" customWidth="1"/>
    <col min="2821" max="2821" width="5.625" style="44" customWidth="1"/>
    <col min="2822" max="2822" width="2.875" style="44" bestFit="1" customWidth="1"/>
    <col min="2823" max="2823" width="3.75" style="44" bestFit="1" customWidth="1"/>
    <col min="2824" max="2824" width="4.25" style="44" bestFit="1" customWidth="1"/>
    <col min="2825" max="2827" width="1.375" style="44" customWidth="1"/>
    <col min="2828" max="2832" width="17.5" style="44" bestFit="1" customWidth="1"/>
    <col min="2833" max="3072" width="9" style="44"/>
    <col min="3073" max="3073" width="1.25" style="44" customWidth="1"/>
    <col min="3074" max="3076" width="2.375" style="44" customWidth="1"/>
    <col min="3077" max="3077" width="5.625" style="44" customWidth="1"/>
    <col min="3078" max="3078" width="2.875" style="44" bestFit="1" customWidth="1"/>
    <col min="3079" max="3079" width="3.75" style="44" bestFit="1" customWidth="1"/>
    <col min="3080" max="3080" width="4.25" style="44" bestFit="1" customWidth="1"/>
    <col min="3081" max="3083" width="1.375" style="44" customWidth="1"/>
    <col min="3084" max="3088" width="17.5" style="44" bestFit="1" customWidth="1"/>
    <col min="3089" max="3328" width="9" style="44"/>
    <col min="3329" max="3329" width="1.25" style="44" customWidth="1"/>
    <col min="3330" max="3332" width="2.375" style="44" customWidth="1"/>
    <col min="3333" max="3333" width="5.625" style="44" customWidth="1"/>
    <col min="3334" max="3334" width="2.875" style="44" bestFit="1" customWidth="1"/>
    <col min="3335" max="3335" width="3.75" style="44" bestFit="1" customWidth="1"/>
    <col min="3336" max="3336" width="4.25" style="44" bestFit="1" customWidth="1"/>
    <col min="3337" max="3339" width="1.375" style="44" customWidth="1"/>
    <col min="3340" max="3344" width="17.5" style="44" bestFit="1" customWidth="1"/>
    <col min="3345" max="3584" width="9" style="44"/>
    <col min="3585" max="3585" width="1.25" style="44" customWidth="1"/>
    <col min="3586" max="3588" width="2.375" style="44" customWidth="1"/>
    <col min="3589" max="3589" width="5.625" style="44" customWidth="1"/>
    <col min="3590" max="3590" width="2.875" style="44" bestFit="1" customWidth="1"/>
    <col min="3591" max="3591" width="3.75" style="44" bestFit="1" customWidth="1"/>
    <col min="3592" max="3592" width="4.25" style="44" bestFit="1" customWidth="1"/>
    <col min="3593" max="3595" width="1.375" style="44" customWidth="1"/>
    <col min="3596" max="3600" width="17.5" style="44" bestFit="1" customWidth="1"/>
    <col min="3601" max="3840" width="9" style="44"/>
    <col min="3841" max="3841" width="1.25" style="44" customWidth="1"/>
    <col min="3842" max="3844" width="2.375" style="44" customWidth="1"/>
    <col min="3845" max="3845" width="5.625" style="44" customWidth="1"/>
    <col min="3846" max="3846" width="2.875" style="44" bestFit="1" customWidth="1"/>
    <col min="3847" max="3847" width="3.75" style="44" bestFit="1" customWidth="1"/>
    <col min="3848" max="3848" width="4.25" style="44" bestFit="1" customWidth="1"/>
    <col min="3849" max="3851" width="1.375" style="44" customWidth="1"/>
    <col min="3852" max="3856" width="17.5" style="44" bestFit="1" customWidth="1"/>
    <col min="3857" max="4096" width="9" style="44"/>
    <col min="4097" max="4097" width="1.25" style="44" customWidth="1"/>
    <col min="4098" max="4100" width="2.375" style="44" customWidth="1"/>
    <col min="4101" max="4101" width="5.625" style="44" customWidth="1"/>
    <col min="4102" max="4102" width="2.875" style="44" bestFit="1" customWidth="1"/>
    <col min="4103" max="4103" width="3.75" style="44" bestFit="1" customWidth="1"/>
    <col min="4104" max="4104" width="4.25" style="44" bestFit="1" customWidth="1"/>
    <col min="4105" max="4107" width="1.375" style="44" customWidth="1"/>
    <col min="4108" max="4112" width="17.5" style="44" bestFit="1" customWidth="1"/>
    <col min="4113" max="4352" width="9" style="44"/>
    <col min="4353" max="4353" width="1.25" style="44" customWidth="1"/>
    <col min="4354" max="4356" width="2.375" style="44" customWidth="1"/>
    <col min="4357" max="4357" width="5.625" style="44" customWidth="1"/>
    <col min="4358" max="4358" width="2.875" style="44" bestFit="1" customWidth="1"/>
    <col min="4359" max="4359" width="3.75" style="44" bestFit="1" customWidth="1"/>
    <col min="4360" max="4360" width="4.25" style="44" bestFit="1" customWidth="1"/>
    <col min="4361" max="4363" width="1.375" style="44" customWidth="1"/>
    <col min="4364" max="4368" width="17.5" style="44" bestFit="1" customWidth="1"/>
    <col min="4369" max="4608" width="9" style="44"/>
    <col min="4609" max="4609" width="1.25" style="44" customWidth="1"/>
    <col min="4610" max="4612" width="2.375" style="44" customWidth="1"/>
    <col min="4613" max="4613" width="5.625" style="44" customWidth="1"/>
    <col min="4614" max="4614" width="2.875" style="44" bestFit="1" customWidth="1"/>
    <col min="4615" max="4615" width="3.75" style="44" bestFit="1" customWidth="1"/>
    <col min="4616" max="4616" width="4.25" style="44" bestFit="1" customWidth="1"/>
    <col min="4617" max="4619" width="1.375" style="44" customWidth="1"/>
    <col min="4620" max="4624" width="17.5" style="44" bestFit="1" customWidth="1"/>
    <col min="4625" max="4864" width="9" style="44"/>
    <col min="4865" max="4865" width="1.25" style="44" customWidth="1"/>
    <col min="4866" max="4868" width="2.375" style="44" customWidth="1"/>
    <col min="4869" max="4869" width="5.625" style="44" customWidth="1"/>
    <col min="4870" max="4870" width="2.875" style="44" bestFit="1" customWidth="1"/>
    <col min="4871" max="4871" width="3.75" style="44" bestFit="1" customWidth="1"/>
    <col min="4872" max="4872" width="4.25" style="44" bestFit="1" customWidth="1"/>
    <col min="4873" max="4875" width="1.375" style="44" customWidth="1"/>
    <col min="4876" max="4880" width="17.5" style="44" bestFit="1" customWidth="1"/>
    <col min="4881" max="5120" width="9" style="44"/>
    <col min="5121" max="5121" width="1.25" style="44" customWidth="1"/>
    <col min="5122" max="5124" width="2.375" style="44" customWidth="1"/>
    <col min="5125" max="5125" width="5.625" style="44" customWidth="1"/>
    <col min="5126" max="5126" width="2.875" style="44" bestFit="1" customWidth="1"/>
    <col min="5127" max="5127" width="3.75" style="44" bestFit="1" customWidth="1"/>
    <col min="5128" max="5128" width="4.25" style="44" bestFit="1" customWidth="1"/>
    <col min="5129" max="5131" width="1.375" style="44" customWidth="1"/>
    <col min="5132" max="5136" width="17.5" style="44" bestFit="1" customWidth="1"/>
    <col min="5137" max="5376" width="9" style="44"/>
    <col min="5377" max="5377" width="1.25" style="44" customWidth="1"/>
    <col min="5378" max="5380" width="2.375" style="44" customWidth="1"/>
    <col min="5381" max="5381" width="5.625" style="44" customWidth="1"/>
    <col min="5382" max="5382" width="2.875" style="44" bestFit="1" customWidth="1"/>
    <col min="5383" max="5383" width="3.75" style="44" bestFit="1" customWidth="1"/>
    <col min="5384" max="5384" width="4.25" style="44" bestFit="1" customWidth="1"/>
    <col min="5385" max="5387" width="1.375" style="44" customWidth="1"/>
    <col min="5388" max="5392" width="17.5" style="44" bestFit="1" customWidth="1"/>
    <col min="5393" max="5632" width="9" style="44"/>
    <col min="5633" max="5633" width="1.25" style="44" customWidth="1"/>
    <col min="5634" max="5636" width="2.375" style="44" customWidth="1"/>
    <col min="5637" max="5637" width="5.625" style="44" customWidth="1"/>
    <col min="5638" max="5638" width="2.875" style="44" bestFit="1" customWidth="1"/>
    <col min="5639" max="5639" width="3.75" style="44" bestFit="1" customWidth="1"/>
    <col min="5640" max="5640" width="4.25" style="44" bestFit="1" customWidth="1"/>
    <col min="5641" max="5643" width="1.375" style="44" customWidth="1"/>
    <col min="5644" max="5648" width="17.5" style="44" bestFit="1" customWidth="1"/>
    <col min="5649" max="5888" width="9" style="44"/>
    <col min="5889" max="5889" width="1.25" style="44" customWidth="1"/>
    <col min="5890" max="5892" width="2.375" style="44" customWidth="1"/>
    <col min="5893" max="5893" width="5.625" style="44" customWidth="1"/>
    <col min="5894" max="5894" width="2.875" style="44" bestFit="1" customWidth="1"/>
    <col min="5895" max="5895" width="3.75" style="44" bestFit="1" customWidth="1"/>
    <col min="5896" max="5896" width="4.25" style="44" bestFit="1" customWidth="1"/>
    <col min="5897" max="5899" width="1.375" style="44" customWidth="1"/>
    <col min="5900" max="5904" width="17.5" style="44" bestFit="1" customWidth="1"/>
    <col min="5905" max="6144" width="9" style="44"/>
    <col min="6145" max="6145" width="1.25" style="44" customWidth="1"/>
    <col min="6146" max="6148" width="2.375" style="44" customWidth="1"/>
    <col min="6149" max="6149" width="5.625" style="44" customWidth="1"/>
    <col min="6150" max="6150" width="2.875" style="44" bestFit="1" customWidth="1"/>
    <col min="6151" max="6151" width="3.75" style="44" bestFit="1" customWidth="1"/>
    <col min="6152" max="6152" width="4.25" style="44" bestFit="1" customWidth="1"/>
    <col min="6153" max="6155" width="1.375" style="44" customWidth="1"/>
    <col min="6156" max="6160" width="17.5" style="44" bestFit="1" customWidth="1"/>
    <col min="6161" max="6400" width="9" style="44"/>
    <col min="6401" max="6401" width="1.25" style="44" customWidth="1"/>
    <col min="6402" max="6404" width="2.375" style="44" customWidth="1"/>
    <col min="6405" max="6405" width="5.625" style="44" customWidth="1"/>
    <col min="6406" max="6406" width="2.875" style="44" bestFit="1" customWidth="1"/>
    <col min="6407" max="6407" width="3.75" style="44" bestFit="1" customWidth="1"/>
    <col min="6408" max="6408" width="4.25" style="44" bestFit="1" customWidth="1"/>
    <col min="6409" max="6411" width="1.375" style="44" customWidth="1"/>
    <col min="6412" max="6416" width="17.5" style="44" bestFit="1" customWidth="1"/>
    <col min="6417" max="6656" width="9" style="44"/>
    <col min="6657" max="6657" width="1.25" style="44" customWidth="1"/>
    <col min="6658" max="6660" width="2.375" style="44" customWidth="1"/>
    <col min="6661" max="6661" width="5.625" style="44" customWidth="1"/>
    <col min="6662" max="6662" width="2.875" style="44" bestFit="1" customWidth="1"/>
    <col min="6663" max="6663" width="3.75" style="44" bestFit="1" customWidth="1"/>
    <col min="6664" max="6664" width="4.25" style="44" bestFit="1" customWidth="1"/>
    <col min="6665" max="6667" width="1.375" style="44" customWidth="1"/>
    <col min="6668" max="6672" width="17.5" style="44" bestFit="1" customWidth="1"/>
    <col min="6673" max="6912" width="9" style="44"/>
    <col min="6913" max="6913" width="1.25" style="44" customWidth="1"/>
    <col min="6914" max="6916" width="2.375" style="44" customWidth="1"/>
    <col min="6917" max="6917" width="5.625" style="44" customWidth="1"/>
    <col min="6918" max="6918" width="2.875" style="44" bestFit="1" customWidth="1"/>
    <col min="6919" max="6919" width="3.75" style="44" bestFit="1" customWidth="1"/>
    <col min="6920" max="6920" width="4.25" style="44" bestFit="1" customWidth="1"/>
    <col min="6921" max="6923" width="1.375" style="44" customWidth="1"/>
    <col min="6924" max="6928" width="17.5" style="44" bestFit="1" customWidth="1"/>
    <col min="6929" max="7168" width="9" style="44"/>
    <col min="7169" max="7169" width="1.25" style="44" customWidth="1"/>
    <col min="7170" max="7172" width="2.375" style="44" customWidth="1"/>
    <col min="7173" max="7173" width="5.625" style="44" customWidth="1"/>
    <col min="7174" max="7174" width="2.875" style="44" bestFit="1" customWidth="1"/>
    <col min="7175" max="7175" width="3.75" style="44" bestFit="1" customWidth="1"/>
    <col min="7176" max="7176" width="4.25" style="44" bestFit="1" customWidth="1"/>
    <col min="7177" max="7179" width="1.375" style="44" customWidth="1"/>
    <col min="7180" max="7184" width="17.5" style="44" bestFit="1" customWidth="1"/>
    <col min="7185" max="7424" width="9" style="44"/>
    <col min="7425" max="7425" width="1.25" style="44" customWidth="1"/>
    <col min="7426" max="7428" width="2.375" style="44" customWidth="1"/>
    <col min="7429" max="7429" width="5.625" style="44" customWidth="1"/>
    <col min="7430" max="7430" width="2.875" style="44" bestFit="1" customWidth="1"/>
    <col min="7431" max="7431" width="3.75" style="44" bestFit="1" customWidth="1"/>
    <col min="7432" max="7432" width="4.25" style="44" bestFit="1" customWidth="1"/>
    <col min="7433" max="7435" width="1.375" style="44" customWidth="1"/>
    <col min="7436" max="7440" width="17.5" style="44" bestFit="1" customWidth="1"/>
    <col min="7441" max="7680" width="9" style="44"/>
    <col min="7681" max="7681" width="1.25" style="44" customWidth="1"/>
    <col min="7682" max="7684" width="2.375" style="44" customWidth="1"/>
    <col min="7685" max="7685" width="5.625" style="44" customWidth="1"/>
    <col min="7686" max="7686" width="2.875" style="44" bestFit="1" customWidth="1"/>
    <col min="7687" max="7687" width="3.75" style="44" bestFit="1" customWidth="1"/>
    <col min="7688" max="7688" width="4.25" style="44" bestFit="1" customWidth="1"/>
    <col min="7689" max="7691" width="1.375" style="44" customWidth="1"/>
    <col min="7692" max="7696" width="17.5" style="44" bestFit="1" customWidth="1"/>
    <col min="7697" max="7936" width="9" style="44"/>
    <col min="7937" max="7937" width="1.25" style="44" customWidth="1"/>
    <col min="7938" max="7940" width="2.375" style="44" customWidth="1"/>
    <col min="7941" max="7941" width="5.625" style="44" customWidth="1"/>
    <col min="7942" max="7942" width="2.875" style="44" bestFit="1" customWidth="1"/>
    <col min="7943" max="7943" width="3.75" style="44" bestFit="1" customWidth="1"/>
    <col min="7944" max="7944" width="4.25" style="44" bestFit="1" customWidth="1"/>
    <col min="7945" max="7947" width="1.375" style="44" customWidth="1"/>
    <col min="7948" max="7952" width="17.5" style="44" bestFit="1" customWidth="1"/>
    <col min="7953" max="8192" width="9" style="44"/>
    <col min="8193" max="8193" width="1.25" style="44" customWidth="1"/>
    <col min="8194" max="8196" width="2.375" style="44" customWidth="1"/>
    <col min="8197" max="8197" width="5.625" style="44" customWidth="1"/>
    <col min="8198" max="8198" width="2.875" style="44" bestFit="1" customWidth="1"/>
    <col min="8199" max="8199" width="3.75" style="44" bestFit="1" customWidth="1"/>
    <col min="8200" max="8200" width="4.25" style="44" bestFit="1" customWidth="1"/>
    <col min="8201" max="8203" width="1.375" style="44" customWidth="1"/>
    <col min="8204" max="8208" width="17.5" style="44" bestFit="1" customWidth="1"/>
    <col min="8209" max="8448" width="9" style="44"/>
    <col min="8449" max="8449" width="1.25" style="44" customWidth="1"/>
    <col min="8450" max="8452" width="2.375" style="44" customWidth="1"/>
    <col min="8453" max="8453" width="5.625" style="44" customWidth="1"/>
    <col min="8454" max="8454" width="2.875" style="44" bestFit="1" customWidth="1"/>
    <col min="8455" max="8455" width="3.75" style="44" bestFit="1" customWidth="1"/>
    <col min="8456" max="8456" width="4.25" style="44" bestFit="1" customWidth="1"/>
    <col min="8457" max="8459" width="1.375" style="44" customWidth="1"/>
    <col min="8460" max="8464" width="17.5" style="44" bestFit="1" customWidth="1"/>
    <col min="8465" max="8704" width="9" style="44"/>
    <col min="8705" max="8705" width="1.25" style="44" customWidth="1"/>
    <col min="8706" max="8708" width="2.375" style="44" customWidth="1"/>
    <col min="8709" max="8709" width="5.625" style="44" customWidth="1"/>
    <col min="8710" max="8710" width="2.875" style="44" bestFit="1" customWidth="1"/>
    <col min="8711" max="8711" width="3.75" style="44" bestFit="1" customWidth="1"/>
    <col min="8712" max="8712" width="4.25" style="44" bestFit="1" customWidth="1"/>
    <col min="8713" max="8715" width="1.375" style="44" customWidth="1"/>
    <col min="8716" max="8720" width="17.5" style="44" bestFit="1" customWidth="1"/>
    <col min="8721" max="8960" width="9" style="44"/>
    <col min="8961" max="8961" width="1.25" style="44" customWidth="1"/>
    <col min="8962" max="8964" width="2.375" style="44" customWidth="1"/>
    <col min="8965" max="8965" width="5.625" style="44" customWidth="1"/>
    <col min="8966" max="8966" width="2.875" style="44" bestFit="1" customWidth="1"/>
    <col min="8967" max="8967" width="3.75" style="44" bestFit="1" customWidth="1"/>
    <col min="8968" max="8968" width="4.25" style="44" bestFit="1" customWidth="1"/>
    <col min="8969" max="8971" width="1.375" style="44" customWidth="1"/>
    <col min="8972" max="8976" width="17.5" style="44" bestFit="1" customWidth="1"/>
    <col min="8977" max="9216" width="9" style="44"/>
    <col min="9217" max="9217" width="1.25" style="44" customWidth="1"/>
    <col min="9218" max="9220" width="2.375" style="44" customWidth="1"/>
    <col min="9221" max="9221" width="5.625" style="44" customWidth="1"/>
    <col min="9222" max="9222" width="2.875" style="44" bestFit="1" customWidth="1"/>
    <col min="9223" max="9223" width="3.75" style="44" bestFit="1" customWidth="1"/>
    <col min="9224" max="9224" width="4.25" style="44" bestFit="1" customWidth="1"/>
    <col min="9225" max="9227" width="1.375" style="44" customWidth="1"/>
    <col min="9228" max="9232" width="17.5" style="44" bestFit="1" customWidth="1"/>
    <col min="9233" max="9472" width="9" style="44"/>
    <col min="9473" max="9473" width="1.25" style="44" customWidth="1"/>
    <col min="9474" max="9476" width="2.375" style="44" customWidth="1"/>
    <col min="9477" max="9477" width="5.625" style="44" customWidth="1"/>
    <col min="9478" max="9478" width="2.875" style="44" bestFit="1" customWidth="1"/>
    <col min="9479" max="9479" width="3.75" style="44" bestFit="1" customWidth="1"/>
    <col min="9480" max="9480" width="4.25" style="44" bestFit="1" customWidth="1"/>
    <col min="9481" max="9483" width="1.375" style="44" customWidth="1"/>
    <col min="9484" max="9488" width="17.5" style="44" bestFit="1" customWidth="1"/>
    <col min="9489" max="9728" width="9" style="44"/>
    <col min="9729" max="9729" width="1.25" style="44" customWidth="1"/>
    <col min="9730" max="9732" width="2.375" style="44" customWidth="1"/>
    <col min="9733" max="9733" width="5.625" style="44" customWidth="1"/>
    <col min="9734" max="9734" width="2.875" style="44" bestFit="1" customWidth="1"/>
    <col min="9735" max="9735" width="3.75" style="44" bestFit="1" customWidth="1"/>
    <col min="9736" max="9736" width="4.25" style="44" bestFit="1" customWidth="1"/>
    <col min="9737" max="9739" width="1.375" style="44" customWidth="1"/>
    <col min="9740" max="9744" width="17.5" style="44" bestFit="1" customWidth="1"/>
    <col min="9745" max="9984" width="9" style="44"/>
    <col min="9985" max="9985" width="1.25" style="44" customWidth="1"/>
    <col min="9986" max="9988" width="2.375" style="44" customWidth="1"/>
    <col min="9989" max="9989" width="5.625" style="44" customWidth="1"/>
    <col min="9990" max="9990" width="2.875" style="44" bestFit="1" customWidth="1"/>
    <col min="9991" max="9991" width="3.75" style="44" bestFit="1" customWidth="1"/>
    <col min="9992" max="9992" width="4.25" style="44" bestFit="1" customWidth="1"/>
    <col min="9993" max="9995" width="1.375" style="44" customWidth="1"/>
    <col min="9996" max="10000" width="17.5" style="44" bestFit="1" customWidth="1"/>
    <col min="10001" max="10240" width="9" style="44"/>
    <col min="10241" max="10241" width="1.25" style="44" customWidth="1"/>
    <col min="10242" max="10244" width="2.375" style="44" customWidth="1"/>
    <col min="10245" max="10245" width="5.625" style="44" customWidth="1"/>
    <col min="10246" max="10246" width="2.875" style="44" bestFit="1" customWidth="1"/>
    <col min="10247" max="10247" width="3.75" style="44" bestFit="1" customWidth="1"/>
    <col min="10248" max="10248" width="4.25" style="44" bestFit="1" customWidth="1"/>
    <col min="10249" max="10251" width="1.375" style="44" customWidth="1"/>
    <col min="10252" max="10256" width="17.5" style="44" bestFit="1" customWidth="1"/>
    <col min="10257" max="10496" width="9" style="44"/>
    <col min="10497" max="10497" width="1.25" style="44" customWidth="1"/>
    <col min="10498" max="10500" width="2.375" style="44" customWidth="1"/>
    <col min="10501" max="10501" width="5.625" style="44" customWidth="1"/>
    <col min="10502" max="10502" width="2.875" style="44" bestFit="1" customWidth="1"/>
    <col min="10503" max="10503" width="3.75" style="44" bestFit="1" customWidth="1"/>
    <col min="10504" max="10504" width="4.25" style="44" bestFit="1" customWidth="1"/>
    <col min="10505" max="10507" width="1.375" style="44" customWidth="1"/>
    <col min="10508" max="10512" width="17.5" style="44" bestFit="1" customWidth="1"/>
    <col min="10513" max="10752" width="9" style="44"/>
    <col min="10753" max="10753" width="1.25" style="44" customWidth="1"/>
    <col min="10754" max="10756" width="2.375" style="44" customWidth="1"/>
    <col min="10757" max="10757" width="5.625" style="44" customWidth="1"/>
    <col min="10758" max="10758" width="2.875" style="44" bestFit="1" customWidth="1"/>
    <col min="10759" max="10759" width="3.75" style="44" bestFit="1" customWidth="1"/>
    <col min="10760" max="10760" width="4.25" style="44" bestFit="1" customWidth="1"/>
    <col min="10761" max="10763" width="1.375" style="44" customWidth="1"/>
    <col min="10764" max="10768" width="17.5" style="44" bestFit="1" customWidth="1"/>
    <col min="10769" max="11008" width="9" style="44"/>
    <col min="11009" max="11009" width="1.25" style="44" customWidth="1"/>
    <col min="11010" max="11012" width="2.375" style="44" customWidth="1"/>
    <col min="11013" max="11013" width="5.625" style="44" customWidth="1"/>
    <col min="11014" max="11014" width="2.875" style="44" bestFit="1" customWidth="1"/>
    <col min="11015" max="11015" width="3.75" style="44" bestFit="1" customWidth="1"/>
    <col min="11016" max="11016" width="4.25" style="44" bestFit="1" customWidth="1"/>
    <col min="11017" max="11019" width="1.375" style="44" customWidth="1"/>
    <col min="11020" max="11024" width="17.5" style="44" bestFit="1" customWidth="1"/>
    <col min="11025" max="11264" width="9" style="44"/>
    <col min="11265" max="11265" width="1.25" style="44" customWidth="1"/>
    <col min="11266" max="11268" width="2.375" style="44" customWidth="1"/>
    <col min="11269" max="11269" width="5.625" style="44" customWidth="1"/>
    <col min="11270" max="11270" width="2.875" style="44" bestFit="1" customWidth="1"/>
    <col min="11271" max="11271" width="3.75" style="44" bestFit="1" customWidth="1"/>
    <col min="11272" max="11272" width="4.25" style="44" bestFit="1" customWidth="1"/>
    <col min="11273" max="11275" width="1.375" style="44" customWidth="1"/>
    <col min="11276" max="11280" width="17.5" style="44" bestFit="1" customWidth="1"/>
    <col min="11281" max="11520" width="9" style="44"/>
    <col min="11521" max="11521" width="1.25" style="44" customWidth="1"/>
    <col min="11522" max="11524" width="2.375" style="44" customWidth="1"/>
    <col min="11525" max="11525" width="5.625" style="44" customWidth="1"/>
    <col min="11526" max="11526" width="2.875" style="44" bestFit="1" customWidth="1"/>
    <col min="11527" max="11527" width="3.75" style="44" bestFit="1" customWidth="1"/>
    <col min="11528" max="11528" width="4.25" style="44" bestFit="1" customWidth="1"/>
    <col min="11529" max="11531" width="1.375" style="44" customWidth="1"/>
    <col min="11532" max="11536" width="17.5" style="44" bestFit="1" customWidth="1"/>
    <col min="11537" max="11776" width="9" style="44"/>
    <col min="11777" max="11777" width="1.25" style="44" customWidth="1"/>
    <col min="11778" max="11780" width="2.375" style="44" customWidth="1"/>
    <col min="11781" max="11781" width="5.625" style="44" customWidth="1"/>
    <col min="11782" max="11782" width="2.875" style="44" bestFit="1" customWidth="1"/>
    <col min="11783" max="11783" width="3.75" style="44" bestFit="1" customWidth="1"/>
    <col min="11784" max="11784" width="4.25" style="44" bestFit="1" customWidth="1"/>
    <col min="11785" max="11787" width="1.375" style="44" customWidth="1"/>
    <col min="11788" max="11792" width="17.5" style="44" bestFit="1" customWidth="1"/>
    <col min="11793" max="12032" width="9" style="44"/>
    <col min="12033" max="12033" width="1.25" style="44" customWidth="1"/>
    <col min="12034" max="12036" width="2.375" style="44" customWidth="1"/>
    <col min="12037" max="12037" width="5.625" style="44" customWidth="1"/>
    <col min="12038" max="12038" width="2.875" style="44" bestFit="1" customWidth="1"/>
    <col min="12039" max="12039" width="3.75" style="44" bestFit="1" customWidth="1"/>
    <col min="12040" max="12040" width="4.25" style="44" bestFit="1" customWidth="1"/>
    <col min="12041" max="12043" width="1.375" style="44" customWidth="1"/>
    <col min="12044" max="12048" width="17.5" style="44" bestFit="1" customWidth="1"/>
    <col min="12049" max="12288" width="9" style="44"/>
    <col min="12289" max="12289" width="1.25" style="44" customWidth="1"/>
    <col min="12290" max="12292" width="2.375" style="44" customWidth="1"/>
    <col min="12293" max="12293" width="5.625" style="44" customWidth="1"/>
    <col min="12294" max="12294" width="2.875" style="44" bestFit="1" customWidth="1"/>
    <col min="12295" max="12295" width="3.75" style="44" bestFit="1" customWidth="1"/>
    <col min="12296" max="12296" width="4.25" style="44" bestFit="1" customWidth="1"/>
    <col min="12297" max="12299" width="1.375" style="44" customWidth="1"/>
    <col min="12300" max="12304" width="17.5" style="44" bestFit="1" customWidth="1"/>
    <col min="12305" max="12544" width="9" style="44"/>
    <col min="12545" max="12545" width="1.25" style="44" customWidth="1"/>
    <col min="12546" max="12548" width="2.375" style="44" customWidth="1"/>
    <col min="12549" max="12549" width="5.625" style="44" customWidth="1"/>
    <col min="12550" max="12550" width="2.875" style="44" bestFit="1" customWidth="1"/>
    <col min="12551" max="12551" width="3.75" style="44" bestFit="1" customWidth="1"/>
    <col min="12552" max="12552" width="4.25" style="44" bestFit="1" customWidth="1"/>
    <col min="12553" max="12555" width="1.375" style="44" customWidth="1"/>
    <col min="12556" max="12560" width="17.5" style="44" bestFit="1" customWidth="1"/>
    <col min="12561" max="12800" width="9" style="44"/>
    <col min="12801" max="12801" width="1.25" style="44" customWidth="1"/>
    <col min="12802" max="12804" width="2.375" style="44" customWidth="1"/>
    <col min="12805" max="12805" width="5.625" style="44" customWidth="1"/>
    <col min="12806" max="12806" width="2.875" style="44" bestFit="1" customWidth="1"/>
    <col min="12807" max="12807" width="3.75" style="44" bestFit="1" customWidth="1"/>
    <col min="12808" max="12808" width="4.25" style="44" bestFit="1" customWidth="1"/>
    <col min="12809" max="12811" width="1.375" style="44" customWidth="1"/>
    <col min="12812" max="12816" width="17.5" style="44" bestFit="1" customWidth="1"/>
    <col min="12817" max="13056" width="9" style="44"/>
    <col min="13057" max="13057" width="1.25" style="44" customWidth="1"/>
    <col min="13058" max="13060" width="2.375" style="44" customWidth="1"/>
    <col min="13061" max="13061" width="5.625" style="44" customWidth="1"/>
    <col min="13062" max="13062" width="2.875" style="44" bestFit="1" customWidth="1"/>
    <col min="13063" max="13063" width="3.75" style="44" bestFit="1" customWidth="1"/>
    <col min="13064" max="13064" width="4.25" style="44" bestFit="1" customWidth="1"/>
    <col min="13065" max="13067" width="1.375" style="44" customWidth="1"/>
    <col min="13068" max="13072" width="17.5" style="44" bestFit="1" customWidth="1"/>
    <col min="13073" max="13312" width="9" style="44"/>
    <col min="13313" max="13313" width="1.25" style="44" customWidth="1"/>
    <col min="13314" max="13316" width="2.375" style="44" customWidth="1"/>
    <col min="13317" max="13317" width="5.625" style="44" customWidth="1"/>
    <col min="13318" max="13318" width="2.875" style="44" bestFit="1" customWidth="1"/>
    <col min="13319" max="13319" width="3.75" style="44" bestFit="1" customWidth="1"/>
    <col min="13320" max="13320" width="4.25" style="44" bestFit="1" customWidth="1"/>
    <col min="13321" max="13323" width="1.375" style="44" customWidth="1"/>
    <col min="13324" max="13328" width="17.5" style="44" bestFit="1" customWidth="1"/>
    <col min="13329" max="13568" width="9" style="44"/>
    <col min="13569" max="13569" width="1.25" style="44" customWidth="1"/>
    <col min="13570" max="13572" width="2.375" style="44" customWidth="1"/>
    <col min="13573" max="13573" width="5.625" style="44" customWidth="1"/>
    <col min="13574" max="13574" width="2.875" style="44" bestFit="1" customWidth="1"/>
    <col min="13575" max="13575" width="3.75" style="44" bestFit="1" customWidth="1"/>
    <col min="13576" max="13576" width="4.25" style="44" bestFit="1" customWidth="1"/>
    <col min="13577" max="13579" width="1.375" style="44" customWidth="1"/>
    <col min="13580" max="13584" width="17.5" style="44" bestFit="1" customWidth="1"/>
    <col min="13585" max="13824" width="9" style="44"/>
    <col min="13825" max="13825" width="1.25" style="44" customWidth="1"/>
    <col min="13826" max="13828" width="2.375" style="44" customWidth="1"/>
    <col min="13829" max="13829" width="5.625" style="44" customWidth="1"/>
    <col min="13830" max="13830" width="2.875" style="44" bestFit="1" customWidth="1"/>
    <col min="13831" max="13831" width="3.75" style="44" bestFit="1" customWidth="1"/>
    <col min="13832" max="13832" width="4.25" style="44" bestFit="1" customWidth="1"/>
    <col min="13833" max="13835" width="1.375" style="44" customWidth="1"/>
    <col min="13836" max="13840" width="17.5" style="44" bestFit="1" customWidth="1"/>
    <col min="13841" max="14080" width="9" style="44"/>
    <col min="14081" max="14081" width="1.25" style="44" customWidth="1"/>
    <col min="14082" max="14084" width="2.375" style="44" customWidth="1"/>
    <col min="14085" max="14085" width="5.625" style="44" customWidth="1"/>
    <col min="14086" max="14086" width="2.875" style="44" bestFit="1" customWidth="1"/>
    <col min="14087" max="14087" width="3.75" style="44" bestFit="1" customWidth="1"/>
    <col min="14088" max="14088" width="4.25" style="44" bestFit="1" customWidth="1"/>
    <col min="14089" max="14091" width="1.375" style="44" customWidth="1"/>
    <col min="14092" max="14096" width="17.5" style="44" bestFit="1" customWidth="1"/>
    <col min="14097" max="14336" width="9" style="44"/>
    <col min="14337" max="14337" width="1.25" style="44" customWidth="1"/>
    <col min="14338" max="14340" width="2.375" style="44" customWidth="1"/>
    <col min="14341" max="14341" width="5.625" style="44" customWidth="1"/>
    <col min="14342" max="14342" width="2.875" style="44" bestFit="1" customWidth="1"/>
    <col min="14343" max="14343" width="3.75" style="44" bestFit="1" customWidth="1"/>
    <col min="14344" max="14344" width="4.25" style="44" bestFit="1" customWidth="1"/>
    <col min="14345" max="14347" width="1.375" style="44" customWidth="1"/>
    <col min="14348" max="14352" width="17.5" style="44" bestFit="1" customWidth="1"/>
    <col min="14353" max="14592" width="9" style="44"/>
    <col min="14593" max="14593" width="1.25" style="44" customWidth="1"/>
    <col min="14594" max="14596" width="2.375" style="44" customWidth="1"/>
    <col min="14597" max="14597" width="5.625" style="44" customWidth="1"/>
    <col min="14598" max="14598" width="2.875" style="44" bestFit="1" customWidth="1"/>
    <col min="14599" max="14599" width="3.75" style="44" bestFit="1" customWidth="1"/>
    <col min="14600" max="14600" width="4.25" style="44" bestFit="1" customWidth="1"/>
    <col min="14601" max="14603" width="1.375" style="44" customWidth="1"/>
    <col min="14604" max="14608" width="17.5" style="44" bestFit="1" customWidth="1"/>
    <col min="14609" max="14848" width="9" style="44"/>
    <col min="14849" max="14849" width="1.25" style="44" customWidth="1"/>
    <col min="14850" max="14852" width="2.375" style="44" customWidth="1"/>
    <col min="14853" max="14853" width="5.625" style="44" customWidth="1"/>
    <col min="14854" max="14854" width="2.875" style="44" bestFit="1" customWidth="1"/>
    <col min="14855" max="14855" width="3.75" style="44" bestFit="1" customWidth="1"/>
    <col min="14856" max="14856" width="4.25" style="44" bestFit="1" customWidth="1"/>
    <col min="14857" max="14859" width="1.375" style="44" customWidth="1"/>
    <col min="14860" max="14864" width="17.5" style="44" bestFit="1" customWidth="1"/>
    <col min="14865" max="15104" width="9" style="44"/>
    <col min="15105" max="15105" width="1.25" style="44" customWidth="1"/>
    <col min="15106" max="15108" width="2.375" style="44" customWidth="1"/>
    <col min="15109" max="15109" width="5.625" style="44" customWidth="1"/>
    <col min="15110" max="15110" width="2.875" style="44" bestFit="1" customWidth="1"/>
    <col min="15111" max="15111" width="3.75" style="44" bestFit="1" customWidth="1"/>
    <col min="15112" max="15112" width="4.25" style="44" bestFit="1" customWidth="1"/>
    <col min="15113" max="15115" width="1.375" style="44" customWidth="1"/>
    <col min="15116" max="15120" width="17.5" style="44" bestFit="1" customWidth="1"/>
    <col min="15121" max="15360" width="9" style="44"/>
    <col min="15361" max="15361" width="1.25" style="44" customWidth="1"/>
    <col min="15362" max="15364" width="2.375" style="44" customWidth="1"/>
    <col min="15365" max="15365" width="5.625" style="44" customWidth="1"/>
    <col min="15366" max="15366" width="2.875" style="44" bestFit="1" customWidth="1"/>
    <col min="15367" max="15367" width="3.75" style="44" bestFit="1" customWidth="1"/>
    <col min="15368" max="15368" width="4.25" style="44" bestFit="1" customWidth="1"/>
    <col min="15369" max="15371" width="1.375" style="44" customWidth="1"/>
    <col min="15372" max="15376" width="17.5" style="44" bestFit="1" customWidth="1"/>
    <col min="15377" max="15616" width="9" style="44"/>
    <col min="15617" max="15617" width="1.25" style="44" customWidth="1"/>
    <col min="15618" max="15620" width="2.375" style="44" customWidth="1"/>
    <col min="15621" max="15621" width="5.625" style="44" customWidth="1"/>
    <col min="15622" max="15622" width="2.875" style="44" bestFit="1" customWidth="1"/>
    <col min="15623" max="15623" width="3.75" style="44" bestFit="1" customWidth="1"/>
    <col min="15624" max="15624" width="4.25" style="44" bestFit="1" customWidth="1"/>
    <col min="15625" max="15627" width="1.375" style="44" customWidth="1"/>
    <col min="15628" max="15632" width="17.5" style="44" bestFit="1" customWidth="1"/>
    <col min="15633" max="15872" width="9" style="44"/>
    <col min="15873" max="15873" width="1.25" style="44" customWidth="1"/>
    <col min="15874" max="15876" width="2.375" style="44" customWidth="1"/>
    <col min="15877" max="15877" width="5.625" style="44" customWidth="1"/>
    <col min="15878" max="15878" width="2.875" style="44" bestFit="1" customWidth="1"/>
    <col min="15879" max="15879" width="3.75" style="44" bestFit="1" customWidth="1"/>
    <col min="15880" max="15880" width="4.25" style="44" bestFit="1" customWidth="1"/>
    <col min="15881" max="15883" width="1.375" style="44" customWidth="1"/>
    <col min="15884" max="15888" width="17.5" style="44" bestFit="1" customWidth="1"/>
    <col min="15889" max="16128" width="9" style="44"/>
    <col min="16129" max="16129" width="1.25" style="44" customWidth="1"/>
    <col min="16130" max="16132" width="2.375" style="44" customWidth="1"/>
    <col min="16133" max="16133" width="5.625" style="44" customWidth="1"/>
    <col min="16134" max="16134" width="2.875" style="44" bestFit="1" customWidth="1"/>
    <col min="16135" max="16135" width="3.75" style="44" bestFit="1" customWidth="1"/>
    <col min="16136" max="16136" width="4.25" style="44" bestFit="1" customWidth="1"/>
    <col min="16137" max="16139" width="1.375" style="44" customWidth="1"/>
    <col min="16140" max="16144" width="17.5" style="44" bestFit="1" customWidth="1"/>
    <col min="16145" max="16384" width="9" style="44"/>
  </cols>
  <sheetData>
    <row r="2" spans="2:16" ht="19.5" customHeight="1" x14ac:dyDescent="0.15">
      <c r="B2" s="859" t="s">
        <v>311</v>
      </c>
      <c r="C2" s="859"/>
      <c r="D2" s="859"/>
      <c r="E2" s="859"/>
      <c r="F2" s="859"/>
      <c r="G2" s="859"/>
      <c r="H2" s="859"/>
      <c r="I2" s="859"/>
      <c r="J2" s="859"/>
      <c r="K2" s="859"/>
    </row>
    <row r="3" spans="2:16" ht="19.5" customHeight="1" x14ac:dyDescent="0.15">
      <c r="B3" s="859"/>
      <c r="C3" s="859"/>
      <c r="D3" s="859"/>
      <c r="E3" s="859"/>
      <c r="F3" s="859"/>
      <c r="G3" s="859"/>
      <c r="H3" s="859"/>
      <c r="I3" s="859"/>
      <c r="J3" s="859"/>
      <c r="K3" s="859"/>
      <c r="L3" s="388" t="s">
        <v>187</v>
      </c>
      <c r="M3" s="389">
        <f>開設1年目収入!T2</f>
        <v>0</v>
      </c>
      <c r="N3" s="390" t="s">
        <v>312</v>
      </c>
      <c r="O3" s="860" t="s">
        <v>313</v>
      </c>
      <c r="P3" s="860"/>
    </row>
    <row r="4" spans="2:16" ht="19.5" customHeight="1" x14ac:dyDescent="0.15">
      <c r="M4" s="44"/>
      <c r="N4" s="44"/>
      <c r="O4" s="391"/>
      <c r="P4" s="44"/>
    </row>
    <row r="5" spans="2:16" ht="16.5" customHeight="1" thickBot="1" x14ac:dyDescent="0.2">
      <c r="M5" s="56"/>
      <c r="N5" s="56"/>
      <c r="O5" s="56"/>
      <c r="P5" s="56" t="s">
        <v>190</v>
      </c>
    </row>
    <row r="6" spans="2:16" ht="19.5" customHeight="1" x14ac:dyDescent="0.15">
      <c r="B6" s="861"/>
      <c r="C6" s="862"/>
      <c r="D6" s="862"/>
      <c r="E6" s="862"/>
      <c r="F6" s="862"/>
      <c r="G6" s="862"/>
      <c r="H6" s="862"/>
      <c r="I6" s="862"/>
      <c r="J6" s="862"/>
      <c r="K6" s="863"/>
      <c r="L6" s="392" t="s">
        <v>239</v>
      </c>
      <c r="M6" s="393" t="s">
        <v>240</v>
      </c>
      <c r="N6" s="393" t="s">
        <v>234</v>
      </c>
      <c r="O6" s="393" t="s">
        <v>235</v>
      </c>
      <c r="P6" s="394" t="s">
        <v>243</v>
      </c>
    </row>
    <row r="7" spans="2:16" ht="19.5" customHeight="1" x14ac:dyDescent="0.15">
      <c r="B7" s="733"/>
      <c r="C7" s="734"/>
      <c r="D7" s="734"/>
      <c r="E7" s="734"/>
      <c r="F7" s="734"/>
      <c r="G7" s="734"/>
      <c r="H7" s="734"/>
      <c r="I7" s="734"/>
      <c r="J7" s="734"/>
      <c r="K7" s="864"/>
      <c r="L7" s="395" t="s">
        <v>362</v>
      </c>
      <c r="M7" s="396" t="s">
        <v>362</v>
      </c>
      <c r="N7" s="396" t="s">
        <v>362</v>
      </c>
      <c r="O7" s="396" t="s">
        <v>362</v>
      </c>
      <c r="P7" s="397" t="s">
        <v>362</v>
      </c>
    </row>
    <row r="8" spans="2:16" ht="19.5" customHeight="1" x14ac:dyDescent="0.15">
      <c r="B8" s="398" t="s">
        <v>314</v>
      </c>
      <c r="C8" s="399"/>
      <c r="D8" s="400"/>
      <c r="E8" s="401" t="s">
        <v>315</v>
      </c>
      <c r="F8" s="205"/>
      <c r="G8" s="205"/>
      <c r="H8" s="205"/>
      <c r="I8" s="205"/>
      <c r="J8" s="205"/>
      <c r="K8" s="402"/>
      <c r="L8" s="403">
        <f>'５年間収入'!K10</f>
        <v>0.79999999999999993</v>
      </c>
      <c r="M8" s="404">
        <f>'５年間収入'!L10</f>
        <v>0.95</v>
      </c>
      <c r="N8" s="404">
        <f>'５年間収入'!M10</f>
        <v>0.95</v>
      </c>
      <c r="O8" s="404">
        <f>'５年間収入'!N10</f>
        <v>0.95</v>
      </c>
      <c r="P8" s="405">
        <f>'５年間収入'!O10</f>
        <v>0.95</v>
      </c>
    </row>
    <row r="9" spans="2:16" ht="19.5" customHeight="1" x14ac:dyDescent="0.15">
      <c r="B9" s="406"/>
      <c r="C9" s="407"/>
      <c r="D9" s="408"/>
      <c r="E9" s="409" t="s">
        <v>316</v>
      </c>
      <c r="F9" s="410"/>
      <c r="G9" s="410"/>
      <c r="H9" s="410"/>
      <c r="I9" s="410"/>
      <c r="J9" s="410"/>
      <c r="K9" s="411"/>
      <c r="L9" s="403">
        <f>'５年間収入'!K32</f>
        <v>0.73749999999999993</v>
      </c>
      <c r="M9" s="404">
        <f>'５年間収入'!L32</f>
        <v>0.85</v>
      </c>
      <c r="N9" s="404">
        <f>'５年間収入'!M32</f>
        <v>0.85</v>
      </c>
      <c r="O9" s="404">
        <f>'５年間収入'!N32</f>
        <v>0.85</v>
      </c>
      <c r="P9" s="405">
        <f>'５年間収入'!O32</f>
        <v>0.85</v>
      </c>
    </row>
    <row r="10" spans="2:16" ht="19.5" customHeight="1" thickBot="1" x14ac:dyDescent="0.2">
      <c r="B10" s="412"/>
      <c r="C10" s="413"/>
      <c r="D10" s="414"/>
      <c r="E10" s="415" t="s">
        <v>237</v>
      </c>
      <c r="F10" s="416"/>
      <c r="G10" s="416"/>
      <c r="H10" s="416"/>
      <c r="I10" s="416"/>
      <c r="J10" s="416"/>
      <c r="K10" s="417"/>
      <c r="L10" s="418">
        <f>'５年間収入'!K51</f>
        <v>0</v>
      </c>
      <c r="M10" s="419">
        <f>'５年間収入'!L51</f>
        <v>0</v>
      </c>
      <c r="N10" s="419">
        <f>'５年間収入'!M51</f>
        <v>0</v>
      </c>
      <c r="O10" s="419">
        <f>'５年間収入'!N51</f>
        <v>0</v>
      </c>
      <c r="P10" s="420">
        <f>'５年間収入'!O51</f>
        <v>0</v>
      </c>
    </row>
    <row r="11" spans="2:16" ht="19.5" customHeight="1" x14ac:dyDescent="0.15">
      <c r="B11" s="421"/>
      <c r="C11" s="865" t="s">
        <v>317</v>
      </c>
      <c r="D11" s="866"/>
      <c r="E11" s="866"/>
      <c r="F11" s="866"/>
      <c r="G11" s="866"/>
      <c r="H11" s="866"/>
      <c r="I11" s="866"/>
      <c r="J11" s="866"/>
      <c r="K11" s="866"/>
      <c r="L11" s="422"/>
      <c r="M11" s="423"/>
      <c r="N11" s="423"/>
      <c r="O11" s="423"/>
      <c r="P11" s="424"/>
    </row>
    <row r="12" spans="2:16" ht="19.5" customHeight="1" x14ac:dyDescent="0.15">
      <c r="B12" s="425"/>
      <c r="C12" s="867" t="s">
        <v>214</v>
      </c>
      <c r="D12" s="868"/>
      <c r="E12" s="868"/>
      <c r="F12" s="868"/>
      <c r="G12" s="868"/>
      <c r="H12" s="868"/>
      <c r="I12" s="868"/>
      <c r="J12" s="868"/>
      <c r="K12" s="868"/>
      <c r="L12" s="426"/>
      <c r="M12" s="427"/>
      <c r="N12" s="427"/>
      <c r="O12" s="427"/>
      <c r="P12" s="428"/>
    </row>
    <row r="13" spans="2:16" ht="19.5" customHeight="1" x14ac:dyDescent="0.15">
      <c r="B13" s="425"/>
      <c r="C13" s="869"/>
      <c r="D13" s="743"/>
      <c r="E13" s="743"/>
      <c r="F13" s="743"/>
      <c r="G13" s="743"/>
      <c r="H13" s="743"/>
      <c r="I13" s="743"/>
      <c r="J13" s="743"/>
      <c r="K13" s="743"/>
      <c r="L13" s="426"/>
      <c r="M13" s="427"/>
      <c r="N13" s="427"/>
      <c r="O13" s="427"/>
      <c r="P13" s="428"/>
    </row>
    <row r="14" spans="2:16" ht="19.5" customHeight="1" x14ac:dyDescent="0.15">
      <c r="B14" s="425"/>
      <c r="C14" s="429"/>
      <c r="D14" s="430"/>
      <c r="E14" s="430"/>
      <c r="F14" s="430"/>
      <c r="G14" s="430"/>
      <c r="H14" s="430"/>
      <c r="I14" s="430"/>
      <c r="J14" s="430"/>
      <c r="K14" s="431"/>
      <c r="L14" s="426"/>
      <c r="M14" s="427"/>
      <c r="N14" s="427"/>
      <c r="O14" s="427"/>
      <c r="P14" s="428"/>
    </row>
    <row r="15" spans="2:16" ht="19.5" customHeight="1" thickBot="1" x14ac:dyDescent="0.2">
      <c r="B15" s="718" t="s">
        <v>318</v>
      </c>
      <c r="C15" s="719"/>
      <c r="D15" s="719"/>
      <c r="E15" s="719"/>
      <c r="F15" s="719"/>
      <c r="G15" s="719"/>
      <c r="H15" s="719"/>
      <c r="I15" s="719"/>
      <c r="J15" s="719"/>
      <c r="K15" s="719"/>
      <c r="L15" s="301">
        <f>SUM(L11:L14)</f>
        <v>0</v>
      </c>
      <c r="M15" s="244">
        <f>SUM(M11:M14)</f>
        <v>0</v>
      </c>
      <c r="N15" s="244">
        <f>SUM(N11:N14)</f>
        <v>0</v>
      </c>
      <c r="O15" s="244">
        <f>SUM(O11:O14)</f>
        <v>0</v>
      </c>
      <c r="P15" s="245">
        <f>SUM(P11:P14)</f>
        <v>0</v>
      </c>
    </row>
    <row r="16" spans="2:16" ht="18" customHeight="1" x14ac:dyDescent="0.15">
      <c r="B16" s="432"/>
      <c r="C16" s="433" t="s">
        <v>319</v>
      </c>
      <c r="D16" s="434"/>
      <c r="E16" s="435"/>
      <c r="F16" s="434"/>
      <c r="G16" s="434"/>
      <c r="H16" s="434"/>
      <c r="I16" s="434"/>
      <c r="J16" s="434"/>
      <c r="K16" s="434"/>
      <c r="L16" s="436"/>
      <c r="M16" s="437"/>
      <c r="N16" s="438"/>
      <c r="O16" s="437"/>
      <c r="P16" s="439"/>
    </row>
    <row r="17" spans="2:16" ht="18" customHeight="1" x14ac:dyDescent="0.15">
      <c r="B17" s="440"/>
      <c r="C17" s="441" t="s">
        <v>320</v>
      </c>
      <c r="D17" s="366"/>
      <c r="E17" s="356"/>
      <c r="F17" s="366"/>
      <c r="G17" s="366"/>
      <c r="H17" s="366"/>
      <c r="I17" s="366"/>
      <c r="J17" s="366"/>
      <c r="K17" s="366"/>
      <c r="L17" s="442">
        <f>SUM(L18:L29)</f>
        <v>0</v>
      </c>
      <c r="M17" s="443">
        <f>SUM(M18:M29)</f>
        <v>0</v>
      </c>
      <c r="N17" s="443">
        <f>SUM(N18:N29)</f>
        <v>0</v>
      </c>
      <c r="O17" s="443">
        <f>SUM(O18:O29)</f>
        <v>0</v>
      </c>
      <c r="P17" s="444">
        <f>SUM(P18:P29)</f>
        <v>0</v>
      </c>
    </row>
    <row r="18" spans="2:16" ht="18" customHeight="1" x14ac:dyDescent="0.15">
      <c r="B18" s="440"/>
      <c r="C18" s="445"/>
      <c r="D18" s="446" t="s">
        <v>321</v>
      </c>
      <c r="E18" s="447"/>
      <c r="F18" s="448"/>
      <c r="G18" s="448"/>
      <c r="H18" s="448"/>
      <c r="I18" s="448"/>
      <c r="J18" s="448"/>
      <c r="K18" s="448"/>
      <c r="L18" s="449"/>
      <c r="M18" s="450"/>
      <c r="N18" s="450"/>
      <c r="O18" s="450"/>
      <c r="P18" s="451"/>
    </row>
    <row r="19" spans="2:16" ht="18" customHeight="1" x14ac:dyDescent="0.15">
      <c r="B19" s="440"/>
      <c r="C19" s="445"/>
      <c r="D19" s="446"/>
      <c r="E19" s="447"/>
      <c r="F19" s="448"/>
      <c r="G19" s="448"/>
      <c r="H19" s="448"/>
      <c r="I19" s="448"/>
      <c r="J19" s="448"/>
      <c r="K19" s="448"/>
      <c r="L19" s="449"/>
      <c r="M19" s="450"/>
      <c r="N19" s="450"/>
      <c r="O19" s="450"/>
      <c r="P19" s="451"/>
    </row>
    <row r="20" spans="2:16" ht="18" customHeight="1" x14ac:dyDescent="0.15">
      <c r="B20" s="440"/>
      <c r="C20" s="445"/>
      <c r="D20" s="446"/>
      <c r="E20" s="447"/>
      <c r="F20" s="448"/>
      <c r="G20" s="448"/>
      <c r="H20" s="448"/>
      <c r="I20" s="448"/>
      <c r="J20" s="448"/>
      <c r="K20" s="448"/>
      <c r="L20" s="449"/>
      <c r="M20" s="450"/>
      <c r="N20" s="450"/>
      <c r="O20" s="450"/>
      <c r="P20" s="451"/>
    </row>
    <row r="21" spans="2:16" ht="18" customHeight="1" x14ac:dyDescent="0.15">
      <c r="B21" s="440"/>
      <c r="C21" s="445"/>
      <c r="D21" s="446"/>
      <c r="E21" s="447"/>
      <c r="F21" s="448"/>
      <c r="G21" s="448"/>
      <c r="H21" s="448"/>
      <c r="I21" s="448"/>
      <c r="J21" s="448"/>
      <c r="K21" s="448"/>
      <c r="L21" s="449"/>
      <c r="M21" s="450"/>
      <c r="N21" s="450"/>
      <c r="O21" s="450"/>
      <c r="P21" s="451"/>
    </row>
    <row r="22" spans="2:16" ht="18" customHeight="1" x14ac:dyDescent="0.15">
      <c r="B22" s="440"/>
      <c r="C22" s="445"/>
      <c r="D22" s="446"/>
      <c r="E22" s="447"/>
      <c r="F22" s="448"/>
      <c r="G22" s="448"/>
      <c r="H22" s="448"/>
      <c r="I22" s="448"/>
      <c r="J22" s="448"/>
      <c r="K22" s="448"/>
      <c r="L22" s="449"/>
      <c r="M22" s="450"/>
      <c r="N22" s="450"/>
      <c r="O22" s="450"/>
      <c r="P22" s="451"/>
    </row>
    <row r="23" spans="2:16" ht="18" customHeight="1" x14ac:dyDescent="0.15">
      <c r="B23" s="440"/>
      <c r="C23" s="445"/>
      <c r="D23" s="446"/>
      <c r="E23" s="447"/>
      <c r="F23" s="448"/>
      <c r="G23" s="448"/>
      <c r="H23" s="448"/>
      <c r="I23" s="448"/>
      <c r="J23" s="448"/>
      <c r="K23" s="448"/>
      <c r="L23" s="449"/>
      <c r="M23" s="450"/>
      <c r="N23" s="450"/>
      <c r="O23" s="450"/>
      <c r="P23" s="451"/>
    </row>
    <row r="24" spans="2:16" ht="18" customHeight="1" x14ac:dyDescent="0.15">
      <c r="B24" s="440"/>
      <c r="C24" s="445"/>
      <c r="D24" s="446"/>
      <c r="E24" s="447"/>
      <c r="F24" s="448"/>
      <c r="G24" s="448"/>
      <c r="H24" s="448"/>
      <c r="I24" s="448"/>
      <c r="J24" s="448"/>
      <c r="K24" s="448"/>
      <c r="L24" s="449"/>
      <c r="M24" s="450"/>
      <c r="N24" s="450"/>
      <c r="O24" s="450"/>
      <c r="P24" s="451"/>
    </row>
    <row r="25" spans="2:16" ht="18" customHeight="1" x14ac:dyDescent="0.15">
      <c r="B25" s="440"/>
      <c r="C25" s="445"/>
      <c r="D25" s="446"/>
      <c r="E25" s="447"/>
      <c r="F25" s="448"/>
      <c r="G25" s="448"/>
      <c r="H25" s="448"/>
      <c r="I25" s="448"/>
      <c r="J25" s="448"/>
      <c r="K25" s="448"/>
      <c r="L25" s="449"/>
      <c r="M25" s="450"/>
      <c r="N25" s="450"/>
      <c r="O25" s="450"/>
      <c r="P25" s="451"/>
    </row>
    <row r="26" spans="2:16" ht="18" customHeight="1" x14ac:dyDescent="0.15">
      <c r="B26" s="440"/>
      <c r="C26" s="445"/>
      <c r="D26" s="446"/>
      <c r="E26" s="447"/>
      <c r="F26" s="448"/>
      <c r="G26" s="448"/>
      <c r="H26" s="448"/>
      <c r="I26" s="448"/>
      <c r="J26" s="448"/>
      <c r="K26" s="448"/>
      <c r="L26" s="449"/>
      <c r="M26" s="450"/>
      <c r="N26" s="450"/>
      <c r="O26" s="450"/>
      <c r="P26" s="451"/>
    </row>
    <row r="27" spans="2:16" ht="18" customHeight="1" x14ac:dyDescent="0.15">
      <c r="B27" s="440"/>
      <c r="C27" s="445"/>
      <c r="D27" s="446"/>
      <c r="E27" s="447"/>
      <c r="F27" s="448"/>
      <c r="G27" s="448"/>
      <c r="H27" s="448"/>
      <c r="I27" s="448"/>
      <c r="J27" s="448"/>
      <c r="K27" s="448"/>
      <c r="L27" s="449"/>
      <c r="M27" s="450"/>
      <c r="N27" s="450"/>
      <c r="O27" s="450"/>
      <c r="P27" s="451"/>
    </row>
    <row r="28" spans="2:16" ht="18" customHeight="1" x14ac:dyDescent="0.15">
      <c r="B28" s="440"/>
      <c r="C28" s="445"/>
      <c r="D28" s="446"/>
      <c r="E28" s="447"/>
      <c r="F28" s="448"/>
      <c r="G28" s="448"/>
      <c r="H28" s="448"/>
      <c r="I28" s="448"/>
      <c r="J28" s="448"/>
      <c r="K28" s="448"/>
      <c r="L28" s="449"/>
      <c r="M28" s="450"/>
      <c r="N28" s="450"/>
      <c r="O28" s="450"/>
      <c r="P28" s="451"/>
    </row>
    <row r="29" spans="2:16" ht="18" customHeight="1" x14ac:dyDescent="0.15">
      <c r="B29" s="440"/>
      <c r="C29" s="445"/>
      <c r="D29" s="452"/>
      <c r="E29" s="453"/>
      <c r="F29" s="454"/>
      <c r="G29" s="454"/>
      <c r="H29" s="454"/>
      <c r="I29" s="454"/>
      <c r="J29" s="454"/>
      <c r="K29" s="454"/>
      <c r="L29" s="455"/>
      <c r="M29" s="456"/>
      <c r="N29" s="456"/>
      <c r="O29" s="456"/>
      <c r="P29" s="457"/>
    </row>
    <row r="30" spans="2:16" ht="18" customHeight="1" x14ac:dyDescent="0.15">
      <c r="B30" s="440"/>
      <c r="C30" s="458" t="s">
        <v>322</v>
      </c>
      <c r="D30" s="366"/>
      <c r="E30" s="356"/>
      <c r="F30" s="366"/>
      <c r="G30" s="366"/>
      <c r="H30" s="366"/>
      <c r="I30" s="366"/>
      <c r="J30" s="366"/>
      <c r="K30" s="366"/>
      <c r="L30" s="442">
        <f>SUM(L31:L43)</f>
        <v>0</v>
      </c>
      <c r="M30" s="443">
        <f>SUM(M31:M43)</f>
        <v>0</v>
      </c>
      <c r="N30" s="443">
        <f>SUM(N31:N43)</f>
        <v>0</v>
      </c>
      <c r="O30" s="443">
        <f>SUM(O31:O43)</f>
        <v>0</v>
      </c>
      <c r="P30" s="444">
        <f>SUM(P31:P43)</f>
        <v>0</v>
      </c>
    </row>
    <row r="31" spans="2:16" ht="18" customHeight="1" x14ac:dyDescent="0.15">
      <c r="B31" s="440"/>
      <c r="C31" s="459"/>
      <c r="D31" s="446" t="s">
        <v>321</v>
      </c>
      <c r="E31" s="447"/>
      <c r="F31" s="448"/>
      <c r="G31" s="448"/>
      <c r="H31" s="448"/>
      <c r="I31" s="448"/>
      <c r="J31" s="448"/>
      <c r="K31" s="448"/>
      <c r="L31" s="449"/>
      <c r="M31" s="450"/>
      <c r="N31" s="450"/>
      <c r="O31" s="450"/>
      <c r="P31" s="451"/>
    </row>
    <row r="32" spans="2:16" ht="18" customHeight="1" x14ac:dyDescent="0.15">
      <c r="B32" s="440"/>
      <c r="C32" s="459"/>
      <c r="D32" s="446"/>
      <c r="E32" s="447"/>
      <c r="F32" s="448"/>
      <c r="G32" s="448"/>
      <c r="H32" s="448"/>
      <c r="I32" s="448"/>
      <c r="J32" s="448"/>
      <c r="K32" s="448"/>
      <c r="L32" s="449"/>
      <c r="M32" s="450"/>
      <c r="N32" s="450"/>
      <c r="O32" s="450"/>
      <c r="P32" s="451"/>
    </row>
    <row r="33" spans="2:16" ht="18" customHeight="1" x14ac:dyDescent="0.15">
      <c r="B33" s="440"/>
      <c r="C33" s="459"/>
      <c r="D33" s="446"/>
      <c r="E33" s="447"/>
      <c r="F33" s="448"/>
      <c r="G33" s="448"/>
      <c r="H33" s="448"/>
      <c r="I33" s="448"/>
      <c r="J33" s="448"/>
      <c r="K33" s="448"/>
      <c r="L33" s="449"/>
      <c r="M33" s="450"/>
      <c r="N33" s="450"/>
      <c r="O33" s="450"/>
      <c r="P33" s="451"/>
    </row>
    <row r="34" spans="2:16" ht="18" customHeight="1" x14ac:dyDescent="0.15">
      <c r="B34" s="440"/>
      <c r="C34" s="459"/>
      <c r="D34" s="446"/>
      <c r="E34" s="447"/>
      <c r="F34" s="448"/>
      <c r="G34" s="448"/>
      <c r="H34" s="448"/>
      <c r="I34" s="448"/>
      <c r="J34" s="448"/>
      <c r="K34" s="448"/>
      <c r="L34" s="449"/>
      <c r="M34" s="450"/>
      <c r="N34" s="450"/>
      <c r="O34" s="450"/>
      <c r="P34" s="451"/>
    </row>
    <row r="35" spans="2:16" ht="18" customHeight="1" x14ac:dyDescent="0.15">
      <c r="B35" s="440"/>
      <c r="C35" s="459"/>
      <c r="D35" s="446"/>
      <c r="E35" s="447"/>
      <c r="F35" s="448"/>
      <c r="G35" s="448"/>
      <c r="H35" s="448"/>
      <c r="I35" s="448"/>
      <c r="J35" s="448"/>
      <c r="K35" s="448"/>
      <c r="L35" s="449"/>
      <c r="M35" s="450"/>
      <c r="N35" s="450"/>
      <c r="O35" s="450"/>
      <c r="P35" s="451"/>
    </row>
    <row r="36" spans="2:16" ht="18" customHeight="1" x14ac:dyDescent="0.15">
      <c r="B36" s="440"/>
      <c r="C36" s="459"/>
      <c r="D36" s="446"/>
      <c r="E36" s="447"/>
      <c r="F36" s="448"/>
      <c r="G36" s="448"/>
      <c r="H36" s="448"/>
      <c r="I36" s="448"/>
      <c r="J36" s="448"/>
      <c r="K36" s="448"/>
      <c r="L36" s="449"/>
      <c r="M36" s="450"/>
      <c r="N36" s="450"/>
      <c r="O36" s="450"/>
      <c r="P36" s="451"/>
    </row>
    <row r="37" spans="2:16" ht="18" customHeight="1" x14ac:dyDescent="0.15">
      <c r="B37" s="440"/>
      <c r="C37" s="459"/>
      <c r="D37" s="446"/>
      <c r="E37" s="447"/>
      <c r="F37" s="448"/>
      <c r="G37" s="448"/>
      <c r="H37" s="448"/>
      <c r="I37" s="448"/>
      <c r="J37" s="448"/>
      <c r="K37" s="448"/>
      <c r="L37" s="449"/>
      <c r="M37" s="450"/>
      <c r="N37" s="450"/>
      <c r="O37" s="450"/>
      <c r="P37" s="451"/>
    </row>
    <row r="38" spans="2:16" ht="18" customHeight="1" x14ac:dyDescent="0.15">
      <c r="B38" s="440"/>
      <c r="C38" s="459"/>
      <c r="D38" s="446"/>
      <c r="E38" s="447"/>
      <c r="F38" s="448"/>
      <c r="G38" s="448"/>
      <c r="H38" s="448"/>
      <c r="I38" s="448"/>
      <c r="J38" s="448"/>
      <c r="K38" s="448"/>
      <c r="L38" s="449"/>
      <c r="M38" s="450"/>
      <c r="N38" s="450"/>
      <c r="O38" s="450"/>
      <c r="P38" s="451"/>
    </row>
    <row r="39" spans="2:16" ht="18" customHeight="1" x14ac:dyDescent="0.15">
      <c r="B39" s="440"/>
      <c r="C39" s="459"/>
      <c r="D39" s="446"/>
      <c r="E39" s="447"/>
      <c r="F39" s="448"/>
      <c r="G39" s="448"/>
      <c r="H39" s="448"/>
      <c r="I39" s="448"/>
      <c r="J39" s="448"/>
      <c r="K39" s="448"/>
      <c r="L39" s="449"/>
      <c r="M39" s="450"/>
      <c r="N39" s="450"/>
      <c r="O39" s="450"/>
      <c r="P39" s="451"/>
    </row>
    <row r="40" spans="2:16" ht="18" customHeight="1" x14ac:dyDescent="0.15">
      <c r="B40" s="440"/>
      <c r="C40" s="459"/>
      <c r="D40" s="446"/>
      <c r="E40" s="447"/>
      <c r="F40" s="448"/>
      <c r="G40" s="448"/>
      <c r="H40" s="448"/>
      <c r="I40" s="448"/>
      <c r="J40" s="448"/>
      <c r="K40" s="448"/>
      <c r="L40" s="449"/>
      <c r="M40" s="450"/>
      <c r="N40" s="450"/>
      <c r="O40" s="450"/>
      <c r="P40" s="451"/>
    </row>
    <row r="41" spans="2:16" ht="18" customHeight="1" x14ac:dyDescent="0.15">
      <c r="B41" s="440"/>
      <c r="C41" s="459"/>
      <c r="D41" s="446"/>
      <c r="E41" s="447"/>
      <c r="F41" s="448"/>
      <c r="G41" s="448"/>
      <c r="H41" s="448"/>
      <c r="I41" s="448"/>
      <c r="J41" s="448"/>
      <c r="K41" s="448"/>
      <c r="L41" s="449"/>
      <c r="M41" s="450"/>
      <c r="N41" s="450"/>
      <c r="O41" s="450"/>
      <c r="P41" s="451"/>
    </row>
    <row r="42" spans="2:16" ht="18" customHeight="1" x14ac:dyDescent="0.15">
      <c r="B42" s="440"/>
      <c r="C42" s="459"/>
      <c r="D42" s="446"/>
      <c r="E42" s="447"/>
      <c r="F42" s="448"/>
      <c r="G42" s="448"/>
      <c r="H42" s="448"/>
      <c r="I42" s="448"/>
      <c r="J42" s="448"/>
      <c r="K42" s="448"/>
      <c r="L42" s="449"/>
      <c r="M42" s="450"/>
      <c r="N42" s="450"/>
      <c r="O42" s="450"/>
      <c r="P42" s="451"/>
    </row>
    <row r="43" spans="2:16" ht="18" customHeight="1" x14ac:dyDescent="0.15">
      <c r="B43" s="440"/>
      <c r="C43" s="459"/>
      <c r="D43" s="460"/>
      <c r="E43" s="461"/>
      <c r="F43" s="462"/>
      <c r="G43" s="462"/>
      <c r="H43" s="462"/>
      <c r="I43" s="462"/>
      <c r="J43" s="462"/>
      <c r="K43" s="462"/>
      <c r="L43" s="463"/>
      <c r="M43" s="464"/>
      <c r="N43" s="464"/>
      <c r="O43" s="464"/>
      <c r="P43" s="465"/>
    </row>
    <row r="44" spans="2:16" ht="18" customHeight="1" x14ac:dyDescent="0.15">
      <c r="B44" s="440"/>
      <c r="C44" s="466" t="s">
        <v>323</v>
      </c>
      <c r="D44" s="354"/>
      <c r="E44" s="355"/>
      <c r="F44" s="354"/>
      <c r="G44" s="354"/>
      <c r="H44" s="354"/>
      <c r="I44" s="354"/>
      <c r="J44" s="354"/>
      <c r="K44" s="467"/>
      <c r="L44" s="442"/>
      <c r="M44" s="443"/>
      <c r="N44" s="443"/>
      <c r="O44" s="443"/>
      <c r="P44" s="444"/>
    </row>
    <row r="45" spans="2:16" ht="18" customHeight="1" thickBot="1" x14ac:dyDescent="0.2">
      <c r="B45" s="765" t="s">
        <v>324</v>
      </c>
      <c r="C45" s="766"/>
      <c r="D45" s="766"/>
      <c r="E45" s="766"/>
      <c r="F45" s="766"/>
      <c r="G45" s="766"/>
      <c r="H45" s="766"/>
      <c r="I45" s="766"/>
      <c r="J45" s="766"/>
      <c r="K45" s="766"/>
      <c r="L45" s="468">
        <f>SUM(L16,L17,L30,L44)</f>
        <v>0</v>
      </c>
      <c r="M45" s="469">
        <f>SUM(M16,M17,M30,M44)</f>
        <v>0</v>
      </c>
      <c r="N45" s="469">
        <f>SUM(N16,N17,N30,N44)</f>
        <v>0</v>
      </c>
      <c r="O45" s="469">
        <f>SUM(O16,O17,O30,O44)</f>
        <v>0</v>
      </c>
      <c r="P45" s="470">
        <f>SUM(P16,P17,P30,P44)</f>
        <v>0</v>
      </c>
    </row>
    <row r="46" spans="2:16" ht="18" customHeight="1" thickBot="1" x14ac:dyDescent="0.2">
      <c r="B46" s="870" t="s">
        <v>325</v>
      </c>
      <c r="C46" s="871"/>
      <c r="D46" s="871"/>
      <c r="E46" s="871"/>
      <c r="F46" s="871"/>
      <c r="G46" s="871"/>
      <c r="H46" s="871"/>
      <c r="I46" s="871"/>
      <c r="J46" s="871"/>
      <c r="K46" s="871"/>
      <c r="L46" s="471">
        <f>L15-L45</f>
        <v>0</v>
      </c>
      <c r="M46" s="472">
        <f>M15-M45</f>
        <v>0</v>
      </c>
      <c r="N46" s="472">
        <f>N15-N45</f>
        <v>0</v>
      </c>
      <c r="O46" s="472">
        <f>O15-O45</f>
        <v>0</v>
      </c>
      <c r="P46" s="473">
        <f>P15-P45</f>
        <v>0</v>
      </c>
    </row>
    <row r="47" spans="2:16" ht="18" customHeight="1" x14ac:dyDescent="0.15">
      <c r="B47" s="872" t="s">
        <v>326</v>
      </c>
      <c r="C47" s="474" t="s">
        <v>327</v>
      </c>
      <c r="D47" s="475"/>
      <c r="E47" s="476"/>
      <c r="F47" s="476"/>
      <c r="G47" s="476"/>
      <c r="H47" s="476"/>
      <c r="I47" s="476"/>
      <c r="J47" s="476"/>
      <c r="K47" s="476"/>
      <c r="L47" s="477">
        <f>SUM(L48:L49)</f>
        <v>0</v>
      </c>
      <c r="M47" s="478">
        <f>SUM(M48:M49)</f>
        <v>0</v>
      </c>
      <c r="N47" s="478">
        <f>SUM(N48:N49)</f>
        <v>0</v>
      </c>
      <c r="O47" s="478">
        <f>SUM(O48:O49)</f>
        <v>0</v>
      </c>
      <c r="P47" s="479">
        <f>SUM(P48:P49)</f>
        <v>0</v>
      </c>
    </row>
    <row r="48" spans="2:16" ht="18" customHeight="1" x14ac:dyDescent="0.15">
      <c r="B48" s="872"/>
      <c r="C48" s="445"/>
      <c r="D48" s="446" t="s">
        <v>328</v>
      </c>
      <c r="E48" s="448"/>
      <c r="F48" s="448"/>
      <c r="G48" s="448"/>
      <c r="H48" s="448"/>
      <c r="I48" s="448"/>
      <c r="J48" s="448"/>
      <c r="K48" s="448"/>
      <c r="L48" s="480"/>
      <c r="M48" s="481"/>
      <c r="N48" s="481"/>
      <c r="O48" s="481"/>
      <c r="P48" s="482"/>
    </row>
    <row r="49" spans="2:16" ht="18" customHeight="1" x14ac:dyDescent="0.15">
      <c r="B49" s="872"/>
      <c r="C49" s="483"/>
      <c r="D49" s="460" t="s">
        <v>329</v>
      </c>
      <c r="E49" s="462"/>
      <c r="F49" s="462"/>
      <c r="G49" s="462"/>
      <c r="H49" s="462"/>
      <c r="I49" s="462"/>
      <c r="J49" s="462"/>
      <c r="K49" s="462"/>
      <c r="L49" s="484"/>
      <c r="M49" s="485"/>
      <c r="N49" s="485"/>
      <c r="O49" s="485"/>
      <c r="P49" s="486"/>
    </row>
    <row r="50" spans="2:16" ht="18" customHeight="1" x14ac:dyDescent="0.15">
      <c r="B50" s="872"/>
      <c r="C50" s="459" t="s">
        <v>330</v>
      </c>
      <c r="D50" s="487"/>
      <c r="E50" s="488"/>
      <c r="F50" s="488"/>
      <c r="G50" s="488"/>
      <c r="H50" s="488"/>
      <c r="I50" s="488"/>
      <c r="J50" s="488"/>
      <c r="K50" s="488"/>
      <c r="L50" s="489">
        <f>SUM(L51:L52)</f>
        <v>0</v>
      </c>
      <c r="M50" s="490">
        <f>SUM(M51:M52)</f>
        <v>0</v>
      </c>
      <c r="N50" s="490">
        <f>SUM(N51:N52)</f>
        <v>0</v>
      </c>
      <c r="O50" s="490">
        <f>SUM(O51:O52)</f>
        <v>0</v>
      </c>
      <c r="P50" s="491">
        <f>SUM(P51:P52)</f>
        <v>0</v>
      </c>
    </row>
    <row r="51" spans="2:16" ht="18" customHeight="1" x14ac:dyDescent="0.15">
      <c r="B51" s="872"/>
      <c r="C51" s="445"/>
      <c r="D51" s="446" t="s">
        <v>328</v>
      </c>
      <c r="E51" s="448"/>
      <c r="F51" s="448"/>
      <c r="G51" s="448"/>
      <c r="H51" s="448"/>
      <c r="I51" s="448"/>
      <c r="J51" s="448"/>
      <c r="K51" s="448"/>
      <c r="L51" s="480"/>
      <c r="M51" s="481"/>
      <c r="N51" s="481"/>
      <c r="O51" s="481"/>
      <c r="P51" s="482"/>
    </row>
    <row r="52" spans="2:16" ht="18" customHeight="1" thickBot="1" x14ac:dyDescent="0.2">
      <c r="B52" s="872"/>
      <c r="C52" s="492"/>
      <c r="D52" s="446" t="s">
        <v>329</v>
      </c>
      <c r="E52" s="448"/>
      <c r="F52" s="448"/>
      <c r="G52" s="448"/>
      <c r="H52" s="448"/>
      <c r="I52" s="448"/>
      <c r="J52" s="448"/>
      <c r="K52" s="448"/>
      <c r="L52" s="480"/>
      <c r="M52" s="481"/>
      <c r="N52" s="481"/>
      <c r="O52" s="481"/>
      <c r="P52" s="482"/>
    </row>
    <row r="53" spans="2:16" ht="18" customHeight="1" thickBot="1" x14ac:dyDescent="0.2">
      <c r="B53" s="873" t="s">
        <v>331</v>
      </c>
      <c r="C53" s="874"/>
      <c r="D53" s="874"/>
      <c r="E53" s="874"/>
      <c r="F53" s="874"/>
      <c r="G53" s="874"/>
      <c r="H53" s="874"/>
      <c r="I53" s="874"/>
      <c r="J53" s="874"/>
      <c r="K53" s="874"/>
      <c r="L53" s="471">
        <f>L46-L47-L50</f>
        <v>0</v>
      </c>
      <c r="M53" s="472">
        <f>M46-M47-M50</f>
        <v>0</v>
      </c>
      <c r="N53" s="472">
        <f>N46-N47-N50</f>
        <v>0</v>
      </c>
      <c r="O53" s="472">
        <f>O46-O47-O50</f>
        <v>0</v>
      </c>
      <c r="P53" s="473">
        <f>P46-P47-P50</f>
        <v>0</v>
      </c>
    </row>
    <row r="54" spans="2:16" ht="18" customHeight="1" thickBot="1" x14ac:dyDescent="0.2">
      <c r="B54" s="856" t="s">
        <v>332</v>
      </c>
      <c r="C54" s="857"/>
      <c r="D54" s="857"/>
      <c r="E54" s="857"/>
      <c r="F54" s="857"/>
      <c r="G54" s="857"/>
      <c r="H54" s="857"/>
      <c r="I54" s="857"/>
      <c r="J54" s="857"/>
      <c r="K54" s="858"/>
      <c r="L54" s="471">
        <f>L53</f>
        <v>0</v>
      </c>
      <c r="M54" s="472">
        <f>M53+L54</f>
        <v>0</v>
      </c>
      <c r="N54" s="472">
        <f>N53+M54</f>
        <v>0</v>
      </c>
      <c r="O54" s="472">
        <f>O53+N54</f>
        <v>0</v>
      </c>
      <c r="P54" s="473">
        <f>P53+O54</f>
        <v>0</v>
      </c>
    </row>
    <row r="55" spans="2:16" ht="12.75" customHeight="1" x14ac:dyDescent="0.15">
      <c r="B55" s="186" t="s">
        <v>333</v>
      </c>
    </row>
    <row r="56" spans="2:16" ht="19.5" customHeight="1" x14ac:dyDescent="0.15">
      <c r="B56" s="186" t="s">
        <v>334</v>
      </c>
    </row>
    <row r="57" spans="2:16" ht="19.5" customHeight="1" x14ac:dyDescent="0.15">
      <c r="B57" s="186" t="s">
        <v>335</v>
      </c>
    </row>
  </sheetData>
  <mergeCells count="12">
    <mergeCell ref="B54:K54"/>
    <mergeCell ref="B2:K3"/>
    <mergeCell ref="O3:P3"/>
    <mergeCell ref="B6:K7"/>
    <mergeCell ref="C11:K11"/>
    <mergeCell ref="C12:K12"/>
    <mergeCell ref="C13:K13"/>
    <mergeCell ref="B15:K15"/>
    <mergeCell ref="B45:K45"/>
    <mergeCell ref="B46:K46"/>
    <mergeCell ref="B47:B52"/>
    <mergeCell ref="B53:K53"/>
  </mergeCells>
  <phoneticPr fontId="4"/>
  <printOptions horizontalCentered="1"/>
  <pageMargins left="0.59055118110236227" right="0.59055118110236227" top="0.98425196850393704" bottom="0.59055118110236227" header="0.59055118110236227" footer="0.11811023622047245"/>
  <pageSetup paperSize="9" scale="79" fitToHeight="0" orientation="portrait" r:id="rId1"/>
  <headerFooter alignWithMargins="0">
    <oddHeader>&amp;R&amp;12参考様式</oddHeader>
  </headerFooter>
  <rowBreaks count="1" manualBreakCount="1">
    <brk id="54" min="1" max="15"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63"/>
  <sheetViews>
    <sheetView showGridLines="0" topLeftCell="A17" zoomScale="85" zoomScaleNormal="85" workbookViewId="0">
      <selection activeCell="O30" sqref="O30"/>
    </sheetView>
  </sheetViews>
  <sheetFormatPr defaultRowHeight="30" customHeight="1" x14ac:dyDescent="0.15"/>
  <cols>
    <col min="1" max="1" width="5.875" style="25" customWidth="1"/>
    <col min="2" max="2" width="13.75" style="33" customWidth="1"/>
    <col min="3" max="10" width="16.375" style="25" customWidth="1"/>
    <col min="11" max="11" width="9" style="25"/>
    <col min="12" max="17" width="15.125" style="25" customWidth="1"/>
    <col min="18" max="16384" width="9" style="25"/>
  </cols>
  <sheetData>
    <row r="1" spans="1:11" ht="30" customHeight="1" x14ac:dyDescent="0.15">
      <c r="B1" s="556" t="s">
        <v>336</v>
      </c>
      <c r="C1" s="556"/>
      <c r="D1" s="556"/>
      <c r="E1" s="556"/>
      <c r="F1" s="556"/>
      <c r="G1" s="556"/>
      <c r="H1" s="556"/>
      <c r="I1" s="556"/>
      <c r="J1" s="556"/>
      <c r="K1" s="26"/>
    </row>
    <row r="2" spans="1:11" ht="30" customHeight="1" x14ac:dyDescent="0.15">
      <c r="B2" s="27"/>
      <c r="C2" s="27"/>
      <c r="D2" s="27"/>
      <c r="E2" s="27"/>
      <c r="F2" s="27"/>
      <c r="G2" s="27"/>
      <c r="H2" s="27"/>
      <c r="I2" s="27"/>
      <c r="J2" s="27"/>
      <c r="K2" s="26"/>
    </row>
    <row r="3" spans="1:11" ht="30" customHeight="1" x14ac:dyDescent="0.15">
      <c r="B3" s="27"/>
      <c r="C3" s="27"/>
      <c r="D3" s="27"/>
      <c r="E3" s="27"/>
      <c r="F3" s="27"/>
      <c r="G3" s="27"/>
      <c r="H3" s="27"/>
      <c r="I3" s="27"/>
      <c r="J3" s="27"/>
      <c r="K3" s="26"/>
    </row>
    <row r="4" spans="1:11" ht="30" customHeight="1" x14ac:dyDescent="0.15">
      <c r="A4" s="27"/>
      <c r="B4" s="28"/>
      <c r="C4" s="27"/>
      <c r="D4" s="27"/>
      <c r="E4" s="27"/>
      <c r="F4" s="27"/>
      <c r="G4" s="27"/>
      <c r="H4" s="27"/>
      <c r="I4" s="27"/>
      <c r="J4" s="27"/>
      <c r="K4" s="27"/>
    </row>
    <row r="5" spans="1:11" ht="14.25" x14ac:dyDescent="0.15">
      <c r="B5" s="557" t="s">
        <v>11</v>
      </c>
      <c r="C5" s="550" t="s">
        <v>12</v>
      </c>
      <c r="D5" s="551"/>
      <c r="E5" s="552"/>
      <c r="F5" s="552"/>
      <c r="G5" s="558" t="s">
        <v>12</v>
      </c>
      <c r="H5" s="558"/>
      <c r="I5" s="552"/>
      <c r="J5" s="552"/>
    </row>
    <row r="6" spans="1:11" ht="30" customHeight="1" x14ac:dyDescent="0.15">
      <c r="B6" s="557"/>
      <c r="C6" s="553" t="s">
        <v>13</v>
      </c>
      <c r="D6" s="554"/>
      <c r="E6" s="552"/>
      <c r="F6" s="552"/>
      <c r="G6" s="557" t="s">
        <v>14</v>
      </c>
      <c r="H6" s="557"/>
      <c r="I6" s="552"/>
      <c r="J6" s="552"/>
    </row>
    <row r="7" spans="1:11" ht="30" customHeight="1" x14ac:dyDescent="0.15">
      <c r="B7" s="557"/>
      <c r="C7" s="550" t="s">
        <v>15</v>
      </c>
      <c r="D7" s="551"/>
      <c r="E7" s="552"/>
      <c r="F7" s="552"/>
      <c r="G7" s="552"/>
      <c r="H7" s="552"/>
      <c r="I7" s="552"/>
      <c r="J7" s="552"/>
    </row>
    <row r="8" spans="1:11" ht="30" customHeight="1" x14ac:dyDescent="0.15">
      <c r="B8" s="557"/>
      <c r="C8" s="553" t="s">
        <v>16</v>
      </c>
      <c r="D8" s="554"/>
      <c r="E8" s="552"/>
      <c r="F8" s="552"/>
      <c r="G8" s="552"/>
      <c r="H8" s="552"/>
      <c r="I8" s="552"/>
      <c r="J8" s="552"/>
    </row>
    <row r="9" spans="1:11" ht="30" customHeight="1" x14ac:dyDescent="0.15">
      <c r="B9" s="557"/>
      <c r="C9" s="550" t="s">
        <v>17</v>
      </c>
      <c r="D9" s="551"/>
      <c r="E9" s="552"/>
      <c r="F9" s="552"/>
      <c r="G9" s="555" t="s">
        <v>18</v>
      </c>
      <c r="H9" s="555"/>
      <c r="I9" s="552"/>
      <c r="J9" s="552"/>
    </row>
    <row r="10" spans="1:11" ht="14.25" x14ac:dyDescent="0.15">
      <c r="B10" s="557" t="s">
        <v>19</v>
      </c>
      <c r="C10" s="550" t="s">
        <v>12</v>
      </c>
      <c r="D10" s="551"/>
      <c r="E10" s="552"/>
      <c r="F10" s="552"/>
      <c r="G10" s="560"/>
      <c r="H10" s="560"/>
      <c r="I10" s="497" t="s">
        <v>20</v>
      </c>
      <c r="J10" s="498" t="s">
        <v>353</v>
      </c>
    </row>
    <row r="11" spans="1:11" ht="30" customHeight="1" x14ac:dyDescent="0.15">
      <c r="B11" s="557"/>
      <c r="C11" s="550" t="s">
        <v>21</v>
      </c>
      <c r="D11" s="551"/>
      <c r="E11" s="552"/>
      <c r="F11" s="552"/>
      <c r="G11" s="561" t="s">
        <v>22</v>
      </c>
      <c r="H11" s="561"/>
      <c r="I11" s="499" t="s">
        <v>354</v>
      </c>
      <c r="J11" s="500" t="s">
        <v>355</v>
      </c>
    </row>
    <row r="12" spans="1:11" ht="30" customHeight="1" x14ac:dyDescent="0.15">
      <c r="B12" s="557"/>
      <c r="C12" s="550" t="s">
        <v>23</v>
      </c>
      <c r="D12" s="551"/>
      <c r="E12" s="559" t="s">
        <v>24</v>
      </c>
      <c r="F12" s="559"/>
      <c r="G12" s="555" t="s">
        <v>25</v>
      </c>
      <c r="H12" s="555"/>
      <c r="I12" s="559" t="s">
        <v>26</v>
      </c>
      <c r="J12" s="559"/>
    </row>
    <row r="13" spans="1:11" ht="30" customHeight="1" x14ac:dyDescent="0.15">
      <c r="B13" s="557"/>
      <c r="C13" s="553" t="s">
        <v>27</v>
      </c>
      <c r="D13" s="554"/>
      <c r="E13" s="559" t="s">
        <v>24</v>
      </c>
      <c r="F13" s="559"/>
      <c r="G13" s="555" t="s">
        <v>28</v>
      </c>
      <c r="H13" s="555"/>
      <c r="I13" s="559" t="s">
        <v>24</v>
      </c>
      <c r="J13" s="559"/>
    </row>
    <row r="14" spans="1:11" ht="30" customHeight="1" x14ac:dyDescent="0.15">
      <c r="B14" s="557" t="s">
        <v>29</v>
      </c>
      <c r="C14" s="550" t="s">
        <v>15</v>
      </c>
      <c r="D14" s="551"/>
      <c r="E14" s="552"/>
      <c r="F14" s="552"/>
      <c r="G14" s="552"/>
      <c r="H14" s="552"/>
      <c r="I14" s="552"/>
      <c r="J14" s="552"/>
    </row>
    <row r="15" spans="1:11" ht="30" customHeight="1" x14ac:dyDescent="0.15">
      <c r="B15" s="557"/>
      <c r="C15" s="550" t="s">
        <v>30</v>
      </c>
      <c r="D15" s="551"/>
      <c r="E15" s="552"/>
      <c r="F15" s="552"/>
      <c r="G15" s="555" t="s">
        <v>31</v>
      </c>
      <c r="H15" s="555"/>
      <c r="I15" s="559" t="s">
        <v>32</v>
      </c>
      <c r="J15" s="559"/>
    </row>
    <row r="16" spans="1:11" ht="60" customHeight="1" x14ac:dyDescent="0.15">
      <c r="B16" s="562" t="s">
        <v>33</v>
      </c>
      <c r="C16" s="550" t="s">
        <v>34</v>
      </c>
      <c r="D16" s="551"/>
      <c r="E16" s="564" t="s">
        <v>35</v>
      </c>
      <c r="F16" s="565"/>
      <c r="G16" s="564" t="s">
        <v>36</v>
      </c>
      <c r="H16" s="565"/>
      <c r="I16" s="566" t="s">
        <v>37</v>
      </c>
      <c r="J16" s="567"/>
    </row>
    <row r="17" spans="2:10" ht="60" customHeight="1" x14ac:dyDescent="0.15">
      <c r="B17" s="563"/>
      <c r="C17" s="568" t="s">
        <v>38</v>
      </c>
      <c r="D17" s="569"/>
      <c r="E17" s="570" t="s">
        <v>39</v>
      </c>
      <c r="F17" s="571"/>
      <c r="G17" s="570"/>
      <c r="H17" s="571"/>
      <c r="I17" s="572" t="s">
        <v>40</v>
      </c>
      <c r="J17" s="572"/>
    </row>
    <row r="18" spans="2:10" ht="30" customHeight="1" x14ac:dyDescent="0.15">
      <c r="B18" s="562" t="s">
        <v>41</v>
      </c>
      <c r="C18" s="550" t="s">
        <v>42</v>
      </c>
      <c r="D18" s="551"/>
      <c r="E18" s="573" t="s">
        <v>43</v>
      </c>
      <c r="F18" s="574"/>
      <c r="G18" s="575" t="s">
        <v>44</v>
      </c>
      <c r="H18" s="576"/>
      <c r="I18" s="577" t="s">
        <v>45</v>
      </c>
      <c r="J18" s="577"/>
    </row>
    <row r="19" spans="2:10" ht="30" customHeight="1" x14ac:dyDescent="0.15">
      <c r="B19" s="563"/>
      <c r="C19" s="550" t="s">
        <v>46</v>
      </c>
      <c r="D19" s="551"/>
      <c r="E19" s="578"/>
      <c r="F19" s="579"/>
      <c r="G19" s="575" t="s">
        <v>47</v>
      </c>
      <c r="H19" s="576"/>
      <c r="I19" s="577" t="s">
        <v>45</v>
      </c>
      <c r="J19" s="577"/>
    </row>
    <row r="20" spans="2:10" ht="30" customHeight="1" x14ac:dyDescent="0.15">
      <c r="B20" s="513" t="s">
        <v>48</v>
      </c>
      <c r="C20" s="575" t="s">
        <v>49</v>
      </c>
      <c r="D20" s="576"/>
      <c r="E20" s="570" t="s">
        <v>50</v>
      </c>
      <c r="F20" s="571"/>
      <c r="G20" s="575" t="s">
        <v>51</v>
      </c>
      <c r="H20" s="576"/>
      <c r="I20" s="577" t="s">
        <v>52</v>
      </c>
      <c r="J20" s="577"/>
    </row>
    <row r="21" spans="2:10" ht="30" customHeight="1" x14ac:dyDescent="0.15">
      <c r="B21" s="513" t="s">
        <v>53</v>
      </c>
      <c r="C21" s="580" t="s">
        <v>54</v>
      </c>
      <c r="D21" s="580"/>
      <c r="E21" s="580"/>
      <c r="F21" s="580"/>
      <c r="G21" s="580"/>
      <c r="H21" s="580"/>
      <c r="I21" s="580"/>
      <c r="J21" s="580"/>
    </row>
    <row r="22" spans="2:10" ht="45" customHeight="1" x14ac:dyDescent="0.15">
      <c r="B22" s="513" t="s">
        <v>55</v>
      </c>
      <c r="C22" s="555" t="s">
        <v>56</v>
      </c>
      <c r="D22" s="555"/>
      <c r="E22" s="552" t="s">
        <v>57</v>
      </c>
      <c r="F22" s="552"/>
      <c r="G22" s="555" t="s">
        <v>58</v>
      </c>
      <c r="H22" s="555"/>
      <c r="I22" s="552" t="s">
        <v>59</v>
      </c>
      <c r="J22" s="552"/>
    </row>
    <row r="23" spans="2:10" ht="30" customHeight="1" x14ac:dyDescent="0.15">
      <c r="B23" s="557" t="s">
        <v>60</v>
      </c>
      <c r="C23" s="555" t="s">
        <v>61</v>
      </c>
      <c r="D23" s="555"/>
      <c r="E23" s="552" t="s">
        <v>62</v>
      </c>
      <c r="F23" s="552"/>
      <c r="G23" s="552"/>
      <c r="H23" s="552"/>
      <c r="I23" s="552"/>
      <c r="J23" s="552"/>
    </row>
    <row r="24" spans="2:10" ht="30" customHeight="1" x14ac:dyDescent="0.15">
      <c r="B24" s="557"/>
      <c r="C24" s="555" t="s">
        <v>63</v>
      </c>
      <c r="D24" s="555"/>
      <c r="E24" s="552" t="s">
        <v>64</v>
      </c>
      <c r="F24" s="552"/>
      <c r="G24" s="552"/>
      <c r="H24" s="552"/>
      <c r="I24" s="552"/>
      <c r="J24" s="552"/>
    </row>
    <row r="25" spans="2:10" ht="60.75" customHeight="1" x14ac:dyDescent="0.15">
      <c r="B25" s="513" t="s">
        <v>377</v>
      </c>
      <c r="C25" s="555" t="s">
        <v>65</v>
      </c>
      <c r="D25" s="555"/>
      <c r="E25" s="559" t="s">
        <v>66</v>
      </c>
      <c r="F25" s="559"/>
      <c r="G25" s="555" t="s">
        <v>67</v>
      </c>
      <c r="H25" s="555"/>
      <c r="I25" s="559" t="s">
        <v>66</v>
      </c>
      <c r="J25" s="559"/>
    </row>
    <row r="26" spans="2:10" ht="30" customHeight="1" x14ac:dyDescent="0.15">
      <c r="B26" s="557" t="s">
        <v>68</v>
      </c>
      <c r="C26" s="555" t="s">
        <v>69</v>
      </c>
      <c r="D26" s="555"/>
      <c r="E26" s="585" t="s">
        <v>367</v>
      </c>
      <c r="F26" s="585"/>
      <c r="G26" s="585"/>
      <c r="H26" s="585"/>
      <c r="I26" s="585"/>
      <c r="J26" s="585"/>
    </row>
    <row r="27" spans="2:10" ht="30" customHeight="1" x14ac:dyDescent="0.15">
      <c r="B27" s="557"/>
      <c r="C27" s="586" t="s">
        <v>70</v>
      </c>
      <c r="D27" s="587"/>
      <c r="E27" s="588" t="s">
        <v>71</v>
      </c>
      <c r="F27" s="589"/>
      <c r="G27" s="586" t="s">
        <v>72</v>
      </c>
      <c r="H27" s="587"/>
      <c r="I27" s="559" t="s">
        <v>73</v>
      </c>
      <c r="J27" s="559"/>
    </row>
    <row r="28" spans="2:10" ht="30" customHeight="1" x14ac:dyDescent="0.15">
      <c r="B28" s="557"/>
      <c r="C28" s="575" t="s">
        <v>74</v>
      </c>
      <c r="D28" s="576"/>
      <c r="E28" s="581" t="s">
        <v>75</v>
      </c>
      <c r="F28" s="582"/>
      <c r="G28" s="575" t="s">
        <v>76</v>
      </c>
      <c r="H28" s="576"/>
      <c r="I28" s="559" t="s">
        <v>77</v>
      </c>
      <c r="J28" s="559"/>
    </row>
    <row r="29" spans="2:10" ht="30" customHeight="1" x14ac:dyDescent="0.15">
      <c r="B29" s="557"/>
      <c r="C29" s="575" t="s">
        <v>78</v>
      </c>
      <c r="D29" s="576"/>
      <c r="E29" s="581" t="s">
        <v>79</v>
      </c>
      <c r="F29" s="582"/>
      <c r="G29" s="575" t="s">
        <v>80</v>
      </c>
      <c r="H29" s="576"/>
      <c r="I29" s="559" t="s">
        <v>81</v>
      </c>
      <c r="J29" s="559"/>
    </row>
    <row r="30" spans="2:10" ht="60" customHeight="1" x14ac:dyDescent="0.15">
      <c r="B30" s="562" t="s">
        <v>82</v>
      </c>
      <c r="C30" s="575" t="s">
        <v>34</v>
      </c>
      <c r="D30" s="576"/>
      <c r="E30" s="583" t="s">
        <v>35</v>
      </c>
      <c r="F30" s="584"/>
      <c r="G30" s="583" t="s">
        <v>36</v>
      </c>
      <c r="H30" s="584"/>
      <c r="I30" s="557" t="s">
        <v>37</v>
      </c>
      <c r="J30" s="557"/>
    </row>
    <row r="31" spans="2:10" ht="60" customHeight="1" x14ac:dyDescent="0.15">
      <c r="B31" s="563"/>
      <c r="C31" s="568" t="s">
        <v>83</v>
      </c>
      <c r="D31" s="569"/>
      <c r="E31" s="570" t="s">
        <v>84</v>
      </c>
      <c r="F31" s="571"/>
      <c r="G31" s="570"/>
      <c r="H31" s="571"/>
      <c r="I31" s="572" t="s">
        <v>40</v>
      </c>
      <c r="J31" s="572"/>
    </row>
    <row r="32" spans="2:10" ht="75" customHeight="1" x14ac:dyDescent="0.15">
      <c r="B32" s="557" t="s">
        <v>85</v>
      </c>
      <c r="C32" s="550" t="s">
        <v>86</v>
      </c>
      <c r="D32" s="551"/>
      <c r="E32" s="575" t="s">
        <v>87</v>
      </c>
      <c r="F32" s="576"/>
      <c r="G32" s="583" t="s">
        <v>88</v>
      </c>
      <c r="H32" s="584"/>
      <c r="I32" s="557" t="s">
        <v>89</v>
      </c>
      <c r="J32" s="557"/>
    </row>
    <row r="33" spans="2:10" ht="45" customHeight="1" x14ac:dyDescent="0.15">
      <c r="B33" s="557"/>
      <c r="C33" s="550" t="s">
        <v>90</v>
      </c>
      <c r="D33" s="551"/>
      <c r="E33" s="590" t="s">
        <v>91</v>
      </c>
      <c r="F33" s="591"/>
      <c r="G33" s="592"/>
      <c r="H33" s="593"/>
      <c r="I33" s="552" t="s">
        <v>92</v>
      </c>
      <c r="J33" s="552"/>
    </row>
    <row r="34" spans="2:10" ht="45" customHeight="1" x14ac:dyDescent="0.15">
      <c r="B34" s="557"/>
      <c r="C34" s="550" t="s">
        <v>93</v>
      </c>
      <c r="D34" s="551"/>
      <c r="E34" s="590" t="s">
        <v>94</v>
      </c>
      <c r="F34" s="591"/>
      <c r="G34" s="592"/>
      <c r="H34" s="593"/>
      <c r="I34" s="552" t="s">
        <v>81</v>
      </c>
      <c r="J34" s="552"/>
    </row>
    <row r="35" spans="2:10" ht="45" customHeight="1" x14ac:dyDescent="0.15">
      <c r="B35" s="557"/>
      <c r="C35" s="550" t="s">
        <v>95</v>
      </c>
      <c r="D35" s="551"/>
      <c r="E35" s="594" t="s">
        <v>96</v>
      </c>
      <c r="F35" s="595"/>
      <c r="G35" s="592"/>
      <c r="H35" s="593"/>
      <c r="I35" s="552" t="s">
        <v>81</v>
      </c>
      <c r="J35" s="552"/>
    </row>
    <row r="36" spans="2:10" ht="45" customHeight="1" x14ac:dyDescent="0.15">
      <c r="B36" s="557"/>
      <c r="C36" s="550" t="s">
        <v>97</v>
      </c>
      <c r="D36" s="551"/>
      <c r="E36" s="594" t="s">
        <v>96</v>
      </c>
      <c r="F36" s="595"/>
      <c r="G36" s="592"/>
      <c r="H36" s="593"/>
      <c r="I36" s="552" t="s">
        <v>81</v>
      </c>
      <c r="J36" s="552"/>
    </row>
    <row r="37" spans="2:10" ht="45" customHeight="1" x14ac:dyDescent="0.15">
      <c r="B37" s="557"/>
      <c r="C37" s="550" t="s">
        <v>98</v>
      </c>
      <c r="D37" s="551"/>
      <c r="E37" s="594" t="s">
        <v>96</v>
      </c>
      <c r="F37" s="595"/>
      <c r="G37" s="592"/>
      <c r="H37" s="593"/>
      <c r="I37" s="572" t="s">
        <v>99</v>
      </c>
      <c r="J37" s="596"/>
    </row>
    <row r="38" spans="2:10" ht="45" customHeight="1" x14ac:dyDescent="0.15">
      <c r="B38" s="557"/>
      <c r="C38" s="550" t="s">
        <v>100</v>
      </c>
      <c r="D38" s="551"/>
      <c r="E38" s="594" t="s">
        <v>96</v>
      </c>
      <c r="F38" s="595"/>
      <c r="G38" s="592"/>
      <c r="H38" s="593"/>
      <c r="I38" s="552" t="s">
        <v>81</v>
      </c>
      <c r="J38" s="552"/>
    </row>
    <row r="39" spans="2:10" ht="45" customHeight="1" x14ac:dyDescent="0.15">
      <c r="B39" s="557"/>
      <c r="C39" s="550" t="s">
        <v>101</v>
      </c>
      <c r="D39" s="551"/>
      <c r="E39" s="594" t="s">
        <v>96</v>
      </c>
      <c r="F39" s="595"/>
      <c r="G39" s="592"/>
      <c r="H39" s="593"/>
      <c r="I39" s="552" t="s">
        <v>81</v>
      </c>
      <c r="J39" s="552"/>
    </row>
    <row r="40" spans="2:10" ht="45" customHeight="1" x14ac:dyDescent="0.15">
      <c r="B40" s="557"/>
      <c r="C40" s="550" t="s">
        <v>102</v>
      </c>
      <c r="D40" s="551"/>
      <c r="E40" s="594" t="s">
        <v>96</v>
      </c>
      <c r="F40" s="595"/>
      <c r="G40" s="592"/>
      <c r="H40" s="593"/>
      <c r="I40" s="552" t="s">
        <v>81</v>
      </c>
      <c r="J40" s="552"/>
    </row>
    <row r="41" spans="2:10" ht="45" customHeight="1" x14ac:dyDescent="0.15">
      <c r="B41" s="557"/>
      <c r="C41" s="550" t="s">
        <v>103</v>
      </c>
      <c r="D41" s="551"/>
      <c r="E41" s="594" t="s">
        <v>96</v>
      </c>
      <c r="F41" s="595"/>
      <c r="G41" s="592"/>
      <c r="H41" s="593"/>
      <c r="I41" s="552" t="s">
        <v>81</v>
      </c>
      <c r="J41" s="552"/>
    </row>
    <row r="42" spans="2:10" ht="45" customHeight="1" x14ac:dyDescent="0.15">
      <c r="B42" s="557"/>
      <c r="C42" s="550" t="s">
        <v>104</v>
      </c>
      <c r="D42" s="551"/>
      <c r="E42" s="594" t="s">
        <v>105</v>
      </c>
      <c r="F42" s="595"/>
      <c r="G42" s="592"/>
      <c r="H42" s="593"/>
      <c r="I42" s="552" t="s">
        <v>81</v>
      </c>
      <c r="J42" s="552"/>
    </row>
    <row r="43" spans="2:10" ht="30" customHeight="1" x14ac:dyDescent="0.15">
      <c r="B43" s="557"/>
      <c r="C43" s="550" t="s">
        <v>106</v>
      </c>
      <c r="D43" s="551"/>
      <c r="E43" s="594" t="s">
        <v>96</v>
      </c>
      <c r="F43" s="595"/>
      <c r="G43" s="592"/>
      <c r="H43" s="593"/>
      <c r="I43" s="552" t="s">
        <v>81</v>
      </c>
      <c r="J43" s="552"/>
    </row>
    <row r="44" spans="2:10" ht="30" customHeight="1" x14ac:dyDescent="0.15">
      <c r="B44" s="557"/>
      <c r="C44" s="550" t="s">
        <v>106</v>
      </c>
      <c r="D44" s="551"/>
      <c r="E44" s="594" t="s">
        <v>96</v>
      </c>
      <c r="F44" s="595"/>
      <c r="G44" s="592"/>
      <c r="H44" s="593"/>
      <c r="I44" s="552" t="s">
        <v>81</v>
      </c>
      <c r="J44" s="552"/>
    </row>
    <row r="45" spans="2:10" ht="30" customHeight="1" x14ac:dyDescent="0.15">
      <c r="B45" s="557"/>
      <c r="C45" s="550" t="s">
        <v>106</v>
      </c>
      <c r="D45" s="551"/>
      <c r="E45" s="594" t="s">
        <v>96</v>
      </c>
      <c r="F45" s="595"/>
      <c r="G45" s="592"/>
      <c r="H45" s="593"/>
      <c r="I45" s="552" t="s">
        <v>81</v>
      </c>
      <c r="J45" s="552"/>
    </row>
    <row r="46" spans="2:10" ht="30" customHeight="1" x14ac:dyDescent="0.15">
      <c r="B46" s="557" t="s">
        <v>107</v>
      </c>
      <c r="C46" s="550" t="s">
        <v>86</v>
      </c>
      <c r="D46" s="551"/>
      <c r="E46" s="575" t="s">
        <v>87</v>
      </c>
      <c r="F46" s="576"/>
      <c r="G46" s="583" t="s">
        <v>6</v>
      </c>
      <c r="H46" s="597"/>
      <c r="I46" s="597"/>
      <c r="J46" s="584"/>
    </row>
    <row r="47" spans="2:10" ht="60" customHeight="1" x14ac:dyDescent="0.15">
      <c r="B47" s="557"/>
      <c r="C47" s="583" t="s">
        <v>368</v>
      </c>
      <c r="D47" s="584"/>
      <c r="E47" s="568" t="s">
        <v>337</v>
      </c>
      <c r="F47" s="569"/>
      <c r="G47" s="598"/>
      <c r="H47" s="599"/>
      <c r="I47" s="599"/>
      <c r="J47" s="600"/>
    </row>
    <row r="48" spans="2:10" ht="60" customHeight="1" x14ac:dyDescent="0.15">
      <c r="B48" s="557"/>
      <c r="C48" s="583" t="s">
        <v>369</v>
      </c>
      <c r="D48" s="584"/>
      <c r="E48" s="568" t="s">
        <v>108</v>
      </c>
      <c r="F48" s="569"/>
      <c r="G48" s="598"/>
      <c r="H48" s="599"/>
      <c r="I48" s="599"/>
      <c r="J48" s="600"/>
    </row>
    <row r="49" spans="2:10" s="29" customFormat="1" ht="30" customHeight="1" x14ac:dyDescent="0.15">
      <c r="B49" s="558" t="s">
        <v>109</v>
      </c>
      <c r="C49" s="555" t="s">
        <v>110</v>
      </c>
      <c r="D49" s="558" t="s">
        <v>356</v>
      </c>
      <c r="E49" s="555" t="s">
        <v>111</v>
      </c>
      <c r="F49" s="555"/>
      <c r="G49" s="555"/>
      <c r="H49" s="555"/>
      <c r="I49" s="555"/>
      <c r="J49" s="555"/>
    </row>
    <row r="50" spans="2:10" s="29" customFormat="1" ht="45" customHeight="1" x14ac:dyDescent="0.15">
      <c r="B50" s="558"/>
      <c r="C50" s="555"/>
      <c r="D50" s="555"/>
      <c r="E50" s="512" t="s">
        <v>112</v>
      </c>
      <c r="F50" s="30" t="s">
        <v>113</v>
      </c>
      <c r="G50" s="30" t="s">
        <v>114</v>
      </c>
      <c r="H50" s="512" t="s">
        <v>338</v>
      </c>
      <c r="I50" s="512" t="s">
        <v>116</v>
      </c>
      <c r="J50" s="512" t="s">
        <v>149</v>
      </c>
    </row>
    <row r="51" spans="2:10" s="29" customFormat="1" ht="30" customHeight="1" x14ac:dyDescent="0.15">
      <c r="B51" s="558"/>
      <c r="C51" s="513" t="s">
        <v>340</v>
      </c>
      <c r="D51" s="494"/>
      <c r="E51" s="511"/>
      <c r="F51" s="511"/>
      <c r="G51" s="494"/>
      <c r="H51" s="494"/>
      <c r="I51" s="494"/>
      <c r="J51" s="494"/>
    </row>
    <row r="52" spans="2:10" s="29" customFormat="1" ht="30" customHeight="1" x14ac:dyDescent="0.15">
      <c r="B52" s="558"/>
      <c r="C52" s="493" t="s">
        <v>365</v>
      </c>
      <c r="D52" s="494"/>
      <c r="E52" s="511"/>
      <c r="F52" s="511"/>
      <c r="G52" s="494"/>
      <c r="H52" s="494"/>
      <c r="I52" s="494"/>
      <c r="J52" s="494"/>
    </row>
    <row r="53" spans="2:10" s="29" customFormat="1" ht="30" customHeight="1" x14ac:dyDescent="0.15">
      <c r="B53" s="558"/>
      <c r="C53" s="493" t="s">
        <v>117</v>
      </c>
      <c r="D53" s="494"/>
      <c r="E53" s="511"/>
      <c r="F53" s="511"/>
      <c r="G53" s="494"/>
      <c r="H53" s="494"/>
      <c r="I53" s="494"/>
      <c r="J53" s="494"/>
    </row>
    <row r="54" spans="2:10" s="29" customFormat="1" ht="30" customHeight="1" x14ac:dyDescent="0.15">
      <c r="B54" s="558"/>
      <c r="C54" s="513" t="s">
        <v>339</v>
      </c>
      <c r="D54" s="494"/>
      <c r="E54" s="511"/>
      <c r="F54" s="511"/>
      <c r="G54" s="494"/>
      <c r="H54" s="494"/>
      <c r="I54" s="494"/>
      <c r="J54" s="494"/>
    </row>
    <row r="55" spans="2:10" s="29" customFormat="1" ht="30" customHeight="1" x14ac:dyDescent="0.15">
      <c r="B55" s="558"/>
      <c r="C55" s="513" t="s">
        <v>341</v>
      </c>
      <c r="D55" s="494"/>
      <c r="E55" s="511"/>
      <c r="F55" s="511"/>
      <c r="G55" s="494"/>
      <c r="H55" s="494"/>
      <c r="I55" s="494"/>
      <c r="J55" s="494"/>
    </row>
    <row r="56" spans="2:10" s="29" customFormat="1" ht="30" customHeight="1" x14ac:dyDescent="0.15">
      <c r="B56" s="558"/>
      <c r="C56" s="513" t="s">
        <v>357</v>
      </c>
      <c r="D56" s="494"/>
      <c r="E56" s="511"/>
      <c r="F56" s="511"/>
      <c r="G56" s="494"/>
      <c r="H56" s="494"/>
      <c r="I56" s="494"/>
      <c r="J56" s="494"/>
    </row>
    <row r="57" spans="2:10" s="29" customFormat="1" ht="30" customHeight="1" x14ac:dyDescent="0.15">
      <c r="B57" s="558"/>
      <c r="C57" s="493" t="s">
        <v>342</v>
      </c>
      <c r="D57" s="494"/>
      <c r="E57" s="511"/>
      <c r="F57" s="511"/>
      <c r="G57" s="494"/>
      <c r="H57" s="494"/>
      <c r="I57" s="494"/>
      <c r="J57" s="494"/>
    </row>
    <row r="58" spans="2:10" s="29" customFormat="1" ht="30" customHeight="1" x14ac:dyDescent="0.15">
      <c r="B58" s="558"/>
      <c r="C58" s="493" t="s">
        <v>118</v>
      </c>
      <c r="D58" s="494"/>
      <c r="E58" s="511"/>
      <c r="F58" s="511"/>
      <c r="G58" s="494"/>
      <c r="H58" s="494"/>
      <c r="I58" s="494"/>
      <c r="J58" s="494"/>
    </row>
    <row r="59" spans="2:10" s="29" customFormat="1" ht="30" customHeight="1" x14ac:dyDescent="0.15">
      <c r="B59" s="558"/>
      <c r="C59" s="583" t="s">
        <v>119</v>
      </c>
      <c r="D59" s="565"/>
      <c r="E59" s="601"/>
      <c r="F59" s="601"/>
      <c r="G59" s="601"/>
      <c r="H59" s="601"/>
      <c r="I59" s="601"/>
      <c r="J59" s="601"/>
    </row>
    <row r="60" spans="2:10" s="502" customFormat="1" ht="20.100000000000001" customHeight="1" x14ac:dyDescent="0.15">
      <c r="B60" s="501" t="s">
        <v>120</v>
      </c>
      <c r="C60" s="32"/>
      <c r="D60" s="32"/>
      <c r="E60" s="31"/>
      <c r="F60" s="31"/>
      <c r="G60" s="32"/>
      <c r="H60" s="32"/>
      <c r="I60" s="32"/>
      <c r="J60" s="32"/>
    </row>
    <row r="61" spans="2:10" s="502" customFormat="1" ht="20.100000000000001" customHeight="1" x14ac:dyDescent="0.15">
      <c r="B61" s="501" t="s">
        <v>358</v>
      </c>
      <c r="C61" s="503"/>
      <c r="D61" s="503"/>
      <c r="F61" s="31"/>
      <c r="G61" s="32"/>
      <c r="H61" s="32"/>
      <c r="I61" s="32"/>
      <c r="J61" s="32"/>
    </row>
    <row r="62" spans="2:10" s="502" customFormat="1" ht="20.100000000000001" customHeight="1" x14ac:dyDescent="0.15">
      <c r="B62" s="501" t="s">
        <v>370</v>
      </c>
      <c r="E62" s="31"/>
      <c r="F62" s="31"/>
      <c r="G62" s="32"/>
      <c r="H62" s="32"/>
      <c r="I62" s="32"/>
      <c r="J62" s="32"/>
    </row>
    <row r="63" spans="2:10" ht="19.5" customHeight="1" x14ac:dyDescent="0.15">
      <c r="B63" s="515" t="s">
        <v>363</v>
      </c>
    </row>
  </sheetData>
  <mergeCells count="173">
    <mergeCell ref="G46:J46"/>
    <mergeCell ref="G47:J47"/>
    <mergeCell ref="G48:J48"/>
    <mergeCell ref="B49:B59"/>
    <mergeCell ref="C49:C50"/>
    <mergeCell ref="D49:D50"/>
    <mergeCell ref="E49:J49"/>
    <mergeCell ref="C59:D59"/>
    <mergeCell ref="E59:J59"/>
    <mergeCell ref="E47:F47"/>
    <mergeCell ref="C48:D48"/>
    <mergeCell ref="E48:F48"/>
    <mergeCell ref="C45:D45"/>
    <mergeCell ref="E45:F45"/>
    <mergeCell ref="G45:H45"/>
    <mergeCell ref="I45:J45"/>
    <mergeCell ref="B46:B48"/>
    <mergeCell ref="C46:D46"/>
    <mergeCell ref="E46:F46"/>
    <mergeCell ref="C47:D47"/>
    <mergeCell ref="B32:B45"/>
    <mergeCell ref="C32:D32"/>
    <mergeCell ref="E32:F32"/>
    <mergeCell ref="G32:H32"/>
    <mergeCell ref="I32:J32"/>
    <mergeCell ref="C33:D33"/>
    <mergeCell ref="C35:D35"/>
    <mergeCell ref="E35:F35"/>
    <mergeCell ref="G35:H35"/>
    <mergeCell ref="I35:J35"/>
    <mergeCell ref="C36:D36"/>
    <mergeCell ref="E36:F36"/>
    <mergeCell ref="G36:H36"/>
    <mergeCell ref="I36:J36"/>
    <mergeCell ref="C43:D43"/>
    <mergeCell ref="E43:F43"/>
    <mergeCell ref="G43:H43"/>
    <mergeCell ref="I43:J43"/>
    <mergeCell ref="C44:D44"/>
    <mergeCell ref="E44:F44"/>
    <mergeCell ref="G44:H44"/>
    <mergeCell ref="I44:J44"/>
    <mergeCell ref="C41:D41"/>
    <mergeCell ref="E41:F41"/>
    <mergeCell ref="G41:H41"/>
    <mergeCell ref="I41:J41"/>
    <mergeCell ref="C42:D42"/>
    <mergeCell ref="E42:F42"/>
    <mergeCell ref="G42:H42"/>
    <mergeCell ref="I42:J42"/>
    <mergeCell ref="C40:D40"/>
    <mergeCell ref="E40:F40"/>
    <mergeCell ref="G40:H40"/>
    <mergeCell ref="I40:J40"/>
    <mergeCell ref="C37:D37"/>
    <mergeCell ref="E37:F37"/>
    <mergeCell ref="G37:H37"/>
    <mergeCell ref="I37:J37"/>
    <mergeCell ref="C38:D38"/>
    <mergeCell ref="E38:F38"/>
    <mergeCell ref="G38:H38"/>
    <mergeCell ref="I38:J38"/>
    <mergeCell ref="E33:F33"/>
    <mergeCell ref="G33:H33"/>
    <mergeCell ref="I33:J33"/>
    <mergeCell ref="C34:D34"/>
    <mergeCell ref="E34:F34"/>
    <mergeCell ref="G34:H34"/>
    <mergeCell ref="I34:J34"/>
    <mergeCell ref="C39:D39"/>
    <mergeCell ref="E39:F39"/>
    <mergeCell ref="G39:H39"/>
    <mergeCell ref="I39:J39"/>
    <mergeCell ref="I28:J28"/>
    <mergeCell ref="C29:D29"/>
    <mergeCell ref="E29:F29"/>
    <mergeCell ref="G29:H29"/>
    <mergeCell ref="I29:J29"/>
    <mergeCell ref="B30:B31"/>
    <mergeCell ref="C30:D30"/>
    <mergeCell ref="E30:F30"/>
    <mergeCell ref="G30:H30"/>
    <mergeCell ref="I30:J30"/>
    <mergeCell ref="B26:B29"/>
    <mergeCell ref="C26:D26"/>
    <mergeCell ref="E26:J26"/>
    <mergeCell ref="C27:D27"/>
    <mergeCell ref="E27:F27"/>
    <mergeCell ref="G27:H27"/>
    <mergeCell ref="I27:J27"/>
    <mergeCell ref="C28:D28"/>
    <mergeCell ref="E28:F28"/>
    <mergeCell ref="G28:H28"/>
    <mergeCell ref="C31:D31"/>
    <mergeCell ref="E31:F31"/>
    <mergeCell ref="G31:H31"/>
    <mergeCell ref="I31:J31"/>
    <mergeCell ref="B23:B24"/>
    <mergeCell ref="C23:D23"/>
    <mergeCell ref="E23:J23"/>
    <mergeCell ref="C24:D24"/>
    <mergeCell ref="E24:J24"/>
    <mergeCell ref="C25:D25"/>
    <mergeCell ref="E25:F25"/>
    <mergeCell ref="G25:H25"/>
    <mergeCell ref="I25:J25"/>
    <mergeCell ref="C20:D20"/>
    <mergeCell ref="E20:F20"/>
    <mergeCell ref="G20:H20"/>
    <mergeCell ref="I20:J20"/>
    <mergeCell ref="C21:J21"/>
    <mergeCell ref="C22:D22"/>
    <mergeCell ref="E22:F22"/>
    <mergeCell ref="G22:H22"/>
    <mergeCell ref="I22:J22"/>
    <mergeCell ref="B18:B19"/>
    <mergeCell ref="C18:D18"/>
    <mergeCell ref="E18:F18"/>
    <mergeCell ref="G18:H18"/>
    <mergeCell ref="I18:J18"/>
    <mergeCell ref="C19:D19"/>
    <mergeCell ref="E19:F19"/>
    <mergeCell ref="G19:H19"/>
    <mergeCell ref="I19:J19"/>
    <mergeCell ref="B16:B17"/>
    <mergeCell ref="C16:D16"/>
    <mergeCell ref="E16:F16"/>
    <mergeCell ref="G16:H16"/>
    <mergeCell ref="I16:J16"/>
    <mergeCell ref="C17:D17"/>
    <mergeCell ref="E17:F17"/>
    <mergeCell ref="G17:H17"/>
    <mergeCell ref="I17:J17"/>
    <mergeCell ref="B14:B15"/>
    <mergeCell ref="C14:D14"/>
    <mergeCell ref="E14:J14"/>
    <mergeCell ref="C15:D15"/>
    <mergeCell ref="E15:F15"/>
    <mergeCell ref="G15:H15"/>
    <mergeCell ref="I15:J15"/>
    <mergeCell ref="E12:F12"/>
    <mergeCell ref="G12:H12"/>
    <mergeCell ref="I12:J12"/>
    <mergeCell ref="C13:D13"/>
    <mergeCell ref="E13:F13"/>
    <mergeCell ref="G13:H13"/>
    <mergeCell ref="I13:J13"/>
    <mergeCell ref="B10:B13"/>
    <mergeCell ref="C10:D10"/>
    <mergeCell ref="E10:F10"/>
    <mergeCell ref="G10:H10"/>
    <mergeCell ref="C11:D11"/>
    <mergeCell ref="E11:F11"/>
    <mergeCell ref="G11:H11"/>
    <mergeCell ref="C12:D12"/>
    <mergeCell ref="C7:D7"/>
    <mergeCell ref="E7:J7"/>
    <mergeCell ref="C8:D8"/>
    <mergeCell ref="E8:J8"/>
    <mergeCell ref="C9:D9"/>
    <mergeCell ref="E9:F9"/>
    <mergeCell ref="G9:H9"/>
    <mergeCell ref="I9:J9"/>
    <mergeCell ref="B1:J1"/>
    <mergeCell ref="B5:B9"/>
    <mergeCell ref="C5:D5"/>
    <mergeCell ref="E5:F5"/>
    <mergeCell ref="G5:H5"/>
    <mergeCell ref="I5:J5"/>
    <mergeCell ref="C6:D6"/>
    <mergeCell ref="E6:F6"/>
    <mergeCell ref="G6:H6"/>
    <mergeCell ref="I6:J6"/>
  </mergeCells>
  <phoneticPr fontId="4"/>
  <pageMargins left="0.23622047244094491" right="0.23622047244094491" top="0.74803149606299213" bottom="0.19685039370078741" header="0.31496062992125984" footer="0.31496062992125984"/>
  <pageSetup paperSize="9" scale="67" fitToHeight="0" orientation="portrait" r:id="rId1"/>
  <headerFooter>
    <oddHeader xml:space="preserve">&amp;R様式2-1　特養・老健・医療院・特定施設
</oddHeader>
  </headerFooter>
  <rowBreaks count="1" manualBreakCount="1">
    <brk id="3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63"/>
  <sheetViews>
    <sheetView showGridLines="0" topLeftCell="A49" zoomScale="85" zoomScaleNormal="85" workbookViewId="0">
      <selection activeCell="F55" sqref="F55"/>
    </sheetView>
  </sheetViews>
  <sheetFormatPr defaultRowHeight="30" customHeight="1" x14ac:dyDescent="0.15"/>
  <cols>
    <col min="1" max="1" width="5.875" style="25" customWidth="1"/>
    <col min="2" max="2" width="13.75" style="33" customWidth="1"/>
    <col min="3" max="10" width="16.375" style="25" customWidth="1"/>
    <col min="11" max="11" width="9" style="25"/>
    <col min="12" max="17" width="15.125" style="25" customWidth="1"/>
    <col min="18" max="16384" width="9" style="25"/>
  </cols>
  <sheetData>
    <row r="1" spans="1:11" ht="30" customHeight="1" x14ac:dyDescent="0.15">
      <c r="B1" s="556" t="s">
        <v>336</v>
      </c>
      <c r="C1" s="556"/>
      <c r="D1" s="556"/>
      <c r="E1" s="556"/>
      <c r="F1" s="556"/>
      <c r="G1" s="556"/>
      <c r="H1" s="556"/>
      <c r="I1" s="556"/>
      <c r="J1" s="556"/>
      <c r="K1" s="26"/>
    </row>
    <row r="2" spans="1:11" ht="30" customHeight="1" x14ac:dyDescent="0.15">
      <c r="B2" s="27"/>
      <c r="C2" s="27"/>
      <c r="D2" s="27"/>
      <c r="E2" s="27"/>
      <c r="F2" s="27"/>
      <c r="G2" s="27"/>
      <c r="H2" s="27"/>
      <c r="I2" s="27"/>
      <c r="J2" s="27"/>
      <c r="K2" s="26"/>
    </row>
    <row r="3" spans="1:11" ht="30" customHeight="1" x14ac:dyDescent="0.15">
      <c r="B3" s="27"/>
      <c r="C3" s="27"/>
      <c r="D3" s="27"/>
      <c r="E3" s="27"/>
      <c r="F3" s="27"/>
      <c r="G3" s="27"/>
      <c r="H3" s="27"/>
      <c r="I3" s="27"/>
      <c r="J3" s="27"/>
      <c r="K3" s="26"/>
    </row>
    <row r="4" spans="1:11" ht="30" customHeight="1" x14ac:dyDescent="0.15">
      <c r="A4" s="27"/>
      <c r="B4" s="28"/>
      <c r="C4" s="27"/>
      <c r="D4" s="27"/>
      <c r="E4" s="27"/>
      <c r="F4" s="27"/>
      <c r="G4" s="27"/>
      <c r="H4" s="27"/>
      <c r="I4" s="27"/>
      <c r="J4" s="27"/>
      <c r="K4" s="27"/>
    </row>
    <row r="5" spans="1:11" ht="14.25" x14ac:dyDescent="0.15">
      <c r="B5" s="557" t="s">
        <v>11</v>
      </c>
      <c r="C5" s="550" t="s">
        <v>12</v>
      </c>
      <c r="D5" s="551"/>
      <c r="E5" s="552" t="s">
        <v>343</v>
      </c>
      <c r="F5" s="552"/>
      <c r="G5" s="558" t="s">
        <v>12</v>
      </c>
      <c r="H5" s="558"/>
      <c r="I5" s="552" t="s">
        <v>344</v>
      </c>
      <c r="J5" s="552"/>
    </row>
    <row r="6" spans="1:11" ht="30" customHeight="1" x14ac:dyDescent="0.15">
      <c r="B6" s="557"/>
      <c r="C6" s="553" t="s">
        <v>13</v>
      </c>
      <c r="D6" s="554"/>
      <c r="E6" s="552" t="s">
        <v>121</v>
      </c>
      <c r="F6" s="552"/>
      <c r="G6" s="557" t="s">
        <v>14</v>
      </c>
      <c r="H6" s="557"/>
      <c r="I6" s="552" t="s">
        <v>122</v>
      </c>
      <c r="J6" s="552"/>
    </row>
    <row r="7" spans="1:11" ht="30" customHeight="1" x14ac:dyDescent="0.15">
      <c r="B7" s="557"/>
      <c r="C7" s="550" t="s">
        <v>15</v>
      </c>
      <c r="D7" s="551"/>
      <c r="E7" s="572" t="s">
        <v>123</v>
      </c>
      <c r="F7" s="572"/>
      <c r="G7" s="572"/>
      <c r="H7" s="572"/>
      <c r="I7" s="572"/>
      <c r="J7" s="572"/>
    </row>
    <row r="8" spans="1:11" ht="30" customHeight="1" x14ac:dyDescent="0.15">
      <c r="B8" s="557"/>
      <c r="C8" s="553" t="s">
        <v>16</v>
      </c>
      <c r="D8" s="554"/>
      <c r="E8" s="572" t="s">
        <v>124</v>
      </c>
      <c r="F8" s="572"/>
      <c r="G8" s="572"/>
      <c r="H8" s="572"/>
      <c r="I8" s="572"/>
      <c r="J8" s="572"/>
    </row>
    <row r="9" spans="1:11" ht="30" customHeight="1" x14ac:dyDescent="0.15">
      <c r="B9" s="557"/>
      <c r="C9" s="550" t="s">
        <v>17</v>
      </c>
      <c r="D9" s="551"/>
      <c r="E9" s="552" t="s">
        <v>345</v>
      </c>
      <c r="F9" s="552"/>
      <c r="G9" s="555" t="s">
        <v>18</v>
      </c>
      <c r="H9" s="555"/>
      <c r="I9" s="552" t="s">
        <v>125</v>
      </c>
      <c r="J9" s="552"/>
    </row>
    <row r="10" spans="1:11" ht="14.25" x14ac:dyDescent="0.15">
      <c r="B10" s="557" t="s">
        <v>19</v>
      </c>
      <c r="C10" s="550" t="s">
        <v>12</v>
      </c>
      <c r="D10" s="551"/>
      <c r="E10" s="552" t="s">
        <v>346</v>
      </c>
      <c r="F10" s="552"/>
      <c r="G10" s="560"/>
      <c r="H10" s="560"/>
      <c r="I10" s="497" t="s">
        <v>20</v>
      </c>
      <c r="J10" s="498" t="s">
        <v>353</v>
      </c>
    </row>
    <row r="11" spans="1:11" ht="30" customHeight="1" x14ac:dyDescent="0.15">
      <c r="B11" s="557"/>
      <c r="C11" s="550" t="s">
        <v>21</v>
      </c>
      <c r="D11" s="551"/>
      <c r="E11" s="552" t="s">
        <v>347</v>
      </c>
      <c r="F11" s="552"/>
      <c r="G11" s="561" t="s">
        <v>22</v>
      </c>
      <c r="H11" s="561"/>
      <c r="I11" s="499" t="s">
        <v>354</v>
      </c>
      <c r="J11" s="500" t="s">
        <v>355</v>
      </c>
    </row>
    <row r="12" spans="1:11" ht="30" customHeight="1" x14ac:dyDescent="0.15">
      <c r="B12" s="557"/>
      <c r="C12" s="550" t="s">
        <v>23</v>
      </c>
      <c r="D12" s="551"/>
      <c r="E12" s="559" t="s">
        <v>349</v>
      </c>
      <c r="F12" s="559"/>
      <c r="G12" s="555" t="s">
        <v>25</v>
      </c>
      <c r="H12" s="555"/>
      <c r="I12" s="552" t="s">
        <v>351</v>
      </c>
      <c r="J12" s="552"/>
    </row>
    <row r="13" spans="1:11" ht="30" customHeight="1" x14ac:dyDescent="0.15">
      <c r="B13" s="557"/>
      <c r="C13" s="553" t="s">
        <v>27</v>
      </c>
      <c r="D13" s="554"/>
      <c r="E13" s="559" t="s">
        <v>350</v>
      </c>
      <c r="F13" s="559"/>
      <c r="G13" s="555" t="s">
        <v>28</v>
      </c>
      <c r="H13" s="555"/>
      <c r="I13" s="618" t="s">
        <v>352</v>
      </c>
      <c r="J13" s="618"/>
    </row>
    <row r="14" spans="1:11" ht="30" customHeight="1" x14ac:dyDescent="0.15">
      <c r="B14" s="557" t="s">
        <v>29</v>
      </c>
      <c r="C14" s="550" t="s">
        <v>15</v>
      </c>
      <c r="D14" s="551"/>
      <c r="E14" s="552" t="s">
        <v>126</v>
      </c>
      <c r="F14" s="552"/>
      <c r="G14" s="552"/>
      <c r="H14" s="552"/>
      <c r="I14" s="552"/>
      <c r="J14" s="552"/>
    </row>
    <row r="15" spans="1:11" ht="30" customHeight="1" x14ac:dyDescent="0.15">
      <c r="B15" s="557"/>
      <c r="C15" s="550" t="s">
        <v>30</v>
      </c>
      <c r="D15" s="551"/>
      <c r="E15" s="552" t="s">
        <v>127</v>
      </c>
      <c r="F15" s="552"/>
      <c r="G15" s="555" t="s">
        <v>31</v>
      </c>
      <c r="H15" s="555"/>
      <c r="I15" s="552" t="s">
        <v>128</v>
      </c>
      <c r="J15" s="552"/>
    </row>
    <row r="16" spans="1:11" ht="60" customHeight="1" x14ac:dyDescent="0.15">
      <c r="B16" s="562" t="s">
        <v>33</v>
      </c>
      <c r="C16" s="550" t="s">
        <v>34</v>
      </c>
      <c r="D16" s="551"/>
      <c r="E16" s="564" t="s">
        <v>35</v>
      </c>
      <c r="F16" s="565"/>
      <c r="G16" s="564" t="s">
        <v>36</v>
      </c>
      <c r="H16" s="565"/>
      <c r="I16" s="566" t="s">
        <v>37</v>
      </c>
      <c r="J16" s="567"/>
    </row>
    <row r="17" spans="2:10" ht="60" customHeight="1" x14ac:dyDescent="0.15">
      <c r="B17" s="563"/>
      <c r="C17" s="568" t="s">
        <v>38</v>
      </c>
      <c r="D17" s="569"/>
      <c r="E17" s="570" t="s">
        <v>39</v>
      </c>
      <c r="F17" s="571"/>
      <c r="G17" s="616" t="s">
        <v>129</v>
      </c>
      <c r="H17" s="617"/>
      <c r="I17" s="572" t="s">
        <v>438</v>
      </c>
      <c r="J17" s="572"/>
    </row>
    <row r="18" spans="2:10" ht="30" customHeight="1" x14ac:dyDescent="0.15">
      <c r="B18" s="562" t="s">
        <v>41</v>
      </c>
      <c r="C18" s="550" t="s">
        <v>42</v>
      </c>
      <c r="D18" s="551"/>
      <c r="E18" s="614" t="s">
        <v>130</v>
      </c>
      <c r="F18" s="615"/>
      <c r="G18" s="575" t="s">
        <v>44</v>
      </c>
      <c r="H18" s="576"/>
      <c r="I18" s="604" t="s">
        <v>131</v>
      </c>
      <c r="J18" s="604"/>
    </row>
    <row r="19" spans="2:10" ht="30" customHeight="1" x14ac:dyDescent="0.15">
      <c r="B19" s="563"/>
      <c r="C19" s="550" t="s">
        <v>46</v>
      </c>
      <c r="D19" s="551"/>
      <c r="E19" s="578" t="s">
        <v>132</v>
      </c>
      <c r="F19" s="579"/>
      <c r="G19" s="575" t="s">
        <v>47</v>
      </c>
      <c r="H19" s="576"/>
      <c r="I19" s="604" t="s">
        <v>133</v>
      </c>
      <c r="J19" s="604"/>
    </row>
    <row r="20" spans="2:10" ht="30" customHeight="1" x14ac:dyDescent="0.15">
      <c r="B20" s="513" t="s">
        <v>48</v>
      </c>
      <c r="C20" s="575" t="s">
        <v>49</v>
      </c>
      <c r="D20" s="576"/>
      <c r="E20" s="570" t="s">
        <v>50</v>
      </c>
      <c r="F20" s="571"/>
      <c r="G20" s="575" t="s">
        <v>51</v>
      </c>
      <c r="H20" s="576"/>
      <c r="I20" s="604" t="s">
        <v>134</v>
      </c>
      <c r="J20" s="604"/>
    </row>
    <row r="21" spans="2:10" ht="30" customHeight="1" x14ac:dyDescent="0.15">
      <c r="B21" s="513" t="s">
        <v>53</v>
      </c>
      <c r="C21" s="580" t="s">
        <v>54</v>
      </c>
      <c r="D21" s="580"/>
      <c r="E21" s="580"/>
      <c r="F21" s="580"/>
      <c r="G21" s="580"/>
      <c r="H21" s="580"/>
      <c r="I21" s="580"/>
      <c r="J21" s="580"/>
    </row>
    <row r="22" spans="2:10" ht="45" customHeight="1" x14ac:dyDescent="0.15">
      <c r="B22" s="513" t="s">
        <v>55</v>
      </c>
      <c r="C22" s="555" t="s">
        <v>56</v>
      </c>
      <c r="D22" s="555"/>
      <c r="E22" s="552" t="s">
        <v>57</v>
      </c>
      <c r="F22" s="552"/>
      <c r="G22" s="555" t="s">
        <v>58</v>
      </c>
      <c r="H22" s="555"/>
      <c r="I22" s="552" t="s">
        <v>135</v>
      </c>
      <c r="J22" s="552"/>
    </row>
    <row r="23" spans="2:10" ht="30" customHeight="1" x14ac:dyDescent="0.15">
      <c r="B23" s="557" t="s">
        <v>60</v>
      </c>
      <c r="C23" s="555" t="s">
        <v>61</v>
      </c>
      <c r="D23" s="555"/>
      <c r="E23" s="552" t="s">
        <v>136</v>
      </c>
      <c r="F23" s="552"/>
      <c r="G23" s="552"/>
      <c r="H23" s="552"/>
      <c r="I23" s="552"/>
      <c r="J23" s="552"/>
    </row>
    <row r="24" spans="2:10" ht="30" customHeight="1" x14ac:dyDescent="0.15">
      <c r="B24" s="557"/>
      <c r="C24" s="555" t="s">
        <v>63</v>
      </c>
      <c r="D24" s="555"/>
      <c r="E24" s="552" t="s">
        <v>137</v>
      </c>
      <c r="F24" s="552"/>
      <c r="G24" s="552"/>
      <c r="H24" s="552"/>
      <c r="I24" s="552"/>
      <c r="J24" s="552"/>
    </row>
    <row r="25" spans="2:10" ht="60.75" customHeight="1" x14ac:dyDescent="0.15">
      <c r="B25" s="514" t="s">
        <v>377</v>
      </c>
      <c r="C25" s="555" t="s">
        <v>65</v>
      </c>
      <c r="D25" s="555"/>
      <c r="E25" s="552" t="s">
        <v>138</v>
      </c>
      <c r="F25" s="552"/>
      <c r="G25" s="555" t="s">
        <v>67</v>
      </c>
      <c r="H25" s="555"/>
      <c r="I25" s="552" t="s">
        <v>139</v>
      </c>
      <c r="J25" s="552"/>
    </row>
    <row r="26" spans="2:10" ht="30" customHeight="1" x14ac:dyDescent="0.15">
      <c r="B26" s="557" t="s">
        <v>68</v>
      </c>
      <c r="C26" s="555" t="s">
        <v>69</v>
      </c>
      <c r="D26" s="555"/>
      <c r="E26" s="585" t="s">
        <v>367</v>
      </c>
      <c r="F26" s="585"/>
      <c r="G26" s="585"/>
      <c r="H26" s="585"/>
      <c r="I26" s="585"/>
      <c r="J26" s="585"/>
    </row>
    <row r="27" spans="2:10" ht="30" customHeight="1" x14ac:dyDescent="0.15">
      <c r="B27" s="557"/>
      <c r="C27" s="586" t="s">
        <v>70</v>
      </c>
      <c r="D27" s="587"/>
      <c r="E27" s="606" t="s">
        <v>140</v>
      </c>
      <c r="F27" s="607"/>
      <c r="G27" s="608" t="s">
        <v>72</v>
      </c>
      <c r="H27" s="609"/>
      <c r="I27" s="552" t="s">
        <v>141</v>
      </c>
      <c r="J27" s="552"/>
    </row>
    <row r="28" spans="2:10" ht="30" customHeight="1" x14ac:dyDescent="0.15">
      <c r="B28" s="557"/>
      <c r="C28" s="575" t="s">
        <v>74</v>
      </c>
      <c r="D28" s="576"/>
      <c r="E28" s="610" t="s">
        <v>142</v>
      </c>
      <c r="F28" s="611"/>
      <c r="G28" s="612" t="s">
        <v>76</v>
      </c>
      <c r="H28" s="613"/>
      <c r="I28" s="605">
        <v>2987</v>
      </c>
      <c r="J28" s="605"/>
    </row>
    <row r="29" spans="2:10" ht="30" customHeight="1" x14ac:dyDescent="0.15">
      <c r="B29" s="557"/>
      <c r="C29" s="575" t="s">
        <v>78</v>
      </c>
      <c r="D29" s="576"/>
      <c r="E29" s="570" t="s">
        <v>439</v>
      </c>
      <c r="F29" s="571"/>
      <c r="G29" s="575" t="s">
        <v>80</v>
      </c>
      <c r="H29" s="576"/>
      <c r="I29" s="552" t="s">
        <v>440</v>
      </c>
      <c r="J29" s="552"/>
    </row>
    <row r="30" spans="2:10" ht="60" customHeight="1" x14ac:dyDescent="0.15">
      <c r="B30" s="562" t="s">
        <v>82</v>
      </c>
      <c r="C30" s="575" t="s">
        <v>34</v>
      </c>
      <c r="D30" s="576"/>
      <c r="E30" s="583" t="s">
        <v>35</v>
      </c>
      <c r="F30" s="584"/>
      <c r="G30" s="583" t="s">
        <v>36</v>
      </c>
      <c r="H30" s="584"/>
      <c r="I30" s="557" t="s">
        <v>37</v>
      </c>
      <c r="J30" s="557"/>
    </row>
    <row r="31" spans="2:10" ht="60" customHeight="1" x14ac:dyDescent="0.15">
      <c r="B31" s="563"/>
      <c r="C31" s="568" t="s">
        <v>83</v>
      </c>
      <c r="D31" s="569"/>
      <c r="E31" s="570" t="s">
        <v>84</v>
      </c>
      <c r="F31" s="571"/>
      <c r="G31" s="570"/>
      <c r="H31" s="571"/>
      <c r="I31" s="572" t="s">
        <v>40</v>
      </c>
      <c r="J31" s="572"/>
    </row>
    <row r="32" spans="2:10" ht="75" customHeight="1" x14ac:dyDescent="0.15">
      <c r="B32" s="557" t="s">
        <v>85</v>
      </c>
      <c r="C32" s="550" t="s">
        <v>86</v>
      </c>
      <c r="D32" s="551"/>
      <c r="E32" s="575" t="s">
        <v>87</v>
      </c>
      <c r="F32" s="576"/>
      <c r="G32" s="583" t="s">
        <v>88</v>
      </c>
      <c r="H32" s="584"/>
      <c r="I32" s="557" t="s">
        <v>89</v>
      </c>
      <c r="J32" s="557"/>
    </row>
    <row r="33" spans="2:10" ht="45" customHeight="1" x14ac:dyDescent="0.15">
      <c r="B33" s="557"/>
      <c r="C33" s="550" t="s">
        <v>90</v>
      </c>
      <c r="D33" s="551"/>
      <c r="E33" s="590" t="s">
        <v>91</v>
      </c>
      <c r="F33" s="591"/>
      <c r="G33" s="592"/>
      <c r="H33" s="593"/>
      <c r="I33" s="552" t="s">
        <v>143</v>
      </c>
      <c r="J33" s="552"/>
    </row>
    <row r="34" spans="2:10" ht="45" customHeight="1" x14ac:dyDescent="0.15">
      <c r="B34" s="557"/>
      <c r="C34" s="550" t="s">
        <v>93</v>
      </c>
      <c r="D34" s="551"/>
      <c r="E34" s="590" t="s">
        <v>94</v>
      </c>
      <c r="F34" s="591"/>
      <c r="G34" s="598" t="s">
        <v>144</v>
      </c>
      <c r="H34" s="600"/>
      <c r="I34" s="604" t="s">
        <v>441</v>
      </c>
      <c r="J34" s="552"/>
    </row>
    <row r="35" spans="2:10" ht="45" customHeight="1" x14ac:dyDescent="0.15">
      <c r="B35" s="557"/>
      <c r="C35" s="550" t="s">
        <v>95</v>
      </c>
      <c r="D35" s="551"/>
      <c r="E35" s="594" t="s">
        <v>96</v>
      </c>
      <c r="F35" s="595"/>
      <c r="G35" s="598" t="s">
        <v>144</v>
      </c>
      <c r="H35" s="600"/>
      <c r="I35" s="552" t="s">
        <v>442</v>
      </c>
      <c r="J35" s="552"/>
    </row>
    <row r="36" spans="2:10" ht="45" customHeight="1" x14ac:dyDescent="0.15">
      <c r="B36" s="557"/>
      <c r="C36" s="550" t="s">
        <v>97</v>
      </c>
      <c r="D36" s="551"/>
      <c r="E36" s="594" t="s">
        <v>96</v>
      </c>
      <c r="F36" s="595"/>
      <c r="G36" s="598" t="s">
        <v>145</v>
      </c>
      <c r="H36" s="600"/>
      <c r="I36" s="552" t="s">
        <v>443</v>
      </c>
      <c r="J36" s="552"/>
    </row>
    <row r="37" spans="2:10" ht="45" customHeight="1" x14ac:dyDescent="0.15">
      <c r="B37" s="557"/>
      <c r="C37" s="550" t="s">
        <v>98</v>
      </c>
      <c r="D37" s="551"/>
      <c r="E37" s="594" t="s">
        <v>96</v>
      </c>
      <c r="F37" s="595"/>
      <c r="G37" s="598" t="s">
        <v>144</v>
      </c>
      <c r="H37" s="600"/>
      <c r="I37" s="572" t="s">
        <v>371</v>
      </c>
      <c r="J37" s="596"/>
    </row>
    <row r="38" spans="2:10" ht="45" customHeight="1" x14ac:dyDescent="0.15">
      <c r="B38" s="557"/>
      <c r="C38" s="550" t="s">
        <v>100</v>
      </c>
      <c r="D38" s="551"/>
      <c r="E38" s="594" t="s">
        <v>96</v>
      </c>
      <c r="F38" s="595"/>
      <c r="G38" s="592"/>
      <c r="H38" s="593"/>
      <c r="I38" s="552" t="s">
        <v>81</v>
      </c>
      <c r="J38" s="552"/>
    </row>
    <row r="39" spans="2:10" ht="45" customHeight="1" x14ac:dyDescent="0.15">
      <c r="B39" s="557"/>
      <c r="C39" s="550" t="s">
        <v>101</v>
      </c>
      <c r="D39" s="551"/>
      <c r="E39" s="594" t="s">
        <v>96</v>
      </c>
      <c r="F39" s="595"/>
      <c r="G39" s="592"/>
      <c r="H39" s="593"/>
      <c r="I39" s="552" t="s">
        <v>81</v>
      </c>
      <c r="J39" s="552"/>
    </row>
    <row r="40" spans="2:10" ht="45" customHeight="1" x14ac:dyDescent="0.15">
      <c r="B40" s="557"/>
      <c r="C40" s="550" t="s">
        <v>102</v>
      </c>
      <c r="D40" s="551"/>
      <c r="E40" s="594" t="s">
        <v>96</v>
      </c>
      <c r="F40" s="595"/>
      <c r="G40" s="592"/>
      <c r="H40" s="593"/>
      <c r="I40" s="552" t="s">
        <v>81</v>
      </c>
      <c r="J40" s="552"/>
    </row>
    <row r="41" spans="2:10" ht="45" customHeight="1" x14ac:dyDescent="0.15">
      <c r="B41" s="557"/>
      <c r="C41" s="550" t="s">
        <v>103</v>
      </c>
      <c r="D41" s="551"/>
      <c r="E41" s="594" t="s">
        <v>96</v>
      </c>
      <c r="F41" s="595"/>
      <c r="G41" s="592"/>
      <c r="H41" s="593"/>
      <c r="I41" s="552" t="s">
        <v>81</v>
      </c>
      <c r="J41" s="552"/>
    </row>
    <row r="42" spans="2:10" ht="45" customHeight="1" x14ac:dyDescent="0.15">
      <c r="B42" s="557"/>
      <c r="C42" s="550" t="s">
        <v>104</v>
      </c>
      <c r="D42" s="551"/>
      <c r="E42" s="594" t="s">
        <v>105</v>
      </c>
      <c r="F42" s="595"/>
      <c r="G42" s="592"/>
      <c r="H42" s="593"/>
      <c r="I42" s="552" t="s">
        <v>81</v>
      </c>
      <c r="J42" s="552"/>
    </row>
    <row r="43" spans="2:10" ht="30" customHeight="1" x14ac:dyDescent="0.15">
      <c r="B43" s="557"/>
      <c r="C43" s="550" t="s">
        <v>106</v>
      </c>
      <c r="D43" s="551"/>
      <c r="E43" s="594" t="s">
        <v>96</v>
      </c>
      <c r="F43" s="595"/>
      <c r="G43" s="592"/>
      <c r="H43" s="593"/>
      <c r="I43" s="552" t="s">
        <v>81</v>
      </c>
      <c r="J43" s="552"/>
    </row>
    <row r="44" spans="2:10" ht="30" customHeight="1" x14ac:dyDescent="0.15">
      <c r="B44" s="557"/>
      <c r="C44" s="550" t="s">
        <v>106</v>
      </c>
      <c r="D44" s="551"/>
      <c r="E44" s="594" t="s">
        <v>96</v>
      </c>
      <c r="F44" s="595"/>
      <c r="G44" s="592"/>
      <c r="H44" s="593"/>
      <c r="I44" s="552" t="s">
        <v>81</v>
      </c>
      <c r="J44" s="552"/>
    </row>
    <row r="45" spans="2:10" ht="30" customHeight="1" x14ac:dyDescent="0.15">
      <c r="B45" s="557"/>
      <c r="C45" s="550" t="s">
        <v>106</v>
      </c>
      <c r="D45" s="551"/>
      <c r="E45" s="594" t="s">
        <v>96</v>
      </c>
      <c r="F45" s="595"/>
      <c r="G45" s="592"/>
      <c r="H45" s="593"/>
      <c r="I45" s="552" t="s">
        <v>81</v>
      </c>
      <c r="J45" s="552"/>
    </row>
    <row r="46" spans="2:10" ht="30" customHeight="1" x14ac:dyDescent="0.15">
      <c r="B46" s="557" t="s">
        <v>107</v>
      </c>
      <c r="C46" s="550" t="s">
        <v>86</v>
      </c>
      <c r="D46" s="551"/>
      <c r="E46" s="575" t="s">
        <v>87</v>
      </c>
      <c r="F46" s="576"/>
      <c r="G46" s="583" t="s">
        <v>6</v>
      </c>
      <c r="H46" s="597"/>
      <c r="I46" s="597"/>
      <c r="J46" s="584"/>
    </row>
    <row r="47" spans="2:10" ht="60" customHeight="1" x14ac:dyDescent="0.15">
      <c r="B47" s="557"/>
      <c r="C47" s="583" t="s">
        <v>368</v>
      </c>
      <c r="D47" s="584"/>
      <c r="E47" s="568" t="s">
        <v>337</v>
      </c>
      <c r="F47" s="569"/>
      <c r="G47" s="598"/>
      <c r="H47" s="599"/>
      <c r="I47" s="599"/>
      <c r="J47" s="600"/>
    </row>
    <row r="48" spans="2:10" ht="60" customHeight="1" x14ac:dyDescent="0.15">
      <c r="B48" s="557"/>
      <c r="C48" s="583" t="s">
        <v>369</v>
      </c>
      <c r="D48" s="584"/>
      <c r="E48" s="590" t="s">
        <v>146</v>
      </c>
      <c r="F48" s="591"/>
      <c r="G48" s="598"/>
      <c r="H48" s="599"/>
      <c r="I48" s="599"/>
      <c r="J48" s="600"/>
    </row>
    <row r="49" spans="2:10" s="29" customFormat="1" ht="30" customHeight="1" x14ac:dyDescent="0.15">
      <c r="B49" s="558" t="s">
        <v>109</v>
      </c>
      <c r="C49" s="555" t="s">
        <v>110</v>
      </c>
      <c r="D49" s="558" t="s">
        <v>364</v>
      </c>
      <c r="E49" s="555" t="s">
        <v>111</v>
      </c>
      <c r="F49" s="555"/>
      <c r="G49" s="555"/>
      <c r="H49" s="555"/>
      <c r="I49" s="555"/>
      <c r="J49" s="555"/>
    </row>
    <row r="50" spans="2:10" s="29" customFormat="1" ht="45" customHeight="1" x14ac:dyDescent="0.15">
      <c r="B50" s="558"/>
      <c r="C50" s="555"/>
      <c r="D50" s="555"/>
      <c r="E50" s="512" t="s">
        <v>112</v>
      </c>
      <c r="F50" s="30" t="s">
        <v>113</v>
      </c>
      <c r="G50" s="30" t="s">
        <v>114</v>
      </c>
      <c r="H50" s="512" t="s">
        <v>338</v>
      </c>
      <c r="I50" s="512" t="s">
        <v>116</v>
      </c>
      <c r="J50" s="512" t="s">
        <v>149</v>
      </c>
    </row>
    <row r="51" spans="2:10" s="29" customFormat="1" ht="30" customHeight="1" x14ac:dyDescent="0.15">
      <c r="B51" s="558"/>
      <c r="C51" s="513" t="s">
        <v>340</v>
      </c>
      <c r="D51" s="494"/>
      <c r="E51" s="495"/>
      <c r="F51" s="495"/>
      <c r="G51" s="494"/>
      <c r="H51" s="494"/>
      <c r="I51" s="494"/>
      <c r="J51" s="494"/>
    </row>
    <row r="52" spans="2:10" s="29" customFormat="1" ht="30" customHeight="1" x14ac:dyDescent="0.15">
      <c r="B52" s="558"/>
      <c r="C52" s="493" t="s">
        <v>365</v>
      </c>
      <c r="D52" s="494">
        <v>783500</v>
      </c>
      <c r="E52" s="511">
        <v>131500</v>
      </c>
      <c r="F52" s="511">
        <v>550000</v>
      </c>
      <c r="G52" s="494">
        <v>60000</v>
      </c>
      <c r="H52" s="494"/>
      <c r="I52" s="494">
        <v>42000</v>
      </c>
      <c r="J52" s="494"/>
    </row>
    <row r="53" spans="2:10" s="29" customFormat="1" ht="30" customHeight="1" x14ac:dyDescent="0.15">
      <c r="B53" s="558"/>
      <c r="C53" s="493" t="s">
        <v>117</v>
      </c>
      <c r="D53" s="494">
        <v>58000</v>
      </c>
      <c r="E53" s="511"/>
      <c r="F53" s="511">
        <v>50000</v>
      </c>
      <c r="G53" s="494">
        <v>5000</v>
      </c>
      <c r="H53" s="494"/>
      <c r="I53" s="494">
        <v>3000</v>
      </c>
      <c r="J53" s="494"/>
    </row>
    <row r="54" spans="2:10" s="29" customFormat="1" ht="30" customHeight="1" x14ac:dyDescent="0.15">
      <c r="B54" s="558"/>
      <c r="C54" s="513" t="s">
        <v>339</v>
      </c>
      <c r="D54" s="494">
        <v>20000</v>
      </c>
      <c r="E54" s="511"/>
      <c r="F54" s="511"/>
      <c r="G54" s="494">
        <v>20000</v>
      </c>
      <c r="H54" s="494"/>
      <c r="I54" s="494"/>
      <c r="J54" s="494"/>
    </row>
    <row r="55" spans="2:10" s="29" customFormat="1" ht="30" customHeight="1" x14ac:dyDescent="0.15">
      <c r="B55" s="558"/>
      <c r="C55" s="513" t="s">
        <v>341</v>
      </c>
      <c r="D55" s="494">
        <v>45000</v>
      </c>
      <c r="E55" s="511">
        <v>40000</v>
      </c>
      <c r="F55" s="511"/>
      <c r="G55" s="494"/>
      <c r="H55" s="494"/>
      <c r="I55" s="494">
        <v>5000</v>
      </c>
      <c r="J55" s="494"/>
    </row>
    <row r="56" spans="2:10" s="29" customFormat="1" ht="30" customHeight="1" x14ac:dyDescent="0.15">
      <c r="B56" s="558"/>
      <c r="C56" s="513" t="s">
        <v>357</v>
      </c>
      <c r="D56" s="494">
        <v>50000</v>
      </c>
      <c r="E56" s="511"/>
      <c r="F56" s="511"/>
      <c r="G56" s="494"/>
      <c r="H56" s="494"/>
      <c r="I56" s="494">
        <v>50000</v>
      </c>
      <c r="J56" s="494"/>
    </row>
    <row r="57" spans="2:10" s="29" customFormat="1" ht="30" customHeight="1" x14ac:dyDescent="0.15">
      <c r="B57" s="558"/>
      <c r="C57" s="493" t="s">
        <v>342</v>
      </c>
      <c r="D57" s="494"/>
      <c r="E57" s="511"/>
      <c r="F57" s="511"/>
      <c r="G57" s="494"/>
      <c r="H57" s="494"/>
      <c r="I57" s="494"/>
      <c r="J57" s="494"/>
    </row>
    <row r="58" spans="2:10" s="29" customFormat="1" ht="30" customHeight="1" x14ac:dyDescent="0.15">
      <c r="B58" s="558"/>
      <c r="C58" s="493" t="s">
        <v>118</v>
      </c>
      <c r="D58" s="494">
        <v>956500</v>
      </c>
      <c r="E58" s="511">
        <v>171500</v>
      </c>
      <c r="F58" s="511">
        <v>600000</v>
      </c>
      <c r="G58" s="494">
        <v>85000</v>
      </c>
      <c r="H58" s="494"/>
      <c r="I58" s="494">
        <v>100000</v>
      </c>
      <c r="J58" s="494">
        <v>0</v>
      </c>
    </row>
    <row r="59" spans="2:10" s="29" customFormat="1" ht="30" customHeight="1" x14ac:dyDescent="0.15">
      <c r="B59" s="558"/>
      <c r="C59" s="583" t="s">
        <v>119</v>
      </c>
      <c r="D59" s="565"/>
      <c r="E59" s="602" t="s">
        <v>348</v>
      </c>
      <c r="F59" s="603"/>
      <c r="G59" s="603"/>
      <c r="H59" s="603"/>
      <c r="I59" s="603"/>
      <c r="J59" s="603"/>
    </row>
    <row r="60" spans="2:10" s="505" customFormat="1" ht="20.100000000000001" customHeight="1" x14ac:dyDescent="0.15">
      <c r="B60" s="501" t="s">
        <v>120</v>
      </c>
      <c r="C60" s="504"/>
      <c r="D60" s="504"/>
      <c r="E60" s="501"/>
      <c r="F60" s="501"/>
      <c r="G60" s="504"/>
      <c r="H60" s="504"/>
      <c r="I60" s="504"/>
      <c r="J60" s="504"/>
    </row>
    <row r="61" spans="2:10" s="505" customFormat="1" ht="20.100000000000001" customHeight="1" x14ac:dyDescent="0.15">
      <c r="B61" s="501" t="s">
        <v>358</v>
      </c>
      <c r="C61" s="501"/>
      <c r="D61" s="501"/>
      <c r="F61" s="501"/>
      <c r="G61" s="504"/>
      <c r="H61" s="504"/>
      <c r="I61" s="504"/>
      <c r="J61" s="504"/>
    </row>
    <row r="62" spans="2:10" s="505" customFormat="1" ht="20.100000000000001" customHeight="1" x14ac:dyDescent="0.15">
      <c r="B62" s="501" t="s">
        <v>370</v>
      </c>
      <c r="E62" s="501"/>
      <c r="F62" s="501"/>
      <c r="G62" s="504"/>
      <c r="H62" s="504"/>
      <c r="I62" s="504"/>
      <c r="J62" s="504"/>
    </row>
    <row r="63" spans="2:10" ht="19.5" customHeight="1" x14ac:dyDescent="0.15">
      <c r="B63" s="515" t="s">
        <v>363</v>
      </c>
    </row>
  </sheetData>
  <mergeCells count="173">
    <mergeCell ref="C7:D7"/>
    <mergeCell ref="E7:J7"/>
    <mergeCell ref="C8:D8"/>
    <mergeCell ref="E8:J8"/>
    <mergeCell ref="C9:D9"/>
    <mergeCell ref="E9:F9"/>
    <mergeCell ref="G9:H9"/>
    <mergeCell ref="I9:J9"/>
    <mergeCell ref="B1:J1"/>
    <mergeCell ref="B5:B9"/>
    <mergeCell ref="C5:D5"/>
    <mergeCell ref="E5:F5"/>
    <mergeCell ref="G5:H5"/>
    <mergeCell ref="I5:J5"/>
    <mergeCell ref="C6:D6"/>
    <mergeCell ref="E6:F6"/>
    <mergeCell ref="G6:H6"/>
    <mergeCell ref="I6:J6"/>
    <mergeCell ref="B14:B15"/>
    <mergeCell ref="C14:D14"/>
    <mergeCell ref="E14:J14"/>
    <mergeCell ref="C15:D15"/>
    <mergeCell ref="E15:F15"/>
    <mergeCell ref="G15:H15"/>
    <mergeCell ref="I15:J15"/>
    <mergeCell ref="E12:F12"/>
    <mergeCell ref="G12:H12"/>
    <mergeCell ref="I12:J12"/>
    <mergeCell ref="C13:D13"/>
    <mergeCell ref="E13:F13"/>
    <mergeCell ref="G13:H13"/>
    <mergeCell ref="I13:J13"/>
    <mergeCell ref="B10:B13"/>
    <mergeCell ref="C10:D10"/>
    <mergeCell ref="E10:F10"/>
    <mergeCell ref="G10:H10"/>
    <mergeCell ref="C11:D11"/>
    <mergeCell ref="E11:F11"/>
    <mergeCell ref="G11:H11"/>
    <mergeCell ref="C12:D12"/>
    <mergeCell ref="B16:B17"/>
    <mergeCell ref="C16:D16"/>
    <mergeCell ref="E16:F16"/>
    <mergeCell ref="G16:H16"/>
    <mergeCell ref="I16:J16"/>
    <mergeCell ref="C17:D17"/>
    <mergeCell ref="E17:F17"/>
    <mergeCell ref="G17:H17"/>
    <mergeCell ref="I17:J17"/>
    <mergeCell ref="B18:B19"/>
    <mergeCell ref="C18:D18"/>
    <mergeCell ref="E18:F18"/>
    <mergeCell ref="G18:H18"/>
    <mergeCell ref="I18:J18"/>
    <mergeCell ref="C19:D19"/>
    <mergeCell ref="E19:F19"/>
    <mergeCell ref="G19:H19"/>
    <mergeCell ref="I19:J19"/>
    <mergeCell ref="C20:D20"/>
    <mergeCell ref="E20:F20"/>
    <mergeCell ref="G20:H20"/>
    <mergeCell ref="I20:J20"/>
    <mergeCell ref="C21:J21"/>
    <mergeCell ref="C22:D22"/>
    <mergeCell ref="E22:F22"/>
    <mergeCell ref="G22:H22"/>
    <mergeCell ref="I22:J22"/>
    <mergeCell ref="B23:B24"/>
    <mergeCell ref="C23:D23"/>
    <mergeCell ref="E23:J23"/>
    <mergeCell ref="C24:D24"/>
    <mergeCell ref="E24:J24"/>
    <mergeCell ref="C25:D25"/>
    <mergeCell ref="E25:F25"/>
    <mergeCell ref="G25:H25"/>
    <mergeCell ref="I25:J25"/>
    <mergeCell ref="I28:J28"/>
    <mergeCell ref="C29:D29"/>
    <mergeCell ref="E29:F29"/>
    <mergeCell ref="G29:H29"/>
    <mergeCell ref="I29:J29"/>
    <mergeCell ref="B30:B31"/>
    <mergeCell ref="C30:D30"/>
    <mergeCell ref="E30:F30"/>
    <mergeCell ref="G30:H30"/>
    <mergeCell ref="I30:J30"/>
    <mergeCell ref="B26:B29"/>
    <mergeCell ref="C26:D26"/>
    <mergeCell ref="E26:J26"/>
    <mergeCell ref="C27:D27"/>
    <mergeCell ref="E27:F27"/>
    <mergeCell ref="G27:H27"/>
    <mergeCell ref="I27:J27"/>
    <mergeCell ref="C28:D28"/>
    <mergeCell ref="E28:F28"/>
    <mergeCell ref="G28:H28"/>
    <mergeCell ref="C31:D31"/>
    <mergeCell ref="E31:F31"/>
    <mergeCell ref="G31:H31"/>
    <mergeCell ref="I31:J31"/>
    <mergeCell ref="I32:J32"/>
    <mergeCell ref="C33:D33"/>
    <mergeCell ref="C35:D35"/>
    <mergeCell ref="E35:F35"/>
    <mergeCell ref="G35:H35"/>
    <mergeCell ref="I35:J35"/>
    <mergeCell ref="C36:D36"/>
    <mergeCell ref="E36:F36"/>
    <mergeCell ref="G36:H36"/>
    <mergeCell ref="I36:J36"/>
    <mergeCell ref="E33:F33"/>
    <mergeCell ref="G33:H33"/>
    <mergeCell ref="I33:J33"/>
    <mergeCell ref="C34:D34"/>
    <mergeCell ref="E34:F34"/>
    <mergeCell ref="G34:H34"/>
    <mergeCell ref="I34:J34"/>
    <mergeCell ref="I39:J39"/>
    <mergeCell ref="C40:D40"/>
    <mergeCell ref="E40:F40"/>
    <mergeCell ref="G40:H40"/>
    <mergeCell ref="I40:J40"/>
    <mergeCell ref="C37:D37"/>
    <mergeCell ref="E37:F37"/>
    <mergeCell ref="G37:H37"/>
    <mergeCell ref="I37:J37"/>
    <mergeCell ref="C38:D38"/>
    <mergeCell ref="E38:F38"/>
    <mergeCell ref="G38:H38"/>
    <mergeCell ref="I38:J38"/>
    <mergeCell ref="C39:D39"/>
    <mergeCell ref="E39:F39"/>
    <mergeCell ref="G39:H39"/>
    <mergeCell ref="C43:D43"/>
    <mergeCell ref="E43:F43"/>
    <mergeCell ref="G43:H43"/>
    <mergeCell ref="I43:J43"/>
    <mergeCell ref="C44:D44"/>
    <mergeCell ref="E44:F44"/>
    <mergeCell ref="G44:H44"/>
    <mergeCell ref="I44:J44"/>
    <mergeCell ref="C41:D41"/>
    <mergeCell ref="E41:F41"/>
    <mergeCell ref="G41:H41"/>
    <mergeCell ref="I41:J41"/>
    <mergeCell ref="C42:D42"/>
    <mergeCell ref="E42:F42"/>
    <mergeCell ref="G42:H42"/>
    <mergeCell ref="I42:J42"/>
    <mergeCell ref="B49:B59"/>
    <mergeCell ref="C49:C50"/>
    <mergeCell ref="D49:D50"/>
    <mergeCell ref="E49:J49"/>
    <mergeCell ref="C59:D59"/>
    <mergeCell ref="E59:J59"/>
    <mergeCell ref="C45:D45"/>
    <mergeCell ref="E45:F45"/>
    <mergeCell ref="G45:H45"/>
    <mergeCell ref="I45:J45"/>
    <mergeCell ref="B46:B48"/>
    <mergeCell ref="C46:D46"/>
    <mergeCell ref="E46:F46"/>
    <mergeCell ref="G46:J46"/>
    <mergeCell ref="C47:D47"/>
    <mergeCell ref="E47:F47"/>
    <mergeCell ref="G47:J47"/>
    <mergeCell ref="C48:D48"/>
    <mergeCell ref="E48:F48"/>
    <mergeCell ref="G48:J48"/>
    <mergeCell ref="B32:B45"/>
    <mergeCell ref="C32:D32"/>
    <mergeCell ref="E32:F32"/>
    <mergeCell ref="G32:H32"/>
  </mergeCells>
  <phoneticPr fontId="4"/>
  <pageMargins left="0.23622047244094491" right="0.23622047244094491" top="0.74803149606299213" bottom="0.19685039370078741" header="0.31496062992125984" footer="0.31496062992125984"/>
  <pageSetup paperSize="9" scale="67" fitToHeight="0" orientation="portrait" r:id="rId1"/>
  <headerFooter>
    <oddHeader xml:space="preserve">&amp;R様式2-1　特養・老健・医療院・特定施設
</oddHeader>
  </headerFooter>
  <rowBreaks count="1" manualBreakCount="1">
    <brk id="3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65"/>
  <sheetViews>
    <sheetView showGridLines="0" topLeftCell="A17" zoomScale="85" zoomScaleNormal="85" workbookViewId="0">
      <selection activeCell="E8" sqref="E8:J8"/>
    </sheetView>
  </sheetViews>
  <sheetFormatPr defaultRowHeight="30" customHeight="1" x14ac:dyDescent="0.15"/>
  <cols>
    <col min="1" max="1" width="5.875" style="25" customWidth="1"/>
    <col min="2" max="2" width="13.75" style="537" customWidth="1"/>
    <col min="3" max="10" width="16.375" style="538" customWidth="1"/>
    <col min="11" max="16384" width="9" style="25"/>
  </cols>
  <sheetData>
    <row r="1" spans="1:11" ht="30" customHeight="1" x14ac:dyDescent="0.15">
      <c r="B1" s="653" t="s">
        <v>406</v>
      </c>
      <c r="C1" s="653"/>
      <c r="D1" s="653"/>
      <c r="E1" s="653"/>
      <c r="F1" s="653"/>
      <c r="G1" s="653"/>
      <c r="H1" s="653"/>
      <c r="I1" s="653"/>
      <c r="J1" s="653"/>
      <c r="K1" s="26"/>
    </row>
    <row r="2" spans="1:11" ht="30" customHeight="1" x14ac:dyDescent="0.15">
      <c r="B2" s="520"/>
      <c r="C2" s="520"/>
      <c r="D2" s="520"/>
      <c r="E2" s="520"/>
      <c r="F2" s="520"/>
      <c r="G2" s="520"/>
      <c r="H2" s="520"/>
      <c r="I2" s="520"/>
      <c r="J2" s="520"/>
      <c r="K2" s="26"/>
    </row>
    <row r="3" spans="1:11" ht="30" customHeight="1" x14ac:dyDescent="0.15">
      <c r="B3" s="520"/>
      <c r="C3" s="520"/>
      <c r="D3" s="520"/>
      <c r="E3" s="520"/>
      <c r="F3" s="520"/>
      <c r="G3" s="520"/>
      <c r="H3" s="520"/>
      <c r="I3" s="520"/>
      <c r="J3" s="520"/>
      <c r="K3" s="26"/>
    </row>
    <row r="4" spans="1:11" ht="30" customHeight="1" x14ac:dyDescent="0.15">
      <c r="A4" s="27"/>
      <c r="B4" s="521"/>
      <c r="C4" s="520"/>
      <c r="D4" s="520"/>
      <c r="E4" s="520"/>
      <c r="F4" s="520"/>
      <c r="G4" s="520"/>
      <c r="H4" s="520"/>
      <c r="I4" s="520"/>
      <c r="J4" s="520"/>
      <c r="K4" s="27"/>
    </row>
    <row r="5" spans="1:11" ht="14.25" x14ac:dyDescent="0.15">
      <c r="B5" s="619" t="s">
        <v>11</v>
      </c>
      <c r="C5" s="645" t="s">
        <v>12</v>
      </c>
      <c r="D5" s="646"/>
      <c r="E5" s="627"/>
      <c r="F5" s="627"/>
      <c r="G5" s="623" t="s">
        <v>12</v>
      </c>
      <c r="H5" s="623"/>
      <c r="I5" s="627"/>
      <c r="J5" s="627"/>
    </row>
    <row r="6" spans="1:11" ht="30" customHeight="1" x14ac:dyDescent="0.15">
      <c r="B6" s="619"/>
      <c r="C6" s="645" t="s">
        <v>147</v>
      </c>
      <c r="D6" s="646"/>
      <c r="E6" s="627"/>
      <c r="F6" s="627"/>
      <c r="G6" s="623" t="s">
        <v>148</v>
      </c>
      <c r="H6" s="623"/>
      <c r="I6" s="627"/>
      <c r="J6" s="627"/>
    </row>
    <row r="7" spans="1:11" ht="30" customHeight="1" x14ac:dyDescent="0.15">
      <c r="B7" s="619"/>
      <c r="C7" s="645" t="s">
        <v>15</v>
      </c>
      <c r="D7" s="646"/>
      <c r="E7" s="627"/>
      <c r="F7" s="627"/>
      <c r="G7" s="627"/>
      <c r="H7" s="627"/>
      <c r="I7" s="627"/>
      <c r="J7" s="627"/>
    </row>
    <row r="8" spans="1:11" ht="30" customHeight="1" x14ac:dyDescent="0.15">
      <c r="B8" s="619"/>
      <c r="C8" s="660" t="s">
        <v>16</v>
      </c>
      <c r="D8" s="661"/>
      <c r="E8" s="627"/>
      <c r="F8" s="627"/>
      <c r="G8" s="627"/>
      <c r="H8" s="627"/>
      <c r="I8" s="627"/>
      <c r="J8" s="627"/>
    </row>
    <row r="9" spans="1:11" ht="30" customHeight="1" x14ac:dyDescent="0.15">
      <c r="B9" s="619"/>
      <c r="C9" s="645" t="s">
        <v>17</v>
      </c>
      <c r="D9" s="646"/>
      <c r="E9" s="627"/>
      <c r="F9" s="627"/>
      <c r="G9" s="624" t="s">
        <v>18</v>
      </c>
      <c r="H9" s="624"/>
      <c r="I9" s="627"/>
      <c r="J9" s="627"/>
    </row>
    <row r="10" spans="1:11" ht="30" customHeight="1" x14ac:dyDescent="0.15">
      <c r="B10" s="619" t="s">
        <v>19</v>
      </c>
      <c r="C10" s="645" t="s">
        <v>12</v>
      </c>
      <c r="D10" s="646"/>
      <c r="E10" s="647"/>
      <c r="F10" s="648"/>
      <c r="G10" s="648"/>
      <c r="H10" s="648"/>
      <c r="I10" s="648"/>
      <c r="J10" s="649"/>
    </row>
    <row r="11" spans="1:11" ht="30" customHeight="1" x14ac:dyDescent="0.15">
      <c r="B11" s="619"/>
      <c r="C11" s="645" t="s">
        <v>21</v>
      </c>
      <c r="D11" s="646"/>
      <c r="E11" s="650"/>
      <c r="F11" s="651"/>
      <c r="G11" s="651"/>
      <c r="H11" s="651"/>
      <c r="I11" s="651"/>
      <c r="J11" s="652"/>
    </row>
    <row r="12" spans="1:11" ht="45" customHeight="1" x14ac:dyDescent="0.15">
      <c r="B12" s="619"/>
      <c r="C12" s="645" t="s">
        <v>381</v>
      </c>
      <c r="D12" s="646"/>
      <c r="E12" s="654" t="s">
        <v>382</v>
      </c>
      <c r="F12" s="655"/>
      <c r="G12" s="645" t="s">
        <v>383</v>
      </c>
      <c r="H12" s="646"/>
      <c r="I12" s="656" t="s">
        <v>384</v>
      </c>
      <c r="J12" s="657"/>
    </row>
    <row r="13" spans="1:11" ht="30" customHeight="1" x14ac:dyDescent="0.15">
      <c r="B13" s="619"/>
      <c r="C13" s="645" t="s">
        <v>385</v>
      </c>
      <c r="D13" s="646"/>
      <c r="E13" s="658" t="s">
        <v>407</v>
      </c>
      <c r="F13" s="659"/>
      <c r="G13" s="522"/>
      <c r="H13" s="522"/>
      <c r="I13" s="523"/>
      <c r="J13" s="524"/>
    </row>
    <row r="14" spans="1:11" ht="30" customHeight="1" x14ac:dyDescent="0.15">
      <c r="B14" s="619"/>
      <c r="C14" s="645" t="s">
        <v>386</v>
      </c>
      <c r="D14" s="646"/>
      <c r="E14" s="632" t="s">
        <v>24</v>
      </c>
      <c r="F14" s="632"/>
      <c r="G14" s="619" t="s">
        <v>387</v>
      </c>
      <c r="H14" s="619"/>
      <c r="I14" s="632" t="s">
        <v>24</v>
      </c>
      <c r="J14" s="632"/>
    </row>
    <row r="15" spans="1:11" ht="30" customHeight="1" x14ac:dyDescent="0.15">
      <c r="B15" s="619" t="s">
        <v>29</v>
      </c>
      <c r="C15" s="645" t="s">
        <v>15</v>
      </c>
      <c r="D15" s="646"/>
      <c r="E15" s="627"/>
      <c r="F15" s="627"/>
      <c r="G15" s="623" t="s">
        <v>388</v>
      </c>
      <c r="H15" s="623"/>
      <c r="I15" s="640" t="s">
        <v>389</v>
      </c>
      <c r="J15" s="641"/>
    </row>
    <row r="16" spans="1:11" ht="30" customHeight="1" x14ac:dyDescent="0.15">
      <c r="B16" s="619"/>
      <c r="C16" s="624" t="s">
        <v>31</v>
      </c>
      <c r="D16" s="624"/>
      <c r="E16" s="632" t="s">
        <v>32</v>
      </c>
      <c r="F16" s="632"/>
      <c r="G16" s="623"/>
      <c r="H16" s="623"/>
      <c r="I16" s="641"/>
      <c r="J16" s="641"/>
    </row>
    <row r="17" spans="2:10" ht="30" customHeight="1" x14ac:dyDescent="0.15">
      <c r="B17" s="637" t="s">
        <v>41</v>
      </c>
      <c r="C17" s="645" t="s">
        <v>42</v>
      </c>
      <c r="D17" s="646"/>
      <c r="E17" s="662" t="s">
        <v>43</v>
      </c>
      <c r="F17" s="663"/>
      <c r="G17" s="635" t="s">
        <v>44</v>
      </c>
      <c r="H17" s="636"/>
      <c r="I17" s="644" t="s">
        <v>45</v>
      </c>
      <c r="J17" s="644"/>
    </row>
    <row r="18" spans="2:10" ht="30" customHeight="1" x14ac:dyDescent="0.15">
      <c r="B18" s="638"/>
      <c r="C18" s="645" t="s">
        <v>46</v>
      </c>
      <c r="D18" s="646"/>
      <c r="E18" s="642"/>
      <c r="F18" s="643"/>
      <c r="G18" s="635" t="s">
        <v>47</v>
      </c>
      <c r="H18" s="636"/>
      <c r="I18" s="644" t="s">
        <v>45</v>
      </c>
      <c r="J18" s="644"/>
    </row>
    <row r="19" spans="2:10" ht="60" customHeight="1" x14ac:dyDescent="0.15">
      <c r="B19" s="525" t="s">
        <v>48</v>
      </c>
      <c r="C19" s="635" t="s">
        <v>49</v>
      </c>
      <c r="D19" s="636"/>
      <c r="E19" s="642" t="s">
        <v>50</v>
      </c>
      <c r="F19" s="643"/>
      <c r="G19" s="635" t="s">
        <v>51</v>
      </c>
      <c r="H19" s="636"/>
      <c r="I19" s="644" t="s">
        <v>52</v>
      </c>
      <c r="J19" s="644"/>
    </row>
    <row r="20" spans="2:10" ht="60" customHeight="1" x14ac:dyDescent="0.15">
      <c r="B20" s="525" t="s">
        <v>53</v>
      </c>
      <c r="C20" s="664" t="s">
        <v>54</v>
      </c>
      <c r="D20" s="664"/>
      <c r="E20" s="664"/>
      <c r="F20" s="664"/>
      <c r="G20" s="664"/>
      <c r="H20" s="664"/>
      <c r="I20" s="664"/>
      <c r="J20" s="664"/>
    </row>
    <row r="21" spans="2:10" ht="30" customHeight="1" x14ac:dyDescent="0.15">
      <c r="B21" s="619" t="s">
        <v>60</v>
      </c>
      <c r="C21" s="624" t="s">
        <v>61</v>
      </c>
      <c r="D21" s="624"/>
      <c r="E21" s="627" t="s">
        <v>62</v>
      </c>
      <c r="F21" s="627"/>
      <c r="G21" s="627"/>
      <c r="H21" s="627"/>
      <c r="I21" s="627"/>
      <c r="J21" s="627"/>
    </row>
    <row r="22" spans="2:10" ht="30" customHeight="1" x14ac:dyDescent="0.15">
      <c r="B22" s="619"/>
      <c r="C22" s="624" t="s">
        <v>63</v>
      </c>
      <c r="D22" s="624"/>
      <c r="E22" s="627" t="s">
        <v>64</v>
      </c>
      <c r="F22" s="627"/>
      <c r="G22" s="627"/>
      <c r="H22" s="627"/>
      <c r="I22" s="627"/>
      <c r="J22" s="627"/>
    </row>
    <row r="23" spans="2:10" ht="30" customHeight="1" x14ac:dyDescent="0.15">
      <c r="B23" s="525" t="s">
        <v>390</v>
      </c>
      <c r="C23" s="624" t="s">
        <v>65</v>
      </c>
      <c r="D23" s="624"/>
      <c r="E23" s="632" t="s">
        <v>66</v>
      </c>
      <c r="F23" s="632"/>
      <c r="G23" s="624" t="s">
        <v>67</v>
      </c>
      <c r="H23" s="624"/>
      <c r="I23" s="632" t="s">
        <v>66</v>
      </c>
      <c r="J23" s="632"/>
    </row>
    <row r="24" spans="2:10" ht="30" customHeight="1" x14ac:dyDescent="0.15">
      <c r="B24" s="619" t="s">
        <v>391</v>
      </c>
      <c r="C24" s="628" t="s">
        <v>70</v>
      </c>
      <c r="D24" s="629"/>
      <c r="E24" s="630" t="s">
        <v>71</v>
      </c>
      <c r="F24" s="631"/>
      <c r="G24" s="628" t="s">
        <v>72</v>
      </c>
      <c r="H24" s="629"/>
      <c r="I24" s="632" t="s">
        <v>73</v>
      </c>
      <c r="J24" s="632"/>
    </row>
    <row r="25" spans="2:10" ht="45" customHeight="1" x14ac:dyDescent="0.15">
      <c r="B25" s="619"/>
      <c r="C25" s="635" t="s">
        <v>392</v>
      </c>
      <c r="D25" s="636"/>
      <c r="E25" s="633" t="s">
        <v>32</v>
      </c>
      <c r="F25" s="634"/>
      <c r="G25" s="625" t="s">
        <v>393</v>
      </c>
      <c r="H25" s="639"/>
      <c r="I25" s="632" t="s">
        <v>32</v>
      </c>
      <c r="J25" s="632"/>
    </row>
    <row r="26" spans="2:10" ht="30" customHeight="1" x14ac:dyDescent="0.15">
      <c r="B26" s="619"/>
      <c r="C26" s="635" t="s">
        <v>78</v>
      </c>
      <c r="D26" s="636"/>
      <c r="E26" s="633" t="s">
        <v>79</v>
      </c>
      <c r="F26" s="634"/>
      <c r="G26" s="635" t="s">
        <v>80</v>
      </c>
      <c r="H26" s="636"/>
      <c r="I26" s="632" t="s">
        <v>81</v>
      </c>
      <c r="J26" s="632"/>
    </row>
    <row r="27" spans="2:10" ht="60" customHeight="1" x14ac:dyDescent="0.15">
      <c r="B27" s="637" t="s">
        <v>82</v>
      </c>
      <c r="C27" s="635" t="s">
        <v>34</v>
      </c>
      <c r="D27" s="636"/>
      <c r="E27" s="625" t="s">
        <v>394</v>
      </c>
      <c r="F27" s="639"/>
      <c r="G27" s="625" t="s">
        <v>36</v>
      </c>
      <c r="H27" s="639"/>
      <c r="I27" s="619" t="s">
        <v>37</v>
      </c>
      <c r="J27" s="619"/>
    </row>
    <row r="28" spans="2:10" ht="60.75" customHeight="1" x14ac:dyDescent="0.15">
      <c r="B28" s="638"/>
      <c r="C28" s="656" t="s">
        <v>395</v>
      </c>
      <c r="D28" s="657"/>
      <c r="E28" s="642" t="s">
        <v>84</v>
      </c>
      <c r="F28" s="643"/>
      <c r="G28" s="642"/>
      <c r="H28" s="643"/>
      <c r="I28" s="667" t="s">
        <v>40</v>
      </c>
      <c r="J28" s="667"/>
    </row>
    <row r="29" spans="2:10" ht="69.95" customHeight="1" x14ac:dyDescent="0.15">
      <c r="B29" s="619" t="s">
        <v>85</v>
      </c>
      <c r="C29" s="645" t="s">
        <v>86</v>
      </c>
      <c r="D29" s="646"/>
      <c r="E29" s="635" t="s">
        <v>87</v>
      </c>
      <c r="F29" s="636"/>
      <c r="G29" s="625" t="s">
        <v>396</v>
      </c>
      <c r="H29" s="639"/>
      <c r="I29" s="619" t="s">
        <v>89</v>
      </c>
      <c r="J29" s="619"/>
    </row>
    <row r="30" spans="2:10" ht="50.1" customHeight="1" x14ac:dyDescent="0.15">
      <c r="B30" s="619"/>
      <c r="C30" s="645" t="s">
        <v>90</v>
      </c>
      <c r="D30" s="646"/>
      <c r="E30" s="656" t="s">
        <v>91</v>
      </c>
      <c r="F30" s="657"/>
      <c r="G30" s="665"/>
      <c r="H30" s="666"/>
      <c r="I30" s="640" t="s">
        <v>397</v>
      </c>
      <c r="J30" s="641"/>
    </row>
    <row r="31" spans="2:10" ht="50.1" customHeight="1" x14ac:dyDescent="0.15">
      <c r="B31" s="619"/>
      <c r="C31" s="645" t="s">
        <v>93</v>
      </c>
      <c r="D31" s="646"/>
      <c r="E31" s="656" t="s">
        <v>94</v>
      </c>
      <c r="F31" s="657"/>
      <c r="G31" s="665"/>
      <c r="H31" s="666"/>
      <c r="I31" s="640" t="s">
        <v>397</v>
      </c>
      <c r="J31" s="640"/>
    </row>
    <row r="32" spans="2:10" ht="50.1" customHeight="1" x14ac:dyDescent="0.15">
      <c r="B32" s="619"/>
      <c r="C32" s="645" t="s">
        <v>95</v>
      </c>
      <c r="D32" s="646"/>
      <c r="E32" s="665" t="s">
        <v>96</v>
      </c>
      <c r="F32" s="666"/>
      <c r="G32" s="665"/>
      <c r="H32" s="666"/>
      <c r="I32" s="640" t="s">
        <v>397</v>
      </c>
      <c r="J32" s="640"/>
    </row>
    <row r="33" spans="2:10" ht="50.1" customHeight="1" x14ac:dyDescent="0.15">
      <c r="B33" s="619"/>
      <c r="C33" s="645" t="s">
        <v>97</v>
      </c>
      <c r="D33" s="646"/>
      <c r="E33" s="665" t="s">
        <v>96</v>
      </c>
      <c r="F33" s="666"/>
      <c r="G33" s="665"/>
      <c r="H33" s="666"/>
      <c r="I33" s="640" t="s">
        <v>397</v>
      </c>
      <c r="J33" s="640"/>
    </row>
    <row r="34" spans="2:10" ht="50.1" customHeight="1" x14ac:dyDescent="0.15">
      <c r="B34" s="619"/>
      <c r="C34" s="645" t="s">
        <v>98</v>
      </c>
      <c r="D34" s="646"/>
      <c r="E34" s="665" t="s">
        <v>96</v>
      </c>
      <c r="F34" s="666"/>
      <c r="G34" s="665"/>
      <c r="H34" s="666"/>
      <c r="I34" s="640" t="s">
        <v>397</v>
      </c>
      <c r="J34" s="640"/>
    </row>
    <row r="35" spans="2:10" ht="50.1" customHeight="1" x14ac:dyDescent="0.15">
      <c r="B35" s="619"/>
      <c r="C35" s="645" t="s">
        <v>100</v>
      </c>
      <c r="D35" s="646"/>
      <c r="E35" s="665" t="s">
        <v>96</v>
      </c>
      <c r="F35" s="666"/>
      <c r="G35" s="665"/>
      <c r="H35" s="666"/>
      <c r="I35" s="640" t="s">
        <v>397</v>
      </c>
      <c r="J35" s="640"/>
    </row>
    <row r="36" spans="2:10" ht="50.1" customHeight="1" x14ac:dyDescent="0.15">
      <c r="B36" s="619"/>
      <c r="C36" s="645" t="s">
        <v>102</v>
      </c>
      <c r="D36" s="646"/>
      <c r="E36" s="665" t="s">
        <v>96</v>
      </c>
      <c r="F36" s="666"/>
      <c r="G36" s="665"/>
      <c r="H36" s="666"/>
      <c r="I36" s="640" t="s">
        <v>397</v>
      </c>
      <c r="J36" s="640"/>
    </row>
    <row r="37" spans="2:10" ht="50.1" customHeight="1" x14ac:dyDescent="0.15">
      <c r="B37" s="619"/>
      <c r="C37" s="645" t="s">
        <v>103</v>
      </c>
      <c r="D37" s="646"/>
      <c r="E37" s="665" t="s">
        <v>96</v>
      </c>
      <c r="F37" s="666"/>
      <c r="G37" s="665"/>
      <c r="H37" s="666"/>
      <c r="I37" s="640" t="s">
        <v>397</v>
      </c>
      <c r="J37" s="640"/>
    </row>
    <row r="38" spans="2:10" ht="50.1" customHeight="1" x14ac:dyDescent="0.15">
      <c r="B38" s="619"/>
      <c r="C38" s="645" t="s">
        <v>106</v>
      </c>
      <c r="D38" s="646"/>
      <c r="E38" s="665" t="s">
        <v>96</v>
      </c>
      <c r="F38" s="666"/>
      <c r="G38" s="665"/>
      <c r="H38" s="666"/>
      <c r="I38" s="640" t="s">
        <v>397</v>
      </c>
      <c r="J38" s="640"/>
    </row>
    <row r="39" spans="2:10" ht="50.1" customHeight="1" x14ac:dyDescent="0.15">
      <c r="B39" s="619"/>
      <c r="C39" s="645" t="s">
        <v>106</v>
      </c>
      <c r="D39" s="646"/>
      <c r="E39" s="665" t="s">
        <v>96</v>
      </c>
      <c r="F39" s="666"/>
      <c r="G39" s="665"/>
      <c r="H39" s="666"/>
      <c r="I39" s="640" t="s">
        <v>397</v>
      </c>
      <c r="J39" s="640"/>
    </row>
    <row r="40" spans="2:10" ht="50.1" customHeight="1" x14ac:dyDescent="0.15">
      <c r="B40" s="619"/>
      <c r="C40" s="645" t="s">
        <v>106</v>
      </c>
      <c r="D40" s="646"/>
      <c r="E40" s="665" t="s">
        <v>96</v>
      </c>
      <c r="F40" s="666"/>
      <c r="G40" s="665"/>
      <c r="H40" s="666"/>
      <c r="I40" s="640" t="s">
        <v>397</v>
      </c>
      <c r="J40" s="640"/>
    </row>
    <row r="41" spans="2:10" ht="45" customHeight="1" x14ac:dyDescent="0.15">
      <c r="B41" s="619" t="s">
        <v>107</v>
      </c>
      <c r="C41" s="645" t="s">
        <v>86</v>
      </c>
      <c r="D41" s="646"/>
      <c r="E41" s="635" t="s">
        <v>87</v>
      </c>
      <c r="F41" s="636"/>
      <c r="G41" s="583" t="s">
        <v>6</v>
      </c>
      <c r="H41" s="597"/>
      <c r="I41" s="597"/>
      <c r="J41" s="584"/>
    </row>
    <row r="42" spans="2:10" ht="45" customHeight="1" x14ac:dyDescent="0.15">
      <c r="B42" s="619"/>
      <c r="C42" s="583" t="s">
        <v>368</v>
      </c>
      <c r="D42" s="584"/>
      <c r="E42" s="568" t="s">
        <v>337</v>
      </c>
      <c r="F42" s="569"/>
      <c r="G42" s="620"/>
      <c r="H42" s="621"/>
      <c r="I42" s="621"/>
      <c r="J42" s="622"/>
    </row>
    <row r="43" spans="2:10" ht="45" customHeight="1" x14ac:dyDescent="0.15">
      <c r="B43" s="619"/>
      <c r="C43" s="583" t="s">
        <v>369</v>
      </c>
      <c r="D43" s="584"/>
      <c r="E43" s="656" t="s">
        <v>108</v>
      </c>
      <c r="F43" s="657"/>
      <c r="G43" s="620"/>
      <c r="H43" s="621"/>
      <c r="I43" s="621"/>
      <c r="J43" s="622"/>
    </row>
    <row r="44" spans="2:10" ht="45" customHeight="1" x14ac:dyDescent="0.15">
      <c r="B44" s="623" t="s">
        <v>109</v>
      </c>
      <c r="C44" s="624" t="s">
        <v>110</v>
      </c>
      <c r="D44" s="624" t="s">
        <v>398</v>
      </c>
      <c r="E44" s="624" t="s">
        <v>111</v>
      </c>
      <c r="F44" s="624"/>
      <c r="G44" s="624"/>
      <c r="H44" s="624"/>
      <c r="I44" s="624"/>
      <c r="J44" s="624"/>
    </row>
    <row r="45" spans="2:10" ht="30" customHeight="1" x14ac:dyDescent="0.15">
      <c r="B45" s="623"/>
      <c r="C45" s="624"/>
      <c r="D45" s="624"/>
      <c r="E45" s="526" t="s">
        <v>112</v>
      </c>
      <c r="F45" s="527" t="s">
        <v>113</v>
      </c>
      <c r="G45" s="527" t="s">
        <v>114</v>
      </c>
      <c r="H45" s="526" t="s">
        <v>115</v>
      </c>
      <c r="I45" s="526" t="s">
        <v>116</v>
      </c>
      <c r="J45" s="526" t="s">
        <v>149</v>
      </c>
    </row>
    <row r="46" spans="2:10" ht="30" customHeight="1" x14ac:dyDescent="0.15">
      <c r="B46" s="623"/>
      <c r="C46" s="528" t="s">
        <v>399</v>
      </c>
      <c r="D46" s="529"/>
      <c r="E46" s="530"/>
      <c r="F46" s="530"/>
      <c r="G46" s="529"/>
      <c r="H46" s="529"/>
      <c r="I46" s="529"/>
      <c r="J46" s="529"/>
    </row>
    <row r="47" spans="2:10" ht="30" customHeight="1" x14ac:dyDescent="0.15">
      <c r="B47" s="623"/>
      <c r="C47" s="528" t="s">
        <v>117</v>
      </c>
      <c r="D47" s="529"/>
      <c r="E47" s="530"/>
      <c r="F47" s="530"/>
      <c r="G47" s="529"/>
      <c r="H47" s="529"/>
      <c r="I47" s="529"/>
      <c r="J47" s="529"/>
    </row>
    <row r="48" spans="2:10" ht="30" customHeight="1" x14ac:dyDescent="0.15">
      <c r="B48" s="623"/>
      <c r="C48" s="528" t="s">
        <v>400</v>
      </c>
      <c r="D48" s="529"/>
      <c r="E48" s="530"/>
      <c r="F48" s="530"/>
      <c r="G48" s="529"/>
      <c r="H48" s="529"/>
      <c r="I48" s="529"/>
      <c r="J48" s="529"/>
    </row>
    <row r="49" spans="2:10" ht="30" customHeight="1" x14ac:dyDescent="0.15">
      <c r="B49" s="623"/>
      <c r="C49" s="528" t="s">
        <v>401</v>
      </c>
      <c r="D49" s="529"/>
      <c r="E49" s="530"/>
      <c r="F49" s="530"/>
      <c r="G49" s="529"/>
      <c r="H49" s="529"/>
      <c r="I49" s="529"/>
      <c r="J49" s="529"/>
    </row>
    <row r="50" spans="2:10" ht="30" customHeight="1" x14ac:dyDescent="0.15">
      <c r="B50" s="623"/>
      <c r="C50" s="526" t="s">
        <v>357</v>
      </c>
      <c r="D50" s="529"/>
      <c r="E50" s="530"/>
      <c r="F50" s="530"/>
      <c r="G50" s="529"/>
      <c r="H50" s="529"/>
      <c r="I50" s="529"/>
      <c r="J50" s="529"/>
    </row>
    <row r="51" spans="2:10" ht="30" customHeight="1" x14ac:dyDescent="0.15">
      <c r="B51" s="623"/>
      <c r="C51" s="528" t="s">
        <v>118</v>
      </c>
      <c r="D51" s="529"/>
      <c r="E51" s="530"/>
      <c r="F51" s="530"/>
      <c r="G51" s="529"/>
      <c r="H51" s="529"/>
      <c r="I51" s="529"/>
      <c r="J51" s="529"/>
    </row>
    <row r="52" spans="2:10" ht="30" customHeight="1" x14ac:dyDescent="0.15">
      <c r="B52" s="623"/>
      <c r="C52" s="625" t="s">
        <v>402</v>
      </c>
      <c r="D52" s="626"/>
      <c r="E52" s="627"/>
      <c r="F52" s="627"/>
      <c r="G52" s="627"/>
      <c r="H52" s="627"/>
      <c r="I52" s="627"/>
      <c r="J52" s="627"/>
    </row>
    <row r="53" spans="2:10" ht="30" customHeight="1" x14ac:dyDescent="0.15">
      <c r="B53" s="531"/>
      <c r="C53" s="532"/>
      <c r="D53" s="532"/>
      <c r="E53" s="533"/>
      <c r="F53" s="533"/>
      <c r="G53" s="533"/>
      <c r="H53" s="533"/>
      <c r="I53" s="533"/>
      <c r="J53" s="533"/>
    </row>
    <row r="54" spans="2:10" ht="20.100000000000001" customHeight="1" x14ac:dyDescent="0.15">
      <c r="B54" s="534" t="s">
        <v>403</v>
      </c>
      <c r="C54" s="535"/>
      <c r="D54" s="535"/>
      <c r="E54" s="534"/>
      <c r="F54" s="534"/>
      <c r="G54" s="532"/>
      <c r="H54" s="532"/>
      <c r="I54" s="532"/>
      <c r="J54" s="532"/>
    </row>
    <row r="55" spans="2:10" ht="20.100000000000001" customHeight="1" x14ac:dyDescent="0.15">
      <c r="B55" s="534" t="s">
        <v>404</v>
      </c>
      <c r="C55" s="536"/>
      <c r="D55" s="536"/>
      <c r="E55" s="534"/>
      <c r="F55" s="534"/>
      <c r="G55" s="532"/>
      <c r="H55" s="532"/>
      <c r="I55" s="532"/>
      <c r="J55" s="532"/>
    </row>
    <row r="56" spans="2:10" ht="20.100000000000001" customHeight="1" x14ac:dyDescent="0.15">
      <c r="B56" s="534" t="s">
        <v>405</v>
      </c>
      <c r="C56" s="534"/>
      <c r="D56" s="534"/>
      <c r="E56" s="534"/>
      <c r="F56" s="534"/>
      <c r="G56" s="532"/>
      <c r="H56" s="532"/>
      <c r="I56" s="532"/>
      <c r="J56" s="532"/>
    </row>
    <row r="57" spans="2:10" ht="19.5" customHeight="1" x14ac:dyDescent="0.15">
      <c r="B57" s="515" t="s">
        <v>363</v>
      </c>
    </row>
    <row r="62" spans="2:10" ht="19.5" customHeight="1" x14ac:dyDescent="0.15"/>
    <row r="63" spans="2:10" ht="19.5" customHeight="1" x14ac:dyDescent="0.15"/>
    <row r="64" spans="2:10" ht="19.5" customHeight="1" x14ac:dyDescent="0.15"/>
    <row r="65" ht="19.5" customHeight="1" x14ac:dyDescent="0.15"/>
  </sheetData>
  <mergeCells count="150">
    <mergeCell ref="I36:J36"/>
    <mergeCell ref="C37:D37"/>
    <mergeCell ref="E37:F37"/>
    <mergeCell ref="G37:H37"/>
    <mergeCell ref="I37:J37"/>
    <mergeCell ref="C42:D42"/>
    <mergeCell ref="E42:F42"/>
    <mergeCell ref="C43:D43"/>
    <mergeCell ref="E43:F43"/>
    <mergeCell ref="C40:D40"/>
    <mergeCell ref="E40:F40"/>
    <mergeCell ref="G40:H40"/>
    <mergeCell ref="I40:J40"/>
    <mergeCell ref="C41:D41"/>
    <mergeCell ref="E41:F41"/>
    <mergeCell ref="C33:D33"/>
    <mergeCell ref="E33:F33"/>
    <mergeCell ref="G33:H33"/>
    <mergeCell ref="I33:J33"/>
    <mergeCell ref="B29:B40"/>
    <mergeCell ref="C34:D34"/>
    <mergeCell ref="E34:F34"/>
    <mergeCell ref="G34:H34"/>
    <mergeCell ref="I34:J34"/>
    <mergeCell ref="C35:D35"/>
    <mergeCell ref="E35:F35"/>
    <mergeCell ref="G35:H35"/>
    <mergeCell ref="I35:J35"/>
    <mergeCell ref="C36:D36"/>
    <mergeCell ref="C38:D38"/>
    <mergeCell ref="E38:F38"/>
    <mergeCell ref="G38:H38"/>
    <mergeCell ref="I38:J38"/>
    <mergeCell ref="C39:D39"/>
    <mergeCell ref="E39:F39"/>
    <mergeCell ref="G39:H39"/>
    <mergeCell ref="I39:J39"/>
    <mergeCell ref="E36:F36"/>
    <mergeCell ref="G36:H36"/>
    <mergeCell ref="C31:D31"/>
    <mergeCell ref="E31:F31"/>
    <mergeCell ref="G31:H31"/>
    <mergeCell ref="I31:J31"/>
    <mergeCell ref="C28:D28"/>
    <mergeCell ref="E28:F28"/>
    <mergeCell ref="G28:H28"/>
    <mergeCell ref="I28:J28"/>
    <mergeCell ref="C32:D32"/>
    <mergeCell ref="E32:F32"/>
    <mergeCell ref="G32:H32"/>
    <mergeCell ref="I32:J32"/>
    <mergeCell ref="C23:D23"/>
    <mergeCell ref="E23:F23"/>
    <mergeCell ref="G23:H23"/>
    <mergeCell ref="I23:J23"/>
    <mergeCell ref="C29:D29"/>
    <mergeCell ref="E29:F29"/>
    <mergeCell ref="G29:H29"/>
    <mergeCell ref="I29:J29"/>
    <mergeCell ref="C30:D30"/>
    <mergeCell ref="C25:D25"/>
    <mergeCell ref="E25:F25"/>
    <mergeCell ref="G25:H25"/>
    <mergeCell ref="I25:J25"/>
    <mergeCell ref="C26:D26"/>
    <mergeCell ref="C27:D27"/>
    <mergeCell ref="E30:F30"/>
    <mergeCell ref="G30:H30"/>
    <mergeCell ref="I30:J30"/>
    <mergeCell ref="B21:B22"/>
    <mergeCell ref="C21:D21"/>
    <mergeCell ref="C22:D22"/>
    <mergeCell ref="E17:F17"/>
    <mergeCell ref="G17:H17"/>
    <mergeCell ref="I17:J17"/>
    <mergeCell ref="C18:D18"/>
    <mergeCell ref="C19:D19"/>
    <mergeCell ref="E19:F19"/>
    <mergeCell ref="G19:H19"/>
    <mergeCell ref="I19:J19"/>
    <mergeCell ref="C20:J20"/>
    <mergeCell ref="E21:J21"/>
    <mergeCell ref="E22:J22"/>
    <mergeCell ref="B1:J1"/>
    <mergeCell ref="B5:B9"/>
    <mergeCell ref="E8:J8"/>
    <mergeCell ref="E14:F14"/>
    <mergeCell ref="G14:H14"/>
    <mergeCell ref="I14:J14"/>
    <mergeCell ref="C12:D12"/>
    <mergeCell ref="E12:F12"/>
    <mergeCell ref="G12:H12"/>
    <mergeCell ref="I12:J12"/>
    <mergeCell ref="C11:D11"/>
    <mergeCell ref="C9:D9"/>
    <mergeCell ref="E9:F9"/>
    <mergeCell ref="G9:H9"/>
    <mergeCell ref="I9:J9"/>
    <mergeCell ref="C10:D10"/>
    <mergeCell ref="C13:D13"/>
    <mergeCell ref="E13:F13"/>
    <mergeCell ref="C14:D14"/>
    <mergeCell ref="C7:D7"/>
    <mergeCell ref="E7:J7"/>
    <mergeCell ref="C8:D8"/>
    <mergeCell ref="C5:D5"/>
    <mergeCell ref="E5:F5"/>
    <mergeCell ref="G5:H5"/>
    <mergeCell ref="I5:J5"/>
    <mergeCell ref="C6:D6"/>
    <mergeCell ref="E6:F6"/>
    <mergeCell ref="G6:H6"/>
    <mergeCell ref="I6:J6"/>
    <mergeCell ref="B10:B14"/>
    <mergeCell ref="E10:J10"/>
    <mergeCell ref="E11:J11"/>
    <mergeCell ref="B15:B16"/>
    <mergeCell ref="G15:H16"/>
    <mergeCell ref="I15:J16"/>
    <mergeCell ref="B17:B18"/>
    <mergeCell ref="E18:F18"/>
    <mergeCell ref="G18:H18"/>
    <mergeCell ref="I18:J18"/>
    <mergeCell ref="C15:D15"/>
    <mergeCell ref="E15:F15"/>
    <mergeCell ref="C16:D16"/>
    <mergeCell ref="E16:F16"/>
    <mergeCell ref="C17:D17"/>
    <mergeCell ref="B24:B26"/>
    <mergeCell ref="C24:D24"/>
    <mergeCell ref="E24:F24"/>
    <mergeCell ref="G24:H24"/>
    <mergeCell ref="I24:J24"/>
    <mergeCell ref="E26:F26"/>
    <mergeCell ref="G26:H26"/>
    <mergeCell ref="I26:J26"/>
    <mergeCell ref="B27:B28"/>
    <mergeCell ref="E27:F27"/>
    <mergeCell ref="G27:H27"/>
    <mergeCell ref="I27:J27"/>
    <mergeCell ref="B41:B43"/>
    <mergeCell ref="G41:J41"/>
    <mergeCell ref="G42:J42"/>
    <mergeCell ref="G43:J43"/>
    <mergeCell ref="B44:B52"/>
    <mergeCell ref="C44:C45"/>
    <mergeCell ref="D44:D45"/>
    <mergeCell ref="E44:J44"/>
    <mergeCell ref="C52:D52"/>
    <mergeCell ref="E52:J52"/>
  </mergeCells>
  <phoneticPr fontId="4"/>
  <pageMargins left="0.23622047244094491" right="0.23622047244094491" top="0.74803149606299213" bottom="0.19685039370078741" header="0.31496062992125984" footer="0.31496062992125984"/>
  <pageSetup paperSize="9" scale="67" fitToHeight="0" orientation="portrait" r:id="rId1"/>
  <headerFooter>
    <oddHeader xml:space="preserve">&amp;R様式2-2　ショート転換
</oddHead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ABF65-56A2-4CCD-BAE5-3562030CD750}">
  <sheetPr>
    <pageSetUpPr fitToPage="1"/>
  </sheetPr>
  <dimension ref="A1:K65"/>
  <sheetViews>
    <sheetView showGridLines="0" topLeftCell="A41" zoomScale="85" zoomScaleNormal="85" workbookViewId="0">
      <selection activeCell="I27" sqref="I27:J27"/>
    </sheetView>
  </sheetViews>
  <sheetFormatPr defaultRowHeight="30" customHeight="1" x14ac:dyDescent="0.15"/>
  <cols>
    <col min="1" max="1" width="5.875" style="25" customWidth="1"/>
    <col min="2" max="2" width="13.75" style="537" customWidth="1"/>
    <col min="3" max="10" width="16.375" style="538" customWidth="1"/>
    <col min="11" max="16384" width="9" style="25"/>
  </cols>
  <sheetData>
    <row r="1" spans="1:11" ht="30" customHeight="1" x14ac:dyDescent="0.15">
      <c r="B1" s="653" t="s">
        <v>406</v>
      </c>
      <c r="C1" s="653"/>
      <c r="D1" s="653"/>
      <c r="E1" s="653"/>
      <c r="F1" s="653"/>
      <c r="G1" s="653"/>
      <c r="H1" s="653"/>
      <c r="I1" s="653"/>
      <c r="J1" s="653"/>
      <c r="K1" s="26"/>
    </row>
    <row r="2" spans="1:11" ht="30" customHeight="1" x14ac:dyDescent="0.15">
      <c r="B2" s="520"/>
      <c r="C2" s="520"/>
      <c r="D2" s="520"/>
      <c r="E2" s="520"/>
      <c r="F2" s="520"/>
      <c r="G2" s="520"/>
      <c r="H2" s="520"/>
      <c r="I2" s="520"/>
      <c r="J2" s="520"/>
      <c r="K2" s="26"/>
    </row>
    <row r="3" spans="1:11" ht="30" customHeight="1" x14ac:dyDescent="0.15">
      <c r="B3" s="520"/>
      <c r="C3" s="520"/>
      <c r="D3" s="520"/>
      <c r="E3" s="520"/>
      <c r="F3" s="520"/>
      <c r="G3" s="520"/>
      <c r="H3" s="520"/>
      <c r="I3" s="520"/>
      <c r="J3" s="520"/>
      <c r="K3" s="26"/>
    </row>
    <row r="4" spans="1:11" ht="30" customHeight="1" x14ac:dyDescent="0.15">
      <c r="A4" s="27"/>
      <c r="B4" s="521"/>
      <c r="C4" s="520"/>
      <c r="D4" s="520"/>
      <c r="E4" s="520"/>
      <c r="F4" s="520"/>
      <c r="G4" s="520"/>
      <c r="H4" s="520"/>
      <c r="I4" s="520"/>
      <c r="J4" s="520"/>
      <c r="K4" s="27"/>
    </row>
    <row r="5" spans="1:11" ht="14.25" x14ac:dyDescent="0.15">
      <c r="B5" s="619" t="s">
        <v>11</v>
      </c>
      <c r="C5" s="645" t="s">
        <v>12</v>
      </c>
      <c r="D5" s="646"/>
      <c r="E5" s="627" t="s">
        <v>150</v>
      </c>
      <c r="F5" s="627"/>
      <c r="G5" s="623" t="s">
        <v>12</v>
      </c>
      <c r="H5" s="623"/>
      <c r="I5" s="627" t="s">
        <v>151</v>
      </c>
      <c r="J5" s="627"/>
    </row>
    <row r="6" spans="1:11" ht="30" customHeight="1" x14ac:dyDescent="0.15">
      <c r="B6" s="619"/>
      <c r="C6" s="645" t="s">
        <v>147</v>
      </c>
      <c r="D6" s="646"/>
      <c r="E6" s="627" t="s">
        <v>408</v>
      </c>
      <c r="F6" s="627"/>
      <c r="G6" s="623" t="s">
        <v>148</v>
      </c>
      <c r="H6" s="623"/>
      <c r="I6" s="627" t="s">
        <v>152</v>
      </c>
      <c r="J6" s="627"/>
    </row>
    <row r="7" spans="1:11" ht="30" customHeight="1" x14ac:dyDescent="0.15">
      <c r="B7" s="619"/>
      <c r="C7" s="645" t="s">
        <v>15</v>
      </c>
      <c r="D7" s="646"/>
      <c r="E7" s="627" t="s">
        <v>409</v>
      </c>
      <c r="F7" s="627"/>
      <c r="G7" s="627"/>
      <c r="H7" s="627"/>
      <c r="I7" s="627"/>
      <c r="J7" s="627"/>
    </row>
    <row r="8" spans="1:11" ht="30" customHeight="1" x14ac:dyDescent="0.15">
      <c r="B8" s="619"/>
      <c r="C8" s="660" t="s">
        <v>16</v>
      </c>
      <c r="D8" s="661"/>
      <c r="E8" s="627" t="s">
        <v>410</v>
      </c>
      <c r="F8" s="627"/>
      <c r="G8" s="627"/>
      <c r="H8" s="627"/>
      <c r="I8" s="627"/>
      <c r="J8" s="627"/>
    </row>
    <row r="9" spans="1:11" ht="30" customHeight="1" x14ac:dyDescent="0.15">
      <c r="B9" s="619"/>
      <c r="C9" s="645" t="s">
        <v>17</v>
      </c>
      <c r="D9" s="646"/>
      <c r="E9" s="627" t="s">
        <v>153</v>
      </c>
      <c r="F9" s="627"/>
      <c r="G9" s="624" t="s">
        <v>18</v>
      </c>
      <c r="H9" s="624"/>
      <c r="I9" s="627" t="s">
        <v>125</v>
      </c>
      <c r="J9" s="627"/>
    </row>
    <row r="10" spans="1:11" ht="30" customHeight="1" x14ac:dyDescent="0.15">
      <c r="B10" s="619" t="s">
        <v>19</v>
      </c>
      <c r="C10" s="645" t="s">
        <v>12</v>
      </c>
      <c r="D10" s="646"/>
      <c r="E10" s="642" t="s">
        <v>154</v>
      </c>
      <c r="F10" s="673"/>
      <c r="G10" s="673"/>
      <c r="H10" s="673"/>
      <c r="I10" s="673"/>
      <c r="J10" s="643"/>
    </row>
    <row r="11" spans="1:11" ht="30" customHeight="1" x14ac:dyDescent="0.15">
      <c r="B11" s="619"/>
      <c r="C11" s="645" t="s">
        <v>21</v>
      </c>
      <c r="D11" s="646"/>
      <c r="E11" s="669" t="s">
        <v>155</v>
      </c>
      <c r="F11" s="674"/>
      <c r="G11" s="674"/>
      <c r="H11" s="674"/>
      <c r="I11" s="674"/>
      <c r="J11" s="670"/>
    </row>
    <row r="12" spans="1:11" ht="45" customHeight="1" x14ac:dyDescent="0.15">
      <c r="B12" s="619"/>
      <c r="C12" s="645" t="s">
        <v>381</v>
      </c>
      <c r="D12" s="646"/>
      <c r="E12" s="654" t="s">
        <v>411</v>
      </c>
      <c r="F12" s="655"/>
      <c r="G12" s="645" t="s">
        <v>383</v>
      </c>
      <c r="H12" s="646"/>
      <c r="I12" s="675" t="s">
        <v>412</v>
      </c>
      <c r="J12" s="676"/>
    </row>
    <row r="13" spans="1:11" ht="30" customHeight="1" x14ac:dyDescent="0.15">
      <c r="B13" s="619"/>
      <c r="C13" s="645" t="s">
        <v>385</v>
      </c>
      <c r="D13" s="646"/>
      <c r="E13" s="671">
        <v>40269</v>
      </c>
      <c r="F13" s="672"/>
      <c r="G13" s="522"/>
      <c r="H13" s="522"/>
      <c r="I13" s="523"/>
      <c r="J13" s="524"/>
    </row>
    <row r="14" spans="1:11" ht="30" customHeight="1" x14ac:dyDescent="0.15">
      <c r="B14" s="619"/>
      <c r="C14" s="645" t="s">
        <v>386</v>
      </c>
      <c r="D14" s="646"/>
      <c r="E14" s="627" t="s">
        <v>156</v>
      </c>
      <c r="F14" s="627"/>
      <c r="G14" s="619" t="s">
        <v>387</v>
      </c>
      <c r="H14" s="619"/>
      <c r="I14" s="627" t="s">
        <v>413</v>
      </c>
      <c r="J14" s="627"/>
    </row>
    <row r="15" spans="1:11" ht="30" customHeight="1" x14ac:dyDescent="0.15">
      <c r="B15" s="619" t="s">
        <v>29</v>
      </c>
      <c r="C15" s="645" t="s">
        <v>15</v>
      </c>
      <c r="D15" s="646"/>
      <c r="E15" s="627" t="s">
        <v>414</v>
      </c>
      <c r="F15" s="627"/>
      <c r="G15" s="623" t="s">
        <v>388</v>
      </c>
      <c r="H15" s="623"/>
      <c r="I15" s="640" t="s">
        <v>415</v>
      </c>
      <c r="J15" s="641"/>
    </row>
    <row r="16" spans="1:11" ht="30" customHeight="1" x14ac:dyDescent="0.15">
      <c r="B16" s="619"/>
      <c r="C16" s="624" t="s">
        <v>31</v>
      </c>
      <c r="D16" s="624"/>
      <c r="E16" s="627" t="s">
        <v>128</v>
      </c>
      <c r="F16" s="627"/>
      <c r="G16" s="623"/>
      <c r="H16" s="623"/>
      <c r="I16" s="641"/>
      <c r="J16" s="641"/>
    </row>
    <row r="17" spans="2:10" ht="30" customHeight="1" x14ac:dyDescent="0.15">
      <c r="B17" s="637" t="s">
        <v>41</v>
      </c>
      <c r="C17" s="645" t="s">
        <v>42</v>
      </c>
      <c r="D17" s="646"/>
      <c r="E17" s="620" t="s">
        <v>416</v>
      </c>
      <c r="F17" s="622"/>
      <c r="G17" s="635" t="s">
        <v>44</v>
      </c>
      <c r="H17" s="636"/>
      <c r="I17" s="668" t="s">
        <v>131</v>
      </c>
      <c r="J17" s="668"/>
    </row>
    <row r="18" spans="2:10" ht="30" customHeight="1" x14ac:dyDescent="0.15">
      <c r="B18" s="638"/>
      <c r="C18" s="645" t="s">
        <v>46</v>
      </c>
      <c r="D18" s="646"/>
      <c r="E18" s="642" t="s">
        <v>158</v>
      </c>
      <c r="F18" s="643"/>
      <c r="G18" s="635" t="s">
        <v>47</v>
      </c>
      <c r="H18" s="636"/>
      <c r="I18" s="668" t="s">
        <v>133</v>
      </c>
      <c r="J18" s="668"/>
    </row>
    <row r="19" spans="2:10" ht="60" customHeight="1" x14ac:dyDescent="0.15">
      <c r="B19" s="525" t="s">
        <v>48</v>
      </c>
      <c r="C19" s="635" t="s">
        <v>49</v>
      </c>
      <c r="D19" s="636"/>
      <c r="E19" s="642" t="s">
        <v>417</v>
      </c>
      <c r="F19" s="643"/>
      <c r="G19" s="635" t="s">
        <v>51</v>
      </c>
      <c r="H19" s="636"/>
      <c r="I19" s="668" t="s">
        <v>134</v>
      </c>
      <c r="J19" s="668"/>
    </row>
    <row r="20" spans="2:10" ht="60" customHeight="1" x14ac:dyDescent="0.15">
      <c r="B20" s="525" t="s">
        <v>53</v>
      </c>
      <c r="C20" s="627" t="s">
        <v>418</v>
      </c>
      <c r="D20" s="627"/>
      <c r="E20" s="627"/>
      <c r="F20" s="627"/>
      <c r="G20" s="627"/>
      <c r="H20" s="627"/>
      <c r="I20" s="627"/>
      <c r="J20" s="627"/>
    </row>
    <row r="21" spans="2:10" ht="30" customHeight="1" x14ac:dyDescent="0.15">
      <c r="B21" s="619" t="s">
        <v>60</v>
      </c>
      <c r="C21" s="624" t="s">
        <v>61</v>
      </c>
      <c r="D21" s="624"/>
      <c r="E21" s="627" t="s">
        <v>136</v>
      </c>
      <c r="F21" s="627"/>
      <c r="G21" s="627"/>
      <c r="H21" s="627"/>
      <c r="I21" s="627"/>
      <c r="J21" s="627"/>
    </row>
    <row r="22" spans="2:10" ht="30" customHeight="1" x14ac:dyDescent="0.15">
      <c r="B22" s="619"/>
      <c r="C22" s="624" t="s">
        <v>63</v>
      </c>
      <c r="D22" s="624"/>
      <c r="E22" s="627" t="s">
        <v>137</v>
      </c>
      <c r="F22" s="627"/>
      <c r="G22" s="627"/>
      <c r="H22" s="627"/>
      <c r="I22" s="627"/>
      <c r="J22" s="627"/>
    </row>
    <row r="23" spans="2:10" ht="30" customHeight="1" x14ac:dyDescent="0.15">
      <c r="B23" s="525" t="s">
        <v>390</v>
      </c>
      <c r="C23" s="624" t="s">
        <v>65</v>
      </c>
      <c r="D23" s="624"/>
      <c r="E23" s="627" t="s">
        <v>138</v>
      </c>
      <c r="F23" s="627"/>
      <c r="G23" s="624" t="s">
        <v>67</v>
      </c>
      <c r="H23" s="624"/>
      <c r="I23" s="627" t="s">
        <v>139</v>
      </c>
      <c r="J23" s="627"/>
    </row>
    <row r="24" spans="2:10" ht="30" customHeight="1" x14ac:dyDescent="0.15">
      <c r="B24" s="619" t="s">
        <v>391</v>
      </c>
      <c r="C24" s="628" t="s">
        <v>70</v>
      </c>
      <c r="D24" s="629"/>
      <c r="E24" s="669" t="s">
        <v>419</v>
      </c>
      <c r="F24" s="670"/>
      <c r="G24" s="628" t="s">
        <v>72</v>
      </c>
      <c r="H24" s="629"/>
      <c r="I24" s="627" t="s">
        <v>420</v>
      </c>
      <c r="J24" s="627"/>
    </row>
    <row r="25" spans="2:10" ht="45" customHeight="1" x14ac:dyDescent="0.15">
      <c r="B25" s="619"/>
      <c r="C25" s="635" t="s">
        <v>392</v>
      </c>
      <c r="D25" s="636"/>
      <c r="E25" s="642" t="s">
        <v>157</v>
      </c>
      <c r="F25" s="643"/>
      <c r="G25" s="625" t="s">
        <v>393</v>
      </c>
      <c r="H25" s="639"/>
      <c r="I25" s="627" t="s">
        <v>142</v>
      </c>
      <c r="J25" s="627"/>
    </row>
    <row r="26" spans="2:10" ht="30" customHeight="1" x14ac:dyDescent="0.15">
      <c r="B26" s="619"/>
      <c r="C26" s="635" t="s">
        <v>78</v>
      </c>
      <c r="D26" s="636"/>
      <c r="E26" s="642" t="s">
        <v>444</v>
      </c>
      <c r="F26" s="643"/>
      <c r="G26" s="635" t="s">
        <v>80</v>
      </c>
      <c r="H26" s="636"/>
      <c r="I26" s="627" t="s">
        <v>445</v>
      </c>
      <c r="J26" s="627"/>
    </row>
    <row r="27" spans="2:10" ht="60" customHeight="1" x14ac:dyDescent="0.15">
      <c r="B27" s="637" t="s">
        <v>82</v>
      </c>
      <c r="C27" s="635" t="s">
        <v>34</v>
      </c>
      <c r="D27" s="636"/>
      <c r="E27" s="625" t="s">
        <v>394</v>
      </c>
      <c r="F27" s="639"/>
      <c r="G27" s="625" t="s">
        <v>36</v>
      </c>
      <c r="H27" s="639"/>
      <c r="I27" s="619" t="s">
        <v>37</v>
      </c>
      <c r="J27" s="619"/>
    </row>
    <row r="28" spans="2:10" ht="60.75" customHeight="1" x14ac:dyDescent="0.15">
      <c r="B28" s="638"/>
      <c r="C28" s="656" t="s">
        <v>421</v>
      </c>
      <c r="D28" s="657"/>
      <c r="E28" s="642" t="s">
        <v>84</v>
      </c>
      <c r="F28" s="643"/>
      <c r="G28" s="642"/>
      <c r="H28" s="643"/>
      <c r="I28" s="667" t="s">
        <v>40</v>
      </c>
      <c r="J28" s="667"/>
    </row>
    <row r="29" spans="2:10" ht="69.95" customHeight="1" x14ac:dyDescent="0.15">
      <c r="B29" s="619" t="s">
        <v>85</v>
      </c>
      <c r="C29" s="645" t="s">
        <v>86</v>
      </c>
      <c r="D29" s="646"/>
      <c r="E29" s="635" t="s">
        <v>87</v>
      </c>
      <c r="F29" s="636"/>
      <c r="G29" s="625" t="s">
        <v>396</v>
      </c>
      <c r="H29" s="639"/>
      <c r="I29" s="619" t="s">
        <v>89</v>
      </c>
      <c r="J29" s="619"/>
    </row>
    <row r="30" spans="2:10" ht="50.1" customHeight="1" x14ac:dyDescent="0.15">
      <c r="B30" s="619"/>
      <c r="C30" s="645" t="s">
        <v>90</v>
      </c>
      <c r="D30" s="646"/>
      <c r="E30" s="656" t="s">
        <v>422</v>
      </c>
      <c r="F30" s="657"/>
      <c r="G30" s="665" t="s">
        <v>423</v>
      </c>
      <c r="H30" s="666"/>
      <c r="I30" s="640" t="s">
        <v>424</v>
      </c>
      <c r="J30" s="641"/>
    </row>
    <row r="31" spans="2:10" ht="50.1" customHeight="1" x14ac:dyDescent="0.15">
      <c r="B31" s="619"/>
      <c r="C31" s="645" t="s">
        <v>93</v>
      </c>
      <c r="D31" s="646"/>
      <c r="E31" s="656" t="s">
        <v>425</v>
      </c>
      <c r="F31" s="657"/>
      <c r="G31" s="665"/>
      <c r="H31" s="666"/>
      <c r="I31" s="640" t="s">
        <v>397</v>
      </c>
      <c r="J31" s="640"/>
    </row>
    <row r="32" spans="2:10" ht="50.1" customHeight="1" x14ac:dyDescent="0.15">
      <c r="B32" s="619"/>
      <c r="C32" s="645" t="s">
        <v>95</v>
      </c>
      <c r="D32" s="646"/>
      <c r="E32" s="665" t="s">
        <v>426</v>
      </c>
      <c r="F32" s="666"/>
      <c r="G32" s="665"/>
      <c r="H32" s="666"/>
      <c r="I32" s="640" t="s">
        <v>397</v>
      </c>
      <c r="J32" s="640"/>
    </row>
    <row r="33" spans="2:10" ht="50.1" customHeight="1" x14ac:dyDescent="0.15">
      <c r="B33" s="619"/>
      <c r="C33" s="645" t="s">
        <v>97</v>
      </c>
      <c r="D33" s="646"/>
      <c r="E33" s="665" t="s">
        <v>426</v>
      </c>
      <c r="F33" s="666"/>
      <c r="G33" s="665"/>
      <c r="H33" s="666"/>
      <c r="I33" s="640" t="s">
        <v>397</v>
      </c>
      <c r="J33" s="640"/>
    </row>
    <row r="34" spans="2:10" ht="50.1" customHeight="1" x14ac:dyDescent="0.15">
      <c r="B34" s="619"/>
      <c r="C34" s="645" t="s">
        <v>98</v>
      </c>
      <c r="D34" s="646"/>
      <c r="E34" s="665" t="s">
        <v>427</v>
      </c>
      <c r="F34" s="666"/>
      <c r="G34" s="620" t="s">
        <v>428</v>
      </c>
      <c r="H34" s="622"/>
      <c r="I34" s="640" t="s">
        <v>429</v>
      </c>
      <c r="J34" s="640"/>
    </row>
    <row r="35" spans="2:10" ht="50.1" customHeight="1" x14ac:dyDescent="0.15">
      <c r="B35" s="619"/>
      <c r="C35" s="645" t="s">
        <v>100</v>
      </c>
      <c r="D35" s="646"/>
      <c r="E35" s="665" t="s">
        <v>426</v>
      </c>
      <c r="F35" s="666"/>
      <c r="G35" s="665"/>
      <c r="H35" s="666"/>
      <c r="I35" s="640" t="s">
        <v>397</v>
      </c>
      <c r="J35" s="640"/>
    </row>
    <row r="36" spans="2:10" ht="50.1" customHeight="1" x14ac:dyDescent="0.15">
      <c r="B36" s="619"/>
      <c r="C36" s="645" t="s">
        <v>102</v>
      </c>
      <c r="D36" s="646"/>
      <c r="E36" s="665" t="s">
        <v>426</v>
      </c>
      <c r="F36" s="666"/>
      <c r="G36" s="665"/>
      <c r="H36" s="666"/>
      <c r="I36" s="640" t="s">
        <v>397</v>
      </c>
      <c r="J36" s="640"/>
    </row>
    <row r="37" spans="2:10" ht="50.1" customHeight="1" x14ac:dyDescent="0.15">
      <c r="B37" s="619"/>
      <c r="C37" s="645" t="s">
        <v>103</v>
      </c>
      <c r="D37" s="646"/>
      <c r="E37" s="665" t="s">
        <v>426</v>
      </c>
      <c r="F37" s="666"/>
      <c r="G37" s="665"/>
      <c r="H37" s="666"/>
      <c r="I37" s="640" t="s">
        <v>397</v>
      </c>
      <c r="J37" s="640"/>
    </row>
    <row r="38" spans="2:10" ht="50.1" customHeight="1" x14ac:dyDescent="0.15">
      <c r="B38" s="619"/>
      <c r="C38" s="645" t="s">
        <v>106</v>
      </c>
      <c r="D38" s="646"/>
      <c r="E38" s="665" t="s">
        <v>96</v>
      </c>
      <c r="F38" s="666"/>
      <c r="G38" s="665"/>
      <c r="H38" s="666"/>
      <c r="I38" s="640" t="s">
        <v>397</v>
      </c>
      <c r="J38" s="640"/>
    </row>
    <row r="39" spans="2:10" ht="50.1" customHeight="1" x14ac:dyDescent="0.15">
      <c r="B39" s="619"/>
      <c r="C39" s="645" t="s">
        <v>106</v>
      </c>
      <c r="D39" s="646"/>
      <c r="E39" s="665" t="s">
        <v>96</v>
      </c>
      <c r="F39" s="666"/>
      <c r="G39" s="665"/>
      <c r="H39" s="666"/>
      <c r="I39" s="640" t="s">
        <v>397</v>
      </c>
      <c r="J39" s="640"/>
    </row>
    <row r="40" spans="2:10" ht="50.1" customHeight="1" x14ac:dyDescent="0.15">
      <c r="B40" s="619"/>
      <c r="C40" s="645" t="s">
        <v>106</v>
      </c>
      <c r="D40" s="646"/>
      <c r="E40" s="665" t="s">
        <v>96</v>
      </c>
      <c r="F40" s="666"/>
      <c r="G40" s="665"/>
      <c r="H40" s="666"/>
      <c r="I40" s="640" t="s">
        <v>397</v>
      </c>
      <c r="J40" s="640"/>
    </row>
    <row r="41" spans="2:10" ht="45" customHeight="1" x14ac:dyDescent="0.15">
      <c r="B41" s="619" t="s">
        <v>107</v>
      </c>
      <c r="C41" s="645" t="s">
        <v>86</v>
      </c>
      <c r="D41" s="646"/>
      <c r="E41" s="635" t="s">
        <v>87</v>
      </c>
      <c r="F41" s="636"/>
      <c r="G41" s="583" t="s">
        <v>6</v>
      </c>
      <c r="H41" s="597"/>
      <c r="I41" s="597"/>
      <c r="J41" s="584"/>
    </row>
    <row r="42" spans="2:10" ht="45" customHeight="1" x14ac:dyDescent="0.15">
      <c r="B42" s="619"/>
      <c r="C42" s="583" t="s">
        <v>368</v>
      </c>
      <c r="D42" s="584"/>
      <c r="E42" s="656" t="s">
        <v>431</v>
      </c>
      <c r="F42" s="657"/>
      <c r="G42" s="620"/>
      <c r="H42" s="621"/>
      <c r="I42" s="621"/>
      <c r="J42" s="622"/>
    </row>
    <row r="43" spans="2:10" ht="45" customHeight="1" x14ac:dyDescent="0.15">
      <c r="B43" s="619"/>
      <c r="C43" s="583" t="s">
        <v>369</v>
      </c>
      <c r="D43" s="584"/>
      <c r="E43" s="656" t="s">
        <v>430</v>
      </c>
      <c r="F43" s="657"/>
      <c r="G43" s="620"/>
      <c r="H43" s="621"/>
      <c r="I43" s="621"/>
      <c r="J43" s="622"/>
    </row>
    <row r="44" spans="2:10" ht="45" customHeight="1" x14ac:dyDescent="0.15">
      <c r="B44" s="623" t="s">
        <v>109</v>
      </c>
      <c r="C44" s="624" t="s">
        <v>110</v>
      </c>
      <c r="D44" s="624" t="s">
        <v>398</v>
      </c>
      <c r="E44" s="624" t="s">
        <v>111</v>
      </c>
      <c r="F44" s="624"/>
      <c r="G44" s="624"/>
      <c r="H44" s="624"/>
      <c r="I44" s="624"/>
      <c r="J44" s="624"/>
    </row>
    <row r="45" spans="2:10" ht="30" customHeight="1" x14ac:dyDescent="0.15">
      <c r="B45" s="623"/>
      <c r="C45" s="624"/>
      <c r="D45" s="624"/>
      <c r="E45" s="526" t="s">
        <v>112</v>
      </c>
      <c r="F45" s="527" t="s">
        <v>113</v>
      </c>
      <c r="G45" s="527" t="s">
        <v>114</v>
      </c>
      <c r="H45" s="526" t="s">
        <v>115</v>
      </c>
      <c r="I45" s="526" t="s">
        <v>116</v>
      </c>
      <c r="J45" s="526" t="s">
        <v>149</v>
      </c>
    </row>
    <row r="46" spans="2:10" ht="30" customHeight="1" x14ac:dyDescent="0.15">
      <c r="B46" s="623"/>
      <c r="C46" s="528" t="s">
        <v>399</v>
      </c>
      <c r="D46" s="539">
        <f>SUM(E46:J46)</f>
        <v>0</v>
      </c>
      <c r="E46" s="530"/>
      <c r="F46" s="530"/>
      <c r="G46" s="539"/>
      <c r="H46" s="539"/>
      <c r="I46" s="539"/>
      <c r="J46" s="539"/>
    </row>
    <row r="47" spans="2:10" ht="30" customHeight="1" x14ac:dyDescent="0.15">
      <c r="B47" s="623"/>
      <c r="C47" s="528" t="s">
        <v>117</v>
      </c>
      <c r="D47" s="539">
        <f t="shared" ref="D47:D51" si="0">SUM(E47:J47)</f>
        <v>0</v>
      </c>
      <c r="E47" s="530"/>
      <c r="F47" s="530"/>
      <c r="G47" s="539"/>
      <c r="H47" s="539"/>
      <c r="I47" s="539"/>
      <c r="J47" s="539"/>
    </row>
    <row r="48" spans="2:10" ht="30" customHeight="1" x14ac:dyDescent="0.15">
      <c r="B48" s="623"/>
      <c r="C48" s="528" t="s">
        <v>400</v>
      </c>
      <c r="D48" s="539">
        <f t="shared" si="0"/>
        <v>100</v>
      </c>
      <c r="E48" s="530"/>
      <c r="F48" s="530"/>
      <c r="G48" s="539"/>
      <c r="H48" s="539"/>
      <c r="I48" s="539"/>
      <c r="J48" s="539">
        <v>100</v>
      </c>
    </row>
    <row r="49" spans="2:10" ht="30" customHeight="1" x14ac:dyDescent="0.15">
      <c r="B49" s="623"/>
      <c r="C49" s="528" t="s">
        <v>401</v>
      </c>
      <c r="D49" s="539">
        <f t="shared" si="0"/>
        <v>0</v>
      </c>
      <c r="E49" s="530"/>
      <c r="F49" s="530"/>
      <c r="G49" s="539"/>
      <c r="H49" s="539"/>
      <c r="I49" s="539"/>
      <c r="J49" s="539"/>
    </row>
    <row r="50" spans="2:10" ht="30" customHeight="1" x14ac:dyDescent="0.15">
      <c r="B50" s="623"/>
      <c r="C50" s="526" t="s">
        <v>357</v>
      </c>
      <c r="D50" s="539">
        <f t="shared" si="0"/>
        <v>100</v>
      </c>
      <c r="E50" s="530"/>
      <c r="F50" s="530"/>
      <c r="G50" s="539"/>
      <c r="H50" s="539"/>
      <c r="I50" s="539"/>
      <c r="J50" s="539">
        <v>100</v>
      </c>
    </row>
    <row r="51" spans="2:10" ht="30" customHeight="1" x14ac:dyDescent="0.15">
      <c r="B51" s="623"/>
      <c r="C51" s="528" t="s">
        <v>118</v>
      </c>
      <c r="D51" s="539">
        <f t="shared" si="0"/>
        <v>200</v>
      </c>
      <c r="E51" s="530">
        <f>SUM(E46:E50)</f>
        <v>0</v>
      </c>
      <c r="F51" s="530">
        <f t="shared" ref="F51:J51" si="1">SUM(F46:F50)</f>
        <v>0</v>
      </c>
      <c r="G51" s="530">
        <f t="shared" si="1"/>
        <v>0</v>
      </c>
      <c r="H51" s="530">
        <f t="shared" si="1"/>
        <v>0</v>
      </c>
      <c r="I51" s="530">
        <f t="shared" si="1"/>
        <v>0</v>
      </c>
      <c r="J51" s="530">
        <f t="shared" si="1"/>
        <v>200</v>
      </c>
    </row>
    <row r="52" spans="2:10" ht="30" customHeight="1" x14ac:dyDescent="0.15">
      <c r="B52" s="623"/>
      <c r="C52" s="625" t="s">
        <v>402</v>
      </c>
      <c r="D52" s="626"/>
      <c r="E52" s="627"/>
      <c r="F52" s="627"/>
      <c r="G52" s="627"/>
      <c r="H52" s="627"/>
      <c r="I52" s="627"/>
      <c r="J52" s="627"/>
    </row>
    <row r="53" spans="2:10" ht="30" customHeight="1" x14ac:dyDescent="0.15">
      <c r="B53" s="531"/>
      <c r="C53" s="532"/>
      <c r="D53" s="532"/>
      <c r="E53" s="533"/>
      <c r="F53" s="533"/>
      <c r="G53" s="533"/>
      <c r="H53" s="533"/>
      <c r="I53" s="533"/>
      <c r="J53" s="533"/>
    </row>
    <row r="54" spans="2:10" ht="20.100000000000001" customHeight="1" x14ac:dyDescent="0.15">
      <c r="B54" s="534" t="s">
        <v>403</v>
      </c>
      <c r="C54" s="535"/>
      <c r="D54" s="535"/>
      <c r="E54" s="534"/>
      <c r="F54" s="534"/>
      <c r="G54" s="532"/>
      <c r="H54" s="532"/>
      <c r="I54" s="532"/>
      <c r="J54" s="532"/>
    </row>
    <row r="55" spans="2:10" ht="20.100000000000001" customHeight="1" x14ac:dyDescent="0.15">
      <c r="B55" s="534" t="s">
        <v>404</v>
      </c>
      <c r="C55" s="536"/>
      <c r="D55" s="536"/>
      <c r="E55" s="534"/>
      <c r="F55" s="534"/>
      <c r="G55" s="532"/>
      <c r="H55" s="532"/>
      <c r="I55" s="532"/>
      <c r="J55" s="532"/>
    </row>
    <row r="56" spans="2:10" ht="20.100000000000001" customHeight="1" x14ac:dyDescent="0.15">
      <c r="B56" s="534" t="s">
        <v>405</v>
      </c>
      <c r="C56" s="534"/>
      <c r="D56" s="534"/>
      <c r="E56" s="534"/>
      <c r="F56" s="534"/>
      <c r="G56" s="532"/>
      <c r="H56" s="532"/>
      <c r="I56" s="532"/>
      <c r="J56" s="532"/>
    </row>
    <row r="57" spans="2:10" ht="19.5" customHeight="1" x14ac:dyDescent="0.15">
      <c r="B57" s="515" t="s">
        <v>363</v>
      </c>
    </row>
    <row r="62" spans="2:10" ht="19.5" customHeight="1" x14ac:dyDescent="0.15"/>
    <row r="63" spans="2:10" ht="19.5" customHeight="1" x14ac:dyDescent="0.15"/>
    <row r="64" spans="2:10" ht="19.5" customHeight="1" x14ac:dyDescent="0.15"/>
    <row r="65" ht="19.5" customHeight="1" x14ac:dyDescent="0.15"/>
  </sheetData>
  <mergeCells count="150">
    <mergeCell ref="B1:J1"/>
    <mergeCell ref="B5:B9"/>
    <mergeCell ref="C5:D5"/>
    <mergeCell ref="E5:F5"/>
    <mergeCell ref="G5:H5"/>
    <mergeCell ref="I5:J5"/>
    <mergeCell ref="C6:D6"/>
    <mergeCell ref="E6:F6"/>
    <mergeCell ref="G6:H6"/>
    <mergeCell ref="I6:J6"/>
    <mergeCell ref="C12:D12"/>
    <mergeCell ref="E12:F12"/>
    <mergeCell ref="G12:H12"/>
    <mergeCell ref="I12:J12"/>
    <mergeCell ref="C13:D13"/>
    <mergeCell ref="C16:D16"/>
    <mergeCell ref="E16:F16"/>
    <mergeCell ref="C7:D7"/>
    <mergeCell ref="E7:J7"/>
    <mergeCell ref="C8:D8"/>
    <mergeCell ref="E8:J8"/>
    <mergeCell ref="C9:D9"/>
    <mergeCell ref="E9:F9"/>
    <mergeCell ref="G9:H9"/>
    <mergeCell ref="I9:J9"/>
    <mergeCell ref="B17:B18"/>
    <mergeCell ref="C17:D17"/>
    <mergeCell ref="E17:F17"/>
    <mergeCell ref="G17:H17"/>
    <mergeCell ref="E13:F13"/>
    <mergeCell ref="C14:D14"/>
    <mergeCell ref="E14:F14"/>
    <mergeCell ref="G14:H14"/>
    <mergeCell ref="I17:J17"/>
    <mergeCell ref="C18:D18"/>
    <mergeCell ref="E18:F18"/>
    <mergeCell ref="G18:H18"/>
    <mergeCell ref="I18:J18"/>
    <mergeCell ref="I14:J14"/>
    <mergeCell ref="B15:B16"/>
    <mergeCell ref="C15:D15"/>
    <mergeCell ref="E15:F15"/>
    <mergeCell ref="G15:H16"/>
    <mergeCell ref="I15:J16"/>
    <mergeCell ref="B10:B14"/>
    <mergeCell ref="C10:D10"/>
    <mergeCell ref="E10:J10"/>
    <mergeCell ref="C11:D11"/>
    <mergeCell ref="E11:J11"/>
    <mergeCell ref="C19:D19"/>
    <mergeCell ref="E19:F19"/>
    <mergeCell ref="G19:H19"/>
    <mergeCell ref="I19:J19"/>
    <mergeCell ref="B24:B26"/>
    <mergeCell ref="C24:D24"/>
    <mergeCell ref="E24:F24"/>
    <mergeCell ref="G24:H24"/>
    <mergeCell ref="I24:J24"/>
    <mergeCell ref="C25:D25"/>
    <mergeCell ref="C20:J20"/>
    <mergeCell ref="B21:B22"/>
    <mergeCell ref="C21:D21"/>
    <mergeCell ref="E21:J21"/>
    <mergeCell ref="C22:D22"/>
    <mergeCell ref="E22:J22"/>
    <mergeCell ref="E25:F25"/>
    <mergeCell ref="G25:H25"/>
    <mergeCell ref="I25:J25"/>
    <mergeCell ref="C26:D26"/>
    <mergeCell ref="E26:F26"/>
    <mergeCell ref="G26:H26"/>
    <mergeCell ref="I26:J26"/>
    <mergeCell ref="C23:D23"/>
    <mergeCell ref="E23:F23"/>
    <mergeCell ref="G23:H23"/>
    <mergeCell ref="I23:J23"/>
    <mergeCell ref="B27:B28"/>
    <mergeCell ref="C27:D27"/>
    <mergeCell ref="E27:F27"/>
    <mergeCell ref="G27:H27"/>
    <mergeCell ref="I27:J27"/>
    <mergeCell ref="C28:D28"/>
    <mergeCell ref="E28:F28"/>
    <mergeCell ref="G28:H28"/>
    <mergeCell ref="I28:J28"/>
    <mergeCell ref="E31:F31"/>
    <mergeCell ref="G31:H31"/>
    <mergeCell ref="I31:J31"/>
    <mergeCell ref="C32:D32"/>
    <mergeCell ref="E32:F32"/>
    <mergeCell ref="G32:H32"/>
    <mergeCell ref="I32:J32"/>
    <mergeCell ref="B29:B40"/>
    <mergeCell ref="C29:D29"/>
    <mergeCell ref="E29:F29"/>
    <mergeCell ref="G29:H29"/>
    <mergeCell ref="I29:J29"/>
    <mergeCell ref="C30:D30"/>
    <mergeCell ref="E30:F30"/>
    <mergeCell ref="G30:H30"/>
    <mergeCell ref="I30:J30"/>
    <mergeCell ref="C31:D31"/>
    <mergeCell ref="C35:D35"/>
    <mergeCell ref="E35:F35"/>
    <mergeCell ref="G35:H35"/>
    <mergeCell ref="I35:J35"/>
    <mergeCell ref="C36:D36"/>
    <mergeCell ref="E36:F36"/>
    <mergeCell ref="G36:H36"/>
    <mergeCell ref="I36:J36"/>
    <mergeCell ref="C33:D33"/>
    <mergeCell ref="E33:F33"/>
    <mergeCell ref="G33:H33"/>
    <mergeCell ref="I33:J33"/>
    <mergeCell ref="C34:D34"/>
    <mergeCell ref="E34:F34"/>
    <mergeCell ref="G34:H34"/>
    <mergeCell ref="I34:J34"/>
    <mergeCell ref="C39:D39"/>
    <mergeCell ref="E39:F39"/>
    <mergeCell ref="G39:H39"/>
    <mergeCell ref="I39:J39"/>
    <mergeCell ref="C40:D40"/>
    <mergeCell ref="E40:F40"/>
    <mergeCell ref="G40:H40"/>
    <mergeCell ref="I40:J40"/>
    <mergeCell ref="C37:D37"/>
    <mergeCell ref="E37:F37"/>
    <mergeCell ref="G37:H37"/>
    <mergeCell ref="I37:J37"/>
    <mergeCell ref="C38:D38"/>
    <mergeCell ref="E38:F38"/>
    <mergeCell ref="G38:H38"/>
    <mergeCell ref="I38:J38"/>
    <mergeCell ref="B44:B52"/>
    <mergeCell ref="C44:C45"/>
    <mergeCell ref="D44:D45"/>
    <mergeCell ref="E44:J44"/>
    <mergeCell ref="C52:D52"/>
    <mergeCell ref="E52:J52"/>
    <mergeCell ref="B41:B43"/>
    <mergeCell ref="C41:D41"/>
    <mergeCell ref="E41:F41"/>
    <mergeCell ref="G41:J41"/>
    <mergeCell ref="C42:D42"/>
    <mergeCell ref="E42:F42"/>
    <mergeCell ref="G42:J42"/>
    <mergeCell ref="C43:D43"/>
    <mergeCell ref="E43:F43"/>
    <mergeCell ref="G43:J43"/>
  </mergeCells>
  <phoneticPr fontId="4"/>
  <pageMargins left="0.23622047244094491" right="0.23622047244094491" top="0.74803149606299213" bottom="0.19685039370078741" header="0.31496062992125984" footer="0.31496062992125984"/>
  <pageSetup paperSize="9" scale="67" fitToHeight="0" orientation="portrait" r:id="rId1"/>
  <headerFooter>
    <oddHeader xml:space="preserve">&amp;R様式2-2　ショート転換
</oddHeader>
  </headerFooter>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6"/>
  <sheetViews>
    <sheetView topLeftCell="A5" workbookViewId="0">
      <selection activeCell="D16" sqref="D16"/>
    </sheetView>
  </sheetViews>
  <sheetFormatPr defaultRowHeight="20.100000000000001" customHeight="1" x14ac:dyDescent="0.15"/>
  <cols>
    <col min="1" max="1" width="8.75" style="35" customWidth="1"/>
    <col min="2" max="2" width="15.875" style="35" customWidth="1"/>
    <col min="3" max="3" width="33.5" style="35" customWidth="1"/>
    <col min="4" max="6" width="28.125" style="35" customWidth="1"/>
    <col min="7" max="16384" width="9" style="35"/>
  </cols>
  <sheetData>
    <row r="1" spans="1:8" ht="20.100000000000001" customHeight="1" x14ac:dyDescent="0.15">
      <c r="A1" s="677" t="s">
        <v>159</v>
      </c>
      <c r="B1" s="677"/>
      <c r="C1" s="677"/>
      <c r="D1" s="677"/>
      <c r="E1" s="677"/>
      <c r="F1" s="34"/>
      <c r="G1" s="34"/>
      <c r="H1" s="34"/>
    </row>
    <row r="2" spans="1:8" ht="20.100000000000001" customHeight="1" x14ac:dyDescent="0.15">
      <c r="C2" s="36"/>
      <c r="D2" s="36"/>
      <c r="E2" s="36"/>
      <c r="F2" s="34"/>
      <c r="G2" s="34"/>
      <c r="H2" s="34"/>
    </row>
    <row r="3" spans="1:8" ht="20.100000000000001" customHeight="1" x14ac:dyDescent="0.15">
      <c r="A3" s="678" t="s">
        <v>160</v>
      </c>
      <c r="B3" s="678"/>
      <c r="C3" s="678"/>
      <c r="D3" s="678"/>
      <c r="E3" s="678"/>
    </row>
    <row r="4" spans="1:8" ht="20.100000000000001" customHeight="1" x14ac:dyDescent="0.15">
      <c r="A4" s="678"/>
      <c r="B4" s="678"/>
      <c r="C4" s="678"/>
      <c r="D4" s="678"/>
      <c r="E4" s="678"/>
    </row>
    <row r="5" spans="1:8" ht="20.100000000000001" customHeight="1" x14ac:dyDescent="0.15">
      <c r="A5" s="35" t="s">
        <v>161</v>
      </c>
    </row>
    <row r="6" spans="1:8" ht="20.100000000000001" customHeight="1" x14ac:dyDescent="0.15">
      <c r="A6" s="37" t="s">
        <v>162</v>
      </c>
      <c r="B6" s="38" t="s">
        <v>163</v>
      </c>
      <c r="C6" s="38" t="s">
        <v>164</v>
      </c>
      <c r="D6" s="38" t="s">
        <v>165</v>
      </c>
      <c r="E6" s="39" t="s">
        <v>166</v>
      </c>
    </row>
    <row r="7" spans="1:8" ht="20.100000000000001" customHeight="1" x14ac:dyDescent="0.15">
      <c r="A7" s="37" t="s">
        <v>167</v>
      </c>
      <c r="B7" s="40"/>
      <c r="C7" s="40"/>
      <c r="D7" s="40"/>
      <c r="E7" s="40"/>
    </row>
    <row r="8" spans="1:8" ht="20.100000000000001" customHeight="1" x14ac:dyDescent="0.15">
      <c r="A8" s="37"/>
      <c r="B8" s="40"/>
      <c r="C8" s="40"/>
      <c r="D8" s="40"/>
      <c r="E8" s="40"/>
    </row>
    <row r="9" spans="1:8" ht="20.100000000000001" customHeight="1" x14ac:dyDescent="0.15">
      <c r="A9" s="40"/>
      <c r="B9" s="40"/>
      <c r="C9" s="40"/>
      <c r="D9" s="40"/>
      <c r="E9" s="40"/>
    </row>
    <row r="10" spans="1:8" ht="20.100000000000001" customHeight="1" x14ac:dyDescent="0.15">
      <c r="A10" s="40"/>
      <c r="B10" s="40"/>
      <c r="C10" s="40"/>
      <c r="D10" s="40"/>
      <c r="E10" s="40"/>
    </row>
    <row r="11" spans="1:8" ht="20.100000000000001" customHeight="1" x14ac:dyDescent="0.15">
      <c r="A11" s="40"/>
      <c r="B11" s="40"/>
      <c r="C11" s="40"/>
      <c r="D11" s="40"/>
      <c r="E11" s="40"/>
    </row>
    <row r="12" spans="1:8" ht="20.100000000000001" customHeight="1" x14ac:dyDescent="0.15">
      <c r="A12" s="40"/>
      <c r="B12" s="40"/>
      <c r="C12" s="40"/>
      <c r="D12" s="40"/>
      <c r="E12" s="40"/>
    </row>
    <row r="13" spans="1:8" ht="20.100000000000001" customHeight="1" x14ac:dyDescent="0.15">
      <c r="A13" s="35" t="s">
        <v>432</v>
      </c>
    </row>
    <row r="15" spans="1:8" ht="20.100000000000001" customHeight="1" x14ac:dyDescent="0.15">
      <c r="A15" s="35" t="s">
        <v>168</v>
      </c>
    </row>
    <row r="16" spans="1:8" ht="20.100000000000001" customHeight="1" x14ac:dyDescent="0.15">
      <c r="A16" s="38" t="s">
        <v>169</v>
      </c>
      <c r="B16" s="38" t="s">
        <v>163</v>
      </c>
      <c r="C16" s="38" t="s">
        <v>170</v>
      </c>
      <c r="D16" s="38" t="s">
        <v>171</v>
      </c>
    </row>
    <row r="17" spans="1:4" ht="20.100000000000001" customHeight="1" x14ac:dyDescent="0.15">
      <c r="A17" s="40"/>
      <c r="B17" s="40"/>
      <c r="C17" s="40"/>
      <c r="D17" s="40"/>
    </row>
    <row r="18" spans="1:4" ht="20.100000000000001" customHeight="1" x14ac:dyDescent="0.15">
      <c r="A18" s="40"/>
      <c r="B18" s="40"/>
      <c r="C18" s="40"/>
      <c r="D18" s="40"/>
    </row>
    <row r="19" spans="1:4" ht="20.100000000000001" customHeight="1" x14ac:dyDescent="0.15">
      <c r="A19" s="40"/>
      <c r="B19" s="40"/>
      <c r="C19" s="40"/>
      <c r="D19" s="40"/>
    </row>
    <row r="21" spans="1:4" ht="20.100000000000001" customHeight="1" x14ac:dyDescent="0.15">
      <c r="A21" s="35" t="s">
        <v>172</v>
      </c>
    </row>
    <row r="22" spans="1:4" ht="20.100000000000001" customHeight="1" x14ac:dyDescent="0.15">
      <c r="A22" s="38" t="s">
        <v>173</v>
      </c>
      <c r="B22" s="38" t="s">
        <v>163</v>
      </c>
      <c r="C22" s="38" t="s">
        <v>170</v>
      </c>
      <c r="D22" s="38" t="s">
        <v>171</v>
      </c>
    </row>
    <row r="23" spans="1:4" ht="20.100000000000001" customHeight="1" x14ac:dyDescent="0.15">
      <c r="A23" s="40"/>
      <c r="B23" s="40"/>
      <c r="C23" s="40"/>
      <c r="D23" s="40"/>
    </row>
    <row r="24" spans="1:4" ht="20.100000000000001" customHeight="1" x14ac:dyDescent="0.15">
      <c r="A24" s="40"/>
      <c r="B24" s="40"/>
      <c r="C24" s="40"/>
      <c r="D24" s="40"/>
    </row>
    <row r="25" spans="1:4" ht="20.100000000000001" customHeight="1" x14ac:dyDescent="0.15">
      <c r="A25" s="40"/>
      <c r="B25" s="40"/>
      <c r="C25" s="40"/>
      <c r="D25" s="40"/>
    </row>
    <row r="26" spans="1:4" ht="20.100000000000001" customHeight="1" x14ac:dyDescent="0.15">
      <c r="A26" s="35" t="s">
        <v>174</v>
      </c>
    </row>
  </sheetData>
  <mergeCells count="2">
    <mergeCell ref="A1:E1"/>
    <mergeCell ref="A3:E4"/>
  </mergeCells>
  <phoneticPr fontId="4"/>
  <printOptions horizontalCentered="1"/>
  <pageMargins left="0.7" right="0.7" top="0.75" bottom="0.75" header="0.3" footer="0.3"/>
  <pageSetup paperSize="9" orientation="landscape" r:id="rId1"/>
  <headerFooter alignWithMargins="0">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4"/>
  <sheetViews>
    <sheetView zoomScale="85" zoomScaleNormal="85" workbookViewId="0">
      <selection activeCell="AC8" sqref="AC8"/>
    </sheetView>
  </sheetViews>
  <sheetFormatPr defaultRowHeight="13.5" x14ac:dyDescent="0.15"/>
  <cols>
    <col min="1" max="1" width="4" style="518" customWidth="1"/>
    <col min="2" max="8" width="8" style="518" customWidth="1"/>
    <col min="9" max="11" width="8" style="516" customWidth="1"/>
    <col min="12" max="16384" width="9" style="516"/>
  </cols>
  <sheetData>
    <row r="1" spans="1:11" ht="30" customHeight="1" thickBot="1" x14ac:dyDescent="0.2">
      <c r="A1" s="679" t="s">
        <v>175</v>
      </c>
      <c r="B1" s="679"/>
      <c r="C1" s="679"/>
      <c r="D1" s="679"/>
      <c r="E1" s="679"/>
      <c r="F1" s="679"/>
      <c r="G1" s="679"/>
      <c r="H1" s="679"/>
      <c r="I1" s="679"/>
    </row>
    <row r="2" spans="1:11" ht="90" customHeight="1" x14ac:dyDescent="0.15">
      <c r="A2" s="680" t="s">
        <v>372</v>
      </c>
      <c r="B2" s="681"/>
      <c r="C2" s="681"/>
      <c r="D2" s="681"/>
      <c r="E2" s="681"/>
      <c r="F2" s="681"/>
      <c r="G2" s="681"/>
      <c r="H2" s="681"/>
      <c r="I2" s="681"/>
      <c r="J2" s="681"/>
      <c r="K2" s="682"/>
    </row>
    <row r="3" spans="1:11" ht="90" customHeight="1" x14ac:dyDescent="0.15">
      <c r="A3" s="683"/>
      <c r="B3" s="684"/>
      <c r="C3" s="684"/>
      <c r="D3" s="684"/>
      <c r="E3" s="684"/>
      <c r="F3" s="684"/>
      <c r="G3" s="684"/>
      <c r="H3" s="684"/>
      <c r="I3" s="684"/>
      <c r="J3" s="684"/>
      <c r="K3" s="685"/>
    </row>
    <row r="4" spans="1:11" ht="90" customHeight="1" x14ac:dyDescent="0.15">
      <c r="A4" s="683" t="s">
        <v>433</v>
      </c>
      <c r="B4" s="684"/>
      <c r="C4" s="684"/>
      <c r="D4" s="684"/>
      <c r="E4" s="684"/>
      <c r="F4" s="684"/>
      <c r="G4" s="684"/>
      <c r="H4" s="684"/>
      <c r="I4" s="684"/>
      <c r="J4" s="684"/>
      <c r="K4" s="685"/>
    </row>
    <row r="5" spans="1:11" ht="90" customHeight="1" x14ac:dyDescent="0.15">
      <c r="A5" s="686"/>
      <c r="B5" s="687"/>
      <c r="C5" s="687"/>
      <c r="D5" s="687"/>
      <c r="E5" s="687"/>
      <c r="F5" s="687"/>
      <c r="G5" s="687"/>
      <c r="H5" s="687"/>
      <c r="I5" s="687"/>
      <c r="J5" s="687"/>
      <c r="K5" s="688"/>
    </row>
    <row r="6" spans="1:11" ht="90" customHeight="1" x14ac:dyDescent="0.15">
      <c r="A6" s="683" t="s">
        <v>373</v>
      </c>
      <c r="B6" s="684"/>
      <c r="C6" s="684"/>
      <c r="D6" s="684"/>
      <c r="E6" s="684"/>
      <c r="F6" s="684"/>
      <c r="G6" s="684"/>
      <c r="H6" s="684"/>
      <c r="I6" s="684"/>
      <c r="J6" s="684"/>
      <c r="K6" s="685"/>
    </row>
    <row r="7" spans="1:11" ht="90" customHeight="1" thickBot="1" x14ac:dyDescent="0.2">
      <c r="A7" s="689"/>
      <c r="B7" s="690"/>
      <c r="C7" s="690"/>
      <c r="D7" s="690"/>
      <c r="E7" s="690"/>
      <c r="F7" s="690"/>
      <c r="G7" s="690"/>
      <c r="H7" s="690"/>
      <c r="I7" s="690"/>
      <c r="J7" s="690"/>
      <c r="K7" s="691"/>
    </row>
    <row r="8" spans="1:11" ht="13.5" customHeight="1" thickBot="1" x14ac:dyDescent="0.2">
      <c r="A8" s="540"/>
      <c r="B8" s="540"/>
      <c r="C8" s="540"/>
      <c r="D8" s="540"/>
      <c r="E8" s="540"/>
      <c r="F8" s="540"/>
      <c r="G8" s="540"/>
      <c r="H8" s="540"/>
      <c r="I8" s="540"/>
      <c r="J8" s="540"/>
      <c r="K8" s="540"/>
    </row>
    <row r="9" spans="1:11" ht="90" customHeight="1" x14ac:dyDescent="0.15">
      <c r="A9" s="680" t="s">
        <v>374</v>
      </c>
      <c r="B9" s="681"/>
      <c r="C9" s="681"/>
      <c r="D9" s="681"/>
      <c r="E9" s="681"/>
      <c r="F9" s="681"/>
      <c r="G9" s="681"/>
      <c r="H9" s="681"/>
      <c r="I9" s="681"/>
      <c r="J9" s="681"/>
      <c r="K9" s="682"/>
    </row>
    <row r="10" spans="1:11" ht="90" customHeight="1" x14ac:dyDescent="0.15">
      <c r="A10" s="686"/>
      <c r="B10" s="687"/>
      <c r="C10" s="687"/>
      <c r="D10" s="687"/>
      <c r="E10" s="687"/>
      <c r="F10" s="687"/>
      <c r="G10" s="687"/>
      <c r="H10" s="687"/>
      <c r="I10" s="687"/>
      <c r="J10" s="687"/>
      <c r="K10" s="688"/>
    </row>
    <row r="11" spans="1:11" ht="90" customHeight="1" x14ac:dyDescent="0.15">
      <c r="A11" s="683" t="s">
        <v>437</v>
      </c>
      <c r="B11" s="684"/>
      <c r="C11" s="684"/>
      <c r="D11" s="684"/>
      <c r="E11" s="684"/>
      <c r="F11" s="684"/>
      <c r="G11" s="684"/>
      <c r="H11" s="684"/>
      <c r="I11" s="684"/>
      <c r="J11" s="684"/>
      <c r="K11" s="685"/>
    </row>
    <row r="12" spans="1:11" ht="90" customHeight="1" thickBot="1" x14ac:dyDescent="0.2">
      <c r="A12" s="689"/>
      <c r="B12" s="690"/>
      <c r="C12" s="690"/>
      <c r="D12" s="690"/>
      <c r="E12" s="690"/>
      <c r="F12" s="690"/>
      <c r="G12" s="690"/>
      <c r="H12" s="690"/>
      <c r="I12" s="690"/>
      <c r="J12" s="690"/>
      <c r="K12" s="691"/>
    </row>
    <row r="13" spans="1:11" x14ac:dyDescent="0.15">
      <c r="A13" s="517" t="s">
        <v>176</v>
      </c>
      <c r="B13" s="518" t="s">
        <v>177</v>
      </c>
    </row>
    <row r="14" spans="1:11" x14ac:dyDescent="0.15">
      <c r="A14" s="517"/>
    </row>
  </sheetData>
  <mergeCells count="6">
    <mergeCell ref="A1:I1"/>
    <mergeCell ref="A2:K3"/>
    <mergeCell ref="A4:K5"/>
    <mergeCell ref="A6:K7"/>
    <mergeCell ref="A11:K12"/>
    <mergeCell ref="A9:K10"/>
  </mergeCells>
  <phoneticPr fontId="4"/>
  <pageMargins left="0.70866141732283472" right="0.70866141732283472" top="0.74803149606299213" bottom="0.74803149606299213" header="0.31496062992125984" footer="0.31496062992125984"/>
  <pageSetup paperSize="9" orientation="portrait" r:id="rId1"/>
  <headerFooter alignWithMargins="0">
    <oddHeader xml:space="preserve">&amp;R&amp;A
</oddHeader>
  </headerFooter>
  <rowBreaks count="1" manualBreakCount="1">
    <brk id="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6"/>
  <sheetViews>
    <sheetView zoomScale="85" zoomScaleNormal="85" workbookViewId="0">
      <selection activeCell="M5" sqref="M5"/>
    </sheetView>
  </sheetViews>
  <sheetFormatPr defaultRowHeight="13.5" x14ac:dyDescent="0.15"/>
  <cols>
    <col min="1" max="1" width="4" style="518" customWidth="1"/>
    <col min="2" max="8" width="8" style="518" customWidth="1"/>
    <col min="9" max="11" width="8" style="516" customWidth="1"/>
    <col min="12" max="16384" width="9" style="516"/>
  </cols>
  <sheetData>
    <row r="1" spans="1:11" ht="30" customHeight="1" thickBot="1" x14ac:dyDescent="0.2">
      <c r="A1" s="679" t="s">
        <v>178</v>
      </c>
      <c r="B1" s="679"/>
      <c r="C1" s="679"/>
      <c r="D1" s="679"/>
      <c r="E1" s="679"/>
      <c r="F1" s="679"/>
      <c r="G1" s="679"/>
      <c r="H1" s="679"/>
      <c r="I1" s="679"/>
    </row>
    <row r="2" spans="1:11" ht="90" customHeight="1" x14ac:dyDescent="0.15">
      <c r="A2" s="680" t="s">
        <v>179</v>
      </c>
      <c r="B2" s="681"/>
      <c r="C2" s="681"/>
      <c r="D2" s="681"/>
      <c r="E2" s="681"/>
      <c r="F2" s="681"/>
      <c r="G2" s="681"/>
      <c r="H2" s="681"/>
      <c r="I2" s="697"/>
      <c r="J2" s="697"/>
      <c r="K2" s="698"/>
    </row>
    <row r="3" spans="1:11" ht="90" customHeight="1" x14ac:dyDescent="0.15">
      <c r="A3" s="699"/>
      <c r="B3" s="692"/>
      <c r="C3" s="692"/>
      <c r="D3" s="692"/>
      <c r="E3" s="692"/>
      <c r="F3" s="692"/>
      <c r="G3" s="692"/>
      <c r="H3" s="692"/>
      <c r="I3" s="692"/>
      <c r="J3" s="692"/>
      <c r="K3" s="693"/>
    </row>
    <row r="4" spans="1:11" ht="90" customHeight="1" x14ac:dyDescent="0.15">
      <c r="A4" s="683" t="s">
        <v>446</v>
      </c>
      <c r="B4" s="692"/>
      <c r="C4" s="692"/>
      <c r="D4" s="692"/>
      <c r="E4" s="692"/>
      <c r="F4" s="692"/>
      <c r="G4" s="692"/>
      <c r="H4" s="692"/>
      <c r="I4" s="692"/>
      <c r="J4" s="692"/>
      <c r="K4" s="693"/>
    </row>
    <row r="5" spans="1:11" ht="90" customHeight="1" x14ac:dyDescent="0.15">
      <c r="A5" s="699"/>
      <c r="B5" s="692"/>
      <c r="C5" s="692"/>
      <c r="D5" s="692"/>
      <c r="E5" s="692"/>
      <c r="F5" s="692"/>
      <c r="G5" s="692"/>
      <c r="H5" s="692"/>
      <c r="I5" s="692"/>
      <c r="J5" s="692"/>
      <c r="K5" s="693"/>
    </row>
    <row r="6" spans="1:11" ht="90" customHeight="1" x14ac:dyDescent="0.15">
      <c r="A6" s="683" t="s">
        <v>434</v>
      </c>
      <c r="B6" s="684"/>
      <c r="C6" s="684"/>
      <c r="D6" s="684"/>
      <c r="E6" s="684"/>
      <c r="F6" s="684"/>
      <c r="G6" s="684"/>
      <c r="H6" s="684"/>
      <c r="I6" s="684"/>
      <c r="J6" s="684"/>
      <c r="K6" s="685"/>
    </row>
    <row r="7" spans="1:11" ht="90" customHeight="1" x14ac:dyDescent="0.15">
      <c r="A7" s="683"/>
      <c r="B7" s="684"/>
      <c r="C7" s="684"/>
      <c r="D7" s="684"/>
      <c r="E7" s="684"/>
      <c r="F7" s="684"/>
      <c r="G7" s="684"/>
      <c r="H7" s="684"/>
      <c r="I7" s="684"/>
      <c r="J7" s="684"/>
      <c r="K7" s="685"/>
    </row>
    <row r="8" spans="1:11" ht="90" customHeight="1" x14ac:dyDescent="0.15">
      <c r="A8" s="683" t="s">
        <v>435</v>
      </c>
      <c r="B8" s="684"/>
      <c r="C8" s="684"/>
      <c r="D8" s="684"/>
      <c r="E8" s="684"/>
      <c r="F8" s="684"/>
      <c r="G8" s="684"/>
      <c r="H8" s="684"/>
      <c r="I8" s="684"/>
      <c r="J8" s="684"/>
      <c r="K8" s="685"/>
    </row>
    <row r="9" spans="1:11" ht="90" customHeight="1" thickBot="1" x14ac:dyDescent="0.2">
      <c r="A9" s="689"/>
      <c r="B9" s="690"/>
      <c r="C9" s="690"/>
      <c r="D9" s="690"/>
      <c r="E9" s="690"/>
      <c r="F9" s="690"/>
      <c r="G9" s="690"/>
      <c r="H9" s="690"/>
      <c r="I9" s="690"/>
      <c r="J9" s="690"/>
      <c r="K9" s="691"/>
    </row>
    <row r="10" spans="1:11" ht="90" customHeight="1" x14ac:dyDescent="0.15">
      <c r="A10" s="680" t="s">
        <v>436</v>
      </c>
      <c r="B10" s="697"/>
      <c r="C10" s="697"/>
      <c r="D10" s="697"/>
      <c r="E10" s="697"/>
      <c r="F10" s="697"/>
      <c r="G10" s="697"/>
      <c r="H10" s="697"/>
      <c r="I10" s="697"/>
      <c r="J10" s="697"/>
      <c r="K10" s="698"/>
    </row>
    <row r="11" spans="1:11" ht="90" customHeight="1" x14ac:dyDescent="0.15">
      <c r="A11" s="699"/>
      <c r="B11" s="692"/>
      <c r="C11" s="692"/>
      <c r="D11" s="692"/>
      <c r="E11" s="692"/>
      <c r="F11" s="692"/>
      <c r="G11" s="692"/>
      <c r="H11" s="692"/>
      <c r="I11" s="692"/>
      <c r="J11" s="692"/>
      <c r="K11" s="693"/>
    </row>
    <row r="12" spans="1:11" ht="90" customHeight="1" x14ac:dyDescent="0.15">
      <c r="A12" s="683" t="s">
        <v>359</v>
      </c>
      <c r="B12" s="684"/>
      <c r="C12" s="684"/>
      <c r="D12" s="684"/>
      <c r="E12" s="684"/>
      <c r="F12" s="684"/>
      <c r="G12" s="684"/>
      <c r="H12" s="684"/>
      <c r="I12" s="684"/>
      <c r="J12" s="684"/>
      <c r="K12" s="685"/>
    </row>
    <row r="13" spans="1:11" ht="90" customHeight="1" x14ac:dyDescent="0.15">
      <c r="A13" s="683"/>
      <c r="B13" s="684"/>
      <c r="C13" s="684"/>
      <c r="D13" s="684"/>
      <c r="E13" s="684"/>
      <c r="F13" s="684"/>
      <c r="G13" s="684"/>
      <c r="H13" s="684"/>
      <c r="I13" s="684"/>
      <c r="J13" s="684"/>
      <c r="K13" s="685"/>
    </row>
    <row r="14" spans="1:11" ht="90" customHeight="1" x14ac:dyDescent="0.15">
      <c r="A14" s="683" t="s">
        <v>180</v>
      </c>
      <c r="B14" s="692"/>
      <c r="C14" s="692"/>
      <c r="D14" s="692"/>
      <c r="E14" s="692"/>
      <c r="F14" s="692"/>
      <c r="G14" s="692"/>
      <c r="H14" s="692"/>
      <c r="I14" s="692"/>
      <c r="J14" s="692"/>
      <c r="K14" s="693"/>
    </row>
    <row r="15" spans="1:11" ht="90" customHeight="1" thickBot="1" x14ac:dyDescent="0.2">
      <c r="A15" s="694"/>
      <c r="B15" s="695"/>
      <c r="C15" s="695"/>
      <c r="D15" s="695"/>
      <c r="E15" s="695"/>
      <c r="F15" s="695"/>
      <c r="G15" s="695"/>
      <c r="H15" s="695"/>
      <c r="I15" s="695"/>
      <c r="J15" s="695"/>
      <c r="K15" s="696"/>
    </row>
    <row r="16" spans="1:11" x14ac:dyDescent="0.15">
      <c r="A16" s="517" t="s">
        <v>176</v>
      </c>
      <c r="B16" s="518" t="s">
        <v>177</v>
      </c>
      <c r="C16" s="41"/>
      <c r="D16" s="41"/>
      <c r="E16" s="41"/>
      <c r="F16" s="41"/>
      <c r="G16" s="41"/>
      <c r="H16" s="41"/>
    </row>
  </sheetData>
  <mergeCells count="8">
    <mergeCell ref="A12:K13"/>
    <mergeCell ref="A14:K15"/>
    <mergeCell ref="A1:I1"/>
    <mergeCell ref="A2:K3"/>
    <mergeCell ref="A4:K5"/>
    <mergeCell ref="A6:K7"/>
    <mergeCell ref="A8:K9"/>
    <mergeCell ref="A10:K11"/>
  </mergeCells>
  <phoneticPr fontId="4"/>
  <pageMargins left="0.70866141732283472" right="0.70866141732283472" top="0.74803149606299213" bottom="0.74803149606299213" header="0.31496062992125984" footer="0.31496062992125984"/>
  <pageSetup paperSize="9" orientation="portrait" r:id="rId1"/>
  <headerFooter alignWithMargins="0">
    <oddHeader>&amp;R&amp;A</oddHeader>
  </headerFooter>
  <rowBreaks count="1" manualBreakCount="1">
    <brk id="9"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11"/>
  <sheetViews>
    <sheetView zoomScaleNormal="100" workbookViewId="0">
      <selection activeCell="H8" sqref="H8:J8"/>
    </sheetView>
  </sheetViews>
  <sheetFormatPr defaultRowHeight="13.5" x14ac:dyDescent="0.15"/>
  <cols>
    <col min="1" max="1" width="90.875" style="518" customWidth="1"/>
    <col min="2" max="16384" width="9" style="516"/>
  </cols>
  <sheetData>
    <row r="1" spans="1:14" ht="24.95" customHeight="1" thickBot="1" x14ac:dyDescent="0.2">
      <c r="A1" s="42" t="s">
        <v>181</v>
      </c>
    </row>
    <row r="2" spans="1:14" ht="95.1" customHeight="1" x14ac:dyDescent="0.15">
      <c r="A2" s="700" t="s">
        <v>182</v>
      </c>
    </row>
    <row r="3" spans="1:14" ht="95.1" customHeight="1" x14ac:dyDescent="0.15">
      <c r="A3" s="701"/>
      <c r="N3" s="519"/>
    </row>
    <row r="4" spans="1:14" ht="95.1" customHeight="1" x14ac:dyDescent="0.15">
      <c r="A4" s="702" t="s">
        <v>183</v>
      </c>
    </row>
    <row r="5" spans="1:14" ht="95.1" customHeight="1" x14ac:dyDescent="0.15">
      <c r="A5" s="701"/>
    </row>
    <row r="6" spans="1:14" ht="95.1" customHeight="1" x14ac:dyDescent="0.15">
      <c r="A6" s="702" t="s">
        <v>375</v>
      </c>
    </row>
    <row r="7" spans="1:14" ht="95.1" customHeight="1" x14ac:dyDescent="0.15">
      <c r="A7" s="701"/>
    </row>
    <row r="8" spans="1:14" ht="95.1" customHeight="1" x14ac:dyDescent="0.15">
      <c r="A8" s="703" t="s">
        <v>376</v>
      </c>
    </row>
    <row r="9" spans="1:14" ht="95.1" customHeight="1" thickBot="1" x14ac:dyDescent="0.2">
      <c r="A9" s="704"/>
    </row>
    <row r="11" spans="1:14" x14ac:dyDescent="0.15">
      <c r="A11" s="518" t="s">
        <v>366</v>
      </c>
    </row>
  </sheetData>
  <mergeCells count="4">
    <mergeCell ref="A2:A3"/>
    <mergeCell ref="A4:A5"/>
    <mergeCell ref="A6:A7"/>
    <mergeCell ref="A8:A9"/>
  </mergeCells>
  <phoneticPr fontId="4"/>
  <pageMargins left="0.70866141732283472" right="0.70866141732283472" top="0.74803149606299213" bottom="0.39370078740157483" header="0.31496062992125984" footer="0.31496062992125984"/>
  <pageSetup paperSize="9" orientation="portrait" r:id="rId1"/>
  <headerFooter alignWithMargins="0">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5</vt:i4>
      </vt:variant>
    </vt:vector>
  </HeadingPairs>
  <TitlesOfParts>
    <vt:vector size="19" baseType="lpstr">
      <vt:lpstr>様式１</vt:lpstr>
      <vt:lpstr>様式2_1</vt:lpstr>
      <vt:lpstr>様式2_1記入例</vt:lpstr>
      <vt:lpstr>様式2_2</vt:lpstr>
      <vt:lpstr>様式2_2記入例</vt:lpstr>
      <vt:lpstr>様式3</vt:lpstr>
      <vt:lpstr>様式4</vt:lpstr>
      <vt:lpstr>様式5</vt:lpstr>
      <vt:lpstr>様式6</vt:lpstr>
      <vt:lpstr>開設1年目収入</vt:lpstr>
      <vt:lpstr>５年間収入</vt:lpstr>
      <vt:lpstr>人件費積算</vt:lpstr>
      <vt:lpstr>人件費積算 通所介護等</vt:lpstr>
      <vt:lpstr>総括表</vt:lpstr>
      <vt:lpstr>'５年間収入'!Print_Area</vt:lpstr>
      <vt:lpstr>開設1年目収入!Print_Area</vt:lpstr>
      <vt:lpstr>人件費積算!Print_Area</vt:lpstr>
      <vt:lpstr>'人件費積算 通所介護等'!Print_Area</vt:lpstr>
      <vt:lpstr>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2023-09-13T00:12:55Z</cp:lastPrinted>
  <dcterms:created xsi:type="dcterms:W3CDTF">2015-09-17T07:37:09Z</dcterms:created>
  <dcterms:modified xsi:type="dcterms:W3CDTF">2023-09-13T03:46:09Z</dcterms:modified>
</cp:coreProperties>
</file>