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A6843A1-098C-4B93-8DBD-464F46690C83}" xr6:coauthVersionLast="47" xr6:coauthVersionMax="47" xr10:uidLastSave="{00000000-0000-0000-0000-000000000000}"/>
  <bookViews>
    <workbookView xWindow="-120" yWindow="-120" windowWidth="29040" windowHeight="15840" tabRatio="924" xr2:uid="{00000000-000D-0000-FFFF-FFFF00000000}"/>
  </bookViews>
  <sheets>
    <sheet name="基本情報" sheetId="18" r:id="rId1"/>
    <sheet name="作業用データ（非表示）" sheetId="26" state="hidden" r:id="rId2"/>
    <sheet name="個人防護具使用実績" sheetId="51" r:id="rId3"/>
    <sheet name="様式第１号（交付申請書）" sheetId="8" r:id="rId4"/>
    <sheet name="別紙8-1-2（新規）" sheetId="44" r:id="rId5"/>
    <sheet name="別紙8-2-2（新規）" sheetId="43" r:id="rId6"/>
    <sheet name="別紙8-2-2（新規）附表（個人防護具積算）" sheetId="52" r:id="rId7"/>
    <sheet name="予算書抄本（新規）" sheetId="16" r:id="rId8"/>
    <sheet name="補助条件確認書（新規）" sheetId="48" r:id="rId9"/>
    <sheet name="様式第５号（実績報告書）" sheetId="13" r:id="rId10"/>
    <sheet name="別紙8-3-2" sheetId="6" r:id="rId11"/>
    <sheet name="別紙8-4-2" sheetId="45" r:id="rId12"/>
    <sheet name="別紙8-4-2（実績）附表（個人防護具積算）" sheetId="54" r:id="rId13"/>
    <sheet name="決算書抄本" sheetId="25" r:id="rId14"/>
    <sheet name="補助条件確認書（実績）" sheetId="50" r:id="rId15"/>
    <sheet name="様式第６号（請求書）" sheetId="29" r:id="rId16"/>
    <sheet name="様式第７号（消費税仕入控除）" sheetId="30" r:id="rId17"/>
    <sheet name="様式第２号（変更申請書）" sheetId="10" r:id="rId18"/>
    <sheet name="別紙8-1（変更）" sheetId="33" r:id="rId19"/>
    <sheet name="別紙8-2（変更）" sheetId="34" r:id="rId20"/>
    <sheet name="別紙8-2（変更）附表（購入予定物品一覧）" sheetId="38" r:id="rId21"/>
    <sheet name="予算書抄本（変更）" sheetId="22" r:id="rId22"/>
    <sheet name="補助条件確認書（変更）" sheetId="49" r:id="rId23"/>
    <sheet name="整備理由書（変更）" sheetId="23" r:id="rId24"/>
    <sheet name="様式第３号（中止廃止申請）" sheetId="27" r:id="rId25"/>
    <sheet name="様式第４号（概算払請求書）" sheetId="28" r:id="rId26"/>
  </sheets>
  <definedNames>
    <definedName name="_xlnm.Print_Area" localSheetId="0">基本情報!$A$1:$J$22</definedName>
    <definedName name="_xlnm.Print_Area" localSheetId="13">決算書抄本!$A$1:$M$36</definedName>
    <definedName name="_xlnm.Print_Area" localSheetId="2">個人防護具使用実績!$A$1:$K$30</definedName>
    <definedName name="_xlnm.Print_Area" localSheetId="23">'整備理由書（変更）'!$A$1:$U$37</definedName>
    <definedName name="_xlnm.Print_Area" localSheetId="18">'別紙8-1（変更）'!$A$1:$K$19</definedName>
    <definedName name="_xlnm.Print_Area" localSheetId="4">'別紙8-1-2（新規）'!$A$1:$K$19</definedName>
    <definedName name="_xlnm.Print_Area" localSheetId="19">'別紙8-2（変更）'!$A$1:$N$19</definedName>
    <definedName name="_xlnm.Print_Area" localSheetId="20">'別紙8-2（変更）附表（購入予定物品一覧）'!$A$1:$K$132</definedName>
    <definedName name="_xlnm.Print_Area" localSheetId="5">'別紙8-2-2（新規）'!$A$1:$N$19</definedName>
    <definedName name="_xlnm.Print_Area" localSheetId="6">'別紙8-2-2（新規）附表（個人防護具積算）'!$A$1:$H$21</definedName>
    <definedName name="_xlnm.Print_Area" localSheetId="10">'別紙8-3-2'!$A$1:$L$19</definedName>
    <definedName name="_xlnm.Print_Area" localSheetId="11">'別紙8-4-2'!$A$1:$N$19</definedName>
    <definedName name="_xlnm.Print_Area" localSheetId="12">'別紙8-4-2（実績）附表（個人防護具積算）'!$A$1:$H$21</definedName>
    <definedName name="_xlnm.Print_Area" localSheetId="14">'補助条件確認書（実績）'!$A$1:$U$40</definedName>
    <definedName name="_xlnm.Print_Area" localSheetId="8">'補助条件確認書（新規）'!$A$1:$U$40</definedName>
    <definedName name="_xlnm.Print_Area" localSheetId="22">'補助条件確認書（変更）'!$A$1:$U$44</definedName>
    <definedName name="_xlnm.Print_Area" localSheetId="7">'予算書抄本（新規）'!$A$1:$M$36</definedName>
    <definedName name="_xlnm.Print_Area" localSheetId="21">'予算書抄本（変更）'!$A$1:$M$36</definedName>
    <definedName name="_xlnm.Print_Area" localSheetId="3">'様式第１号（交付申請書）'!$A$1:$W$34</definedName>
    <definedName name="_xlnm.Print_Area" localSheetId="17">'様式第２号（変更申請書）'!$A$1:$W$40</definedName>
    <definedName name="_xlnm.Print_Area" localSheetId="24">'様式第３号（中止廃止申請）'!$A$1:$W$39</definedName>
    <definedName name="_xlnm.Print_Area" localSheetId="25">'様式第４号（概算払請求書）'!$A$1:$W$39</definedName>
    <definedName name="_xlnm.Print_Area" localSheetId="9">'様式第５号（実績報告書）'!$A$1:$W$32</definedName>
    <definedName name="_xlnm.Print_Area" localSheetId="15">'様式第６号（請求書）'!$A$1:$W$39</definedName>
    <definedName name="_xlnm.Print_Area" localSheetId="16">'様式第７号（消費税仕入控除）'!$A$1:$W$39</definedName>
    <definedName name="_xlnm.Print_Titles" localSheetId="2">個人防護具使用実績!$6:$7</definedName>
    <definedName name="_xlnm.Print_Titles" localSheetId="20">'別紙8-2（変更）附表（購入予定物品一覧）'!$21:$22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9" l="1"/>
  <c r="R34" i="50"/>
  <c r="R28" i="50"/>
  <c r="R24" i="50"/>
  <c r="R19" i="50"/>
  <c r="R14" i="50"/>
  <c r="D16" i="54"/>
  <c r="D17" i="54"/>
  <c r="D18" i="54"/>
  <c r="D19" i="54"/>
  <c r="D20" i="54"/>
  <c r="D15" i="54"/>
  <c r="C16" i="54"/>
  <c r="C17" i="54"/>
  <c r="C18" i="54"/>
  <c r="C19" i="54"/>
  <c r="C20" i="54"/>
  <c r="C15" i="54"/>
  <c r="M10" i="45"/>
  <c r="G9" i="6" l="1"/>
  <c r="C21" i="54"/>
  <c r="F20" i="54"/>
  <c r="E20" i="54"/>
  <c r="F19" i="54"/>
  <c r="E19" i="54"/>
  <c r="G19" i="54" s="1"/>
  <c r="F18" i="54"/>
  <c r="E18" i="54"/>
  <c r="F17" i="54"/>
  <c r="E17" i="54"/>
  <c r="F16" i="54"/>
  <c r="E16" i="54"/>
  <c r="F15" i="54"/>
  <c r="E15" i="54"/>
  <c r="D10" i="54"/>
  <c r="F8" i="54"/>
  <c r="E5" i="54"/>
  <c r="F3" i="54"/>
  <c r="G18" i="54" l="1"/>
  <c r="G20" i="54"/>
  <c r="G16" i="54"/>
  <c r="G15" i="54"/>
  <c r="G17" i="54"/>
  <c r="G21" i="54"/>
  <c r="H10" i="45" s="1"/>
  <c r="C9" i="6" s="1"/>
  <c r="E9" i="6" s="1"/>
  <c r="F9" i="6" s="1"/>
  <c r="H9" i="6" s="1"/>
  <c r="V34" i="48" l="1"/>
  <c r="V28" i="48"/>
  <c r="V24" i="48"/>
  <c r="V19" i="48"/>
  <c r="V14" i="48"/>
  <c r="G15" i="52" l="1"/>
  <c r="F20" i="52"/>
  <c r="F19" i="52"/>
  <c r="F18" i="52"/>
  <c r="F17" i="52"/>
  <c r="F16" i="52"/>
  <c r="F15" i="52"/>
  <c r="D10" i="52"/>
  <c r="M10" i="43" s="1"/>
  <c r="F3" i="52"/>
  <c r="G9" i="44" l="1"/>
  <c r="E3" i="51"/>
  <c r="C21" i="52"/>
  <c r="G20" i="52"/>
  <c r="E20" i="52"/>
  <c r="G19" i="52"/>
  <c r="E19" i="52"/>
  <c r="G18" i="52"/>
  <c r="E18" i="52"/>
  <c r="G17" i="52"/>
  <c r="E17" i="52"/>
  <c r="G16" i="52"/>
  <c r="E16" i="52"/>
  <c r="E15" i="52"/>
  <c r="F8" i="52"/>
  <c r="E5" i="52"/>
  <c r="I8" i="51"/>
  <c r="H8" i="51"/>
  <c r="G8" i="51"/>
  <c r="F8" i="51"/>
  <c r="E8" i="51"/>
  <c r="D8" i="51"/>
  <c r="C8" i="51"/>
  <c r="G21" i="52" l="1"/>
  <c r="H10" i="43" s="1"/>
  <c r="C9" i="44" s="1"/>
  <c r="E9" i="44" s="1"/>
  <c r="F9" i="44" l="1"/>
  <c r="H9" i="44" s="1"/>
  <c r="M18" i="34" l="1"/>
  <c r="G16" i="33" s="1"/>
  <c r="M11" i="30" l="1"/>
  <c r="M29" i="29"/>
  <c r="G31" i="25"/>
  <c r="M12" i="13"/>
  <c r="M28" i="28"/>
  <c r="M11" i="27"/>
  <c r="G31" i="22"/>
  <c r="M12" i="10"/>
  <c r="G31" i="16"/>
  <c r="M12" i="8"/>
  <c r="M10" i="8"/>
  <c r="G28" i="16"/>
  <c r="M10" i="10"/>
  <c r="G28" i="22"/>
  <c r="M26" i="28"/>
  <c r="M10" i="13"/>
  <c r="G28" i="25"/>
  <c r="M27" i="29"/>
  <c r="M9" i="30"/>
  <c r="O15" i="6"/>
  <c r="O14" i="6"/>
  <c r="O13" i="6"/>
  <c r="O12" i="6"/>
  <c r="O11" i="6"/>
  <c r="O10" i="6"/>
  <c r="O8" i="6"/>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N30" i="38" s="1"/>
  <c r="M29" i="38"/>
  <c r="N29" i="38" s="1"/>
  <c r="J13" i="38" s="1"/>
  <c r="O16" i="33" s="1"/>
  <c r="M28" i="38"/>
  <c r="N28" i="38" s="1"/>
  <c r="M27" i="38"/>
  <c r="N27" i="38" s="1"/>
  <c r="M26" i="38"/>
  <c r="N26" i="38" s="1"/>
  <c r="M25" i="38"/>
  <c r="N25" i="38" s="1"/>
  <c r="M24" i="38"/>
  <c r="N24" i="38" s="1"/>
  <c r="M23" i="38"/>
  <c r="N23" i="38" s="1"/>
  <c r="J12" i="38"/>
  <c r="O15" i="33" s="1"/>
  <c r="J11" i="38"/>
  <c r="O14" i="33" s="1"/>
  <c r="J10" i="38"/>
  <c r="O13" i="33" s="1"/>
  <c r="J9" i="38"/>
  <c r="O12" i="33" s="1"/>
  <c r="J8" i="38"/>
  <c r="O11" i="33" s="1"/>
  <c r="J7" i="38"/>
  <c r="O10" i="33" s="1"/>
  <c r="J6" i="38"/>
  <c r="O8" i="33" s="1"/>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9" i="38"/>
  <c r="G58" i="38"/>
  <c r="G57" i="38"/>
  <c r="G56" i="38"/>
  <c r="G55" i="38"/>
  <c r="G54" i="38"/>
  <c r="G53" i="38"/>
  <c r="G52" i="38"/>
  <c r="G51" i="38"/>
  <c r="O14" i="44"/>
  <c r="O13" i="44"/>
  <c r="O12" i="44"/>
  <c r="O11" i="44"/>
  <c r="O8" i="44"/>
  <c r="O10" i="44"/>
  <c r="O16" i="44"/>
  <c r="I25" i="30"/>
  <c r="I24" i="30"/>
  <c r="I17" i="29"/>
  <c r="I16" i="28"/>
  <c r="CS4" i="26"/>
  <c r="CR4" i="26"/>
  <c r="CQ4" i="26"/>
  <c r="BJ4" i="26"/>
  <c r="BI4" i="26"/>
  <c r="BH4" i="26"/>
  <c r="AO4" i="26"/>
  <c r="AN4" i="26"/>
  <c r="AM4" i="26"/>
  <c r="L6" i="50"/>
  <c r="L6" i="49"/>
  <c r="L6" i="48"/>
  <c r="O16" i="6" l="1"/>
  <c r="O15" i="44"/>
  <c r="CO4" i="26"/>
  <c r="CJ4" i="26"/>
  <c r="CI4" i="26"/>
  <c r="CN4" i="26"/>
  <c r="CM4" i="26"/>
  <c r="CL4" i="26"/>
  <c r="BF4" i="26"/>
  <c r="BE4" i="26"/>
  <c r="BD4" i="26"/>
  <c r="BC4" i="26"/>
  <c r="BA4" i="26"/>
  <c r="AZ4" i="26"/>
  <c r="AE4" i="26"/>
  <c r="AK4" i="26"/>
  <c r="AJ4" i="26"/>
  <c r="AI4" i="26"/>
  <c r="AH4" i="26"/>
  <c r="AF4" i="26"/>
  <c r="K4" i="45" l="1"/>
  <c r="D17" i="6"/>
  <c r="D17" i="44"/>
  <c r="H4" i="44"/>
  <c r="K4" i="43"/>
  <c r="G33" i="38"/>
  <c r="G32" i="38"/>
  <c r="G31" i="38"/>
  <c r="G30" i="38"/>
  <c r="G29" i="38"/>
  <c r="G28" i="38"/>
  <c r="G27" i="38"/>
  <c r="G26" i="38"/>
  <c r="G10" i="33"/>
  <c r="M16" i="34"/>
  <c r="G14" i="33" s="1"/>
  <c r="M12" i="34"/>
  <c r="G11" i="33" s="1"/>
  <c r="AG4" i="26" l="1"/>
  <c r="BB4" i="26"/>
  <c r="CK4" i="26"/>
  <c r="CP4" i="26"/>
  <c r="J13" i="16"/>
  <c r="X4" i="26"/>
  <c r="AL4" i="26" l="1"/>
  <c r="BG4" i="26"/>
  <c r="G17" i="6"/>
  <c r="G132" i="38"/>
  <c r="G131" i="38"/>
  <c r="G50" i="38"/>
  <c r="G49" i="38"/>
  <c r="G48" i="38"/>
  <c r="G47" i="38"/>
  <c r="G46" i="38"/>
  <c r="G45" i="38"/>
  <c r="G44" i="38"/>
  <c r="G43" i="38"/>
  <c r="G42" i="38"/>
  <c r="G41" i="38"/>
  <c r="G40" i="38"/>
  <c r="G39" i="38"/>
  <c r="G38" i="38"/>
  <c r="G37" i="38"/>
  <c r="G36" i="38"/>
  <c r="G35" i="38"/>
  <c r="G34" i="38"/>
  <c r="E7" i="38"/>
  <c r="H11" i="34" s="1"/>
  <c r="C10" i="33" s="1"/>
  <c r="E10" i="33" s="1"/>
  <c r="G25" i="38"/>
  <c r="G24" i="38"/>
  <c r="G23" i="38"/>
  <c r="E13" i="38" s="1"/>
  <c r="H18" i="34" s="1"/>
  <c r="C16" i="33" s="1"/>
  <c r="E16" i="33" s="1"/>
  <c r="F3" i="38"/>
  <c r="E6" i="38" l="1"/>
  <c r="H9" i="34" s="1"/>
  <c r="C8" i="33" s="1"/>
  <c r="E8" i="33" s="1"/>
  <c r="E12" i="38"/>
  <c r="H17" i="34" s="1"/>
  <c r="C15" i="33" s="1"/>
  <c r="G17" i="44"/>
  <c r="AA4" i="26" s="1"/>
  <c r="E11" i="38"/>
  <c r="H16" i="34" s="1"/>
  <c r="C14" i="33" s="1"/>
  <c r="E14" i="33" s="1"/>
  <c r="E10" i="38"/>
  <c r="H15" i="34" s="1"/>
  <c r="C13" i="33" s="1"/>
  <c r="H19" i="43"/>
  <c r="H19" i="45"/>
  <c r="E8" i="38"/>
  <c r="H12" i="34" s="1"/>
  <c r="C11" i="33" s="1"/>
  <c r="E11" i="33" s="1"/>
  <c r="E9" i="38"/>
  <c r="H13" i="34" s="1"/>
  <c r="H13" i="38"/>
  <c r="E15" i="33" l="1"/>
  <c r="G15" i="33"/>
  <c r="F14" i="33"/>
  <c r="H14" i="33" s="1"/>
  <c r="E13" i="33"/>
  <c r="G13" i="33"/>
  <c r="C12" i="33"/>
  <c r="E12" i="33" s="1"/>
  <c r="C17" i="44"/>
  <c r="C17" i="6"/>
  <c r="G8" i="33"/>
  <c r="F16" i="33"/>
  <c r="H16" i="33" s="1"/>
  <c r="K4" i="34"/>
  <c r="D17" i="33"/>
  <c r="H4" i="33"/>
  <c r="AS4" i="26" l="1"/>
  <c r="J13" i="22"/>
  <c r="E17" i="44"/>
  <c r="Y4" i="26" s="1"/>
  <c r="W4" i="26"/>
  <c r="J18" i="16"/>
  <c r="E17" i="6"/>
  <c r="F13" i="33"/>
  <c r="F8" i="33"/>
  <c r="H8" i="33" s="1"/>
  <c r="F12" i="33"/>
  <c r="G12" i="33" s="1"/>
  <c r="F11" i="33"/>
  <c r="H11" i="33" s="1"/>
  <c r="F15" i="33"/>
  <c r="H15" i="33" s="1"/>
  <c r="H17" i="44" l="1"/>
  <c r="F17" i="44"/>
  <c r="Z4" i="26" s="1"/>
  <c r="H17" i="6"/>
  <c r="F17" i="6"/>
  <c r="H19" i="34"/>
  <c r="H13" i="33"/>
  <c r="H12" i="33"/>
  <c r="DA4" i="26"/>
  <c r="CW4" i="26"/>
  <c r="BV4" i="26"/>
  <c r="BN4" i="26"/>
  <c r="AB4" i="26" l="1"/>
  <c r="I17" i="44"/>
  <c r="K17" i="6" s="1"/>
  <c r="G17" i="33"/>
  <c r="AV4" i="26" s="1"/>
  <c r="C17" i="33"/>
  <c r="AR4" i="26" s="1"/>
  <c r="AC4" i="26" l="1"/>
  <c r="J17" i="44"/>
  <c r="J18" i="22"/>
  <c r="F10" i="33"/>
  <c r="F17" i="33" s="1"/>
  <c r="AU4" i="26" s="1"/>
  <c r="E17" i="33"/>
  <c r="AT4" i="26" s="1"/>
  <c r="J27" i="8" l="1"/>
  <c r="J11" i="16"/>
  <c r="AD4" i="26"/>
  <c r="H10" i="33"/>
  <c r="H17" i="33" s="1"/>
  <c r="AW4" i="26" s="1"/>
  <c r="I17" i="33" l="1"/>
  <c r="AX4" i="26" s="1"/>
  <c r="D25" i="22"/>
  <c r="D25" i="25"/>
  <c r="I21" i="22"/>
  <c r="M30" i="29"/>
  <c r="M29" i="28"/>
  <c r="M12" i="27"/>
  <c r="M13" i="10"/>
  <c r="DC4" i="26"/>
  <c r="DB4" i="26"/>
  <c r="CZ4" i="26"/>
  <c r="CY4" i="26"/>
  <c r="CX4" i="26"/>
  <c r="CV4" i="26"/>
  <c r="CU4" i="26"/>
  <c r="CT4" i="26"/>
  <c r="BU4" i="26"/>
  <c r="BT4" i="26"/>
  <c r="BS4" i="26"/>
  <c r="BR4" i="26"/>
  <c r="BQ4" i="26"/>
  <c r="BP4" i="26"/>
  <c r="BO4" i="26"/>
  <c r="BM4" i="26"/>
  <c r="BL4" i="26"/>
  <c r="BK4" i="26"/>
  <c r="R4" i="26"/>
  <c r="T4" i="26"/>
  <c r="S4" i="26"/>
  <c r="Q4" i="26"/>
  <c r="P4" i="26"/>
  <c r="O4" i="26"/>
  <c r="M12" i="30"/>
  <c r="K39" i="29"/>
  <c r="L38" i="29"/>
  <c r="P36" i="29"/>
  <c r="L36" i="29"/>
  <c r="K35" i="29"/>
  <c r="K34" i="29"/>
  <c r="P35" i="28"/>
  <c r="K38" i="28"/>
  <c r="L37" i="28"/>
  <c r="L35" i="28"/>
  <c r="K34" i="28"/>
  <c r="K33" i="28"/>
  <c r="I27" i="27"/>
  <c r="I26" i="27"/>
  <c r="M9" i="27"/>
  <c r="BZ4" i="26"/>
  <c r="BX4" i="26"/>
  <c r="BW4" i="26"/>
  <c r="AQ4" i="26"/>
  <c r="AP4" i="26"/>
  <c r="V4" i="26"/>
  <c r="U4" i="26"/>
  <c r="N4" i="26"/>
  <c r="M4" i="26"/>
  <c r="L4" i="26"/>
  <c r="K4" i="26"/>
  <c r="J4" i="26"/>
  <c r="I4" i="26"/>
  <c r="H4" i="26"/>
  <c r="G4" i="26"/>
  <c r="F4" i="26"/>
  <c r="E4" i="26"/>
  <c r="D4" i="26"/>
  <c r="C4" i="26"/>
  <c r="B4" i="26"/>
  <c r="A4" i="26"/>
  <c r="G32" i="16"/>
  <c r="G32" i="22"/>
  <c r="G32" i="25"/>
  <c r="I7" i="25"/>
  <c r="J13" i="25"/>
  <c r="H4" i="6"/>
  <c r="I26" i="13"/>
  <c r="I25" i="13"/>
  <c r="I26" i="10"/>
  <c r="I25" i="10"/>
  <c r="M13" i="13"/>
  <c r="L6" i="23"/>
  <c r="I7" i="22"/>
  <c r="I7" i="16"/>
  <c r="I24" i="8"/>
  <c r="I25" i="8"/>
  <c r="M13" i="8"/>
  <c r="D25" i="16"/>
  <c r="J11" i="22" l="1"/>
  <c r="I30" i="10"/>
  <c r="J17" i="33"/>
  <c r="AY4" i="26" s="1"/>
  <c r="CC4" i="26"/>
  <c r="J18" i="25" l="1"/>
  <c r="I21" i="25" s="1"/>
  <c r="BY4" i="26"/>
  <c r="CB4" i="26"/>
  <c r="CA4" i="26"/>
  <c r="I17" i="6" l="1"/>
  <c r="CD4" i="26"/>
  <c r="I21" i="16"/>
  <c r="I29" i="10"/>
  <c r="J17" i="6" l="1"/>
  <c r="CE4" i="26"/>
  <c r="L17" i="6" l="1"/>
  <c r="J11" i="25"/>
  <c r="CF4" i="26"/>
  <c r="J12" i="22"/>
  <c r="I14" i="22" s="1"/>
  <c r="CG4" i="26" l="1"/>
  <c r="CH4" i="26"/>
  <c r="J12" i="25"/>
  <c r="I14" i="25" s="1"/>
  <c r="J12" i="16" l="1"/>
  <c r="I14" i="16" s="1"/>
</calcChain>
</file>

<file path=xl/sharedStrings.xml><?xml version="1.0" encoding="utf-8"?>
<sst xmlns="http://schemas.openxmlformats.org/spreadsheetml/2006/main" count="911" uniqueCount="410">
  <si>
    <t>総事業費</t>
    <rPh sb="0" eb="3">
      <t>ソウジギョウ</t>
    </rPh>
    <rPh sb="3" eb="4">
      <t>ヒ</t>
    </rPh>
    <phoneticPr fontId="3"/>
  </si>
  <si>
    <t>寄付金
その他
収入額</t>
    <rPh sb="0" eb="3">
      <t>キフキン</t>
    </rPh>
    <rPh sb="6" eb="7">
      <t>タ</t>
    </rPh>
    <rPh sb="8" eb="11">
      <t>シュウニュウガク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</si>
  <si>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</si>
  <si>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</si>
  <si>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rPh sb="0" eb="3">
      <t>キジュンガク</t>
    </rPh>
    <phoneticPr fontId="3"/>
  </si>
  <si>
    <t>選定額</t>
    <rPh sb="0" eb="2">
      <t>センテイ</t>
    </rPh>
    <rPh sb="2" eb="3">
      <t>ガク</t>
    </rPh>
    <phoneticPr fontId="3"/>
  </si>
  <si>
    <t>県補助基本額</t>
    <rPh sb="0" eb="1">
      <t>ケン</t>
    </rPh>
    <rPh sb="1" eb="3">
      <t>ホジョ</t>
    </rPh>
    <rPh sb="3" eb="6">
      <t>キホンガク</t>
    </rPh>
    <phoneticPr fontId="3"/>
  </si>
  <si>
    <t>県補助所要額</t>
    <rPh sb="0" eb="1">
      <t>ケン</t>
    </rPh>
    <rPh sb="1" eb="3">
      <t>ホジョ</t>
    </rPh>
    <rPh sb="3" eb="6">
      <t>ショヨウガク</t>
    </rPh>
    <phoneticPr fontId="3"/>
  </si>
  <si>
    <t>備考</t>
    <rPh sb="0" eb="2">
      <t>ビコウ</t>
    </rPh>
    <phoneticPr fontId="3"/>
  </si>
  <si>
    <t>(A)</t>
    <phoneticPr fontId="3"/>
  </si>
  <si>
    <t>(B)</t>
    <phoneticPr fontId="3"/>
  </si>
  <si>
    <t>(D)</t>
    <phoneticPr fontId="3"/>
  </si>
  <si>
    <t>（Ｅ）</t>
    <phoneticPr fontId="3"/>
  </si>
  <si>
    <t>(F)</t>
    <phoneticPr fontId="3"/>
  </si>
  <si>
    <t>（Ｇ）</t>
    <phoneticPr fontId="3"/>
  </si>
  <si>
    <t>（Ｈ）</t>
    <phoneticPr fontId="3"/>
  </si>
  <si>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3"/>
  </si>
  <si>
    <t>(A)-(B)=(C)</t>
    <phoneticPr fontId="3"/>
  </si>
  <si>
    <t>（円）</t>
    <rPh sb="1" eb="2">
      <t>エン</t>
    </rPh>
    <phoneticPr fontId="3"/>
  </si>
  <si>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3"/>
  </si>
  <si>
    <t>対象経費の
実支出額</t>
    <rPh sb="0" eb="2">
      <t>タイショウ</t>
    </rPh>
    <rPh sb="2" eb="4">
      <t>ケイヒ</t>
    </rPh>
    <rPh sb="6" eb="7">
      <t>ジツ</t>
    </rPh>
    <rPh sb="7" eb="9">
      <t>シシュツ</t>
    </rPh>
    <phoneticPr fontId="3"/>
  </si>
  <si>
    <t>県交付決定額</t>
    <rPh sb="0" eb="1">
      <t>ケン</t>
    </rPh>
    <rPh sb="1" eb="3">
      <t>コウフ</t>
    </rPh>
    <rPh sb="3" eb="5">
      <t>ケッテイ</t>
    </rPh>
    <rPh sb="5" eb="6">
      <t>ガク</t>
    </rPh>
    <phoneticPr fontId="3"/>
  </si>
  <si>
    <t>差引過不足額</t>
    <rPh sb="0" eb="1">
      <t>サ</t>
    </rPh>
    <rPh sb="1" eb="2">
      <t>ヒ</t>
    </rPh>
    <rPh sb="2" eb="6">
      <t>カブソクガク</t>
    </rPh>
    <phoneticPr fontId="3"/>
  </si>
  <si>
    <t>（Ｉ）</t>
    <phoneticPr fontId="3"/>
  </si>
  <si>
    <t>（Ｊ）</t>
    <phoneticPr fontId="3"/>
  </si>
  <si>
    <t>区分</t>
    <phoneticPr fontId="3"/>
  </si>
  <si>
    <t>合計</t>
    <phoneticPr fontId="3"/>
  </si>
  <si>
    <t>区分</t>
    <phoneticPr fontId="3"/>
  </si>
  <si>
    <t>第１号様式（第３条関係）</t>
    <phoneticPr fontId="3"/>
  </si>
  <si>
    <t>奈良県知事　殿</t>
    <phoneticPr fontId="3"/>
  </si>
  <si>
    <t>氏名</t>
    <rPh sb="0" eb="2">
      <t>シメイ</t>
    </rPh>
    <phoneticPr fontId="3"/>
  </si>
  <si>
    <t>新型コロナウイルス感染症緊急包括支援事業補助金（医療分）交付申請書</t>
    <phoneticPr fontId="3"/>
  </si>
  <si>
    <t>標記について、次のとおり関係書類を添えて申請します。</t>
    <phoneticPr fontId="3"/>
  </si>
  <si>
    <t>１．補助対象事業名</t>
    <phoneticPr fontId="3"/>
  </si>
  <si>
    <t>金</t>
    <rPh sb="0" eb="1">
      <t>キン</t>
    </rPh>
    <phoneticPr fontId="3"/>
  </si>
  <si>
    <t>円</t>
    <rPh sb="0" eb="1">
      <t>エン</t>
    </rPh>
    <phoneticPr fontId="3"/>
  </si>
  <si>
    <t>３．添付書類</t>
    <phoneticPr fontId="3"/>
  </si>
  <si>
    <t>各別表の付表に定める関係書類</t>
    <phoneticPr fontId="3"/>
  </si>
  <si>
    <t>第２号様式（第６条関係）</t>
    <phoneticPr fontId="3"/>
  </si>
  <si>
    <t>新型コロナウイルス感染症緊急包括支援事業補助金（医療分）変更承認申請書</t>
    <phoneticPr fontId="3"/>
  </si>
  <si>
    <t>標記について、関係書類を添えて次のとおり申請します。</t>
    <phoneticPr fontId="3"/>
  </si>
  <si>
    <t>　　　　増減額</t>
    <rPh sb="4" eb="7">
      <t>ゾウゲンガク</t>
    </rPh>
    <phoneticPr fontId="3"/>
  </si>
  <si>
    <t>　　　　変更額</t>
    <rPh sb="4" eb="7">
      <t>ヘンコウガク</t>
    </rPh>
    <phoneticPr fontId="3"/>
  </si>
  <si>
    <t>４．添付書類</t>
    <phoneticPr fontId="3"/>
  </si>
  <si>
    <t>第５号様式（第１０条関係）</t>
    <phoneticPr fontId="3"/>
  </si>
  <si>
    <t>新型コロナウイルス感染症緊急包括支援事業補助金（医療分）実績報告書</t>
    <phoneticPr fontId="3"/>
  </si>
  <si>
    <t>　標記事業については、下記のとおり事業が完了したので、関係書類を添えて</t>
    <phoneticPr fontId="3"/>
  </si>
  <si>
    <t>報告します。</t>
    <phoneticPr fontId="3"/>
  </si>
  <si>
    <t>新規申請</t>
    <rPh sb="0" eb="4">
      <t>シンキシンセイ</t>
    </rPh>
    <phoneticPr fontId="3"/>
  </si>
  <si>
    <t>文書番号</t>
    <rPh sb="0" eb="4">
      <t>ブンショバンゴウ</t>
    </rPh>
    <phoneticPr fontId="3"/>
  </si>
  <si>
    <t>変更申請</t>
    <rPh sb="0" eb="4">
      <t>ヘンコウシンセイ</t>
    </rPh>
    <phoneticPr fontId="3"/>
  </si>
  <si>
    <t>実績報告</t>
    <rPh sb="0" eb="4">
      <t>ジッセキホウコク</t>
    </rPh>
    <phoneticPr fontId="3"/>
  </si>
  <si>
    <t>提出日</t>
    <rPh sb="0" eb="2">
      <t>テイシュツ</t>
    </rPh>
    <rPh sb="2" eb="3">
      <t>ビ</t>
    </rPh>
    <phoneticPr fontId="11"/>
  </si>
  <si>
    <t>区　分</t>
  </si>
  <si>
    <t>補助上限額・条件</t>
    <rPh sb="0" eb="4">
      <t>ホジョジョウゲン</t>
    </rPh>
    <rPh sb="4" eb="5">
      <t>ガク</t>
    </rPh>
    <rPh sb="6" eb="8">
      <t>ジョウケン</t>
    </rPh>
    <phoneticPr fontId="19"/>
  </si>
  <si>
    <t>設置場所</t>
    <rPh sb="0" eb="4">
      <t>セッチバショ</t>
    </rPh>
    <phoneticPr fontId="19"/>
  </si>
  <si>
    <t>納品予定月</t>
    <rPh sb="0" eb="2">
      <t>ノウヒン</t>
    </rPh>
    <rPh sb="2" eb="4">
      <t>ヨテイ</t>
    </rPh>
    <rPh sb="4" eb="5">
      <t>ツキ</t>
    </rPh>
    <phoneticPr fontId="19"/>
  </si>
  <si>
    <t>円</t>
    <rPh sb="0" eb="1">
      <t>エン</t>
    </rPh>
    <phoneticPr fontId="11"/>
  </si>
  <si>
    <t>合　計</t>
    <rPh sb="0" eb="1">
      <t>ア</t>
    </rPh>
    <rPh sb="2" eb="3">
      <t>ケイ</t>
    </rPh>
    <phoneticPr fontId="11"/>
  </si>
  <si>
    <t>簡易ベッド</t>
    <phoneticPr fontId="3"/>
  </si>
  <si>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1"/>
  </si>
  <si>
    <t xml:space="preserve"> ・歳入の部</t>
    <rPh sb="2" eb="3">
      <t>トシ</t>
    </rPh>
    <rPh sb="3" eb="4">
      <t>イリ</t>
    </rPh>
    <rPh sb="5" eb="6">
      <t>ブ</t>
    </rPh>
    <phoneticPr fontId="11"/>
  </si>
  <si>
    <t>（単位：円）</t>
    <rPh sb="1" eb="3">
      <t>タンイ</t>
    </rPh>
    <rPh sb="4" eb="5">
      <t>エン</t>
    </rPh>
    <phoneticPr fontId="11"/>
  </si>
  <si>
    <t>項　　　　　　　　　目</t>
    <rPh sb="0" eb="1">
      <t>コウ</t>
    </rPh>
    <rPh sb="10" eb="11">
      <t>メ</t>
    </rPh>
    <phoneticPr fontId="11"/>
  </si>
  <si>
    <t>金　　　　　　　額</t>
    <rPh sb="0" eb="1">
      <t>キン</t>
    </rPh>
    <rPh sb="8" eb="9">
      <t>ガク</t>
    </rPh>
    <phoneticPr fontId="11"/>
  </si>
  <si>
    <t>自　己　資　金</t>
    <rPh sb="0" eb="1">
      <t>ジ</t>
    </rPh>
    <rPh sb="2" eb="3">
      <t>オノレ</t>
    </rPh>
    <rPh sb="4" eb="5">
      <t>シ</t>
    </rPh>
    <rPh sb="6" eb="7">
      <t>カネ</t>
    </rPh>
    <phoneticPr fontId="11"/>
  </si>
  <si>
    <t>寄付金その他の収入</t>
    <rPh sb="0" eb="3">
      <t>キフキン</t>
    </rPh>
    <rPh sb="5" eb="6">
      <t>タ</t>
    </rPh>
    <rPh sb="7" eb="9">
      <t>シュウニュウ</t>
    </rPh>
    <phoneticPr fontId="11"/>
  </si>
  <si>
    <t>計</t>
    <rPh sb="0" eb="1">
      <t>ケイ</t>
    </rPh>
    <phoneticPr fontId="11"/>
  </si>
  <si>
    <t xml:space="preserve"> ・歳出の部</t>
    <rPh sb="2" eb="3">
      <t>トシ</t>
    </rPh>
    <rPh sb="3" eb="4">
      <t>デ</t>
    </rPh>
    <rPh sb="5" eb="6">
      <t>ブ</t>
    </rPh>
    <phoneticPr fontId="11"/>
  </si>
  <si>
    <t>設備等整備費</t>
    <rPh sb="0" eb="2">
      <t>セツビ</t>
    </rPh>
    <rPh sb="2" eb="3">
      <t>トウ</t>
    </rPh>
    <rPh sb="3" eb="5">
      <t>セイビ</t>
    </rPh>
    <rPh sb="5" eb="6">
      <t>ヒ</t>
    </rPh>
    <phoneticPr fontId="11"/>
  </si>
  <si>
    <t>上記は原本に相違ないことを証明します。</t>
    <rPh sb="0" eb="2">
      <t>ジョウキ</t>
    </rPh>
    <rPh sb="3" eb="5">
      <t>ゲンポン</t>
    </rPh>
    <rPh sb="6" eb="8">
      <t>ソウイ</t>
    </rPh>
    <rPh sb="13" eb="15">
      <t>ショウメイ</t>
    </rPh>
    <phoneticPr fontId="11"/>
  </si>
  <si>
    <t>医療機関名</t>
    <rPh sb="0" eb="2">
      <t>イリョウ</t>
    </rPh>
    <rPh sb="2" eb="4">
      <t>キカン</t>
    </rPh>
    <rPh sb="4" eb="5">
      <t>メイ</t>
    </rPh>
    <phoneticPr fontId="11"/>
  </si>
  <si>
    <t>歳入歳出予算書 （ 抄 本 ）</t>
    <rPh sb="0" eb="1">
      <t>トシ</t>
    </rPh>
    <rPh sb="1" eb="2">
      <t>イリ</t>
    </rPh>
    <rPh sb="2" eb="3">
      <t>トシ</t>
    </rPh>
    <rPh sb="3" eb="4">
      <t>デ</t>
    </rPh>
    <rPh sb="4" eb="7">
      <t>ヨサンショ</t>
    </rPh>
    <rPh sb="10" eb="11">
      <t>ショウ</t>
    </rPh>
    <rPh sb="12" eb="13">
      <t>ホン</t>
    </rPh>
    <phoneticPr fontId="11"/>
  </si>
  <si>
    <t>奈良県補助金</t>
    <rPh sb="0" eb="3">
      <t>ナラケン</t>
    </rPh>
    <rPh sb="3" eb="6">
      <t>ホジョキン</t>
    </rPh>
    <phoneticPr fontId="11"/>
  </si>
  <si>
    <t>住所</t>
    <rPh sb="0" eb="2">
      <t>ジュウショ</t>
    </rPh>
    <phoneticPr fontId="11"/>
  </si>
  <si>
    <t>氏名</t>
    <rPh sb="0" eb="2">
      <t>シメイ</t>
    </rPh>
    <phoneticPr fontId="11"/>
  </si>
  <si>
    <t>基準単価</t>
    <rPh sb="0" eb="4">
      <t>キジュンタンカ</t>
    </rPh>
    <phoneticPr fontId="3"/>
  </si>
  <si>
    <t>うち、医師</t>
    <rPh sb="3" eb="5">
      <t>イシ</t>
    </rPh>
    <phoneticPr fontId="3"/>
  </si>
  <si>
    <t>うち、看護師</t>
    <rPh sb="3" eb="6">
      <t>カンゴシ</t>
    </rPh>
    <phoneticPr fontId="3"/>
  </si>
  <si>
    <t>うち、その他</t>
    <rPh sb="5" eb="6">
      <t>タ</t>
    </rPh>
    <phoneticPr fontId="3"/>
  </si>
  <si>
    <t>205,000円／台</t>
    <rPh sb="7" eb="8">
      <t>エン</t>
    </rPh>
    <rPh sb="9" eb="10">
      <t>ダイ</t>
    </rPh>
    <phoneticPr fontId="19"/>
  </si>
  <si>
    <t>51,400円／台</t>
    <rPh sb="6" eb="7">
      <t>エン</t>
    </rPh>
    <rPh sb="8" eb="9">
      <t>ダイ</t>
    </rPh>
    <phoneticPr fontId="19"/>
  </si>
  <si>
    <t>申請者（開設者）</t>
    <rPh sb="0" eb="3">
      <t>シンセイシャ</t>
    </rPh>
    <rPh sb="4" eb="6">
      <t>カイセツ</t>
    </rPh>
    <rPh sb="6" eb="7">
      <t>シャ</t>
    </rPh>
    <phoneticPr fontId="3"/>
  </si>
  <si>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3"/>
  </si>
  <si>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3"/>
  </si>
  <si>
    <t>２．医療機関名及び所在地</t>
    <rPh sb="2" eb="7">
      <t>イリョウキカンメイ</t>
    </rPh>
    <rPh sb="7" eb="8">
      <t>オヨ</t>
    </rPh>
    <rPh sb="9" eb="12">
      <t>ショザイチ</t>
    </rPh>
    <phoneticPr fontId="3"/>
  </si>
  <si>
    <t>３．交付申請額</t>
    <phoneticPr fontId="3"/>
  </si>
  <si>
    <t>（</t>
    <phoneticPr fontId="3"/>
  </si>
  <si>
    <t>）</t>
    <phoneticPr fontId="3"/>
  </si>
  <si>
    <t>医療機関名</t>
    <rPh sb="0" eb="5">
      <t>イリョウキカンメイ</t>
    </rPh>
    <phoneticPr fontId="19"/>
  </si>
  <si>
    <t>（法人の場合は、主たる事務所の所在地）</t>
    <phoneticPr fontId="3"/>
  </si>
  <si>
    <t>（法人の場合は、名称及び代表者の職氏名）</t>
    <phoneticPr fontId="3"/>
  </si>
  <si>
    <t>【基本情報】</t>
    <rPh sb="1" eb="3">
      <t>キホン</t>
    </rPh>
    <rPh sb="3" eb="5">
      <t>ジョウホウ</t>
    </rPh>
    <phoneticPr fontId="11"/>
  </si>
  <si>
    <t>※着色セルへご記入をお願いします。</t>
    <rPh sb="1" eb="3">
      <t>チャクショク</t>
    </rPh>
    <rPh sb="7" eb="9">
      <t>キニュウ</t>
    </rPh>
    <rPh sb="11" eb="12">
      <t>ネガ</t>
    </rPh>
    <phoneticPr fontId="11"/>
  </si>
  <si>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1"/>
  </si>
  <si>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1"/>
  </si>
  <si>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1"/>
  </si>
  <si>
    <t>補助金担当者</t>
    <rPh sb="0" eb="3">
      <t>ホジョキン</t>
    </rPh>
    <rPh sb="3" eb="6">
      <t>タントウシャ</t>
    </rPh>
    <phoneticPr fontId="11"/>
  </si>
  <si>
    <t>所属・職</t>
    <rPh sb="0" eb="2">
      <t>ショゾク</t>
    </rPh>
    <rPh sb="3" eb="4">
      <t>ショク</t>
    </rPh>
    <phoneticPr fontId="11"/>
  </si>
  <si>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1"/>
  </si>
  <si>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1"/>
  </si>
  <si>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</si>
  <si>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1"/>
  </si>
  <si>
    <t>郵便番号</t>
    <rPh sb="0" eb="4">
      <t>ユウビンバンゴウ</t>
    </rPh>
    <phoneticPr fontId="11"/>
  </si>
  <si>
    <t>宛先</t>
    <rPh sb="0" eb="2">
      <t>アテサキ</t>
    </rPh>
    <phoneticPr fontId="11"/>
  </si>
  <si>
    <t>医療機関所在地</t>
    <rPh sb="0" eb="2">
      <t>イリョウ</t>
    </rPh>
    <rPh sb="2" eb="4">
      <t>キカン</t>
    </rPh>
    <rPh sb="4" eb="7">
      <t>ショザイチ</t>
    </rPh>
    <phoneticPr fontId="11"/>
  </si>
  <si>
    <t>HEPAフィルター付
空気清浄機</t>
    <phoneticPr fontId="3"/>
  </si>
  <si>
    <t>HEPAフィルター付
パーテーション</t>
    <phoneticPr fontId="3"/>
  </si>
  <si>
    <t>令和５年　月　　日</t>
    <rPh sb="0" eb="2">
      <t>レイワ</t>
    </rPh>
    <rPh sb="3" eb="4">
      <t>ネン</t>
    </rPh>
    <rPh sb="5" eb="6">
      <t>ガツ</t>
    </rPh>
    <rPh sb="8" eb="9">
      <t>ニチ</t>
    </rPh>
    <phoneticPr fontId="3"/>
  </si>
  <si>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3"/>
  </si>
  <si>
    <t>歳入歳出決算書 （ 抄 本 ）</t>
    <rPh sb="0" eb="1">
      <t>トシ</t>
    </rPh>
    <rPh sb="1" eb="2">
      <t>イリ</t>
    </rPh>
    <rPh sb="2" eb="3">
      <t>トシ</t>
    </rPh>
    <rPh sb="3" eb="4">
      <t>デ</t>
    </rPh>
    <rPh sb="4" eb="7">
      <t>ケッサンショ</t>
    </rPh>
    <rPh sb="10" eb="11">
      <t>ショウ</t>
    </rPh>
    <rPh sb="12" eb="13">
      <t>ホン</t>
    </rPh>
    <phoneticPr fontId="11"/>
  </si>
  <si>
    <r>
      <t xml:space="preserve">医療機関コード
</t>
    </r>
    <r>
      <rPr>
        <sz val="9"/>
        <rFont val="ＭＳ 明朝"/>
        <family val="1"/>
        <charset val="128"/>
      </rPr>
      <t>※Ｇ－ＭＩＳ上のコード</t>
    </r>
    <rPh sb="0" eb="2">
      <t>イリョウ</t>
    </rPh>
    <rPh sb="2" eb="4">
      <t>キカン</t>
    </rPh>
    <rPh sb="14" eb="15">
      <t>ジョウ</t>
    </rPh>
    <phoneticPr fontId="11"/>
  </si>
  <si>
    <t>文書送付先</t>
    <rPh sb="0" eb="2">
      <t>ブンショ</t>
    </rPh>
    <rPh sb="2" eb="5">
      <t>ソウフサキ</t>
    </rPh>
    <phoneticPr fontId="11"/>
  </si>
  <si>
    <t>メールアドレス</t>
    <phoneticPr fontId="3"/>
  </si>
  <si>
    <t>連絡先（電話番号）Ａ</t>
    <rPh sb="0" eb="3">
      <t>レンラクサキ</t>
    </rPh>
    <rPh sb="4" eb="6">
      <t>デンワ</t>
    </rPh>
    <rPh sb="6" eb="8">
      <t>バンゴウ</t>
    </rPh>
    <phoneticPr fontId="11"/>
  </si>
  <si>
    <t>連絡先（電話番号）Ｂ</t>
    <phoneticPr fontId="11"/>
  </si>
  <si>
    <t>申請日</t>
    <rPh sb="0" eb="3">
      <t>シンセイビ</t>
    </rPh>
    <phoneticPr fontId="3"/>
  </si>
  <si>
    <t>報告日</t>
    <rPh sb="0" eb="3">
      <t>ホウコクビ</t>
    </rPh>
    <phoneticPr fontId="3"/>
  </si>
  <si>
    <t>第３号様式（第６条関係）</t>
    <phoneticPr fontId="3"/>
  </si>
  <si>
    <t>中止（廃止）承認申請書</t>
    <phoneticPr fontId="3"/>
  </si>
  <si>
    <t>新型コロナウイルス感染症緊急包括支援事業補助金（医療分）</t>
    <phoneticPr fontId="3"/>
  </si>
  <si>
    <t>号の</t>
    <phoneticPr fontId="3"/>
  </si>
  <si>
    <t>３．中止（廃止）の理由</t>
    <rPh sb="2" eb="4">
      <t>チュウシ</t>
    </rPh>
    <rPh sb="5" eb="7">
      <t>ハイシ</t>
    </rPh>
    <phoneticPr fontId="3"/>
  </si>
  <si>
    <t>４．中止予定期間</t>
    <rPh sb="2" eb="6">
      <t>チュウシヨテイ</t>
    </rPh>
    <rPh sb="6" eb="8">
      <t>キカン</t>
    </rPh>
    <phoneticPr fontId="3"/>
  </si>
  <si>
    <t>から</t>
    <phoneticPr fontId="3"/>
  </si>
  <si>
    <t>　　廃止予定年月日</t>
    <rPh sb="2" eb="4">
      <t>ハイシ</t>
    </rPh>
    <rPh sb="4" eb="6">
      <t>ヨテイ</t>
    </rPh>
    <rPh sb="6" eb="9">
      <t>ネンガッピ</t>
    </rPh>
    <phoneticPr fontId="3"/>
  </si>
  <si>
    <t>中止の場合に記入</t>
    <rPh sb="0" eb="2">
      <t>チュウシ</t>
    </rPh>
    <rPh sb="3" eb="5">
      <t>バアイ</t>
    </rPh>
    <rPh sb="6" eb="8">
      <t>キニュウ</t>
    </rPh>
    <phoneticPr fontId="3"/>
  </si>
  <si>
    <t>廃止の場合に記入</t>
    <rPh sb="0" eb="2">
      <t>ハイシ</t>
    </rPh>
    <rPh sb="3" eb="5">
      <t>バアイ</t>
    </rPh>
    <rPh sb="6" eb="8">
      <t>キニュウ</t>
    </rPh>
    <phoneticPr fontId="3"/>
  </si>
  <si>
    <t>上記のとおり請求します。</t>
    <rPh sb="0" eb="2">
      <t>ジョウキ</t>
    </rPh>
    <rPh sb="6" eb="8">
      <t>セイキュウ</t>
    </rPh>
    <phoneticPr fontId="3"/>
  </si>
  <si>
    <t>補助対象事業名</t>
    <phoneticPr fontId="3"/>
  </si>
  <si>
    <t>第４号様式（第７条関係）</t>
    <phoneticPr fontId="3"/>
  </si>
  <si>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3"/>
  </si>
  <si>
    <t>　ただし、</t>
    <phoneticPr fontId="3"/>
  </si>
  <si>
    <t>以下の欄もご記入ください。</t>
    <phoneticPr fontId="3"/>
  </si>
  <si>
    <t>振込先金融機関名・店名</t>
    <rPh sb="0" eb="3">
      <t>フリコミサキ</t>
    </rPh>
    <rPh sb="3" eb="8">
      <t>キンユウキカンメイ</t>
    </rPh>
    <rPh sb="9" eb="11">
      <t>テンメイ</t>
    </rPh>
    <phoneticPr fontId="3"/>
  </si>
  <si>
    <t>（預金種別）・口座番号</t>
    <rPh sb="1" eb="5">
      <t>ヨキンシュベツ</t>
    </rPh>
    <rPh sb="7" eb="11">
      <t>コウザバンゴウ</t>
    </rPh>
    <phoneticPr fontId="3"/>
  </si>
  <si>
    <t>（フリガナ）
口座名義</t>
    <rPh sb="7" eb="11">
      <t>コウザメイギ</t>
    </rPh>
    <phoneticPr fontId="3"/>
  </si>
  <si>
    <t>第６号様式（第１１条関係）</t>
    <phoneticPr fontId="3"/>
  </si>
  <si>
    <t>補　助　金　交　付　請　求　書</t>
    <rPh sb="0" eb="1">
      <t>ホ</t>
    </rPh>
    <rPh sb="2" eb="3">
      <t>スケ</t>
    </rPh>
    <rPh sb="4" eb="5">
      <t>カネ</t>
    </rPh>
    <rPh sb="6" eb="7">
      <t>コウ</t>
    </rPh>
    <rPh sb="8" eb="9">
      <t>ツキ</t>
    </rPh>
    <rPh sb="10" eb="11">
      <t>ショウ</t>
    </rPh>
    <rPh sb="12" eb="13">
      <t>モトム</t>
    </rPh>
    <rPh sb="14" eb="15">
      <t>ショ</t>
    </rPh>
    <phoneticPr fontId="3"/>
  </si>
  <si>
    <t>金融機関名</t>
    <rPh sb="0" eb="5">
      <t>キンユウキカンメイ</t>
    </rPh>
    <phoneticPr fontId="11"/>
  </si>
  <si>
    <t>店名</t>
    <rPh sb="0" eb="2">
      <t>テンメイ</t>
    </rPh>
    <phoneticPr fontId="11"/>
  </si>
  <si>
    <t>口座種別</t>
    <rPh sb="0" eb="2">
      <t>コウザ</t>
    </rPh>
    <rPh sb="2" eb="4">
      <t>シュベツ</t>
    </rPh>
    <phoneticPr fontId="3"/>
  </si>
  <si>
    <t>口座名義</t>
    <rPh sb="0" eb="4">
      <t>コウザメイギ</t>
    </rPh>
    <phoneticPr fontId="11"/>
  </si>
  <si>
    <t>口座名義
フリガナ</t>
    <rPh sb="0" eb="4">
      <t>コウザメイギ</t>
    </rPh>
    <phoneticPr fontId="11"/>
  </si>
  <si>
    <t>第７号様式（第１２条関係）</t>
    <phoneticPr fontId="3"/>
  </si>
  <si>
    <t>消費税等仕入控除税額報告書</t>
    <phoneticPr fontId="3"/>
  </si>
  <si>
    <t>奈良県新型コロナウイルス感染症緊急包括支援事業補助金（医療分）交付要綱第１１条に基づき確定された額</t>
    <phoneticPr fontId="3"/>
  </si>
  <si>
    <t>消費税及び地方消費税の申告により確定した消費税等仕入控除税額（要県返還相当額）</t>
    <phoneticPr fontId="3"/>
  </si>
  <si>
    <t>３．</t>
    <phoneticPr fontId="3"/>
  </si>
  <si>
    <t>振込先</t>
    <rPh sb="0" eb="3">
      <t>フリコミサキ</t>
    </rPh>
    <phoneticPr fontId="3"/>
  </si>
  <si>
    <t>金融機関名</t>
    <rPh sb="0" eb="5">
      <t>キンユウキカンメイ</t>
    </rPh>
    <phoneticPr fontId="3"/>
  </si>
  <si>
    <t>店名</t>
    <rPh sb="0" eb="2">
      <t>テンメイ</t>
    </rPh>
    <phoneticPr fontId="3"/>
  </si>
  <si>
    <t>種別</t>
    <rPh sb="0" eb="2">
      <t>シュベツ</t>
    </rPh>
    <phoneticPr fontId="3"/>
  </si>
  <si>
    <t>番号</t>
    <rPh sb="0" eb="2">
      <t>バンゴウ</t>
    </rPh>
    <phoneticPr fontId="3"/>
  </si>
  <si>
    <t>フリガナ</t>
    <phoneticPr fontId="3"/>
  </si>
  <si>
    <t>名義</t>
    <rPh sb="0" eb="2">
      <t>メイギ</t>
    </rPh>
    <phoneticPr fontId="3"/>
  </si>
  <si>
    <t>中止廃止</t>
    <rPh sb="0" eb="4">
      <t>チュウシハイシ</t>
    </rPh>
    <phoneticPr fontId="3"/>
  </si>
  <si>
    <t>申請日</t>
    <rPh sb="0" eb="3">
      <t>シンセイビ</t>
    </rPh>
    <phoneticPr fontId="3"/>
  </si>
  <si>
    <t>交付決定日</t>
    <rPh sb="0" eb="5">
      <t>コウフケッテイビ</t>
    </rPh>
    <phoneticPr fontId="3"/>
  </si>
  <si>
    <t>決定通知番号</t>
    <rPh sb="0" eb="4">
      <t>ケッテイツウチ</t>
    </rPh>
    <rPh sb="4" eb="6">
      <t>バンゴウ</t>
    </rPh>
    <phoneticPr fontId="3"/>
  </si>
  <si>
    <t>中止廃止理由</t>
    <rPh sb="0" eb="2">
      <t>チュウシ</t>
    </rPh>
    <rPh sb="2" eb="6">
      <t>ハイシリユウ</t>
    </rPh>
    <phoneticPr fontId="3"/>
  </si>
  <si>
    <t>中止日（自）</t>
    <rPh sb="0" eb="2">
      <t>チュウシ</t>
    </rPh>
    <rPh sb="2" eb="3">
      <t>ビ</t>
    </rPh>
    <rPh sb="4" eb="5">
      <t>ジ</t>
    </rPh>
    <phoneticPr fontId="3"/>
  </si>
  <si>
    <t>中止日（至）</t>
    <rPh sb="0" eb="3">
      <t>チュウシビ</t>
    </rPh>
    <rPh sb="4" eb="5">
      <t>イタ</t>
    </rPh>
    <phoneticPr fontId="3"/>
  </si>
  <si>
    <t>廃止日</t>
    <rPh sb="0" eb="3">
      <t>ハイシビ</t>
    </rPh>
    <phoneticPr fontId="3"/>
  </si>
  <si>
    <t>概算払請求</t>
    <rPh sb="0" eb="3">
      <t>ガイサンバラ</t>
    </rPh>
    <rPh sb="3" eb="5">
      <t>セイキュウ</t>
    </rPh>
    <phoneticPr fontId="3"/>
  </si>
  <si>
    <t>請求日</t>
    <rPh sb="0" eb="3">
      <t>セイキュウビ</t>
    </rPh>
    <phoneticPr fontId="3"/>
  </si>
  <si>
    <t>請求額</t>
    <rPh sb="0" eb="3">
      <t>セイキュウガク</t>
    </rPh>
    <phoneticPr fontId="3"/>
  </si>
  <si>
    <t>請求</t>
    <rPh sb="0" eb="2">
      <t>セイキュウ</t>
    </rPh>
    <phoneticPr fontId="3"/>
  </si>
  <si>
    <t>額確定日</t>
    <rPh sb="0" eb="1">
      <t>ガク</t>
    </rPh>
    <rPh sb="1" eb="3">
      <t>カクテイ</t>
    </rPh>
    <rPh sb="3" eb="4">
      <t>ビ</t>
    </rPh>
    <phoneticPr fontId="3"/>
  </si>
  <si>
    <t>確定通知番号</t>
    <rPh sb="0" eb="2">
      <t>カクテイ</t>
    </rPh>
    <rPh sb="2" eb="4">
      <t>ツウチ</t>
    </rPh>
    <rPh sb="4" eb="6">
      <t>バンゴウ</t>
    </rPh>
    <phoneticPr fontId="3"/>
  </si>
  <si>
    <t>消費税仕入控除</t>
    <phoneticPr fontId="3"/>
  </si>
  <si>
    <t>文書番号</t>
    <rPh sb="0" eb="4">
      <t>ブンショバンゴウ</t>
    </rPh>
    <phoneticPr fontId="3"/>
  </si>
  <si>
    <t>報告日</t>
    <rPh sb="0" eb="3">
      <t>ホウコクビ</t>
    </rPh>
    <phoneticPr fontId="3"/>
  </si>
  <si>
    <t>返還額</t>
    <rPh sb="0" eb="3">
      <t>ヘンカンガク</t>
    </rPh>
    <phoneticPr fontId="3"/>
  </si>
  <si>
    <t>確定額</t>
    <rPh sb="0" eb="2">
      <t>カクテイ</t>
    </rPh>
    <rPh sb="2" eb="3">
      <t>ガク</t>
    </rPh>
    <phoneticPr fontId="3"/>
  </si>
  <si>
    <t>簡易陰圧装置</t>
    <phoneticPr fontId="3"/>
  </si>
  <si>
    <t>（１）新設、増設に伴う初度設備を購入するために必要な需要品（消耗品）及び備品購入費</t>
    <phoneticPr fontId="20"/>
  </si>
  <si>
    <t>4,320,000円／床</t>
    <rPh sb="9" eb="10">
      <t>エン</t>
    </rPh>
    <rPh sb="11" eb="12">
      <t>ショウ</t>
    </rPh>
    <phoneticPr fontId="19"/>
  </si>
  <si>
    <t>付け地医第</t>
    <rPh sb="0" eb="1">
      <t>ヅ</t>
    </rPh>
    <phoneticPr fontId="3"/>
  </si>
  <si>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3"/>
  </si>
  <si>
    <t>をもって交付</t>
    <phoneticPr fontId="3"/>
  </si>
  <si>
    <t>の交付決定を受けた奈良県新型コロナウイルス感染症緊急包括支援事業補助金（医療分）</t>
    <phoneticPr fontId="3"/>
  </si>
  <si>
    <t>で補助金</t>
    <phoneticPr fontId="3"/>
  </si>
  <si>
    <t>の額を確定した通知を受けた奈良県新型コロナウイルス感染症緊急包括支援事業補助金（医療分）</t>
    <phoneticPr fontId="3"/>
  </si>
  <si>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3"/>
  </si>
  <si>
    <t>で交付決定が</t>
    <phoneticPr fontId="3"/>
  </si>
  <si>
    <t>簡易病室及び
付帯する備品</t>
    <phoneticPr fontId="3"/>
  </si>
  <si>
    <t>(床)</t>
    <rPh sb="1" eb="2">
      <t>ショウ</t>
    </rPh>
    <phoneticPr fontId="3"/>
  </si>
  <si>
    <t>133,000円／床</t>
    <rPh sb="7" eb="8">
      <t>エン</t>
    </rPh>
    <rPh sb="9" eb="10">
      <t>ショウ</t>
    </rPh>
    <phoneticPr fontId="19"/>
  </si>
  <si>
    <t>新設、増設する病床数</t>
    <rPh sb="0" eb="2">
      <t>シンセツ</t>
    </rPh>
    <rPh sb="3" eb="5">
      <t>ゾウセツ</t>
    </rPh>
    <rPh sb="7" eb="10">
      <t>ビョウショウスウ</t>
    </rPh>
    <phoneticPr fontId="3"/>
  </si>
  <si>
    <t>新設、増設病床数</t>
    <rPh sb="0" eb="2">
      <t>シンセツ</t>
    </rPh>
    <rPh sb="3" eb="5">
      <t>ゾウセツ</t>
    </rPh>
    <rPh sb="5" eb="8">
      <t>ビョウショウスウ</t>
    </rPh>
    <phoneticPr fontId="3"/>
  </si>
  <si>
    <t>新設、増設病床数</t>
    <rPh sb="0" eb="2">
      <t>シンセツ</t>
    </rPh>
    <rPh sb="3" eb="8">
      <t>ゾウセツビョウショウスウ</t>
    </rPh>
    <phoneticPr fontId="3"/>
  </si>
  <si>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1"/>
  </si>
  <si>
    <t>※記入例を参考にご記入ください。</t>
    <rPh sb="1" eb="4">
      <t>キニュウレイ</t>
    </rPh>
    <rPh sb="5" eb="7">
      <t>サンコウ</t>
    </rPh>
    <rPh sb="9" eb="11">
      <t>キニュウ</t>
    </rPh>
    <phoneticPr fontId="3"/>
  </si>
  <si>
    <t>購入予定物品等一覧</t>
    <rPh sb="0" eb="2">
      <t>コウニュウ</t>
    </rPh>
    <rPh sb="2" eb="4">
      <t>ヨテイ</t>
    </rPh>
    <rPh sb="4" eb="6">
      <t>ブッピン</t>
    </rPh>
    <rPh sb="6" eb="7">
      <t>トウ</t>
    </rPh>
    <rPh sb="7" eb="9">
      <t>イチラン</t>
    </rPh>
    <phoneticPr fontId="11"/>
  </si>
  <si>
    <t>購入費計</t>
    <rPh sb="0" eb="3">
      <t>コウニュウヒ</t>
    </rPh>
    <rPh sb="3" eb="4">
      <t>ケイ</t>
    </rPh>
    <phoneticPr fontId="3"/>
  </si>
  <si>
    <t>【記入例】</t>
    <rPh sb="1" eb="4">
      <t>キニュウレイ</t>
    </rPh>
    <phoneticPr fontId="3"/>
  </si>
  <si>
    <t>メーカー</t>
    <phoneticPr fontId="3"/>
  </si>
  <si>
    <t>型式</t>
    <rPh sb="0" eb="2">
      <t>カタシキ</t>
    </rPh>
    <phoneticPr fontId="3"/>
  </si>
  <si>
    <t>単価（税込）</t>
    <rPh sb="0" eb="2">
      <t>タンカ</t>
    </rPh>
    <rPh sb="3" eb="5">
      <t>ゼイコ</t>
    </rPh>
    <phoneticPr fontId="3"/>
  </si>
  <si>
    <t>購入費（税込）</t>
    <rPh sb="0" eb="3">
      <t>コウニュウヒ</t>
    </rPh>
    <rPh sb="4" eb="6">
      <t>ゼイコ</t>
    </rPh>
    <phoneticPr fontId="3"/>
  </si>
  <si>
    <t>新型コロナウイルス感染症を疑う患者受入れのための</t>
    <rPh sb="0" eb="2">
      <t>シンガタ</t>
    </rPh>
    <rPh sb="9" eb="12">
      <t>カンセンショウ</t>
    </rPh>
    <rPh sb="13" eb="14">
      <t>ウタガ</t>
    </rPh>
    <rPh sb="15" eb="17">
      <t>カンジャ</t>
    </rPh>
    <rPh sb="17" eb="19">
      <t>ウケイキュウキュウシュウサンキショウニイリョウタイセイカクホセツビセイビジギョウ</t>
    </rPh>
    <phoneticPr fontId="3"/>
  </si>
  <si>
    <t>救急・周産期・小児医療体制確保設備整備事業</t>
  </si>
  <si>
    <t>令和５年度奈良県新型コロナウイルス感染症を疑う患者受入れのための救急・周産期・小児医療体制確保設備整備事業所要額精算書</t>
    <rPh sb="0" eb="2">
      <t>レイワ</t>
    </rPh>
    <rPh sb="3" eb="5">
      <t>ネンド</t>
    </rPh>
    <rPh sb="5" eb="7">
      <t>ナラ</t>
    </rPh>
    <rPh sb="7" eb="8">
      <t>ケン</t>
    </rPh>
    <rPh sb="8" eb="10">
      <t>シンガタ</t>
    </rPh>
    <rPh sb="17" eb="20">
      <t>カンセンショウ</t>
    </rPh>
    <rPh sb="21" eb="22">
      <t>ウタガ</t>
    </rPh>
    <rPh sb="23" eb="25">
      <t>カンジャ</t>
    </rPh>
    <rPh sb="25" eb="27">
      <t>ウケイ</t>
    </rPh>
    <rPh sb="32" eb="34">
      <t>キュウキュウ</t>
    </rPh>
    <rPh sb="35" eb="38">
      <t>シュウサンキ</t>
    </rPh>
    <rPh sb="39" eb="41">
      <t>ショウニ</t>
    </rPh>
    <rPh sb="41" eb="43">
      <t>イリョウ</t>
    </rPh>
    <rPh sb="43" eb="45">
      <t>タイセイ</t>
    </rPh>
    <rPh sb="45" eb="47">
      <t>カクホ</t>
    </rPh>
    <rPh sb="47" eb="49">
      <t>セツビ</t>
    </rPh>
    <rPh sb="49" eb="51">
      <t>セイビ</t>
    </rPh>
    <rPh sb="51" eb="53">
      <t>ジギョウ</t>
    </rPh>
    <rPh sb="53" eb="56">
      <t>ショヨウガク</t>
    </rPh>
    <rPh sb="56" eb="58">
      <t>セイサン</t>
    </rPh>
    <rPh sb="58" eb="59">
      <t>ショ</t>
    </rPh>
    <phoneticPr fontId="3"/>
  </si>
  <si>
    <t>新型コロナウイルス感染症を疑う患者受入れのための救急・周産期・小児医療体制確保設備整備事業　事業計画書</t>
    <rPh sb="46" eb="48">
      <t>ジギョウ</t>
    </rPh>
    <rPh sb="48" eb="51">
      <t>ケイカクショ</t>
    </rPh>
    <phoneticPr fontId="11"/>
  </si>
  <si>
    <t>　　令和５年度奈良県新型コロナウイルス感染症を疑う患者受入れのための救急・周産期・小児医療体制確保設備整備事業所要額調書</t>
    <rPh sb="2" eb="4">
      <t>レイワ</t>
    </rPh>
    <rPh sb="5" eb="7">
      <t>ネンド</t>
    </rPh>
    <rPh sb="10" eb="12">
      <t>シンガタ</t>
    </rPh>
    <rPh sb="19" eb="22">
      <t>カンセンショウ</t>
    </rPh>
    <rPh sb="23" eb="24">
      <t>ウタガ</t>
    </rPh>
    <rPh sb="25" eb="27">
      <t>カンジャ</t>
    </rPh>
    <rPh sb="27" eb="29">
      <t>ウケイ</t>
    </rPh>
    <rPh sb="34" eb="36">
      <t>キュウキュウ</t>
    </rPh>
    <rPh sb="37" eb="40">
      <t>シュウサンキ</t>
    </rPh>
    <rPh sb="41" eb="43">
      <t>ショウニ</t>
    </rPh>
    <rPh sb="43" eb="45">
      <t>イリョウ</t>
    </rPh>
    <rPh sb="45" eb="47">
      <t>タイセイ</t>
    </rPh>
    <rPh sb="47" eb="49">
      <t>カクホ</t>
    </rPh>
    <rPh sb="49" eb="51">
      <t>セツビ</t>
    </rPh>
    <rPh sb="51" eb="53">
      <t>セイビ</t>
    </rPh>
    <rPh sb="53" eb="55">
      <t>ジギョウ</t>
    </rPh>
    <rPh sb="55" eb="58">
      <t>ショヨウガク</t>
    </rPh>
    <rPh sb="58" eb="60">
      <t>チョウショ</t>
    </rPh>
    <phoneticPr fontId="3"/>
  </si>
  <si>
    <t>別紙８－２　附表</t>
    <rPh sb="0" eb="2">
      <t>ベッシ</t>
    </rPh>
    <rPh sb="6" eb="8">
      <t>フヒョウ</t>
    </rPh>
    <phoneticPr fontId="3"/>
  </si>
  <si>
    <t>区分</t>
    <rPh sb="0" eb="2">
      <t>クブン</t>
    </rPh>
    <phoneticPr fontId="3"/>
  </si>
  <si>
    <t>区　分</t>
    <rPh sb="0" eb="1">
      <t>ク</t>
    </rPh>
    <rPh sb="2" eb="3">
      <t>ブン</t>
    </rPh>
    <phoneticPr fontId="3"/>
  </si>
  <si>
    <t>（１）</t>
    <phoneticPr fontId="3"/>
  </si>
  <si>
    <t>（３）</t>
  </si>
  <si>
    <t>（４）</t>
  </si>
  <si>
    <t>（５）</t>
  </si>
  <si>
    <t>（６）</t>
  </si>
  <si>
    <t>（７）</t>
  </si>
  <si>
    <t>（８）</t>
  </si>
  <si>
    <t>（９）</t>
  </si>
  <si>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3"/>
  </si>
  <si>
    <t>簡易陰圧装置</t>
    <rPh sb="0" eb="4">
      <t>カンイインアツ</t>
    </rPh>
    <rPh sb="4" eb="6">
      <t>ソウチ</t>
    </rPh>
    <phoneticPr fontId="3"/>
  </si>
  <si>
    <t>簡易ベッド</t>
    <rPh sb="0" eb="2">
      <t>カンイ</t>
    </rPh>
    <phoneticPr fontId="3"/>
  </si>
  <si>
    <t>HEPAフィルター付空気清浄機（陰圧対応可能なものに限る）</t>
    <phoneticPr fontId="3"/>
  </si>
  <si>
    <t>HEPAフィルター付パーテーション</t>
    <phoneticPr fontId="3"/>
  </si>
  <si>
    <t>救急医療を担う医療機関において、疑い患者の診察に要する備品</t>
    <rPh sb="0" eb="2">
      <t>キュウキュウ</t>
    </rPh>
    <rPh sb="2" eb="4">
      <t>イリョウ</t>
    </rPh>
    <rPh sb="5" eb="6">
      <t>ニナ</t>
    </rPh>
    <rPh sb="7" eb="11">
      <t>イリョウキカン</t>
    </rPh>
    <rPh sb="16" eb="17">
      <t>ウタガ</t>
    </rPh>
    <rPh sb="18" eb="20">
      <t>カンジャ</t>
    </rPh>
    <rPh sb="21" eb="23">
      <t>シンサツ</t>
    </rPh>
    <rPh sb="24" eb="25">
      <t>ヨウ</t>
    </rPh>
    <rPh sb="27" eb="29">
      <t>ビヒン</t>
    </rPh>
    <phoneticPr fontId="3"/>
  </si>
  <si>
    <t>周産期医療又は小児医療を担う医療機関において、疑い患者に使用する保育器</t>
    <rPh sb="0" eb="5">
      <t>シュウサンキイリョウ</t>
    </rPh>
    <rPh sb="5" eb="6">
      <t>マタ</t>
    </rPh>
    <rPh sb="7" eb="11">
      <t>ショウニイリョウ</t>
    </rPh>
    <rPh sb="12" eb="13">
      <t>ニナ</t>
    </rPh>
    <rPh sb="28" eb="30">
      <t>シヨウ</t>
    </rPh>
    <rPh sb="32" eb="35">
      <t>ホイクキ</t>
    </rPh>
    <phoneticPr fontId="3"/>
  </si>
  <si>
    <t>（円）</t>
    <rPh sb="1" eb="2">
      <t>エン</t>
    </rPh>
    <phoneticPr fontId="3"/>
  </si>
  <si>
    <t>台(個)</t>
    <rPh sb="0" eb="1">
      <t>ダイ</t>
    </rPh>
    <rPh sb="2" eb="3">
      <t>コ</t>
    </rPh>
    <phoneticPr fontId="3"/>
  </si>
  <si>
    <t>数</t>
    <rPh sb="0" eb="1">
      <t>スウ</t>
    </rPh>
    <phoneticPr fontId="3"/>
  </si>
  <si>
    <t>（２）個人防護具　</t>
  </si>
  <si>
    <t>（２）個人防護具　</t>
    <phoneticPr fontId="20"/>
  </si>
  <si>
    <t>（３）簡易陰圧装置</t>
  </si>
  <si>
    <t>（３）簡易陰圧装置</t>
    <phoneticPr fontId="3"/>
  </si>
  <si>
    <t>（４）簡易ベッド</t>
  </si>
  <si>
    <t>（４）簡易ベッド</t>
    <phoneticPr fontId="3"/>
  </si>
  <si>
    <t>（５）簡易診療室及び付帯する備品</t>
  </si>
  <si>
    <t>（５）簡易診療室及び付帯する備品</t>
    <phoneticPr fontId="3"/>
  </si>
  <si>
    <t>（６）HEPAフィルター付空気清浄機（陰圧対応可能なものに限る）</t>
    <rPh sb="19" eb="23">
      <t>インアツタイオウ</t>
    </rPh>
    <rPh sb="23" eb="25">
      <t>カノウ</t>
    </rPh>
    <rPh sb="29" eb="30">
      <t>カギ</t>
    </rPh>
    <phoneticPr fontId="20"/>
  </si>
  <si>
    <t>（７）HEPAフィルター付パーテーション</t>
  </si>
  <si>
    <t>（７）HEPAフィルター付パーテーション</t>
    <phoneticPr fontId="3"/>
  </si>
  <si>
    <t>3,600円／医療従事者</t>
    <rPh sb="5" eb="6">
      <t>エン</t>
    </rPh>
    <rPh sb="7" eb="9">
      <t>イリョウ</t>
    </rPh>
    <rPh sb="9" eb="12">
      <t>ジュウジシャ</t>
    </rPh>
    <phoneticPr fontId="19"/>
  </si>
  <si>
    <t>300,000円／施設</t>
    <rPh sb="7" eb="8">
      <t>エン</t>
    </rPh>
    <rPh sb="9" eb="11">
      <t>シセツ</t>
    </rPh>
    <phoneticPr fontId="19"/>
  </si>
  <si>
    <t>設置する病床数</t>
    <rPh sb="0" eb="2">
      <t>セッチ</t>
    </rPh>
    <rPh sb="4" eb="7">
      <t>ビョウショウスウ</t>
    </rPh>
    <phoneticPr fontId="3"/>
  </si>
  <si>
    <t>購入台数</t>
    <rPh sb="0" eb="4">
      <t>コウニュウダイスウ</t>
    </rPh>
    <phoneticPr fontId="3"/>
  </si>
  <si>
    <t>(台)</t>
    <rPh sb="1" eb="2">
      <t>ダイ</t>
    </rPh>
    <phoneticPr fontId="3"/>
  </si>
  <si>
    <t>備　考</t>
    <rPh sb="0" eb="1">
      <t>ビ</t>
    </rPh>
    <rPh sb="2" eb="3">
      <t>コウ</t>
    </rPh>
    <phoneticPr fontId="3"/>
  </si>
  <si>
    <t>905,000円／施設</t>
    <rPh sb="7" eb="8">
      <t>エン</t>
    </rPh>
    <rPh sb="9" eb="11">
      <t>シセツ</t>
    </rPh>
    <phoneticPr fontId="19"/>
  </si>
  <si>
    <t>リスト
選択</t>
    <rPh sb="4" eb="6">
      <t>センタク</t>
    </rPh>
    <phoneticPr fontId="3"/>
  </si>
  <si>
    <t>事業費
（税込）</t>
    <rPh sb="0" eb="3">
      <t>ジギョウヒ</t>
    </rPh>
    <rPh sb="5" eb="7">
      <t>ゼイコミ</t>
    </rPh>
    <phoneticPr fontId="21"/>
  </si>
  <si>
    <t>購入台数</t>
    <rPh sb="0" eb="2">
      <t>コウニュウ</t>
    </rPh>
    <rPh sb="2" eb="4">
      <t>ダイスウ</t>
    </rPh>
    <phoneticPr fontId="3"/>
  </si>
  <si>
    <t>（１）新設、増設に伴う初度設備を購入するために必要な需要品（消耗品）及び備品購入費</t>
  </si>
  <si>
    <t>実費相当</t>
    <rPh sb="0" eb="2">
      <t>ジッピ</t>
    </rPh>
    <rPh sb="2" eb="4">
      <t>ソウトウ</t>
    </rPh>
    <phoneticPr fontId="3"/>
  </si>
  <si>
    <t>購入費区分計（税込）</t>
    <rPh sb="0" eb="3">
      <t>コウニュウヒ</t>
    </rPh>
    <rPh sb="3" eb="5">
      <t>クブン</t>
    </rPh>
    <rPh sb="5" eb="6">
      <t>ケイ</t>
    </rPh>
    <rPh sb="7" eb="9">
      <t>ゼイコ</t>
    </rPh>
    <phoneticPr fontId="3"/>
  </si>
  <si>
    <t>救急医療を担う医療機関において、疑い患者の診察に要する備品</t>
    <phoneticPr fontId="3"/>
  </si>
  <si>
    <t>周産期医療又は小児医療を担う医療機関において、疑い患者に使用する保育器</t>
    <phoneticPr fontId="3"/>
  </si>
  <si>
    <t>1,500,000円／台</t>
    <rPh sb="9" eb="10">
      <t>エン</t>
    </rPh>
    <rPh sb="11" eb="12">
      <t>ダイ</t>
    </rPh>
    <phoneticPr fontId="19"/>
  </si>
  <si>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3"/>
  </si>
  <si>
    <t>陰圧装置設置病床数</t>
    <rPh sb="0" eb="4">
      <t>インアツソウチ</t>
    </rPh>
    <rPh sb="4" eb="6">
      <t>セッチ</t>
    </rPh>
    <rPh sb="6" eb="9">
      <t>ビョウショウスウ</t>
    </rPh>
    <phoneticPr fontId="3"/>
  </si>
  <si>
    <t>個人防護具を必要とする入院医療従事者数／日</t>
    <phoneticPr fontId="3"/>
  </si>
  <si>
    <t>入院診療日数（令和５年９月３０日まで）</t>
    <phoneticPr fontId="3"/>
  </si>
  <si>
    <t>入院医療従事者延べ人数</t>
    <phoneticPr fontId="3"/>
  </si>
  <si>
    <t>(人)</t>
    <rPh sb="1" eb="2">
      <t>ニン</t>
    </rPh>
    <phoneticPr fontId="3"/>
  </si>
  <si>
    <t>入院医療従事者延べ人数</t>
    <rPh sb="0" eb="2">
      <t>ニュウイン</t>
    </rPh>
    <rPh sb="2" eb="4">
      <t>イリョウ</t>
    </rPh>
    <rPh sb="4" eb="7">
      <t>ジュウジシャ</t>
    </rPh>
    <rPh sb="7" eb="8">
      <t>ノ</t>
    </rPh>
    <rPh sb="9" eb="11">
      <t>ニンズウ</t>
    </rPh>
    <phoneticPr fontId="3"/>
  </si>
  <si>
    <t>補助対象事業名</t>
    <rPh sb="0" eb="4">
      <t>ホジョタイショウ</t>
    </rPh>
    <rPh sb="4" eb="7">
      <t>ジギョウメイ</t>
    </rPh>
    <phoneticPr fontId="3"/>
  </si>
  <si>
    <t>整備理由書</t>
    <rPh sb="0" eb="2">
      <t>セイビ</t>
    </rPh>
    <rPh sb="2" eb="5">
      <t>リユウショ</t>
    </rPh>
    <phoneticPr fontId="11"/>
  </si>
  <si>
    <t>　令和５年度奈良県新型コロナウイルス感染症対策設備整備費補助金（救急・周産期・小児医療体制確保設備整備事業）の申請にあたり、以下の条件にあてはまる場合には、本理由書を提出してください。</t>
    <rPh sb="62" eb="64">
      <t>イカ</t>
    </rPh>
    <rPh sb="65" eb="67">
      <t>ジョウケン</t>
    </rPh>
    <rPh sb="73" eb="75">
      <t>バアイ</t>
    </rPh>
    <rPh sb="78" eb="82">
      <t>ホンリユウショ</t>
    </rPh>
    <rPh sb="83" eb="85">
      <t>テイシュツ</t>
    </rPh>
    <phoneticPr fontId="3"/>
  </si>
  <si>
    <t>新型コロナウイルス感染症を疑う患者受入れのための救急・周産期・小児医療体制確保設備整備事業　実績報告書</t>
    <rPh sb="46" eb="50">
      <t>ジッセキホウコク</t>
    </rPh>
    <rPh sb="50" eb="51">
      <t>ショ</t>
    </rPh>
    <phoneticPr fontId="11"/>
  </si>
  <si>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1"/>
  </si>
  <si>
    <t>口座番号
（7桁）</t>
    <rPh sb="0" eb="2">
      <t>コウザ</t>
    </rPh>
    <rPh sb="2" eb="4">
      <t>バンゴウ</t>
    </rPh>
    <rPh sb="7" eb="8">
      <t>ケタ</t>
    </rPh>
    <phoneticPr fontId="3"/>
  </si>
  <si>
    <t>通帳の写しを添付してください。</t>
    <phoneticPr fontId="3"/>
  </si>
  <si>
    <t>（変更申請）</t>
    <rPh sb="1" eb="3">
      <t>ヘンコウ</t>
    </rPh>
    <rPh sb="3" eb="5">
      <t>シンセイ</t>
    </rPh>
    <phoneticPr fontId="3"/>
  </si>
  <si>
    <t>品名</t>
    <rPh sb="0" eb="2">
      <t>ヒンメイ</t>
    </rPh>
    <phoneticPr fontId="3"/>
  </si>
  <si>
    <t>（令和○年○月）</t>
    <rPh sb="1" eb="3">
      <t>レイワ</t>
    </rPh>
    <rPh sb="4" eb="5">
      <t>ネン</t>
    </rPh>
    <rPh sb="6" eb="7">
      <t>ツキ</t>
    </rPh>
    <phoneticPr fontId="3"/>
  </si>
  <si>
    <t>補助条件確認書</t>
    <rPh sb="0" eb="4">
      <t>ホジョジョウケン</t>
    </rPh>
    <rPh sb="4" eb="7">
      <t>カクニンショ</t>
    </rPh>
    <phoneticPr fontId="11"/>
  </si>
  <si>
    <t>　令和５年度奈良県新型コロナウイルス感染症対策設備整備費補助金（救急・周産期・小児医療体制確保設備整備事業）の申請にあたり、補助条件の充足状況を確認するため、本確認書を提出してください。</t>
    <rPh sb="32" eb="34">
      <t>キュウキュウ</t>
    </rPh>
    <rPh sb="35" eb="38">
      <t>シュウサンキ</t>
    </rPh>
    <rPh sb="39" eb="47">
      <t>ショウニイリョウタイセイカクホ</t>
    </rPh>
    <rPh sb="62" eb="66">
      <t>ホジョジョウケン</t>
    </rPh>
    <rPh sb="67" eb="71">
      <t>ジュウソクジョウキョウ</t>
    </rPh>
    <rPh sb="72" eb="74">
      <t>カクニン</t>
    </rPh>
    <rPh sb="79" eb="80">
      <t>ホン</t>
    </rPh>
    <rPh sb="80" eb="83">
      <t>カクニンショ</t>
    </rPh>
    <rPh sb="84" eb="86">
      <t>テイシュツ</t>
    </rPh>
    <phoneticPr fontId="3"/>
  </si>
  <si>
    <t>令和５年9月３０日までに、救急医療・周産期医療・小児医療のいずれかで、新型コロナウイルス感染症の疑い患者を診療します。</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</si>
  <si>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診療実績を、医療機関等情報支援システム（Ｇ－ＭＩＳ）に入力します。</t>
    <rPh sb="0" eb="2">
      <t>シンリョウ</t>
    </rPh>
    <rPh sb="2" eb="4">
      <t>ジッセキ</t>
    </rPh>
    <rPh sb="6" eb="15">
      <t>イリョウキカントウジョウホウシエン</t>
    </rPh>
    <rPh sb="27" eb="29">
      <t>ニュウリョク</t>
    </rPh>
    <phoneticPr fontId="3"/>
  </si>
  <si>
    <t>救急隊から新型コロナウイルス感染症の疑い患者の受入れ要請があった場合は、一時的にでも当該患者を受け入れます。</t>
    <rPh sb="0" eb="3">
      <t>キュウキュウタイ</t>
    </rPh>
    <rPh sb="18" eb="19">
      <t>ウタガ</t>
    </rPh>
    <rPh sb="20" eb="22">
      <t>カンジャ</t>
    </rPh>
    <rPh sb="23" eb="25">
      <t>ウケイ</t>
    </rPh>
    <rPh sb="26" eb="28">
      <t>ヨウセイ</t>
    </rPh>
    <rPh sb="32" eb="34">
      <t>バアイ</t>
    </rPh>
    <rPh sb="36" eb="39">
      <t>イチジテキ</t>
    </rPh>
    <rPh sb="42" eb="46">
      <t>トウガイカンジャ</t>
    </rPh>
    <rPh sb="47" eb="48">
      <t>ウ</t>
    </rPh>
    <rPh sb="49" eb="50">
      <t>イ</t>
    </rPh>
    <phoneticPr fontId="3"/>
  </si>
  <si>
    <t>令和５年9月３０日までに、救急医療・周産期医療・小児医療のいずれかで、新型コロナウイルス感染症の疑い患者を診療しました。</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</si>
  <si>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救急隊から新型コロナウイルス感染症の疑い患者の受入れ要請があった場合は、一時的にでも当該患者を受け入れました。</t>
    <rPh sb="0" eb="3">
      <t>キュウキュウタイ</t>
    </rPh>
    <rPh sb="18" eb="19">
      <t>ウタガ</t>
    </rPh>
    <rPh sb="20" eb="22">
      <t>カンジャ</t>
    </rPh>
    <rPh sb="23" eb="25">
      <t>ウケイ</t>
    </rPh>
    <rPh sb="26" eb="28">
      <t>ヨウセイ</t>
    </rPh>
    <rPh sb="32" eb="34">
      <t>バアイ</t>
    </rPh>
    <rPh sb="36" eb="39">
      <t>イチジテキ</t>
    </rPh>
    <rPh sb="42" eb="46">
      <t>トウガイカンジャ</t>
    </rPh>
    <rPh sb="47" eb="48">
      <t>ウ</t>
    </rPh>
    <rPh sb="49" eb="50">
      <t>イ</t>
    </rPh>
    <phoneticPr fontId="3"/>
  </si>
  <si>
    <t>診療実績を、医療機関等情報支援システム（Ｇ－ＭＩＳ）に入力しました。</t>
    <rPh sb="0" eb="2">
      <t>シンリョウ</t>
    </rPh>
    <rPh sb="2" eb="4">
      <t>ジッセキ</t>
    </rPh>
    <rPh sb="6" eb="15">
      <t>イリョウキカントウジョウホウシエン</t>
    </rPh>
    <rPh sb="27" eb="29">
      <t>ニュウリョク</t>
    </rPh>
    <phoneticPr fontId="3"/>
  </si>
  <si>
    <t>　令和５年度奈良県新型コロナウイルス感染症対策設備整備費補助金（救急・周産期・小児医療体制確保設備整備事業）の実績報告にあたり、補助条件の充足状況を確認するため、本確認書を提出してください。</t>
    <rPh sb="32" eb="34">
      <t>キュウキュウ</t>
    </rPh>
    <rPh sb="35" eb="38">
      <t>シュウサンキ</t>
    </rPh>
    <rPh sb="39" eb="47">
      <t>ショウニイリョウタイセイカクホ</t>
    </rPh>
    <rPh sb="55" eb="59">
      <t>ジッセキホウコク</t>
    </rPh>
    <rPh sb="64" eb="68">
      <t>ホジョジョウケン</t>
    </rPh>
    <rPh sb="69" eb="73">
      <t>ジュウソクジョウキョウ</t>
    </rPh>
    <rPh sb="74" eb="76">
      <t>カクニン</t>
    </rPh>
    <rPh sb="81" eb="82">
      <t>ホン</t>
    </rPh>
    <rPh sb="82" eb="85">
      <t>カクニンショ</t>
    </rPh>
    <rPh sb="86" eb="88">
      <t>テイシュツ</t>
    </rPh>
    <phoneticPr fontId="3"/>
  </si>
  <si>
    <t>備考</t>
    <rPh sb="0" eb="2">
      <t>ビコウ</t>
    </rPh>
    <phoneticPr fontId="3"/>
  </si>
  <si>
    <t>２の医療機関名及び所在地は、申請者が医療機関の場合のみ記載すること</t>
    <phoneticPr fontId="3"/>
  </si>
  <si>
    <t>３．交付決定額</t>
    <rPh sb="4" eb="6">
      <t>ケッテイ</t>
    </rPh>
    <phoneticPr fontId="3"/>
  </si>
  <si>
    <t>４．変更の理由</t>
    <phoneticPr fontId="3"/>
  </si>
  <si>
    <t>５．添付書類</t>
    <phoneticPr fontId="3"/>
  </si>
  <si>
    <t>備考</t>
    <phoneticPr fontId="3"/>
  </si>
  <si>
    <t>：</t>
    <phoneticPr fontId="3"/>
  </si>
  <si>
    <t>医療機関名</t>
    <rPh sb="0" eb="5">
      <t>イリョウキカンメイ</t>
    </rPh>
    <phoneticPr fontId="3"/>
  </si>
  <si>
    <t>（請求者が医療機関の場合のみ記載）</t>
    <phoneticPr fontId="3"/>
  </si>
  <si>
    <t>補助事業者（開設者）</t>
    <phoneticPr fontId="3"/>
  </si>
  <si>
    <t>４．</t>
    <phoneticPr fontId="3"/>
  </si>
  <si>
    <t>５．その他　参考となる書類（４の金額の積算内訳等）</t>
    <phoneticPr fontId="3"/>
  </si>
  <si>
    <t>補助事業者（開設者）</t>
  </si>
  <si>
    <t>簡易診療室及び付帯する備品</t>
    <rPh sb="0" eb="2">
      <t>カンイ</t>
    </rPh>
    <rPh sb="2" eb="4">
      <t>シンリョウ</t>
    </rPh>
    <rPh sb="4" eb="5">
      <t>シツ</t>
    </rPh>
    <rPh sb="5" eb="6">
      <t>オヨ</t>
    </rPh>
    <rPh sb="7" eb="9">
      <t>フタイ</t>
    </rPh>
    <rPh sb="11" eb="13">
      <t>ビヒン</t>
    </rPh>
    <phoneticPr fontId="3"/>
  </si>
  <si>
    <t>（うち、物品購入）</t>
    <rPh sb="4" eb="8">
      <t>ブッピンコウニュウ</t>
    </rPh>
    <phoneticPr fontId="3"/>
  </si>
  <si>
    <t>（うち、設置費もしくは撤去費）</t>
    <rPh sb="4" eb="6">
      <t>セッチ</t>
    </rPh>
    <rPh sb="6" eb="7">
      <t>ヒ</t>
    </rPh>
    <rPh sb="11" eb="14">
      <t>テッキョヒ</t>
    </rPh>
    <phoneticPr fontId="3"/>
  </si>
  <si>
    <t>※　設備整備後の写真を提出すること。</t>
    <rPh sb="11" eb="13">
      <t>テイシュツ</t>
    </rPh>
    <phoneticPr fontId="3"/>
  </si>
  <si>
    <t>（１）</t>
  </si>
  <si>
    <t>／台</t>
    <rPh sb="1" eb="2">
      <t>ダイ</t>
    </rPh>
    <phoneticPr fontId="3"/>
  </si>
  <si>
    <t>／施設</t>
    <rPh sb="1" eb="3">
      <t>シセツ</t>
    </rPh>
    <phoneticPr fontId="3"/>
  </si>
  <si>
    <t>知事が認める額</t>
    <rPh sb="0" eb="2">
      <t>チジ</t>
    </rPh>
    <rPh sb="3" eb="4">
      <t>ミト</t>
    </rPh>
    <rPh sb="6" eb="7">
      <t>ガク</t>
    </rPh>
    <phoneticPr fontId="3"/>
  </si>
  <si>
    <t>／床</t>
    <rPh sb="1" eb="2">
      <t>ショウ</t>
    </rPh>
    <phoneticPr fontId="3"/>
  </si>
  <si>
    <t>採用単価</t>
    <rPh sb="0" eb="4">
      <t>サイヨウタンカ</t>
    </rPh>
    <phoneticPr fontId="3"/>
  </si>
  <si>
    <t>採用事業費</t>
    <rPh sb="0" eb="5">
      <t>サイヨウジギョウヒ</t>
    </rPh>
    <phoneticPr fontId="3"/>
  </si>
  <si>
    <t>★</t>
    <phoneticPr fontId="3"/>
  </si>
  <si>
    <t>実費相当額</t>
    <rPh sb="0" eb="5">
      <t>ジッピソウトウガク</t>
    </rPh>
    <phoneticPr fontId="19"/>
  </si>
  <si>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1"/>
  </si>
  <si>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1"/>
  </si>
  <si>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3"/>
  </si>
  <si>
    <t>都道府県番号（２９）から、１０桁の番号を入力ください。</t>
    <rPh sb="0" eb="4">
      <t>トドウフケン</t>
    </rPh>
    <rPh sb="4" eb="6">
      <t>バンゴウ</t>
    </rPh>
    <rPh sb="15" eb="16">
      <t>ケタ</t>
    </rPh>
    <rPh sb="17" eb="19">
      <t>バンゴウ</t>
    </rPh>
    <rPh sb="20" eb="22">
      <t>ニュウリョク</t>
    </rPh>
    <phoneticPr fontId="3"/>
  </si>
  <si>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3"/>
  </si>
  <si>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3"/>
  </si>
  <si>
    <t>通帳に印字されているとおりに正確にご記入ください。</t>
    <rPh sb="0" eb="2">
      <t>ツウチョウ</t>
    </rPh>
    <rPh sb="3" eb="5">
      <t>インジ</t>
    </rPh>
    <rPh sb="14" eb="16">
      <t>セイカク</t>
    </rPh>
    <rPh sb="18" eb="20">
      <t>キニュウ</t>
    </rPh>
    <phoneticPr fontId="3"/>
  </si>
  <si>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1"/>
  </si>
  <si>
    <t>※提出日</t>
    <rPh sb="1" eb="3">
      <t>テイシュツ</t>
    </rPh>
    <rPh sb="3" eb="4">
      <t>ビ</t>
    </rPh>
    <phoneticPr fontId="11"/>
  </si>
  <si>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3"/>
  </si>
  <si>
    <t>例）HEPAフィルター付パーテーション</t>
    <rPh sb="0" eb="1">
      <t>レイ</t>
    </rPh>
    <rPh sb="11" eb="12">
      <t>ツキ</t>
    </rPh>
    <phoneticPr fontId="1"/>
  </si>
  <si>
    <t>△△△△△（株）</t>
    <rPh sb="6" eb="7">
      <t>カブ</t>
    </rPh>
    <phoneticPr fontId="1"/>
  </si>
  <si>
    <t>HEPA-2023SMPL</t>
  </si>
  <si>
    <t>令和6年1月</t>
    <rPh sb="0" eb="2">
      <t>レイワ</t>
    </rPh>
    <rPh sb="3" eb="4">
      <t>ネン</t>
    </rPh>
    <rPh sb="5" eb="6">
      <t>ガツ</t>
    </rPh>
    <phoneticPr fontId="1"/>
  </si>
  <si>
    <t>令和6年3月31日までに、救急医療・周産期医療・小児医療のいずれかで、新型コロナウイルス感染症の疑い患者を診療します。</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</si>
  <si>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救急外来診察室</t>
    <rPh sb="0" eb="2">
      <t>キュウキュウ</t>
    </rPh>
    <rPh sb="2" eb="4">
      <t>ガイライ</t>
    </rPh>
    <rPh sb="4" eb="7">
      <t>シンサツシツ</t>
    </rPh>
    <phoneticPr fontId="3"/>
  </si>
  <si>
    <t>（８）救急医療を担う医療機関において、疑い患者の診察に要する備品</t>
    <phoneticPr fontId="3"/>
  </si>
  <si>
    <t>（９）周産期医療又は小児医療を担う医療機関において、疑い患者に使用する保育器</t>
    <phoneticPr fontId="3"/>
  </si>
  <si>
    <t>別紙８－１ー２</t>
    <rPh sb="0" eb="2">
      <t>ベッシ</t>
    </rPh>
    <phoneticPr fontId="3"/>
  </si>
  <si>
    <t>（８）救急医療を担う医療機関において、疑い患者の診察に要する備品</t>
    <phoneticPr fontId="3"/>
  </si>
  <si>
    <t>（９）周産期医療又は小児医療を担う医療機関において、疑い患者に使用する保育器</t>
    <phoneticPr fontId="3"/>
  </si>
  <si>
    <t>別紙８－２ー２</t>
    <rPh sb="0" eb="2">
      <t>ベッシ</t>
    </rPh>
    <phoneticPr fontId="3"/>
  </si>
  <si>
    <t>別紙８－３ー２</t>
    <rPh sb="0" eb="2">
      <t>ベッシ</t>
    </rPh>
    <phoneticPr fontId="3"/>
  </si>
  <si>
    <t>令和6年3月31日までに、救急医療・周産期医療・小児医療のいずれかで、新型コロナウイルス感染症の疑い患者を診療しました。</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</si>
  <si>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（令和5年10月1日以降対象分）</t>
    <phoneticPr fontId="3"/>
  </si>
  <si>
    <t>※　上記（１）～（１０）の区分、メーカー名、型式、単価（税込）、個数が明記された見積書を添付すること</t>
    <rPh sb="2" eb="4">
      <t>ジョウキ</t>
    </rPh>
    <rPh sb="13" eb="15">
      <t>クブン</t>
    </rPh>
    <rPh sb="20" eb="21">
      <t>メイ</t>
    </rPh>
    <rPh sb="22" eb="24">
      <t>カタシキ</t>
    </rPh>
    <rPh sb="25" eb="27">
      <t>タンカ</t>
    </rPh>
    <rPh sb="28" eb="30">
      <t>ゼイコ</t>
    </rPh>
    <rPh sb="32" eb="34">
      <t>コスウ</t>
    </rPh>
    <rPh sb="35" eb="37">
      <t>メイキ</t>
    </rPh>
    <rPh sb="40" eb="43">
      <t>ミツモリショ</t>
    </rPh>
    <rPh sb="44" eb="46">
      <t>テンプ</t>
    </rPh>
    <phoneticPr fontId="3"/>
  </si>
  <si>
    <t>※　購入物品等は、附表「購入予定物品一覧」を記入すること</t>
    <rPh sb="2" eb="4">
      <t>コウニュウ</t>
    </rPh>
    <rPh sb="4" eb="7">
      <t>ブッピントウ</t>
    </rPh>
    <rPh sb="9" eb="11">
      <t>フヒョウ</t>
    </rPh>
    <rPh sb="12" eb="14">
      <t>コウニュウ</t>
    </rPh>
    <rPh sb="14" eb="16">
      <t>ヨテイ</t>
    </rPh>
    <rPh sb="16" eb="18">
      <t>ブッピン</t>
    </rPh>
    <rPh sb="18" eb="20">
      <t>イチラン</t>
    </rPh>
    <rPh sb="22" eb="24">
      <t>キニュウ</t>
    </rPh>
    <phoneticPr fontId="3"/>
  </si>
  <si>
    <t>（令和5年10月1日以降対象分）</t>
    <phoneticPr fontId="3"/>
  </si>
  <si>
    <t>※　上記（１）～（１０）の区分、メーカー名、型式、単価、個数が明記された納品書等を添付すること</t>
    <rPh sb="2" eb="4">
      <t>ジョウキ</t>
    </rPh>
    <rPh sb="13" eb="15">
      <t>クブン</t>
    </rPh>
    <rPh sb="20" eb="21">
      <t>メイ</t>
    </rPh>
    <rPh sb="22" eb="24">
      <t>カタシキ</t>
    </rPh>
    <rPh sb="25" eb="27">
      <t>タンカ</t>
    </rPh>
    <rPh sb="28" eb="30">
      <t>コスウ</t>
    </rPh>
    <rPh sb="31" eb="33">
      <t>メイキ</t>
    </rPh>
    <rPh sb="36" eb="40">
      <t>ノウヒンショトウ</t>
    </rPh>
    <rPh sb="41" eb="43">
      <t>テンプ</t>
    </rPh>
    <phoneticPr fontId="3"/>
  </si>
  <si>
    <t>※　購入物品等は、附表「購入物品一覧」を記入すること</t>
    <rPh sb="2" eb="4">
      <t>コウニュウ</t>
    </rPh>
    <rPh sb="4" eb="7">
      <t>ブッピントウ</t>
    </rPh>
    <rPh sb="9" eb="11">
      <t>フヒョウ</t>
    </rPh>
    <rPh sb="12" eb="14">
      <t>コウニュウ</t>
    </rPh>
    <rPh sb="14" eb="16">
      <t>ブッピン</t>
    </rPh>
    <rPh sb="16" eb="18">
      <t>イチラン</t>
    </rPh>
    <rPh sb="20" eb="22">
      <t>キニュウ</t>
    </rPh>
    <phoneticPr fontId="3"/>
  </si>
  <si>
    <r>
      <t>救急・周産期・小児医療体制確保設備整備事業</t>
    </r>
    <r>
      <rPr>
        <sz val="8"/>
        <color theme="1"/>
        <rFont val="游ゴシック"/>
        <family val="3"/>
        <charset val="128"/>
        <scheme val="minor"/>
      </rPr>
      <t>（令和5年10月1日以降対象分）</t>
    </r>
    <rPh sb="0" eb="2">
      <t>キュウキュウ</t>
    </rPh>
    <rPh sb="3" eb="6">
      <t>シュウサンキ</t>
    </rPh>
    <rPh sb="7" eb="19">
      <t>ショウニイリョウタイセイカクホセツビセイビ</t>
    </rPh>
    <rPh sb="19" eb="21">
      <t>ジギョウ</t>
    </rPh>
    <rPh sb="22" eb="24">
      <t>レイワ</t>
    </rPh>
    <rPh sb="25" eb="26">
      <t>ネン</t>
    </rPh>
    <rPh sb="28" eb="29">
      <t>ガツ</t>
    </rPh>
    <rPh sb="30" eb="31">
      <t>ニチ</t>
    </rPh>
    <rPh sb="31" eb="33">
      <t>イコウ</t>
    </rPh>
    <rPh sb="33" eb="35">
      <t>タイショウ</t>
    </rPh>
    <rPh sb="35" eb="36">
      <t>ブン</t>
    </rPh>
    <phoneticPr fontId="3"/>
  </si>
  <si>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3"/>
  </si>
  <si>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3"/>
  </si>
  <si>
    <t>令和２年度から令和5年度9月30日までに新型コロナウイルス感染症を疑う患者受入のための救急・周産期・小児医療体制確保設備整備事業業の補助実績はありません。</t>
    <rPh sb="0" eb="2">
      <t>レイワ</t>
    </rPh>
    <rPh sb="3" eb="5">
      <t>ネンド</t>
    </rPh>
    <rPh sb="7" eb="9">
      <t>レイワ</t>
    </rPh>
    <rPh sb="10" eb="12">
      <t>ネンド</t>
    </rPh>
    <rPh sb="13" eb="14">
      <t>ガツ</t>
    </rPh>
    <rPh sb="16" eb="17">
      <t>ニチ</t>
    </rPh>
    <rPh sb="20" eb="22">
      <t>シンガタ</t>
    </rPh>
    <rPh sb="29" eb="32">
      <t>カンセンショウ</t>
    </rPh>
    <rPh sb="33" eb="34">
      <t>ウタガ</t>
    </rPh>
    <rPh sb="64" eb="65">
      <t>ギョウ</t>
    </rPh>
    <rPh sb="66" eb="68">
      <t>ホジョ</t>
    </rPh>
    <rPh sb="68" eb="70">
      <t>ジッセキ</t>
    </rPh>
    <phoneticPr fontId="3"/>
  </si>
  <si>
    <t>○　各設備を複数整備する場合</t>
    <rPh sb="2" eb="3">
      <t>カク</t>
    </rPh>
    <rPh sb="3" eb="5">
      <t>セツビ</t>
    </rPh>
    <rPh sb="6" eb="8">
      <t>フクスウ</t>
    </rPh>
    <rPh sb="8" eb="10">
      <t>セイビ</t>
    </rPh>
    <rPh sb="12" eb="14">
      <t>バアイ</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</si>
  <si>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</si>
  <si>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別紙８－４ー２</t>
    <rPh sb="0" eb="2">
      <t>ベッシ</t>
    </rPh>
    <phoneticPr fontId="3"/>
  </si>
  <si>
    <t>個人防護具補助金エントリー様式(Ver 1.0)</t>
    <rPh sb="0" eb="2">
      <t>コジン</t>
    </rPh>
    <rPh sb="2" eb="4">
      <t>ボウゴ</t>
    </rPh>
    <rPh sb="4" eb="5">
      <t>グ</t>
    </rPh>
    <rPh sb="5" eb="8">
      <t>ホジョキン</t>
    </rPh>
    <rPh sb="13" eb="15">
      <t>ヨウシキ</t>
    </rPh>
    <phoneticPr fontId="3"/>
  </si>
  <si>
    <t>（個人防護具分）</t>
    <rPh sb="1" eb="3">
      <t>コジン</t>
    </rPh>
    <rPh sb="3" eb="5">
      <t>ボウゴ</t>
    </rPh>
    <rPh sb="5" eb="6">
      <t>グ</t>
    </rPh>
    <rPh sb="6" eb="7">
      <t>ブン</t>
    </rPh>
    <phoneticPr fontId="3"/>
  </si>
  <si>
    <t>個人防護具使用実績</t>
    <rPh sb="0" eb="2">
      <t>コジン</t>
    </rPh>
    <rPh sb="2" eb="4">
      <t>ボウゴ</t>
    </rPh>
    <rPh sb="4" eb="5">
      <t>グ</t>
    </rPh>
    <rPh sb="5" eb="7">
      <t>シヨウ</t>
    </rPh>
    <rPh sb="7" eb="9">
      <t>ジッセキ</t>
    </rPh>
    <phoneticPr fontId="3"/>
  </si>
  <si>
    <t>医療機関名</t>
    <rPh sb="0" eb="2">
      <t>イリョウ</t>
    </rPh>
    <rPh sb="2" eb="5">
      <t>キカンメイ</t>
    </rPh>
    <phoneticPr fontId="3"/>
  </si>
  <si>
    <t>事業名</t>
    <rPh sb="0" eb="2">
      <t>ジギョウ</t>
    </rPh>
    <rPh sb="2" eb="3">
      <t>メイ</t>
    </rPh>
    <phoneticPr fontId="3"/>
  </si>
  <si>
    <t>従事者数
合計（人）</t>
    <rPh sb="0" eb="3">
      <t>ジュウジシャ</t>
    </rPh>
    <rPh sb="3" eb="4">
      <t>スウ</t>
    </rPh>
    <rPh sb="5" eb="7">
      <t>ゴウケイ</t>
    </rPh>
    <rPh sb="8" eb="9">
      <t>ニン</t>
    </rPh>
    <phoneticPr fontId="3"/>
  </si>
  <si>
    <t>対象期間中の使用数合計（枚）</t>
    <rPh sb="0" eb="2">
      <t>タイショウ</t>
    </rPh>
    <rPh sb="2" eb="5">
      <t>キカンチュウ</t>
    </rPh>
    <rPh sb="6" eb="9">
      <t>シヨウスウ</t>
    </rPh>
    <rPh sb="9" eb="11">
      <t>ゴウケイ</t>
    </rPh>
    <rPh sb="12" eb="13">
      <t>マイ</t>
    </rPh>
    <phoneticPr fontId="3"/>
  </si>
  <si>
    <t>マスク</t>
    <phoneticPr fontId="3"/>
  </si>
  <si>
    <t>ゴーグル</t>
    <phoneticPr fontId="3"/>
  </si>
  <si>
    <t>ガウン</t>
    <phoneticPr fontId="3"/>
  </si>
  <si>
    <t>グローブ</t>
    <phoneticPr fontId="3"/>
  </si>
  <si>
    <t>キャップ</t>
    <phoneticPr fontId="3"/>
  </si>
  <si>
    <t>フェイスシールド</t>
    <phoneticPr fontId="3"/>
  </si>
  <si>
    <t>年月日</t>
    <rPh sb="0" eb="3">
      <t>ネンガッピ</t>
    </rPh>
    <phoneticPr fontId="3"/>
  </si>
  <si>
    <t>従事者数
（人）</t>
    <rPh sb="0" eb="3">
      <t>ジュウジシャ</t>
    </rPh>
    <rPh sb="3" eb="4">
      <t>スウ</t>
    </rPh>
    <rPh sb="6" eb="7">
      <t>ニン</t>
    </rPh>
    <phoneticPr fontId="3"/>
  </si>
  <si>
    <r>
      <t>1週間（</t>
    </r>
    <r>
      <rPr>
        <b/>
        <sz val="14"/>
        <color rgb="FFFF0000"/>
        <rFont val="游ゴシック"/>
        <family val="3"/>
        <charset val="128"/>
        <scheme val="minor"/>
      </rPr>
      <t>水曜～火曜</t>
    </r>
    <r>
      <rPr>
        <b/>
        <sz val="14"/>
        <color theme="1"/>
        <rFont val="游ゴシック"/>
        <family val="3"/>
        <charset val="128"/>
        <scheme val="minor"/>
      </rPr>
      <t>）あたり使用数（枚）</t>
    </r>
    <rPh sb="1" eb="3">
      <t>シュウカン</t>
    </rPh>
    <rPh sb="4" eb="6">
      <t>スイヨウ</t>
    </rPh>
    <rPh sb="7" eb="9">
      <t>カヨウ</t>
    </rPh>
    <rPh sb="13" eb="16">
      <t>シヨウスウ</t>
    </rPh>
    <rPh sb="17" eb="18">
      <t>マイ</t>
    </rPh>
    <phoneticPr fontId="3"/>
  </si>
  <si>
    <t>R5.11.22(水)～R5.11.28(火)</t>
    <phoneticPr fontId="3"/>
  </si>
  <si>
    <t>R5.11.29(水)～R5.12.4(火)</t>
    <rPh sb="9" eb="10">
      <t>ミズ</t>
    </rPh>
    <phoneticPr fontId="3"/>
  </si>
  <si>
    <t>R5.12.6(水)～R5.12.12(火)</t>
    <rPh sb="8" eb="9">
      <t>ミズ</t>
    </rPh>
    <phoneticPr fontId="3"/>
  </si>
  <si>
    <t>R5.12.13(水)～R5.12.19(火)</t>
    <rPh sb="9" eb="10">
      <t>ミズ</t>
    </rPh>
    <phoneticPr fontId="3"/>
  </si>
  <si>
    <t>R5.12.20(水)～R5.12.26(火)</t>
    <rPh sb="9" eb="10">
      <t>ミズ</t>
    </rPh>
    <phoneticPr fontId="3"/>
  </si>
  <si>
    <t>R5.12.27(水)～R6.1.2(火)</t>
    <rPh sb="9" eb="10">
      <t>ミズ</t>
    </rPh>
    <phoneticPr fontId="3"/>
  </si>
  <si>
    <t>R6.1.3(水)～R6.1.9(火)</t>
    <rPh sb="7" eb="8">
      <t>ミズ</t>
    </rPh>
    <phoneticPr fontId="3"/>
  </si>
  <si>
    <t>R6.1.10(水)～R6.1.16(火)</t>
    <rPh sb="8" eb="9">
      <t>ミズ</t>
    </rPh>
    <phoneticPr fontId="3"/>
  </si>
  <si>
    <t>R6.1.17(水)～R6.1.23(火)</t>
    <rPh sb="8" eb="9">
      <t>ミズ</t>
    </rPh>
    <phoneticPr fontId="3"/>
  </si>
  <si>
    <t>R6.1.24(水)～R6.1.30(火)</t>
    <rPh sb="8" eb="9">
      <t>ミズ</t>
    </rPh>
    <phoneticPr fontId="3"/>
  </si>
  <si>
    <t>R6.1.31(水)～R6.2.6(火)</t>
    <rPh sb="8" eb="9">
      <t>ミズ</t>
    </rPh>
    <phoneticPr fontId="3"/>
  </si>
  <si>
    <t>R6.2.7(水)～R6.2.13(火)</t>
    <rPh sb="7" eb="8">
      <t>ミズ</t>
    </rPh>
    <phoneticPr fontId="3"/>
  </si>
  <si>
    <t>R6.2.14(水)～R6.2.20(火)</t>
    <rPh sb="8" eb="9">
      <t>ミズ</t>
    </rPh>
    <phoneticPr fontId="3"/>
  </si>
  <si>
    <t>R6.2.21(水)～R6.2.27(火)</t>
    <rPh sb="8" eb="9">
      <t>ミズ</t>
    </rPh>
    <phoneticPr fontId="3"/>
  </si>
  <si>
    <t>R6.2.28(水)～R6.3.5(火)</t>
    <rPh sb="8" eb="9">
      <t>ミズ</t>
    </rPh>
    <phoneticPr fontId="3"/>
  </si>
  <si>
    <t>R6.3.6(水)～R6.3.12(火)</t>
    <rPh sb="7" eb="8">
      <t>ミズ</t>
    </rPh>
    <phoneticPr fontId="3"/>
  </si>
  <si>
    <t>R6.3.13(水)～R6.3.19(火)</t>
    <rPh sb="8" eb="9">
      <t>ミズ</t>
    </rPh>
    <phoneticPr fontId="3"/>
  </si>
  <si>
    <t>R6.3.20(水)～R6.3.26(火)</t>
    <rPh sb="8" eb="9">
      <t>ミズ</t>
    </rPh>
    <phoneticPr fontId="3"/>
  </si>
  <si>
    <t>R6.3.27(水)～R6.3.31(日)</t>
    <rPh sb="8" eb="9">
      <t>ミズ</t>
    </rPh>
    <rPh sb="19" eb="20">
      <t>ニチ</t>
    </rPh>
    <phoneticPr fontId="3"/>
  </si>
  <si>
    <t>（個人防護具分）</t>
    <rPh sb="1" eb="3">
      <t>コジン</t>
    </rPh>
    <rPh sb="3" eb="5">
      <t>ボウゴ</t>
    </rPh>
    <rPh sb="5" eb="6">
      <t>グ</t>
    </rPh>
    <rPh sb="6" eb="7">
      <t>ブン</t>
    </rPh>
    <phoneticPr fontId="3"/>
  </si>
  <si>
    <t>個人防護具積算</t>
    <phoneticPr fontId="11"/>
  </si>
  <si>
    <t>個人防護具を必要とする外来医療従事者数／日　(A)</t>
    <rPh sb="11" eb="13">
      <t>ガイライ</t>
    </rPh>
    <rPh sb="13" eb="15">
      <t>イリョウ</t>
    </rPh>
    <phoneticPr fontId="3"/>
  </si>
  <si>
    <t>医師</t>
    <rPh sb="0" eb="2">
      <t>イシ</t>
    </rPh>
    <phoneticPr fontId="3"/>
  </si>
  <si>
    <t>看護師</t>
    <rPh sb="0" eb="3">
      <t>カンゴシ</t>
    </rPh>
    <phoneticPr fontId="3"/>
  </si>
  <si>
    <t>その他</t>
    <rPh sb="2" eb="3">
      <t>タ</t>
    </rPh>
    <phoneticPr fontId="3"/>
  </si>
  <si>
    <t>外来診療日数
（令和5年5月8日と診療・検査指定日の遅い日～9月30日の間）　(B)</t>
    <rPh sb="0" eb="2">
      <t>ガイライ</t>
    </rPh>
    <rPh sb="2" eb="4">
      <t>シンリョウ</t>
    </rPh>
    <rPh sb="17" eb="19">
      <t>シンリョウ</t>
    </rPh>
    <rPh sb="20" eb="22">
      <t>ケンサ</t>
    </rPh>
    <rPh sb="22" eb="25">
      <t>シテイビ</t>
    </rPh>
    <rPh sb="26" eb="27">
      <t>オソ</t>
    </rPh>
    <rPh sb="28" eb="29">
      <t>ヒ</t>
    </rPh>
    <rPh sb="31" eb="32">
      <t>ガツ</t>
    </rPh>
    <rPh sb="34" eb="35">
      <t>ニチ</t>
    </rPh>
    <rPh sb="36" eb="37">
      <t>カン</t>
    </rPh>
    <phoneticPr fontId="3"/>
  </si>
  <si>
    <t>人</t>
    <rPh sb="0" eb="1">
      <t>ニン</t>
    </rPh>
    <phoneticPr fontId="3"/>
  </si>
  <si>
    <t>納品額（税込）</t>
    <rPh sb="0" eb="2">
      <t>ノウヒン</t>
    </rPh>
    <rPh sb="2" eb="3">
      <t>ガク</t>
    </rPh>
    <rPh sb="4" eb="6">
      <t>ゼイコ</t>
    </rPh>
    <phoneticPr fontId="3"/>
  </si>
  <si>
    <t>納品個数</t>
    <rPh sb="0" eb="2">
      <t>ノウヒン</t>
    </rPh>
    <rPh sb="2" eb="4">
      <t>コスウ</t>
    </rPh>
    <phoneticPr fontId="3"/>
  </si>
  <si>
    <t>単価（税込）</t>
    <rPh sb="0" eb="2">
      <t>タンカ</t>
    </rPh>
    <phoneticPr fontId="3"/>
  </si>
  <si>
    <t>対象期間内の使用数</t>
    <rPh sb="0" eb="2">
      <t>タイショウ</t>
    </rPh>
    <rPh sb="2" eb="5">
      <t>キカンナイ</t>
    </rPh>
    <rPh sb="6" eb="9">
      <t>シヨウスウ</t>
    </rPh>
    <phoneticPr fontId="3"/>
  </si>
  <si>
    <t>補助対象額（税込）</t>
    <rPh sb="0" eb="5">
      <t>ホジョタイショウガク</t>
    </rPh>
    <phoneticPr fontId="3"/>
  </si>
  <si>
    <t>(A)÷(B)=(C)</t>
    <phoneticPr fontId="3"/>
  </si>
  <si>
    <t>(E)</t>
    <phoneticPr fontId="3"/>
  </si>
  <si>
    <t>①マスク</t>
  </si>
  <si>
    <t>②ゴーグル</t>
  </si>
  <si>
    <t>③ガウン</t>
  </si>
  <si>
    <t>④グローブ</t>
  </si>
  <si>
    <t>⑤キャップ</t>
  </si>
  <si>
    <t>⑥フェイスシールド</t>
  </si>
  <si>
    <t>合　　計</t>
    <rPh sb="0" eb="1">
      <t>アイ</t>
    </rPh>
    <rPh sb="3" eb="4">
      <t>ケイ</t>
    </rPh>
    <phoneticPr fontId="3"/>
  </si>
  <si>
    <t>新型コロナウイルス感染症を疑う救急・周産期・小児医療体制確保設備整備事業</t>
  </si>
  <si>
    <t>令和6年　月　　日</t>
    <rPh sb="0" eb="2">
      <t>レイワ</t>
    </rPh>
    <rPh sb="3" eb="4">
      <t>ネン</t>
    </rPh>
    <rPh sb="5" eb="6">
      <t>ガツ</t>
    </rPh>
    <rPh sb="8" eb="9">
      <t>ニチ</t>
    </rPh>
    <phoneticPr fontId="3"/>
  </si>
  <si>
    <t>（個人防護具分）</t>
    <rPh sb="1" eb="7">
      <t>コジンボウゴグブン</t>
    </rPh>
    <phoneticPr fontId="3"/>
  </si>
  <si>
    <t>別紙8－２ー２　附表</t>
    <rPh sb="0" eb="2">
      <t>ベッシ</t>
    </rPh>
    <rPh sb="8" eb="10">
      <t>フヒョウ</t>
    </rPh>
    <phoneticPr fontId="3"/>
  </si>
  <si>
    <t>別紙8－４ー２　附表</t>
    <rPh sb="0" eb="2">
      <t>ベッシ</t>
    </rPh>
    <rPh sb="8" eb="10">
      <t>フヒョウ</t>
    </rPh>
    <phoneticPr fontId="3"/>
  </si>
  <si>
    <t>（個人防護具分　実績報告）</t>
    <rPh sb="1" eb="7">
      <t>コジンボウゴグブン</t>
    </rPh>
    <rPh sb="8" eb="12">
      <t>ジッセキホウコク</t>
    </rPh>
    <phoneticPr fontId="3"/>
  </si>
  <si>
    <t>41</t>
    <phoneticPr fontId="3"/>
  </si>
  <si>
    <t>救急医療従事者延べ人数</t>
    <rPh sb="0" eb="2">
      <t>キュウキュウ</t>
    </rPh>
    <rPh sb="2" eb="4">
      <t>イリョウ</t>
    </rPh>
    <phoneticPr fontId="3"/>
  </si>
  <si>
    <t>「１箱1,000枚入500円」を3箱と、
「１箱700枚入430円」を5箱を購入した場合、
(A)欄：500円×3箱＋430円×5箱＝3,650
(B)欄：1,000枚×3箱＋700枚×5箱＝6,500</t>
    <rPh sb="2" eb="3">
      <t>ハコ</t>
    </rPh>
    <rPh sb="8" eb="9">
      <t>マイ</t>
    </rPh>
    <rPh sb="9" eb="10">
      <t>イ</t>
    </rPh>
    <rPh sb="13" eb="14">
      <t>エン</t>
    </rPh>
    <rPh sb="17" eb="18">
      <t>ハコ</t>
    </rPh>
    <rPh sb="23" eb="24">
      <t>ハコ</t>
    </rPh>
    <rPh sb="27" eb="29">
      <t>マイイ</t>
    </rPh>
    <rPh sb="32" eb="33">
      <t>エン</t>
    </rPh>
    <rPh sb="36" eb="37">
      <t>ハコ</t>
    </rPh>
    <rPh sb="38" eb="40">
      <t>コウニュウ</t>
    </rPh>
    <rPh sb="42" eb="44">
      <t>バアイ</t>
    </rPh>
    <rPh sb="49" eb="50">
      <t>ラン</t>
    </rPh>
    <rPh sb="54" eb="55">
      <t>エン</t>
    </rPh>
    <rPh sb="57" eb="58">
      <t>ハコ</t>
    </rPh>
    <rPh sb="62" eb="63">
      <t>エン</t>
    </rPh>
    <rPh sb="65" eb="66">
      <t>ハコ</t>
    </rPh>
    <rPh sb="76" eb="77">
      <t>ラン</t>
    </rPh>
    <rPh sb="83" eb="84">
      <t>マイ</t>
    </rPh>
    <rPh sb="91" eb="92">
      <t>マイ</t>
    </rPh>
    <phoneticPr fontId="3"/>
  </si>
  <si>
    <t>令和　年　月　　日</t>
    <rPh sb="0" eb="2">
      <t>レイワ</t>
    </rPh>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</si>
</sst>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0_);[Red]\(0\)"/>
    <numFmt numFmtId="179" formatCode="#,##0;&quot;△ &quot;#,##0"/>
    <numFmt numFmtId="180" formatCode="[$-411]ge\.m\.d;@"/>
    <numFmt numFmtId="181" formatCode="0_ "/>
  </numFmts>
  <fonts count="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
      <sz val="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2"/>
      <scheme val="minor"/>
    </font>
    <font>
      <sz val="10"/>
      <color theme="1"/>
      <name val="游ゴシック"/>
      <family val="3"/>
      <charset val="128"/>
      <scheme val="minor"/>
    </font>
    <font>
      <sz val="9"/>
      <name val="游ゴシック"/>
      <family val="3"/>
      <charset val="128"/>
      <scheme val="minor"/>
    </font>
    <font>
      <sz val="11"/>
      <name val="游ゴシック"/>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8">
    <xf numFmtId="0" fontId="0" fillId="0" borderId="0"/>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14" fillId="0" borderId="0"/>
    <xf numFmtId="0" fontId="16" fillId="0" borderId="0"/>
    <xf numFmtId="38" fontId="1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xf numFmtId="0" fontId="10" fillId="0" borderId="0"/>
    <xf numFmtId="38" fontId="10" fillId="0" borderId="0" applyFont="0" applyFill="0" applyBorder="0" applyAlignment="0" applyProtection="0">
      <alignment vertical="center"/>
    </xf>
    <xf numFmtId="0" fontId="10" fillId="0" borderId="0"/>
    <xf numFmtId="0" fontId="23" fillId="0" borderId="0" applyNumberForma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xf numFmtId="0" fontId="33" fillId="0" borderId="0"/>
    <xf numFmtId="0" fontId="10" fillId="0" borderId="0"/>
    <xf numFmtId="0" fontId="10" fillId="0" borderId="0"/>
    <xf numFmtId="0" fontId="10" fillId="0" borderId="0"/>
    <xf numFmtId="0" fontId="2" fillId="0" borderId="0">
      <alignment vertical="center"/>
    </xf>
  </cellStyleXfs>
  <cellXfs count="523">
    <xf numFmtId="0" fontId="0" fillId="0" borderId="0" xfId="0"/>
    <xf numFmtId="38" fontId="18" fillId="0" borderId="0" xfId="20" applyFont="1" applyFill="1" applyAlignment="1" applyProtection="1">
      <alignment horizontal="right" vertical="center"/>
    </xf>
    <xf numFmtId="38" fontId="18" fillId="0" borderId="0" xfId="20" applyFont="1" applyFill="1" applyAlignment="1" applyProtection="1">
      <alignment horizontal="center" vertical="center"/>
    </xf>
    <xf numFmtId="38" fontId="18" fillId="0" borderId="0" xfId="20" applyFont="1" applyFill="1" applyAlignment="1" applyProtection="1">
      <alignment horizontal="left" vertical="center"/>
    </xf>
    <xf numFmtId="38" fontId="13" fillId="0" borderId="0" xfId="20" applyFont="1" applyFill="1" applyAlignment="1" applyProtection="1">
      <alignment horizontal="center" vertical="center"/>
    </xf>
    <xf numFmtId="0" fontId="13" fillId="0" borderId="0" xfId="23" applyFont="1" applyAlignment="1" applyProtection="1">
      <alignment vertical="center"/>
    </xf>
    <xf numFmtId="0" fontId="0" fillId="0" borderId="0" xfId="0" applyProtection="1"/>
    <xf numFmtId="0" fontId="13" fillId="0" borderId="1" xfId="23" applyFont="1" applyBorder="1" applyAlignment="1" applyProtection="1">
      <alignment vertical="center"/>
    </xf>
    <xf numFmtId="49" fontId="13" fillId="6" borderId="19" xfId="23" applyNumberFormat="1" applyFont="1" applyFill="1" applyBorder="1" applyAlignment="1" applyProtection="1">
      <alignment horizontal="center" vertical="center"/>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0" fontId="13" fillId="0" borderId="19" xfId="23" applyFont="1" applyBorder="1" applyAlignment="1" applyProtection="1">
      <alignment horizontal="center" vertical="center"/>
    </xf>
    <xf numFmtId="0" fontId="10" fillId="0" borderId="0" xfId="14" applyProtection="1">
      <alignment vertical="center"/>
    </xf>
    <xf numFmtId="0" fontId="24" fillId="6" borderId="0" xfId="16" applyFont="1" applyFill="1" applyAlignment="1" applyProtection="1">
      <alignment horizontal="right" vertical="center"/>
    </xf>
    <xf numFmtId="0" fontId="10" fillId="6" borderId="0" xfId="16" applyFill="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12" fillId="6" borderId="0" xfId="5" applyFont="1" applyFill="1" applyAlignment="1" applyProtection="1">
      <alignment horizontal="right" vertical="center"/>
    </xf>
    <xf numFmtId="0" fontId="10" fillId="0" borderId="0" xfId="16" applyFill="1" applyAlignment="1" applyProtection="1">
      <alignment vertical="center"/>
    </xf>
    <xf numFmtId="38" fontId="29" fillId="0" borderId="14" xfId="16" applyNumberFormat="1" applyFont="1" applyFill="1" applyBorder="1" applyAlignment="1" applyProtection="1">
      <alignment vertical="center" shrinkToFit="1"/>
    </xf>
    <xf numFmtId="38" fontId="29" fillId="0" borderId="39" xfId="16" applyNumberFormat="1" applyFont="1" applyFill="1" applyBorder="1" applyAlignment="1" applyProtection="1">
      <alignment vertical="center" shrinkToFit="1"/>
    </xf>
    <xf numFmtId="0" fontId="29" fillId="0" borderId="41" xfId="16" applyFont="1" applyFill="1" applyBorder="1" applyAlignment="1" applyProtection="1">
      <alignment vertical="center" shrinkToFit="1"/>
    </xf>
    <xf numFmtId="38" fontId="29" fillId="0" borderId="27" xfId="16" applyNumberFormat="1" applyFont="1" applyFill="1" applyBorder="1" applyAlignment="1" applyProtection="1">
      <alignment vertical="center" shrinkToFit="1"/>
    </xf>
    <xf numFmtId="38" fontId="29" fillId="0" borderId="26" xfId="16" applyNumberFormat="1" applyFont="1" applyFill="1" applyBorder="1" applyAlignment="1" applyProtection="1">
      <alignment vertical="center" shrinkToFit="1"/>
    </xf>
    <xf numFmtId="0" fontId="29" fillId="0" borderId="32" xfId="16" applyFont="1" applyFill="1" applyBorder="1" applyAlignment="1" applyProtection="1">
      <alignment vertical="center" shrinkToFit="1"/>
    </xf>
    <xf numFmtId="38" fontId="29" fillId="0" borderId="21" xfId="16" applyNumberFormat="1" applyFont="1" applyFill="1" applyBorder="1" applyAlignment="1" applyProtection="1">
      <alignment vertical="center" shrinkToFit="1"/>
    </xf>
    <xf numFmtId="38" fontId="29" fillId="0" borderId="22" xfId="16" applyNumberFormat="1" applyFont="1" applyFill="1" applyBorder="1" applyAlignment="1" applyProtection="1">
      <alignment vertical="center" shrinkToFit="1"/>
    </xf>
    <xf numFmtId="0" fontId="29" fillId="0" borderId="48" xfId="16" applyFont="1" applyFill="1" applyBorder="1" applyAlignment="1" applyProtection="1">
      <alignment vertical="center" shrinkToFit="1"/>
    </xf>
    <xf numFmtId="0" fontId="10" fillId="0" borderId="46" xfId="16" applyFill="1" applyBorder="1" applyAlignment="1" applyProtection="1">
      <alignment vertical="center" shrinkToFit="1"/>
    </xf>
    <xf numFmtId="0" fontId="10" fillId="0" borderId="36" xfId="16" applyFill="1" applyBorder="1" applyAlignment="1" applyProtection="1">
      <alignment vertical="center" shrinkToFit="1"/>
    </xf>
    <xf numFmtId="0" fontId="26" fillId="0" borderId="44" xfId="16" applyFont="1" applyFill="1" applyBorder="1" applyAlignment="1" applyProtection="1">
      <alignment horizontal="center" vertical="center" shrinkToFit="1"/>
    </xf>
    <xf numFmtId="0" fontId="26" fillId="0" borderId="29" xfId="16" applyFont="1" applyFill="1" applyBorder="1" applyAlignment="1" applyProtection="1">
      <alignment horizontal="center" vertical="center" shrinkToFit="1"/>
    </xf>
    <xf numFmtId="0" fontId="26" fillId="0" borderId="30" xfId="16" applyFont="1" applyFill="1" applyBorder="1" applyAlignment="1" applyProtection="1">
      <alignment horizontal="center" vertical="center" shrinkToFit="1"/>
    </xf>
    <xf numFmtId="0" fontId="26" fillId="0" borderId="27" xfId="16" applyFont="1" applyFill="1" applyBorder="1" applyAlignment="1" applyProtection="1">
      <alignment horizontal="center" vertical="center" shrinkToFit="1"/>
    </xf>
    <xf numFmtId="0" fontId="26" fillId="0" borderId="32" xfId="16" applyFont="1" applyFill="1" applyBorder="1" applyAlignment="1" applyProtection="1">
      <alignment horizontal="center" vertical="center" shrinkToFit="1"/>
    </xf>
    <xf numFmtId="38" fontId="29" fillId="0" borderId="50" xfId="16" applyNumberFormat="1" applyFont="1" applyFill="1" applyBorder="1" applyAlignment="1" applyProtection="1">
      <alignment vertical="center" shrinkToFit="1"/>
    </xf>
    <xf numFmtId="0" fontId="29" fillId="0" borderId="37" xfId="16" applyFont="1" applyFill="1" applyBorder="1" applyAlignment="1" applyProtection="1">
      <alignmen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0" fontId="27" fillId="0" borderId="0" xfId="16" applyNumberFormat="1" applyFont="1" applyFill="1" applyAlignment="1" applyProtection="1">
      <alignment horizontal="left" vertical="center" shrinkToFit="1"/>
    </xf>
    <xf numFmtId="0" fontId="27" fillId="0" borderId="0" xfId="16" applyFont="1" applyFill="1" applyAlignment="1" applyProtection="1">
      <alignment horizontal="left" vertical="center" shrinkToFit="1"/>
    </xf>
    <xf numFmtId="0" fontId="12" fillId="6" borderId="0" xfId="5" applyFont="1" applyFill="1" applyBorder="1" applyAlignment="1" applyProtection="1">
      <alignment vertical="center"/>
    </xf>
    <xf numFmtId="0" fontId="15" fillId="6" borderId="0" xfId="5" applyFont="1" applyFill="1" applyAlignment="1" applyProtection="1">
      <alignment vertical="center"/>
    </xf>
    <xf numFmtId="0" fontId="35" fillId="6" borderId="0" xfId="5" applyFont="1" applyFill="1" applyAlignment="1" applyProtection="1">
      <alignment vertical="center"/>
    </xf>
    <xf numFmtId="0" fontId="17" fillId="6" borderId="0" xfId="5" applyFont="1" applyFill="1" applyAlignment="1" applyProtection="1">
      <alignment vertical="center"/>
    </xf>
    <xf numFmtId="0" fontId="10" fillId="0" borderId="0" xfId="2" applyProtection="1"/>
    <xf numFmtId="0" fontId="12" fillId="6" borderId="24" xfId="5" applyFont="1" applyFill="1" applyBorder="1" applyAlignment="1" applyProtection="1">
      <alignment horizontal="right" vertical="center" wrapText="1"/>
    </xf>
    <xf numFmtId="0" fontId="8" fillId="0" borderId="0" xfId="0" applyFont="1" applyProtection="1"/>
    <xf numFmtId="0" fontId="0" fillId="0" borderId="0" xfId="0" applyAlignment="1" applyProtection="1">
      <alignment horizontal="right"/>
    </xf>
    <xf numFmtId="0" fontId="8" fillId="0" borderId="0" xfId="0" applyFont="1" applyAlignment="1" applyProtection="1">
      <alignment horizontal="right"/>
    </xf>
    <xf numFmtId="0" fontId="15" fillId="6"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5"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9" fillId="0" borderId="0" xfId="0" applyFont="1" applyProtection="1"/>
    <xf numFmtId="0" fontId="7" fillId="0" borderId="0" xfId="0" applyFont="1" applyProtection="1"/>
    <xf numFmtId="0" fontId="13" fillId="0" borderId="0" xfId="2" applyFont="1" applyAlignment="1" applyProtection="1">
      <alignment vertical="center"/>
    </xf>
    <xf numFmtId="0" fontId="7" fillId="0" borderId="0" xfId="0" applyFont="1" applyFill="1" applyProtection="1"/>
    <xf numFmtId="0" fontId="7" fillId="0" borderId="0" xfId="0" applyFont="1" applyFill="1" applyAlignment="1" applyProtection="1"/>
    <xf numFmtId="0" fontId="7" fillId="0" borderId="0" xfId="0" applyFont="1" applyFill="1" applyAlignment="1" applyProtection="1"/>
    <xf numFmtId="49" fontId="7" fillId="0" borderId="0" xfId="0" applyNumberFormat="1" applyFont="1" applyFill="1" applyAlignment="1" applyProtection="1"/>
    <xf numFmtId="0" fontId="10" fillId="0" borderId="0" xfId="14" applyFill="1" applyProtection="1">
      <alignment vertical="center"/>
    </xf>
    <xf numFmtId="0" fontId="24" fillId="0" borderId="0" xfId="16" applyFont="1" applyFill="1" applyAlignment="1" applyProtection="1">
      <alignment horizontal="right" vertical="center"/>
    </xf>
    <xf numFmtId="0" fontId="10" fillId="0" borderId="0" xfId="16" applyFill="1" applyAlignment="1" applyProtection="1">
      <alignment horizontal="center" vertical="center"/>
    </xf>
    <xf numFmtId="0" fontId="0" fillId="0" borderId="0" xfId="0" applyAlignment="1" applyProtection="1">
      <alignment vertical="top" wrapText="1"/>
    </xf>
    <xf numFmtId="0" fontId="7" fillId="0" borderId="0" xfId="0" applyFont="1" applyAlignment="1" applyProtection="1">
      <alignment vertical="top" wrapText="1"/>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3" borderId="0" xfId="0" applyFill="1" applyProtection="1"/>
    <xf numFmtId="0" fontId="0" fillId="4" borderId="0" xfId="0" applyFill="1" applyProtection="1"/>
    <xf numFmtId="0" fontId="0" fillId="5"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7" fillId="0" borderId="0" xfId="0" applyFont="1" applyAlignment="1" applyProtection="1">
      <alignment vertical="top"/>
    </xf>
    <xf numFmtId="0" fontId="37" fillId="0" borderId="0" xfId="0" applyFont="1" applyProtection="1"/>
    <xf numFmtId="0" fontId="38" fillId="0" borderId="0" xfId="0" applyFont="1" applyProtection="1"/>
    <xf numFmtId="0" fontId="7" fillId="0" borderId="51" xfId="0" applyFont="1" applyBorder="1" applyProtection="1"/>
    <xf numFmtId="0" fontId="7" fillId="0" borderId="21" xfId="0" applyFont="1" applyBorder="1" applyAlignment="1" applyProtection="1">
      <alignment horizontal="center"/>
    </xf>
    <xf numFmtId="0" fontId="7" fillId="0" borderId="52" xfId="0" applyFont="1" applyBorder="1" applyAlignment="1" applyProtection="1">
      <alignment horizontal="center"/>
    </xf>
    <xf numFmtId="0" fontId="7" fillId="0" borderId="0" xfId="0" quotePrefix="1" applyFont="1" applyProtection="1"/>
    <xf numFmtId="0" fontId="0" fillId="0" borderId="0" xfId="0" applyNumberFormat="1" applyProtection="1"/>
    <xf numFmtId="0" fontId="0" fillId="7" borderId="0" xfId="0" applyFill="1" applyProtection="1"/>
    <xf numFmtId="0" fontId="0" fillId="8" borderId="0" xfId="0" applyFill="1" applyProtection="1"/>
    <xf numFmtId="0" fontId="0" fillId="9" borderId="0" xfId="0" applyFill="1" applyProtection="1"/>
    <xf numFmtId="0" fontId="0" fillId="10" borderId="0" xfId="0" applyFill="1" applyProtection="1"/>
    <xf numFmtId="177" fontId="12" fillId="0" borderId="19" xfId="6" applyNumberFormat="1" applyFont="1" applyFill="1" applyBorder="1" applyAlignment="1" applyProtection="1">
      <alignment vertical="center" wrapText="1"/>
    </xf>
    <xf numFmtId="0" fontId="5" fillId="0" borderId="0" xfId="0" applyFont="1"/>
    <xf numFmtId="0" fontId="40" fillId="6" borderId="0" xfId="5" applyFont="1" applyFill="1" applyAlignment="1">
      <alignment vertical="center"/>
    </xf>
    <xf numFmtId="0" fontId="41" fillId="0" borderId="0" xfId="5" applyFont="1" applyAlignment="1">
      <alignment horizontal="right"/>
    </xf>
    <xf numFmtId="177" fontId="41" fillId="11" borderId="20" xfId="6" applyNumberFormat="1" applyFont="1" applyFill="1" applyBorder="1" applyAlignment="1" applyProtection="1">
      <alignment horizontal="center" vertical="center" wrapText="1"/>
    </xf>
    <xf numFmtId="38" fontId="41" fillId="11" borderId="20" xfId="6" applyFont="1" applyFill="1" applyBorder="1" applyAlignment="1" applyProtection="1">
      <alignment horizontal="center" vertical="center" wrapText="1"/>
    </xf>
    <xf numFmtId="177" fontId="41" fillId="11" borderId="2" xfId="6" applyNumberFormat="1" applyFont="1" applyFill="1" applyBorder="1" applyAlignment="1" applyProtection="1">
      <alignment vertical="center" wrapText="1"/>
    </xf>
    <xf numFmtId="38" fontId="41" fillId="11" borderId="2" xfId="6" applyFont="1" applyFill="1" applyBorder="1" applyAlignment="1" applyProtection="1">
      <alignment vertical="center" wrapText="1"/>
    </xf>
    <xf numFmtId="0" fontId="5" fillId="0" borderId="19" xfId="0" applyFont="1" applyBorder="1" applyAlignment="1">
      <alignment vertical="center" wrapText="1"/>
    </xf>
    <xf numFmtId="0" fontId="43" fillId="0" borderId="0" xfId="0" applyFont="1"/>
    <xf numFmtId="0" fontId="5" fillId="0" borderId="0" xfId="0" applyFont="1" applyProtection="1">
      <protection locked="0"/>
    </xf>
    <xf numFmtId="38" fontId="5" fillId="0" borderId="19" xfId="1" applyFont="1" applyBorder="1" applyAlignment="1" applyProtection="1">
      <alignment vertical="center"/>
    </xf>
    <xf numFmtId="177" fontId="41" fillId="11" borderId="2" xfId="6" applyNumberFormat="1" applyFont="1" applyFill="1" applyBorder="1" applyAlignment="1" applyProtection="1">
      <alignment horizontal="center" vertical="center" wrapText="1"/>
    </xf>
    <xf numFmtId="0" fontId="5" fillId="0" borderId="19" xfId="0" applyFont="1" applyBorder="1" applyAlignment="1">
      <alignment horizontal="center" vertical="center" wrapText="1"/>
    </xf>
    <xf numFmtId="0" fontId="12" fillId="6" borderId="1" xfId="5" applyFont="1" applyFill="1" applyBorder="1" applyAlignment="1" applyProtection="1">
      <alignment vertical="center" wrapText="1"/>
    </xf>
    <xf numFmtId="0" fontId="12" fillId="6" borderId="53" xfId="5" applyFont="1" applyFill="1" applyBorder="1" applyAlignment="1" applyProtection="1">
      <alignment vertical="center" wrapText="1"/>
    </xf>
    <xf numFmtId="0" fontId="0" fillId="0" borderId="0" xfId="0" applyAlignment="1" applyProtection="1">
      <alignment vertical="center"/>
    </xf>
    <xf numFmtId="0" fontId="0" fillId="0" borderId="0" xfId="0" applyAlignment="1">
      <alignment vertical="center" wrapText="1"/>
    </xf>
    <xf numFmtId="0" fontId="0" fillId="0" borderId="0" xfId="0" applyAlignment="1">
      <alignment horizontal="right"/>
    </xf>
    <xf numFmtId="0" fontId="4" fillId="0" borderId="0" xfId="0" applyFont="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7" fillId="0" borderId="0" xfId="0" applyFont="1" applyAlignment="1" applyProtection="1">
      <alignment horizontal="center"/>
    </xf>
    <xf numFmtId="0" fontId="22" fillId="0" borderId="19" xfId="0" applyFont="1" applyBorder="1" applyAlignment="1" applyProtection="1">
      <alignment vertical="center"/>
    </xf>
    <xf numFmtId="0" fontId="12" fillId="6" borderId="0" xfId="5" applyFont="1" applyFill="1" applyBorder="1" applyAlignment="1" applyProtection="1">
      <alignment vertical="center" shrinkToFit="1"/>
    </xf>
    <xf numFmtId="0" fontId="22" fillId="0" borderId="19" xfId="0" applyFont="1" applyBorder="1" applyAlignment="1" applyProtection="1">
      <alignment vertical="center"/>
    </xf>
    <xf numFmtId="0" fontId="12" fillId="6" borderId="0" xfId="5" applyFont="1" applyFill="1" applyAlignment="1" applyProtection="1">
      <alignment vertical="center"/>
    </xf>
    <xf numFmtId="0" fontId="22" fillId="0" borderId="0" xfId="13" applyFont="1" applyAlignment="1" applyProtection="1">
      <alignment vertical="center" shrinkToFit="1"/>
    </xf>
    <xf numFmtId="0" fontId="5" fillId="0" borderId="0" xfId="0" applyFont="1" applyProtection="1"/>
    <xf numFmtId="0" fontId="40" fillId="6" borderId="0" xfId="5" applyFont="1" applyFill="1" applyAlignment="1" applyProtection="1">
      <alignment vertical="center"/>
    </xf>
    <xf numFmtId="0" fontId="41" fillId="0" borderId="0" xfId="5" applyNumberFormat="1" applyFont="1" applyBorder="1" applyAlignment="1" applyProtection="1">
      <alignment horizontal="center" shrinkToFit="1"/>
    </xf>
    <xf numFmtId="0" fontId="41" fillId="0" borderId="0" xfId="5" applyFont="1" applyAlignment="1" applyProtection="1">
      <alignment horizontal="right"/>
    </xf>
    <xf numFmtId="49" fontId="5" fillId="0" borderId="27" xfId="0" applyNumberFormat="1" applyFont="1" applyBorder="1" applyAlignment="1" applyProtection="1">
      <alignment horizontal="center"/>
    </xf>
    <xf numFmtId="38" fontId="8" fillId="0" borderId="0" xfId="1" applyFont="1" applyBorder="1" applyAlignment="1" applyProtection="1"/>
    <xf numFmtId="0" fontId="42" fillId="0" borderId="0" xfId="0" applyFont="1" applyProtection="1"/>
    <xf numFmtId="0" fontId="41" fillId="11" borderId="2" xfId="5" applyFont="1" applyFill="1" applyBorder="1" applyAlignment="1" applyProtection="1">
      <alignment horizontal="right" vertical="center" wrapText="1"/>
    </xf>
    <xf numFmtId="0" fontId="5" fillId="0" borderId="19" xfId="1" applyNumberFormat="1" applyFont="1" applyBorder="1" applyAlignment="1" applyProtection="1">
      <alignment vertical="center" wrapText="1"/>
    </xf>
    <xf numFmtId="0" fontId="43" fillId="0" borderId="0" xfId="0" applyFont="1" applyProtection="1"/>
    <xf numFmtId="0" fontId="0" fillId="0" borderId="0" xfId="0" applyAlignment="1">
      <alignment vertical="top" wrapText="1"/>
    </xf>
    <xf numFmtId="0" fontId="7" fillId="0" borderId="0" xfId="0" applyFont="1"/>
    <xf numFmtId="49" fontId="7" fillId="0" borderId="0" xfId="0" applyNumberFormat="1" applyFont="1" applyFill="1" applyAlignment="1" applyProtection="1"/>
    <xf numFmtId="0" fontId="7" fillId="0" borderId="0" xfId="0" applyFont="1" applyFill="1" applyAlignment="1" applyProtection="1"/>
    <xf numFmtId="0" fontId="0" fillId="0" borderId="0" xfId="0" applyAlignment="1">
      <alignment vertical="center"/>
    </xf>
    <xf numFmtId="0" fontId="45" fillId="0" borderId="0" xfId="0" applyFont="1"/>
    <xf numFmtId="0" fontId="46" fillId="0" borderId="0" xfId="0" applyFont="1" applyAlignment="1">
      <alignment horizontal="right" vertical="top"/>
    </xf>
    <xf numFmtId="38" fontId="41" fillId="11" borderId="2" xfId="6" applyFont="1" applyFill="1" applyBorder="1" applyAlignment="1" applyProtection="1">
      <alignment vertical="center" shrinkToFit="1"/>
    </xf>
    <xf numFmtId="0" fontId="10" fillId="0" borderId="0" xfId="14">
      <alignment vertical="center"/>
    </xf>
    <xf numFmtId="0" fontId="10" fillId="0" borderId="0" xfId="16" applyAlignment="1">
      <alignment horizontal="center" vertical="center"/>
    </xf>
    <xf numFmtId="0" fontId="24" fillId="0" borderId="0" xfId="16" applyFont="1" applyAlignment="1">
      <alignment horizontal="right" vertical="center"/>
    </xf>
    <xf numFmtId="0" fontId="25" fillId="0" borderId="0" xfId="16" applyFont="1" applyAlignment="1">
      <alignment horizontal="center" vertical="center"/>
    </xf>
    <xf numFmtId="0" fontId="25" fillId="0" borderId="0" xfId="16" applyFont="1" applyAlignment="1">
      <alignment vertical="center"/>
    </xf>
    <xf numFmtId="0" fontId="12" fillId="6" borderId="0" xfId="5" applyFont="1" applyFill="1" applyAlignment="1">
      <alignment horizontal="right" vertical="center"/>
    </xf>
    <xf numFmtId="0" fontId="12" fillId="6" borderId="0" xfId="5" applyFont="1" applyFill="1" applyAlignment="1">
      <alignment vertical="center" shrinkToFit="1"/>
    </xf>
    <xf numFmtId="0" fontId="10" fillId="0" borderId="0" xfId="16"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xf numFmtId="0" fontId="46" fillId="0" borderId="0" xfId="0" applyFont="1" applyAlignment="1" applyProtection="1">
      <alignment vertical="top"/>
    </xf>
    <xf numFmtId="177" fontId="0" fillId="0" borderId="2" xfId="1" applyNumberFormat="1" applyFont="1" applyFill="1" applyBorder="1" applyAlignment="1" applyProtection="1"/>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2" fillId="6" borderId="19" xfId="6" applyNumberFormat="1" applyFont="1" applyFill="1" applyBorder="1" applyAlignment="1" applyProtection="1">
      <alignment vertical="center" wrapText="1"/>
    </xf>
    <xf numFmtId="177" fontId="22" fillId="0" borderId="19" xfId="0" applyNumberFormat="1" applyFont="1" applyFill="1" applyBorder="1" applyAlignment="1" applyProtection="1">
      <alignment vertical="center"/>
    </xf>
    <xf numFmtId="177" fontId="5" fillId="0" borderId="19" xfId="1" applyNumberFormat="1" applyFont="1" applyBorder="1" applyAlignment="1" applyProtection="1">
      <alignment vertical="center"/>
      <protection locked="0"/>
    </xf>
    <xf numFmtId="177" fontId="8" fillId="0" borderId="1" xfId="1" applyNumberFormat="1" applyFont="1" applyBorder="1" applyAlignment="1" applyProtection="1"/>
    <xf numFmtId="177" fontId="29" fillId="0" borderId="39" xfId="16" applyNumberFormat="1" applyFont="1" applyFill="1" applyBorder="1" applyAlignment="1" applyProtection="1">
      <alignment vertical="center" shrinkToFit="1"/>
    </xf>
    <xf numFmtId="177" fontId="29" fillId="0" borderId="26" xfId="16" applyNumberFormat="1" applyFont="1" applyFill="1" applyBorder="1" applyAlignment="1" applyProtection="1">
      <alignment vertical="center" shrinkToFit="1"/>
    </xf>
    <xf numFmtId="177" fontId="29" fillId="0" borderId="22" xfId="16" applyNumberFormat="1" applyFont="1" applyFill="1" applyBorder="1" applyAlignment="1" applyProtection="1">
      <alignment vertical="center" shrinkToFit="1"/>
    </xf>
    <xf numFmtId="177" fontId="26" fillId="0" borderId="29" xfId="16" applyNumberFormat="1" applyFont="1" applyFill="1" applyBorder="1" applyAlignment="1" applyProtection="1">
      <alignment horizontal="center" vertical="center" shrinkToFit="1"/>
    </xf>
    <xf numFmtId="38" fontId="5" fillId="0" borderId="0" xfId="1" applyFont="1" applyAlignment="1" applyProtection="1"/>
    <xf numFmtId="38" fontId="5" fillId="0" borderId="0" xfId="1" applyFont="1" applyAlignment="1" applyProtection="1">
      <protection locked="0"/>
    </xf>
    <xf numFmtId="38" fontId="5" fillId="0" borderId="0" xfId="1" applyFont="1" applyAlignment="1"/>
    <xf numFmtId="0" fontId="7" fillId="0" borderId="0" xfId="0" applyFont="1"/>
    <xf numFmtId="0" fontId="4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horizontal="left" vertical="center"/>
    </xf>
    <xf numFmtId="0" fontId="50" fillId="0" borderId="0" xfId="2" applyFont="1" applyAlignment="1">
      <alignment vertical="center"/>
    </xf>
    <xf numFmtId="0" fontId="10" fillId="0" borderId="0" xfId="2"/>
    <xf numFmtId="0" fontId="13" fillId="0" borderId="0" xfId="2" applyFont="1" applyAlignment="1">
      <alignment vertical="center"/>
    </xf>
    <xf numFmtId="49" fontId="43" fillId="0" borderId="25" xfId="0" applyNumberFormat="1" applyFont="1" applyBorder="1" applyAlignment="1">
      <alignment horizontal="left" vertical="top"/>
    </xf>
    <xf numFmtId="0" fontId="7" fillId="0" borderId="0" xfId="0" applyFont="1" applyAlignment="1">
      <alignment vertical="center" wrapText="1"/>
    </xf>
    <xf numFmtId="177" fontId="0" fillId="9" borderId="2" xfId="1" applyNumberFormat="1" applyFont="1" applyFill="1" applyBorder="1" applyAlignment="1" applyProtection="1">
      <protection locked="0"/>
    </xf>
    <xf numFmtId="177" fontId="0" fillId="9" borderId="2" xfId="1" applyNumberFormat="1" applyFont="1" applyFill="1" applyBorder="1" applyAlignment="1" applyProtection="1"/>
    <xf numFmtId="177" fontId="22" fillId="9" borderId="2" xfId="0" applyNumberFormat="1" applyFont="1" applyFill="1" applyBorder="1" applyAlignment="1" applyProtection="1">
      <alignment vertical="center"/>
      <protection locked="0"/>
    </xf>
    <xf numFmtId="177" fontId="22" fillId="9" borderId="19" xfId="0" applyNumberFormat="1" applyFont="1" applyFill="1" applyBorder="1" applyAlignment="1" applyProtection="1">
      <alignment vertical="center"/>
      <protection locked="0"/>
    </xf>
    <xf numFmtId="177" fontId="12" fillId="9" borderId="19" xfId="6" applyNumberFormat="1" applyFont="1" applyFill="1" applyBorder="1" applyAlignment="1" applyProtection="1">
      <alignment vertical="center" wrapText="1"/>
      <protection locked="0"/>
    </xf>
    <xf numFmtId="0" fontId="5" fillId="9" borderId="19" xfId="0" applyFont="1" applyFill="1" applyBorder="1" applyAlignment="1" applyProtection="1">
      <alignment horizontal="center" vertical="center"/>
      <protection locked="0"/>
    </xf>
    <xf numFmtId="49" fontId="5" fillId="9" borderId="19" xfId="0" applyNumberFormat="1" applyFont="1" applyFill="1" applyBorder="1" applyAlignment="1" applyProtection="1">
      <alignment vertical="center" wrapText="1"/>
      <protection locked="0"/>
    </xf>
    <xf numFmtId="177" fontId="5" fillId="9" borderId="19" xfId="1" applyNumberFormat="1" applyFont="1" applyFill="1" applyBorder="1" applyAlignment="1" applyProtection="1">
      <alignment vertical="center"/>
      <protection locked="0"/>
    </xf>
    <xf numFmtId="49" fontId="5" fillId="9" borderId="19" xfId="1" applyNumberFormat="1" applyFont="1" applyFill="1" applyBorder="1" applyAlignment="1" applyProtection="1">
      <alignment vertical="center" wrapText="1"/>
      <protection locked="0"/>
    </xf>
    <xf numFmtId="0" fontId="7" fillId="0" borderId="22" xfId="0" applyFont="1" applyBorder="1" applyAlignment="1">
      <alignment horizontal="center" vertical="center"/>
    </xf>
    <xf numFmtId="0" fontId="7" fillId="0" borderId="0" xfId="0" applyFont="1" applyAlignment="1">
      <alignment horizontal="left" vertical="top" wrapText="1"/>
    </xf>
    <xf numFmtId="0" fontId="22" fillId="0" borderId="19" xfId="0" applyFont="1" applyBorder="1" applyAlignment="1" applyProtection="1">
      <alignment vertical="center"/>
    </xf>
    <xf numFmtId="0" fontId="7" fillId="0" borderId="0" xfId="0" applyFont="1" applyAlignment="1">
      <alignment vertical="center"/>
    </xf>
    <xf numFmtId="0" fontId="0" fillId="0" borderId="0" xfId="0" applyAlignment="1">
      <alignment vertical="center"/>
    </xf>
    <xf numFmtId="0" fontId="7" fillId="0" borderId="0" xfId="0" applyFont="1" applyAlignment="1" applyProtection="1">
      <alignment horizontal="center"/>
    </xf>
    <xf numFmtId="0" fontId="7" fillId="0" borderId="0" xfId="0" applyFont="1" applyAlignment="1" applyProtection="1">
      <alignment horizontal="right"/>
    </xf>
    <xf numFmtId="0" fontId="53" fillId="0" borderId="13" xfId="0" applyFont="1" applyBorder="1"/>
    <xf numFmtId="0" fontId="0" fillId="0" borderId="59" xfId="0" applyBorder="1"/>
    <xf numFmtId="0" fontId="53" fillId="0" borderId="19" xfId="0" applyFont="1" applyBorder="1" applyAlignment="1">
      <alignment horizontal="center"/>
    </xf>
    <xf numFmtId="0" fontId="0" fillId="0" borderId="15" xfId="0" applyBorder="1"/>
    <xf numFmtId="178" fontId="55" fillId="0" borderId="49" xfId="0" applyNumberFormat="1" applyFont="1" applyBorder="1"/>
    <xf numFmtId="0" fontId="55" fillId="0" borderId="7" xfId="0" applyFont="1" applyBorder="1"/>
    <xf numFmtId="0" fontId="0" fillId="0" borderId="42" xfId="0" applyBorder="1"/>
    <xf numFmtId="0" fontId="53" fillId="0" borderId="6" xfId="0" applyFont="1" applyBorder="1" applyAlignment="1">
      <alignment horizontal="center"/>
    </xf>
    <xf numFmtId="0" fontId="53" fillId="0" borderId="50" xfId="0" applyFont="1" applyBorder="1" applyAlignment="1">
      <alignment horizontal="center"/>
    </xf>
    <xf numFmtId="180" fontId="0" fillId="0" borderId="16" xfId="0" applyNumberFormat="1" applyBorder="1" applyAlignment="1">
      <alignment wrapText="1"/>
    </xf>
    <xf numFmtId="178" fontId="55" fillId="0" borderId="19" xfId="0" applyNumberFormat="1" applyFont="1" applyBorder="1"/>
    <xf numFmtId="178" fontId="55" fillId="0" borderId="27" xfId="0" applyNumberFormat="1" applyFont="1" applyBorder="1"/>
    <xf numFmtId="178" fontId="55" fillId="0" borderId="65" xfId="0" applyNumberFormat="1" applyFont="1" applyBorder="1"/>
    <xf numFmtId="180" fontId="0" fillId="0" borderId="66" xfId="0" applyNumberFormat="1" applyBorder="1" applyAlignment="1">
      <alignment wrapText="1"/>
    </xf>
    <xf numFmtId="178" fontId="55" fillId="9" borderId="19" xfId="0" applyNumberFormat="1" applyFont="1" applyFill="1" applyBorder="1" applyProtection="1">
      <protection locked="0"/>
    </xf>
    <xf numFmtId="178" fontId="55" fillId="9" borderId="27" xfId="0" applyNumberFormat="1" applyFont="1" applyFill="1" applyBorder="1" applyProtection="1">
      <protection locked="0"/>
    </xf>
    <xf numFmtId="178" fontId="55" fillId="9" borderId="65" xfId="0" applyNumberFormat="1" applyFont="1" applyFill="1" applyBorder="1" applyProtection="1">
      <protection locked="0"/>
    </xf>
    <xf numFmtId="0" fontId="5" fillId="0" borderId="0" xfId="0" applyFont="1" applyAlignment="1">
      <alignment horizontal="right"/>
    </xf>
    <xf numFmtId="0" fontId="41" fillId="0" borderId="0" xfId="5" applyFont="1" applyAlignment="1">
      <alignment horizontal="center" shrinkToFit="1"/>
    </xf>
    <xf numFmtId="0" fontId="41" fillId="0" borderId="1" xfId="5" applyFont="1" applyBorder="1" applyAlignment="1">
      <alignment shrinkToFit="1"/>
    </xf>
    <xf numFmtId="0" fontId="9" fillId="0" borderId="19" xfId="0" applyFont="1" applyBorder="1" applyAlignment="1">
      <alignment horizontal="center"/>
    </xf>
    <xf numFmtId="0" fontId="56" fillId="0" borderId="19" xfId="0" applyFont="1" applyBorder="1" applyAlignment="1">
      <alignment horizontal="center"/>
    </xf>
    <xf numFmtId="177" fontId="0" fillId="0" borderId="19" xfId="0" applyNumberFormat="1" applyBorder="1" applyAlignment="1" applyProtection="1">
      <alignment vertical="center"/>
      <protection locked="0"/>
    </xf>
    <xf numFmtId="177" fontId="0" fillId="9" borderId="19" xfId="0" applyNumberFormat="1" applyFill="1" applyBorder="1" applyAlignment="1" applyProtection="1">
      <alignment vertical="center"/>
      <protection locked="0"/>
    </xf>
    <xf numFmtId="0" fontId="47" fillId="0" borderId="0" xfId="0" applyFont="1" applyAlignment="1">
      <alignment vertical="center"/>
    </xf>
    <xf numFmtId="177" fontId="7" fillId="0" borderId="19" xfId="0" applyNumberFormat="1" applyFont="1" applyBorder="1" applyAlignment="1">
      <alignment vertical="center"/>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vertical="center" wrapText="1"/>
    </xf>
    <xf numFmtId="0" fontId="57" fillId="0" borderId="20" xfId="0" applyFont="1" applyBorder="1" applyAlignment="1">
      <alignment vertical="center" wrapText="1"/>
    </xf>
    <xf numFmtId="0" fontId="0" fillId="0" borderId="19" xfId="0" applyBorder="1" applyAlignment="1">
      <alignment vertical="center"/>
    </xf>
    <xf numFmtId="177" fontId="0" fillId="9" borderId="19" xfId="1" applyNumberFormat="1" applyFont="1" applyFill="1" applyBorder="1" applyAlignment="1" applyProtection="1">
      <alignment vertical="center"/>
      <protection locked="0"/>
    </xf>
    <xf numFmtId="2" fontId="0" fillId="0" borderId="19" xfId="0" applyNumberFormat="1" applyBorder="1" applyAlignment="1">
      <alignment vertical="center"/>
    </xf>
    <xf numFmtId="177" fontId="0" fillId="0" borderId="19" xfId="1" applyNumberFormat="1" applyFont="1" applyFill="1" applyBorder="1" applyAlignment="1" applyProtection="1">
      <alignment vertical="center"/>
    </xf>
    <xf numFmtId="40" fontId="0" fillId="0" borderId="19" xfId="1" applyNumberFormat="1" applyFont="1" applyFill="1" applyBorder="1" applyAlignment="1">
      <alignment vertical="center"/>
    </xf>
    <xf numFmtId="0" fontId="0" fillId="0" borderId="67" xfId="0" applyBorder="1" applyAlignment="1">
      <alignment vertical="center"/>
    </xf>
    <xf numFmtId="177" fontId="0" fillId="9" borderId="67" xfId="1" applyNumberFormat="1" applyFont="1" applyFill="1" applyBorder="1" applyAlignment="1" applyProtection="1">
      <alignment vertical="center"/>
      <protection locked="0"/>
    </xf>
    <xf numFmtId="2" fontId="0" fillId="0" borderId="67" xfId="0" applyNumberFormat="1" applyBorder="1" applyAlignment="1">
      <alignment vertical="center"/>
    </xf>
    <xf numFmtId="177" fontId="0" fillId="0" borderId="67" xfId="1" applyNumberFormat="1" applyFont="1" applyFill="1" applyBorder="1" applyAlignment="1" applyProtection="1">
      <alignment vertical="center"/>
    </xf>
    <xf numFmtId="40" fontId="0" fillId="0" borderId="67" xfId="1" applyNumberFormat="1" applyFont="1" applyFill="1" applyBorder="1" applyAlignment="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177" fontId="58" fillId="0" borderId="2" xfId="1" applyNumberFormat="1" applyFont="1" applyFill="1" applyBorder="1" applyAlignment="1" applyProtection="1"/>
    <xf numFmtId="177" fontId="22" fillId="0" borderId="2" xfId="0" applyNumberFormat="1" applyFont="1" applyFill="1" applyBorder="1" applyAlignment="1" applyProtection="1">
      <alignment vertical="center"/>
      <protection locked="0"/>
    </xf>
    <xf numFmtId="0" fontId="22" fillId="0" borderId="19" xfId="0" applyFont="1" applyFill="1" applyBorder="1" applyAlignment="1" applyProtection="1">
      <alignment vertical="center"/>
    </xf>
    <xf numFmtId="177" fontId="22" fillId="0" borderId="19" xfId="0" applyNumberFormat="1" applyFont="1" applyFill="1" applyBorder="1" applyAlignment="1" applyProtection="1">
      <alignment vertical="center"/>
      <protection locked="0"/>
    </xf>
    <xf numFmtId="177" fontId="12" fillId="0" borderId="19" xfId="6" applyNumberFormat="1" applyFont="1" applyFill="1" applyBorder="1" applyAlignment="1" applyProtection="1">
      <alignment vertical="center" wrapText="1"/>
      <protection locked="0"/>
    </xf>
    <xf numFmtId="0" fontId="10" fillId="0" borderId="0" xfId="14" applyAlignment="1" applyProtection="1">
      <alignment horizontal="right" vertical="center"/>
    </xf>
    <xf numFmtId="177" fontId="0" fillId="9" borderId="9" xfId="1" applyNumberFormat="1" applyFont="1" applyFill="1" applyBorder="1" applyAlignment="1" applyProtection="1"/>
    <xf numFmtId="177" fontId="22" fillId="0" borderId="2" xfId="0" applyNumberFormat="1" applyFont="1" applyFill="1" applyBorder="1" applyAlignment="1" applyProtection="1">
      <alignment vertical="center"/>
    </xf>
    <xf numFmtId="177" fontId="0" fillId="9" borderId="19" xfId="1" applyNumberFormat="1" applyFont="1" applyFill="1" applyBorder="1" applyAlignment="1" applyProtection="1">
      <alignment vertical="center"/>
    </xf>
    <xf numFmtId="177" fontId="0" fillId="9" borderId="67" xfId="1" applyNumberFormat="1" applyFont="1" applyFill="1" applyBorder="1" applyAlignment="1" applyProtection="1">
      <alignment vertical="center"/>
    </xf>
    <xf numFmtId="0" fontId="7" fillId="0" borderId="0" xfId="0" applyFont="1" applyAlignment="1" applyProtection="1">
      <alignment horizontal="center" vertical="center"/>
    </xf>
    <xf numFmtId="0" fontId="13" fillId="0" borderId="0" xfId="23" applyFont="1" applyAlignment="1" applyProtection="1">
      <alignment horizontal="left" vertical="center"/>
    </xf>
    <xf numFmtId="0" fontId="13" fillId="0" borderId="27" xfId="23" applyFont="1" applyBorder="1" applyAlignment="1" applyProtection="1">
      <alignment horizontal="center" vertical="center" wrapText="1"/>
    </xf>
    <xf numFmtId="0" fontId="13" fillId="0" borderId="26" xfId="23" applyFont="1" applyBorder="1" applyAlignment="1" applyProtection="1">
      <alignment horizontal="center" vertical="center"/>
    </xf>
    <xf numFmtId="0" fontId="13" fillId="0" borderId="28" xfId="23" applyFont="1" applyBorder="1" applyAlignment="1" applyProtection="1">
      <alignment horizontal="center" vertical="center"/>
    </xf>
    <xf numFmtId="49" fontId="13" fillId="9" borderId="19" xfId="23" applyNumberFormat="1" applyFont="1" applyFill="1" applyBorder="1" applyAlignment="1" applyProtection="1">
      <alignment vertical="center" wrapText="1"/>
      <protection locked="0"/>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49" fontId="13" fillId="9" borderId="19" xfId="23" applyNumberFormat="1" applyFont="1" applyFill="1" applyBorder="1" applyAlignment="1" applyProtection="1">
      <alignment vertical="center"/>
      <protection locked="0"/>
    </xf>
    <xf numFmtId="49" fontId="13" fillId="9" borderId="27" xfId="23" applyNumberFormat="1" applyFont="1" applyFill="1" applyBorder="1" applyAlignment="1" applyProtection="1">
      <alignment vertical="center"/>
      <protection locked="0"/>
    </xf>
    <xf numFmtId="49" fontId="13" fillId="9" borderId="26" xfId="23" applyNumberFormat="1" applyFont="1" applyFill="1" applyBorder="1" applyAlignment="1" applyProtection="1">
      <alignment vertical="center"/>
      <protection locked="0"/>
    </xf>
    <xf numFmtId="49" fontId="13" fillId="9" borderId="28" xfId="23"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wrapText="1" shrinkToFit="1"/>
    </xf>
    <xf numFmtId="0" fontId="13" fillId="0" borderId="28" xfId="23" applyFont="1" applyBorder="1" applyAlignment="1" applyProtection="1">
      <alignment horizontal="center" vertical="center" shrinkToFit="1"/>
    </xf>
    <xf numFmtId="49" fontId="10" fillId="9" borderId="19" xfId="19" applyNumberFormat="1" applyFont="1" applyFill="1" applyBorder="1" applyAlignment="1" applyProtection="1">
      <alignment vertical="center"/>
      <protection locked="0"/>
    </xf>
    <xf numFmtId="0" fontId="13" fillId="0" borderId="27" xfId="23" applyFont="1" applyBorder="1" applyAlignment="1" applyProtection="1">
      <alignment horizontal="center" vertical="center"/>
    </xf>
    <xf numFmtId="0" fontId="13" fillId="0" borderId="27" xfId="23" applyFont="1" applyBorder="1" applyAlignment="1">
      <alignment horizontal="center" vertical="center" wrapText="1"/>
    </xf>
    <xf numFmtId="0" fontId="13" fillId="0" borderId="26" xfId="23" applyFont="1" applyBorder="1" applyAlignment="1">
      <alignment horizontal="center" vertical="center"/>
    </xf>
    <xf numFmtId="0" fontId="13" fillId="0" borderId="28" xfId="23" applyFont="1" applyBorder="1" applyAlignment="1">
      <alignment horizontal="center" vertical="center"/>
    </xf>
    <xf numFmtId="0" fontId="39" fillId="0" borderId="0" xfId="0" applyFont="1" applyAlignment="1">
      <alignment horizontal="center"/>
    </xf>
    <xf numFmtId="0" fontId="7" fillId="0" borderId="1" xfId="0" applyFont="1" applyBorder="1" applyAlignment="1">
      <alignment horizontal="center"/>
    </xf>
    <xf numFmtId="0" fontId="13" fillId="0" borderId="19" xfId="23" applyFont="1" applyBorder="1" applyAlignment="1">
      <alignment horizontal="center" vertical="center" wrapText="1" shrinkToFit="1"/>
    </xf>
    <xf numFmtId="0" fontId="39" fillId="9" borderId="27" xfId="0" applyFont="1" applyFill="1" applyBorder="1" applyAlignment="1" applyProtection="1">
      <alignment horizontal="center" vertical="center"/>
      <protection locked="0"/>
    </xf>
    <xf numFmtId="0" fontId="39" fillId="9" borderId="26" xfId="0" applyFont="1" applyFill="1" applyBorder="1" applyAlignment="1" applyProtection="1">
      <alignment horizontal="center" vertical="center"/>
      <protection locked="0"/>
    </xf>
    <xf numFmtId="178" fontId="13" fillId="0" borderId="27" xfId="23" applyNumberFormat="1" applyFont="1" applyFill="1" applyBorder="1" applyAlignment="1" applyProtection="1">
      <alignment horizontal="center" vertical="center" wrapText="1"/>
    </xf>
    <xf numFmtId="178" fontId="13" fillId="0" borderId="28" xfId="23" applyNumberFormat="1" applyFont="1" applyFill="1" applyBorder="1" applyAlignment="1" applyProtection="1">
      <alignment horizontal="center" vertical="center"/>
    </xf>
    <xf numFmtId="49" fontId="13" fillId="9" borderId="27" xfId="23" applyNumberFormat="1" applyFont="1" applyFill="1" applyBorder="1" applyAlignment="1" applyProtection="1">
      <alignment horizontal="center" vertical="center"/>
      <protection locked="0"/>
    </xf>
    <xf numFmtId="49" fontId="13" fillId="9" borderId="28" xfId="23" applyNumberFormat="1" applyFont="1" applyFill="1" applyBorder="1" applyAlignment="1" applyProtection="1">
      <alignment horizontal="center" vertical="center"/>
      <protection locked="0"/>
    </xf>
    <xf numFmtId="0" fontId="13" fillId="0" borderId="27" xfId="23" applyFont="1" applyBorder="1" applyAlignment="1" applyProtection="1">
      <alignment horizontal="center" vertical="center" shrinkToFit="1"/>
    </xf>
    <xf numFmtId="0" fontId="30" fillId="0" borderId="19" xfId="23" applyFont="1" applyBorder="1" applyAlignment="1" applyProtection="1">
      <alignment vertical="center" textRotation="255"/>
    </xf>
    <xf numFmtId="0" fontId="53" fillId="0" borderId="13" xfId="0" applyFont="1" applyBorder="1" applyAlignment="1">
      <alignment horizontal="center" vertical="center"/>
    </xf>
    <xf numFmtId="0" fontId="53" fillId="0" borderId="15" xfId="0" applyFont="1" applyBorder="1" applyAlignment="1">
      <alignment horizontal="center" vertical="center"/>
    </xf>
    <xf numFmtId="0" fontId="53" fillId="0" borderId="61" xfId="0" applyFont="1" applyBorder="1" applyAlignment="1">
      <alignment horizontal="center" vertical="center" wrapText="1"/>
    </xf>
    <xf numFmtId="0" fontId="53" fillId="0" borderId="63" xfId="0" applyFont="1" applyBorder="1" applyAlignment="1">
      <alignment horizontal="center" vertical="center" wrapText="1"/>
    </xf>
    <xf numFmtId="0" fontId="54" fillId="0" borderId="14" xfId="0" applyFont="1" applyBorder="1" applyAlignment="1">
      <alignment horizontal="center" vertical="center"/>
    </xf>
    <xf numFmtId="0" fontId="54" fillId="0" borderId="39" xfId="0" applyFont="1" applyBorder="1" applyAlignment="1">
      <alignment horizontal="center" vertical="center"/>
    </xf>
    <xf numFmtId="0" fontId="54" fillId="0" borderId="47" xfId="0" applyFont="1" applyBorder="1" applyAlignment="1">
      <alignment horizontal="center" vertical="center"/>
    </xf>
    <xf numFmtId="0" fontId="53" fillId="0" borderId="62" xfId="0" applyFont="1" applyBorder="1" applyAlignment="1">
      <alignment horizontal="center" vertical="center"/>
    </xf>
    <xf numFmtId="0" fontId="53" fillId="0" borderId="64" xfId="0" applyFont="1" applyBorder="1" applyAlignment="1">
      <alignment horizontal="center" vertical="center"/>
    </xf>
    <xf numFmtId="0" fontId="36" fillId="0" borderId="0" xfId="0" applyFont="1" applyAlignment="1">
      <alignment horizont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178" fontId="7" fillId="0" borderId="4" xfId="0" applyNumberFormat="1" applyFont="1" applyBorder="1" applyAlignment="1">
      <alignment horizontal="left" vertical="center"/>
    </xf>
    <xf numFmtId="178" fontId="7" fillId="0" borderId="5" xfId="0" applyNumberFormat="1" applyFont="1" applyBorder="1" applyAlignment="1">
      <alignment horizontal="left" vertical="center"/>
    </xf>
    <xf numFmtId="0" fontId="52" fillId="0" borderId="58" xfId="0" applyFont="1" applyBorder="1" applyAlignment="1">
      <alignment horizontal="center" vertical="center"/>
    </xf>
    <xf numFmtId="0" fontId="52" fillId="0" borderId="6" xfId="0" applyFont="1" applyBorder="1" applyAlignment="1">
      <alignment horizontal="center" vertical="center"/>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53" fillId="0" borderId="29" xfId="0" applyFont="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lignment horizontal="center"/>
    </xf>
    <xf numFmtId="0" fontId="54" fillId="0" borderId="39" xfId="0" applyFont="1" applyBorder="1" applyAlignment="1">
      <alignment horizontal="center"/>
    </xf>
    <xf numFmtId="0" fontId="54" fillId="0" borderId="47" xfId="0" applyFont="1" applyBorder="1" applyAlignment="1">
      <alignment horizontal="center"/>
    </xf>
    <xf numFmtId="0" fontId="53" fillId="0" borderId="30" xfId="0" applyFont="1" applyBorder="1" applyAlignment="1">
      <alignment horizontal="center" vertical="center"/>
    </xf>
    <xf numFmtId="0" fontId="53" fillId="0" borderId="60" xfId="0" applyFont="1" applyBorder="1" applyAlignment="1">
      <alignment horizontal="center" vertical="center"/>
    </xf>
    <xf numFmtId="177" fontId="8" fillId="0" borderId="0" xfId="0" applyNumberFormat="1" applyFont="1" applyAlignment="1" applyProtection="1">
      <alignment horizontal="center"/>
    </xf>
    <xf numFmtId="49" fontId="7" fillId="0" borderId="0" xfId="0" applyNumberFormat="1" applyFont="1" applyFill="1" applyAlignment="1" applyProtection="1">
      <alignment shrinkToFit="1"/>
    </xf>
    <xf numFmtId="0" fontId="7" fillId="0" borderId="0" xfId="0" applyNumberFormat="1" applyFont="1" applyFill="1" applyAlignment="1" applyProtection="1">
      <alignment shrinkToFit="1"/>
    </xf>
    <xf numFmtId="0" fontId="7" fillId="0" borderId="0" xfId="0" applyFont="1" applyFill="1" applyAlignment="1" applyProtection="1">
      <alignment shrinkToFit="1"/>
    </xf>
    <xf numFmtId="0" fontId="8" fillId="9" borderId="0" xfId="0" applyFont="1" applyFill="1" applyAlignment="1" applyProtection="1">
      <alignment horizontal="distributed"/>
      <protection locked="0"/>
    </xf>
    <xf numFmtId="58" fontId="8" fillId="9" borderId="0" xfId="0" applyNumberFormat="1" applyFont="1" applyFill="1" applyAlignment="1" applyProtection="1">
      <alignment horizontal="distributed"/>
      <protection locked="0"/>
    </xf>
    <xf numFmtId="0" fontId="8" fillId="0" borderId="0" xfId="0" applyFont="1" applyAlignment="1" applyProtection="1">
      <alignment horizontal="center"/>
    </xf>
    <xf numFmtId="0" fontId="0" fillId="0" borderId="0" xfId="0" applyFill="1" applyAlignment="1" applyProtection="1">
      <alignment shrinkToFit="1"/>
    </xf>
    <xf numFmtId="0" fontId="4" fillId="0" borderId="0" xfId="0" applyFont="1" applyAlignment="1" applyProtection="1">
      <alignment horizontal="center" vertical="center"/>
    </xf>
    <xf numFmtId="49" fontId="6" fillId="0"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2" fillId="6" borderId="19" xfId="5" applyFont="1" applyFill="1" applyBorder="1" applyAlignment="1" applyProtection="1">
      <alignment vertical="center" wrapText="1"/>
    </xf>
    <xf numFmtId="0" fontId="0" fillId="0" borderId="19" xfId="0" applyBorder="1" applyAlignment="1" applyProtection="1">
      <alignment vertical="center" wrapText="1"/>
    </xf>
    <xf numFmtId="0" fontId="12" fillId="6" borderId="19" xfId="5" applyFont="1" applyFill="1" applyBorder="1" applyAlignment="1" applyProtection="1">
      <alignment horizontal="center" vertical="center" wrapText="1" shrinkToFit="1"/>
    </xf>
    <xf numFmtId="0" fontId="22" fillId="0" borderId="19" xfId="0" applyFont="1" applyFill="1" applyBorder="1" applyAlignment="1" applyProtection="1">
      <alignment vertical="center"/>
    </xf>
    <xf numFmtId="0" fontId="0" fillId="0" borderId="19" xfId="0" applyFill="1" applyBorder="1" applyAlignment="1" applyProtection="1">
      <alignment vertical="center"/>
    </xf>
    <xf numFmtId="0" fontId="12" fillId="6" borderId="19" xfId="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2" fillId="0" borderId="27" xfId="0" applyFont="1" applyBorder="1" applyAlignment="1" applyProtection="1">
      <alignment vertical="center"/>
    </xf>
    <xf numFmtId="0" fontId="22" fillId="0" borderId="26" xfId="0" applyFont="1" applyBorder="1" applyAlignment="1" applyProtection="1">
      <alignment vertical="center"/>
    </xf>
    <xf numFmtId="0" fontId="22" fillId="0" borderId="28" xfId="0" applyFont="1" applyBorder="1" applyAlignment="1" applyProtection="1">
      <alignment vertical="center"/>
    </xf>
    <xf numFmtId="0" fontId="22" fillId="0" borderId="55"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22" fillId="0" borderId="56" xfId="0" applyFont="1" applyFill="1" applyBorder="1" applyAlignment="1" applyProtection="1">
      <alignment horizontal="center" vertical="center"/>
    </xf>
    <xf numFmtId="0" fontId="12" fillId="6" borderId="21" xfId="5" applyFont="1" applyFill="1" applyBorder="1" applyAlignment="1">
      <alignment vertical="center" wrapText="1"/>
    </xf>
    <xf numFmtId="0" fontId="12" fillId="6" borderId="52" xfId="5" applyFont="1" applyFill="1" applyBorder="1" applyAlignment="1">
      <alignment vertical="center" wrapText="1"/>
    </xf>
    <xf numFmtId="0" fontId="12" fillId="6" borderId="23" xfId="5" applyFont="1" applyFill="1" applyBorder="1" applyAlignment="1">
      <alignment vertical="center" wrapText="1"/>
    </xf>
    <xf numFmtId="0" fontId="12" fillId="6" borderId="53" xfId="5" applyFont="1" applyFill="1" applyBorder="1" applyAlignment="1">
      <alignmen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12" fillId="6" borderId="21" xfId="5" applyFont="1" applyFill="1" applyBorder="1" applyAlignment="1">
      <alignment horizontal="center" vertical="center" wrapText="1" shrinkToFit="1"/>
    </xf>
    <xf numFmtId="0" fontId="12" fillId="6" borderId="52" xfId="5" applyFont="1" applyFill="1" applyBorder="1" applyAlignment="1">
      <alignment horizontal="center" vertical="center" wrapText="1" shrinkToFit="1"/>
    </xf>
    <xf numFmtId="0" fontId="12" fillId="6" borderId="23" xfId="5" applyFont="1" applyFill="1" applyBorder="1" applyAlignment="1">
      <alignment horizontal="center" vertical="center" wrapText="1" shrinkToFit="1"/>
    </xf>
    <xf numFmtId="0" fontId="12" fillId="6" borderId="53" xfId="5" applyFont="1" applyFill="1" applyBorder="1" applyAlignment="1">
      <alignment horizontal="center" vertical="center" wrapText="1" shrinkToFit="1"/>
    </xf>
    <xf numFmtId="49" fontId="22" fillId="0" borderId="27" xfId="0" applyNumberFormat="1" applyFont="1" applyFill="1" applyBorder="1" applyAlignment="1" applyProtection="1">
      <alignment vertical="center" wrapText="1"/>
      <protection locked="0"/>
    </xf>
    <xf numFmtId="49" fontId="22" fillId="0" borderId="26" xfId="0" applyNumberFormat="1" applyFont="1" applyFill="1" applyBorder="1" applyAlignment="1" applyProtection="1">
      <alignment vertical="center" wrapText="1"/>
      <protection locked="0"/>
    </xf>
    <xf numFmtId="49" fontId="22" fillId="0" borderId="28" xfId="0" applyNumberFormat="1" applyFont="1" applyFill="1" applyBorder="1" applyAlignment="1" applyProtection="1">
      <alignment vertical="center" wrapText="1"/>
      <protection locked="0"/>
    </xf>
    <xf numFmtId="0" fontId="12" fillId="6" borderId="23" xfId="5" applyFont="1" applyFill="1" applyBorder="1" applyAlignment="1" applyProtection="1">
      <alignment vertical="center" wrapText="1"/>
    </xf>
    <xf numFmtId="0" fontId="0" fillId="0" borderId="1" xfId="0" applyBorder="1" applyAlignment="1" applyProtection="1">
      <alignment vertical="center" wrapText="1"/>
    </xf>
    <xf numFmtId="0" fontId="0" fillId="0" borderId="53" xfId="0" applyBorder="1" applyAlignment="1" applyProtection="1">
      <alignment vertical="center" wrapText="1"/>
    </xf>
    <xf numFmtId="0" fontId="12" fillId="6" borderId="2" xfId="5" applyFont="1" applyFill="1" applyBorder="1" applyAlignment="1" applyProtection="1">
      <alignment horizontal="center" vertical="center" wrapText="1"/>
    </xf>
    <xf numFmtId="49" fontId="12" fillId="6" borderId="1" xfId="5" applyNumberFormat="1" applyFont="1" applyFill="1" applyBorder="1" applyAlignment="1" applyProtection="1">
      <alignment horizontal="center" vertical="center" shrinkToFit="1"/>
    </xf>
    <xf numFmtId="0" fontId="12" fillId="6" borderId="21" xfId="5"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52" xfId="0" applyBorder="1" applyAlignment="1" applyProtection="1">
      <alignment horizontal="center" vertical="center" wrapText="1"/>
    </xf>
    <xf numFmtId="0" fontId="12" fillId="6" borderId="25"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4" xfId="0" applyBorder="1" applyAlignment="1" applyProtection="1">
      <alignment horizontal="center" vertical="center" wrapText="1"/>
    </xf>
    <xf numFmtId="0" fontId="12" fillId="6" borderId="20" xfId="5" applyFont="1" applyFill="1" applyBorder="1" applyAlignment="1" applyProtection="1">
      <alignment horizontal="center" vertical="center" wrapText="1"/>
    </xf>
    <xf numFmtId="0" fontId="12" fillId="6" borderId="24" xfId="5" applyFont="1" applyFill="1" applyBorder="1" applyAlignment="1" applyProtection="1">
      <alignment horizontal="center" vertical="center" wrapText="1"/>
    </xf>
    <xf numFmtId="0" fontId="12" fillId="6" borderId="21" xfId="5" applyFont="1" applyFill="1" applyBorder="1" applyAlignment="1" applyProtection="1">
      <alignment horizontal="center" vertical="center"/>
    </xf>
    <xf numFmtId="0" fontId="12" fillId="6" borderId="22" xfId="5" applyFont="1" applyFill="1" applyBorder="1" applyAlignment="1" applyProtection="1">
      <alignment horizontal="center" vertical="center"/>
    </xf>
    <xf numFmtId="0" fontId="12" fillId="6" borderId="52" xfId="5" applyFont="1" applyFill="1" applyBorder="1" applyAlignment="1" applyProtection="1">
      <alignment horizontal="center" vertical="center"/>
    </xf>
    <xf numFmtId="0" fontId="12" fillId="6" borderId="25" xfId="5" applyFont="1" applyFill="1" applyBorder="1" applyAlignment="1" applyProtection="1">
      <alignment horizontal="center" vertical="center"/>
    </xf>
    <xf numFmtId="0" fontId="12" fillId="6" borderId="0" xfId="5" applyFont="1" applyFill="1" applyBorder="1" applyAlignment="1" applyProtection="1">
      <alignment horizontal="center" vertical="center"/>
    </xf>
    <xf numFmtId="0" fontId="12" fillId="6" borderId="54" xfId="5" applyFont="1" applyFill="1" applyBorder="1" applyAlignment="1" applyProtection="1">
      <alignment horizontal="center" vertical="center"/>
    </xf>
    <xf numFmtId="0" fontId="12" fillId="6" borderId="19" xfId="5" applyFont="1" applyFill="1" applyBorder="1" applyAlignment="1" applyProtection="1">
      <alignment horizontal="center" vertical="center" shrinkToFit="1"/>
    </xf>
    <xf numFmtId="181" fontId="41" fillId="0" borderId="1" xfId="5" applyNumberFormat="1" applyFont="1" applyBorder="1" applyAlignment="1">
      <alignment horizontal="center" shrinkToFit="1"/>
    </xf>
    <xf numFmtId="0" fontId="0" fillId="0" borderId="0" xfId="0" applyAlignment="1">
      <alignment vertical="center"/>
    </xf>
    <xf numFmtId="0" fontId="0" fillId="0" borderId="54" xfId="0" applyBorder="1" applyAlignment="1">
      <alignment vertical="center"/>
    </xf>
    <xf numFmtId="177" fontId="0" fillId="0" borderId="20" xfId="0" applyNumberFormat="1" applyBorder="1" applyAlignment="1">
      <alignment vertical="center"/>
    </xf>
    <xf numFmtId="177" fontId="0" fillId="0" borderId="2" xfId="0" applyNumberFormat="1" applyBorder="1" applyAlignment="1">
      <alignment vertical="center"/>
    </xf>
    <xf numFmtId="0" fontId="0" fillId="0" borderId="0" xfId="0" applyAlignment="1">
      <alignment horizontal="left" vertical="center" wrapText="1"/>
    </xf>
    <xf numFmtId="0" fontId="0" fillId="0" borderId="54" xfId="0" applyBorder="1" applyAlignment="1">
      <alignment horizontal="left" vertical="center" wrapText="1"/>
    </xf>
    <xf numFmtId="0" fontId="0" fillId="0" borderId="0" xfId="0"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28" fillId="0" borderId="40" xfId="16" applyFont="1" applyFill="1" applyBorder="1" applyAlignment="1" applyProtection="1">
      <alignment horizontal="center" vertical="center" shrinkToFit="1"/>
    </xf>
    <xf numFmtId="0" fontId="28" fillId="0" borderId="43" xfId="16" applyFont="1" applyFill="1" applyBorder="1" applyAlignment="1" applyProtection="1">
      <alignment horizontal="center" vertical="center" shrinkToFit="1"/>
    </xf>
    <xf numFmtId="0" fontId="28" fillId="0" borderId="49" xfId="16" applyFont="1" applyFill="1" applyBorder="1" applyAlignment="1" applyProtection="1">
      <alignment horizontal="center" vertical="center" shrinkToFit="1"/>
    </xf>
    <xf numFmtId="38" fontId="29" fillId="0" borderId="43" xfId="16" applyNumberFormat="1" applyFont="1" applyFill="1" applyBorder="1" applyAlignment="1" applyProtection="1">
      <alignment horizontal="right" vertical="center" shrinkToFit="1"/>
    </xf>
    <xf numFmtId="0" fontId="27" fillId="0" borderId="0" xfId="16" applyFont="1" applyFill="1" applyAlignment="1" applyProtection="1">
      <alignment horizontal="right" vertical="center" shrinkToFit="1"/>
    </xf>
    <xf numFmtId="0" fontId="27" fillId="0" borderId="0" xfId="16" applyFont="1" applyFill="1" applyAlignment="1" applyProtection="1">
      <alignment horizontal="left" vertical="center" shrinkToFit="1"/>
    </xf>
    <xf numFmtId="0" fontId="27" fillId="0" borderId="0" xfId="20" applyNumberFormat="1" applyFont="1" applyFill="1" applyAlignment="1" applyProtection="1">
      <alignment vertical="center" shrinkToFit="1"/>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38" fontId="29" fillId="0" borderId="35" xfId="16" applyNumberFormat="1" applyFont="1" applyFill="1" applyBorder="1" applyAlignment="1" applyProtection="1">
      <alignment horizontal="righ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58"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shrinkToFit="1"/>
    </xf>
    <xf numFmtId="0" fontId="26" fillId="0" borderId="0" xfId="16" applyFont="1" applyFill="1" applyAlignment="1" applyProtection="1">
      <alignment vertical="center"/>
    </xf>
    <xf numFmtId="0" fontId="26" fillId="0" borderId="42" xfId="16" applyFont="1" applyFill="1" applyBorder="1" applyAlignment="1" applyProtection="1">
      <alignment horizontal="right" vertical="center" wrapText="1"/>
    </xf>
    <xf numFmtId="0" fontId="26" fillId="0" borderId="42" xfId="16" applyFont="1" applyFill="1" applyBorder="1" applyAlignment="1" applyProtection="1">
      <alignment horizontal="right" vertical="center"/>
    </xf>
    <xf numFmtId="0" fontId="28" fillId="0" borderId="38" xfId="16" applyFont="1" applyFill="1" applyBorder="1" applyAlignment="1" applyProtection="1">
      <alignment horizontal="left" vertical="center" shrinkToFit="1"/>
    </xf>
    <xf numFmtId="0" fontId="28" fillId="0" borderId="39" xfId="16" applyFont="1" applyFill="1" applyBorder="1" applyAlignment="1" applyProtection="1">
      <alignment horizontal="left" vertical="center" shrinkToFit="1"/>
    </xf>
    <xf numFmtId="0" fontId="28" fillId="0" borderId="47" xfId="16" applyFont="1" applyFill="1" applyBorder="1" applyAlignment="1" applyProtection="1">
      <alignment horizontal="left" vertical="center" shrinkToFit="1"/>
    </xf>
    <xf numFmtId="176" fontId="29" fillId="0" borderId="39" xfId="16" applyNumberFormat="1" applyFont="1" applyFill="1" applyBorder="1" applyAlignment="1" applyProtection="1">
      <alignment horizontal="right" vertical="center" shrinkToFit="1"/>
    </xf>
    <xf numFmtId="0" fontId="28" fillId="0" borderId="31" xfId="16" applyFont="1" applyFill="1" applyBorder="1" applyAlignment="1" applyProtection="1">
      <alignment horizontal="center" vertical="center" shrinkToFit="1"/>
    </xf>
    <xf numFmtId="0" fontId="28" fillId="0" borderId="26" xfId="16" applyFont="1" applyFill="1" applyBorder="1" applyAlignment="1" applyProtection="1">
      <alignment horizontal="center" vertical="center" shrinkToFit="1"/>
    </xf>
    <xf numFmtId="0" fontId="28" fillId="0" borderId="28" xfId="16" applyFont="1" applyFill="1" applyBorder="1" applyAlignment="1" applyProtection="1">
      <alignment horizontal="center" vertical="center" shrinkToFit="1"/>
    </xf>
    <xf numFmtId="0" fontId="26" fillId="0" borderId="26" xfId="16" applyFont="1" applyFill="1" applyBorder="1" applyAlignment="1" applyProtection="1">
      <alignment horizontal="right" vertical="center" shrinkToFit="1"/>
    </xf>
    <xf numFmtId="0" fontId="28" fillId="0" borderId="31" xfId="16" applyFont="1" applyFill="1" applyBorder="1" applyAlignment="1" applyProtection="1">
      <alignment horizontal="left" vertical="center" shrinkToFit="1"/>
    </xf>
    <xf numFmtId="0" fontId="28" fillId="0" borderId="26" xfId="16" applyFont="1" applyFill="1" applyBorder="1" applyAlignment="1" applyProtection="1">
      <alignment horizontal="left" vertical="center" shrinkToFit="1"/>
    </xf>
    <xf numFmtId="0" fontId="28" fillId="0" borderId="28" xfId="16" applyFont="1" applyFill="1" applyBorder="1" applyAlignment="1" applyProtection="1">
      <alignment horizontal="left" vertical="center" shrinkToFit="1"/>
    </xf>
    <xf numFmtId="179" fontId="29" fillId="0" borderId="43" xfId="16" applyNumberFormat="1" applyFont="1" applyFill="1" applyBorder="1" applyAlignment="1" applyProtection="1">
      <alignment horizontal="right" vertical="center" shrinkToFit="1"/>
    </xf>
    <xf numFmtId="0" fontId="34" fillId="0" borderId="29" xfId="16" applyFont="1" applyFill="1" applyBorder="1" applyAlignment="1" applyProtection="1">
      <alignment horizontal="center" vertical="center"/>
    </xf>
    <xf numFmtId="0" fontId="10" fillId="0" borderId="0" xfId="16" applyNumberFormat="1" applyFont="1" applyFill="1" applyAlignment="1" applyProtection="1">
      <alignment shrinkToFit="1"/>
    </xf>
    <xf numFmtId="0" fontId="24" fillId="6" borderId="0" xfId="16" applyFont="1" applyFill="1" applyBorder="1" applyAlignment="1" applyProtection="1">
      <alignment horizontal="lef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26" fillId="0" borderId="34" xfId="16" applyFont="1" applyFill="1" applyBorder="1" applyAlignment="1" applyProtection="1">
      <alignment horizontal="center" vertical="center" shrinkToFit="1"/>
    </xf>
    <xf numFmtId="0" fontId="26" fillId="0" borderId="35" xfId="16" applyFont="1" applyFill="1" applyBorder="1" applyAlignment="1" applyProtection="1">
      <alignment horizontal="center" vertical="center" shrinkToFit="1"/>
    </xf>
    <xf numFmtId="0" fontId="26" fillId="0" borderId="45" xfId="16" applyFont="1" applyFill="1" applyBorder="1" applyAlignment="1" applyProtection="1">
      <alignment horizontal="center" vertical="center" shrinkToFit="1"/>
    </xf>
    <xf numFmtId="0" fontId="26" fillId="0" borderId="46" xfId="16" applyFont="1" applyFill="1" applyBorder="1" applyAlignment="1" applyProtection="1">
      <alignment horizontal="center" vertical="center" shrinkToFit="1"/>
    </xf>
    <xf numFmtId="0" fontId="26" fillId="0" borderId="36" xfId="16" applyFont="1" applyFill="1" applyBorder="1" applyAlignment="1" applyProtection="1">
      <alignment horizontal="center" vertical="center" shrinkToFit="1"/>
    </xf>
    <xf numFmtId="0" fontId="12" fillId="6" borderId="1" xfId="5" applyFont="1" applyFill="1" applyBorder="1" applyAlignment="1" applyProtection="1">
      <alignment horizontal="center" vertical="center" shrinkToFit="1"/>
    </xf>
    <xf numFmtId="0" fontId="28" fillId="0" borderId="38" xfId="16" applyFont="1" applyFill="1" applyBorder="1" applyAlignment="1" applyProtection="1">
      <alignment vertical="center" wrapText="1" shrinkToFit="1"/>
    </xf>
    <xf numFmtId="0" fontId="28" fillId="0" borderId="39" xfId="16" applyFont="1" applyFill="1" applyBorder="1" applyAlignment="1" applyProtection="1">
      <alignment vertical="center" wrapText="1" shrinkToFit="1"/>
    </xf>
    <xf numFmtId="0" fontId="28" fillId="0" borderId="47" xfId="16" applyFont="1" applyFill="1" applyBorder="1" applyAlignment="1" applyProtection="1">
      <alignment vertical="center" wrapText="1" shrinkToFit="1"/>
    </xf>
    <xf numFmtId="179" fontId="29" fillId="0" borderId="39" xfId="16" applyNumberFormat="1" applyFont="1" applyFill="1" applyBorder="1" applyAlignment="1" applyProtection="1">
      <alignment horizontal="right" vertical="center" shrinkToFit="1"/>
    </xf>
    <xf numFmtId="176" fontId="29" fillId="0" borderId="26" xfId="16" applyNumberFormat="1" applyFont="1" applyFill="1" applyBorder="1" applyAlignment="1" applyProtection="1">
      <alignment horizontal="right" vertical="center" shrinkToFit="1"/>
    </xf>
    <xf numFmtId="0" fontId="7" fillId="0" borderId="0" xfId="0" applyFont="1" applyAlignment="1">
      <alignment horizontal="left" vertical="top" wrapText="1"/>
    </xf>
    <xf numFmtId="0" fontId="7" fillId="9" borderId="21" xfId="0" applyFont="1" applyFill="1" applyBorder="1" applyAlignment="1" applyProtection="1">
      <alignment horizontal="center" vertical="center"/>
      <protection locked="0"/>
    </xf>
    <xf numFmtId="0" fontId="7" fillId="9" borderId="22" xfId="0" applyFont="1" applyFill="1" applyBorder="1" applyAlignment="1" applyProtection="1">
      <alignment horizontal="center" vertical="center"/>
      <protection locked="0"/>
    </xf>
    <xf numFmtId="0" fontId="7" fillId="9" borderId="52" xfId="0" applyFont="1" applyFill="1" applyBorder="1" applyAlignment="1" applyProtection="1">
      <alignment horizontal="center" vertical="center"/>
      <protection locked="0"/>
    </xf>
    <xf numFmtId="0" fontId="7" fillId="9" borderId="23"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53" xfId="0" applyFont="1" applyFill="1" applyBorder="1" applyAlignment="1" applyProtection="1">
      <alignment horizontal="center" vertical="center"/>
      <protection locked="0"/>
    </xf>
    <xf numFmtId="0" fontId="25" fillId="0" borderId="0" xfId="16" applyFont="1" applyAlignment="1">
      <alignment horizontal="center" vertical="center"/>
    </xf>
    <xf numFmtId="0" fontId="25" fillId="0" borderId="0" xfId="16" applyFont="1" applyAlignment="1">
      <alignment vertical="center"/>
    </xf>
    <xf numFmtId="49" fontId="12" fillId="6" borderId="1" xfId="5" applyNumberFormat="1" applyFont="1" applyFill="1" applyBorder="1" applyAlignment="1">
      <alignment horizontal="center" vertical="center" shrinkToFit="1"/>
    </xf>
    <xf numFmtId="0" fontId="12" fillId="6" borderId="1" xfId="5" applyNumberFormat="1" applyFont="1" applyFill="1" applyBorder="1" applyAlignment="1">
      <alignment horizontal="center" vertical="center" shrinkToFit="1"/>
    </xf>
    <xf numFmtId="0" fontId="7"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0" fillId="0" borderId="0" xfId="0" applyNumberFormat="1" applyFill="1" applyAlignment="1" applyProtection="1">
      <alignment shrinkToFit="1"/>
    </xf>
    <xf numFmtId="0" fontId="12" fillId="6" borderId="0" xfId="5" applyFont="1" applyFill="1" applyBorder="1" applyAlignment="1" applyProtection="1">
      <alignment vertical="center" shrinkToFit="1"/>
    </xf>
    <xf numFmtId="0" fontId="22" fillId="0" borderId="55"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19" xfId="0" applyFont="1" applyBorder="1" applyAlignment="1" applyProtection="1">
      <alignment vertical="center"/>
    </xf>
    <xf numFmtId="0" fontId="0" fillId="0" borderId="19" xfId="0" applyBorder="1" applyAlignment="1" applyProtection="1">
      <alignment vertical="center"/>
    </xf>
    <xf numFmtId="0" fontId="12" fillId="6" borderId="21" xfId="5" applyFont="1" applyFill="1" applyBorder="1" applyAlignment="1" applyProtection="1">
      <alignment vertical="center" wrapText="1"/>
    </xf>
    <xf numFmtId="0" fontId="12" fillId="6" borderId="52" xfId="5" applyFont="1" applyFill="1" applyBorder="1" applyAlignment="1" applyProtection="1">
      <alignment vertical="center" wrapText="1"/>
    </xf>
    <xf numFmtId="0" fontId="12" fillId="6" borderId="53" xfId="5" applyFont="1" applyFill="1" applyBorder="1" applyAlignment="1" applyProtection="1">
      <alignment vertical="center" wrapText="1"/>
    </xf>
    <xf numFmtId="0" fontId="12" fillId="6" borderId="21" xfId="5" applyFont="1" applyFill="1" applyBorder="1" applyAlignment="1" applyProtection="1">
      <alignment horizontal="center" vertical="center" wrapText="1" shrinkToFit="1"/>
    </xf>
    <xf numFmtId="0" fontId="12" fillId="6" borderId="52" xfId="5" applyFont="1" applyFill="1" applyBorder="1" applyAlignment="1" applyProtection="1">
      <alignment horizontal="center" vertical="center" wrapText="1" shrinkToFit="1"/>
    </xf>
    <xf numFmtId="0" fontId="12" fillId="6" borderId="23" xfId="5" applyFont="1" applyFill="1" applyBorder="1" applyAlignment="1" applyProtection="1">
      <alignment horizontal="center" vertical="center" wrapText="1" shrinkToFit="1"/>
    </xf>
    <xf numFmtId="0" fontId="12" fillId="6" borderId="53" xfId="5" applyFont="1" applyFill="1" applyBorder="1" applyAlignment="1" applyProtection="1">
      <alignment horizontal="center" vertical="center" wrapText="1" shrinkToFit="1"/>
    </xf>
    <xf numFmtId="49" fontId="22" fillId="0" borderId="27" xfId="0" applyNumberFormat="1" applyFont="1" applyFill="1" applyBorder="1" applyAlignment="1" applyProtection="1">
      <alignment vertical="center" wrapText="1"/>
    </xf>
    <xf numFmtId="49" fontId="22" fillId="0" borderId="26" xfId="0" applyNumberFormat="1" applyFont="1" applyFill="1" applyBorder="1" applyAlignment="1" applyProtection="1">
      <alignment vertical="center" wrapText="1"/>
    </xf>
    <xf numFmtId="49" fontId="22" fillId="0" borderId="28" xfId="0" applyNumberFormat="1" applyFont="1" applyFill="1" applyBorder="1" applyAlignment="1" applyProtection="1">
      <alignment vertical="center" wrapText="1"/>
    </xf>
    <xf numFmtId="177" fontId="29" fillId="0" borderId="39" xfId="16" applyNumberFormat="1" applyFont="1" applyFill="1" applyBorder="1" applyAlignment="1" applyProtection="1">
      <alignment horizontal="right" vertical="center" shrinkToFit="1"/>
    </xf>
    <xf numFmtId="177" fontId="29" fillId="0" borderId="26" xfId="16" applyNumberFormat="1" applyFont="1" applyFill="1" applyBorder="1" applyAlignment="1" applyProtection="1">
      <alignment horizontal="right" vertical="center" shrinkToFit="1"/>
    </xf>
    <xf numFmtId="177" fontId="29" fillId="0" borderId="43" xfId="16" applyNumberFormat="1" applyFont="1" applyFill="1" applyBorder="1" applyAlignment="1" applyProtection="1">
      <alignment horizontal="right" vertical="center" shrinkToFit="1"/>
    </xf>
    <xf numFmtId="177" fontId="29" fillId="0" borderId="35" xfId="16" applyNumberFormat="1" applyFont="1" applyFill="1" applyBorder="1" applyAlignment="1" applyProtection="1">
      <alignment horizontal="right" vertical="center" shrinkToFit="1"/>
    </xf>
    <xf numFmtId="177" fontId="26" fillId="0" borderId="26" xfId="16" applyNumberFormat="1" applyFont="1" applyFill="1" applyBorder="1" applyAlignment="1" applyProtection="1">
      <alignment horizontal="right" vertical="center" shrinkToFit="1"/>
    </xf>
    <xf numFmtId="0" fontId="7" fillId="9" borderId="21" xfId="0" applyFont="1" applyFill="1" applyBorder="1" applyAlignment="1" applyProtection="1">
      <alignment horizontal="center" vertical="center"/>
    </xf>
    <xf numFmtId="0" fontId="7" fillId="9" borderId="22" xfId="0" applyFont="1" applyFill="1" applyBorder="1" applyAlignment="1" applyProtection="1">
      <alignment horizontal="center" vertical="center"/>
    </xf>
    <xf numFmtId="0" fontId="7" fillId="9" borderId="52" xfId="0" applyFont="1" applyFill="1" applyBorder="1" applyAlignment="1" applyProtection="1">
      <alignment horizontal="center" vertical="center"/>
    </xf>
    <xf numFmtId="0" fontId="7" fillId="9" borderId="23"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7" fillId="9" borderId="53" xfId="0" applyFont="1" applyFill="1" applyBorder="1" applyAlignment="1" applyProtection="1">
      <alignment horizontal="center" vertical="center"/>
    </xf>
    <xf numFmtId="0" fontId="7" fillId="0" borderId="0" xfId="0" applyFont="1" applyAlignment="1" applyProtection="1">
      <alignment horizontal="left" vertical="top" wrapText="1"/>
    </xf>
    <xf numFmtId="0" fontId="36" fillId="0" borderId="0" xfId="0" applyFont="1" applyAlignment="1" applyProtection="1">
      <alignment horizontal="center" vertical="center"/>
    </xf>
    <xf numFmtId="177" fontId="38" fillId="9" borderId="0" xfId="1" applyNumberFormat="1" applyFont="1" applyFill="1" applyAlignment="1" applyProtection="1">
      <alignment horizontal="right"/>
    </xf>
    <xf numFmtId="0" fontId="7" fillId="9" borderId="0" xfId="0" applyFont="1" applyFill="1" applyAlignment="1" applyProtection="1">
      <alignment vertical="top" shrinkToFit="1"/>
      <protection locked="0"/>
    </xf>
    <xf numFmtId="49" fontId="7" fillId="9" borderId="0" xfId="0" applyNumberFormat="1" applyFont="1" applyFill="1" applyAlignment="1" applyProtection="1">
      <alignment horizontal="center" vertical="top" shrinkToFit="1"/>
      <protection locked="0"/>
    </xf>
    <xf numFmtId="0" fontId="7" fillId="0" borderId="19" xfId="0" applyFont="1" applyBorder="1" applyAlignment="1" applyProtection="1">
      <alignment horizontal="left" wrapText="1"/>
    </xf>
    <xf numFmtId="0" fontId="7" fillId="0" borderId="19" xfId="0" applyFont="1" applyBorder="1" applyAlignment="1" applyProtection="1">
      <alignment horizontal="left"/>
    </xf>
    <xf numFmtId="49" fontId="7" fillId="0" borderId="22" xfId="0" applyNumberFormat="1" applyFont="1" applyFill="1" applyBorder="1" applyAlignment="1" applyProtection="1">
      <alignment horizontal="center" shrinkToFit="1"/>
    </xf>
    <xf numFmtId="0" fontId="7" fillId="0" borderId="22" xfId="0" applyFont="1" applyFill="1" applyBorder="1" applyAlignment="1" applyProtection="1">
      <alignment horizontal="center" shrinkToFit="1"/>
    </xf>
    <xf numFmtId="49" fontId="7" fillId="0" borderId="23" xfId="0" applyNumberFormat="1"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7" fillId="0" borderId="53" xfId="0" applyFont="1" applyFill="1" applyBorder="1" applyAlignment="1" applyProtection="1">
      <alignment horizontal="center" shrinkToFit="1"/>
    </xf>
    <xf numFmtId="0" fontId="7" fillId="0" borderId="19" xfId="0" applyFont="1" applyBorder="1" applyAlignment="1" applyProtection="1">
      <alignment horizontal="left" vertical="center"/>
    </xf>
    <xf numFmtId="0" fontId="7" fillId="0" borderId="21" xfId="0" applyFont="1" applyFill="1" applyBorder="1" applyAlignment="1" applyProtection="1">
      <alignment horizontal="center" shrinkToFit="1"/>
    </xf>
    <xf numFmtId="0" fontId="7" fillId="0" borderId="52" xfId="0" applyFont="1" applyFill="1" applyBorder="1" applyAlignment="1" applyProtection="1">
      <alignment horizontal="center" shrinkToFit="1"/>
    </xf>
    <xf numFmtId="0" fontId="7" fillId="0" borderId="23" xfId="0" applyFont="1" applyFill="1" applyBorder="1" applyAlignment="1" applyProtection="1">
      <alignment horizontal="center" shrinkToFit="1"/>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177" fontId="8" fillId="9" borderId="0" xfId="0" applyNumberFormat="1" applyFont="1" applyFill="1" applyAlignment="1" applyProtection="1">
      <alignment horizontal="center"/>
      <protection locked="0"/>
    </xf>
    <xf numFmtId="0" fontId="7" fillId="0" borderId="0" xfId="0" applyFont="1" applyAlignment="1" applyProtection="1">
      <alignment vertical="top" wrapText="1"/>
    </xf>
    <xf numFmtId="49" fontId="7" fillId="9" borderId="0" xfId="0" applyNumberFormat="1" applyFont="1" applyFill="1" applyAlignment="1" applyProtection="1">
      <alignment vertical="top" wrapText="1"/>
      <protection locked="0"/>
    </xf>
    <xf numFmtId="177" fontId="8" fillId="0" borderId="0" xfId="0" applyNumberFormat="1" applyFont="1" applyAlignment="1" applyProtection="1">
      <alignment horizontal="right"/>
    </xf>
    <xf numFmtId="177" fontId="8" fillId="9" borderId="0" xfId="0" applyNumberFormat="1" applyFont="1" applyFill="1" applyAlignment="1" applyProtection="1">
      <alignment horizontal="right"/>
      <protection locked="0"/>
    </xf>
    <xf numFmtId="49" fontId="22" fillId="9" borderId="27" xfId="0" applyNumberFormat="1" applyFont="1" applyFill="1" applyBorder="1" applyAlignment="1" applyProtection="1">
      <alignment vertical="center" wrapText="1"/>
      <protection locked="0"/>
    </xf>
    <xf numFmtId="49" fontId="22" fillId="9" borderId="26" xfId="0" applyNumberFormat="1" applyFont="1" applyFill="1" applyBorder="1" applyAlignment="1" applyProtection="1">
      <alignment vertical="center" wrapText="1"/>
      <protection locked="0"/>
    </xf>
    <xf numFmtId="49" fontId="22" fillId="9" borderId="28" xfId="0" applyNumberFormat="1" applyFont="1" applyFill="1" applyBorder="1" applyAlignment="1" applyProtection="1">
      <alignment vertical="center" wrapText="1"/>
      <protection locked="0"/>
    </xf>
    <xf numFmtId="0" fontId="5" fillId="0" borderId="28" xfId="0" applyFont="1" applyBorder="1" applyAlignment="1" applyProtection="1"/>
    <xf numFmtId="0" fontId="5" fillId="0" borderId="19" xfId="0" applyFont="1" applyBorder="1" applyAlignment="1" applyProtection="1"/>
    <xf numFmtId="177" fontId="5" fillId="0" borderId="19" xfId="1" applyNumberFormat="1" applyFont="1" applyBorder="1" applyAlignment="1" applyProtection="1"/>
    <xf numFmtId="49" fontId="41" fillId="0" borderId="1" xfId="5" applyNumberFormat="1" applyFont="1" applyBorder="1" applyAlignment="1" applyProtection="1">
      <alignment horizontal="center" shrinkToFit="1"/>
    </xf>
    <xf numFmtId="0" fontId="41" fillId="0" borderId="1" xfId="5" applyNumberFormat="1" applyFont="1" applyBorder="1" applyAlignment="1" applyProtection="1">
      <alignment horizontal="center" shrinkToFit="1"/>
    </xf>
    <xf numFmtId="0" fontId="5" fillId="11" borderId="19" xfId="0" applyFont="1" applyFill="1" applyBorder="1" applyAlignment="1" applyProtection="1">
      <alignment horizontal="center"/>
    </xf>
    <xf numFmtId="0" fontId="5" fillId="11" borderId="27" xfId="0" applyFont="1" applyFill="1" applyBorder="1" applyAlignment="1" applyProtection="1">
      <alignment horizontal="center"/>
    </xf>
    <xf numFmtId="0" fontId="5" fillId="11" borderId="26" xfId="0" applyFont="1" applyFill="1" applyBorder="1" applyAlignment="1" applyProtection="1">
      <alignment horizontal="center"/>
    </xf>
    <xf numFmtId="0" fontId="5" fillId="11" borderId="28" xfId="0" applyFont="1" applyFill="1" applyBorder="1" applyAlignment="1" applyProtection="1">
      <alignment horizontal="center"/>
    </xf>
    <xf numFmtId="0" fontId="7" fillId="9" borderId="25"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7" fillId="9" borderId="54"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wrapText="1"/>
    </xf>
    <xf numFmtId="49" fontId="8" fillId="9" borderId="19" xfId="0" applyNumberFormat="1" applyFont="1" applyFill="1" applyBorder="1" applyAlignment="1" applyProtection="1">
      <alignment vertical="center" wrapText="1"/>
      <protection locked="0"/>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4"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7" fillId="0" borderId="0" xfId="0" applyFont="1"/>
    <xf numFmtId="0" fontId="7" fillId="0" borderId="0" xfId="0" applyFont="1" applyAlignment="1" applyProtection="1">
      <alignment horizontal="center"/>
    </xf>
    <xf numFmtId="177" fontId="38" fillId="9" borderId="0" xfId="1" applyNumberFormat="1" applyFont="1" applyFill="1" applyAlignment="1" applyProtection="1">
      <alignment horizontal="right"/>
      <protection locked="0"/>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21</xdr:col>
      <xdr:colOff>137160</xdr:colOff>
      <xdr:row>4</xdr:row>
      <xdr:rowOff>428625</xdr:rowOff>
    </xdr:to>
    <xdr:sp macro="" textlink="">
      <xdr:nvSpPr>
        <xdr:cNvPr id="2" name="正方形/長方形 1">
          <a:extLst>
            <a:ext uri="{FF2B5EF4-FFF2-40B4-BE49-F238E27FC236}">
              <a16:creationId xmlns:a16="http://schemas.microsoft.com/office/drawing/2014/main" id="{4EF9C110-259A-43E2-93A5-5003B61F39EA}"/>
            </a:ext>
          </a:extLst>
        </xdr:cNvPr>
        <xdr:cNvSpPr/>
      </xdr:nvSpPr>
      <xdr:spPr>
        <a:xfrm>
          <a:off x="6200775" y="4762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361950</xdr:colOff>
      <xdr:row>16</xdr:row>
      <xdr:rowOff>266700</xdr:rowOff>
    </xdr:from>
    <xdr:to>
      <xdr:col>21</xdr:col>
      <xdr:colOff>571500</xdr:colOff>
      <xdr:row>19</xdr:row>
      <xdr:rowOff>381000</xdr:rowOff>
    </xdr:to>
    <xdr:sp macro="" textlink="">
      <xdr:nvSpPr>
        <xdr:cNvPr id="3" name="吹き出し: 四角形 2">
          <a:extLst>
            <a:ext uri="{FF2B5EF4-FFF2-40B4-BE49-F238E27FC236}">
              <a16:creationId xmlns:a16="http://schemas.microsoft.com/office/drawing/2014/main" id="{17443753-7775-460B-A769-8B154FA2CBDF}"/>
            </a:ext>
          </a:extLst>
        </xdr:cNvPr>
        <xdr:cNvSpPr/>
      </xdr:nvSpPr>
      <xdr:spPr>
        <a:xfrm>
          <a:off x="6524625" y="684847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209551</xdr:colOff>
      <xdr:row>0</xdr:row>
      <xdr:rowOff>0</xdr:rowOff>
    </xdr:from>
    <xdr:to>
      <xdr:col>22</xdr:col>
      <xdr:colOff>361951</xdr:colOff>
      <xdr:row>11</xdr:row>
      <xdr:rowOff>0</xdr:rowOff>
    </xdr:to>
    <xdr:grpSp>
      <xdr:nvGrpSpPr>
        <xdr:cNvPr id="2" name="グループ化 1">
          <a:extLst>
            <a:ext uri="{FF2B5EF4-FFF2-40B4-BE49-F238E27FC236}">
              <a16:creationId xmlns:a16="http://schemas.microsoft.com/office/drawing/2014/main" id="{AC9EA5EA-F000-45DF-A957-69FCFA5044A8}"/>
            </a:ext>
          </a:extLst>
        </xdr:cNvPr>
        <xdr:cNvGrpSpPr/>
      </xdr:nvGrpSpPr>
      <xdr:grpSpPr>
        <a:xfrm>
          <a:off x="9591676" y="0"/>
          <a:ext cx="7696200" cy="3533775"/>
          <a:chOff x="9591676" y="0"/>
          <a:chExt cx="7696200" cy="3731017"/>
        </a:xfrm>
      </xdr:grpSpPr>
      <xdr:pic>
        <xdr:nvPicPr>
          <xdr:cNvPr id="3" name="図 2">
            <a:extLst>
              <a:ext uri="{FF2B5EF4-FFF2-40B4-BE49-F238E27FC236}">
                <a16:creationId xmlns:a16="http://schemas.microsoft.com/office/drawing/2014/main" id="{5251B444-8483-40D1-9114-7A12304EA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1676" y="0"/>
            <a:ext cx="7696200" cy="3731017"/>
          </a:xfrm>
          <a:prstGeom prst="rect">
            <a:avLst/>
          </a:prstGeom>
          <a:noFill/>
        </xdr:spPr>
      </xdr:pic>
      <xdr:sp macro="" textlink="">
        <xdr:nvSpPr>
          <xdr:cNvPr id="4" name="正方形/長方形 3">
            <a:extLst>
              <a:ext uri="{FF2B5EF4-FFF2-40B4-BE49-F238E27FC236}">
                <a16:creationId xmlns:a16="http://schemas.microsoft.com/office/drawing/2014/main" id="{39689F13-7414-431D-ADCF-2EAB452BA102}"/>
              </a:ext>
            </a:extLst>
          </xdr:cNvPr>
          <xdr:cNvSpPr/>
        </xdr:nvSpPr>
        <xdr:spPr>
          <a:xfrm>
            <a:off x="12287250" y="66675"/>
            <a:ext cx="495300" cy="2381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314325</xdr:colOff>
      <xdr:row>14</xdr:row>
      <xdr:rowOff>123827</xdr:rowOff>
    </xdr:from>
    <xdr:to>
      <xdr:col>19</xdr:col>
      <xdr:colOff>295275</xdr:colOff>
      <xdr:row>22</xdr:row>
      <xdr:rowOff>228601</xdr:rowOff>
    </xdr:to>
    <xdr:sp macro="" textlink="">
      <xdr:nvSpPr>
        <xdr:cNvPr id="5" name="正方形/長方形 4">
          <a:extLst>
            <a:ext uri="{FF2B5EF4-FFF2-40B4-BE49-F238E27FC236}">
              <a16:creationId xmlns:a16="http://schemas.microsoft.com/office/drawing/2014/main" id="{BEEFCFDF-23F3-4CFB-B81E-EDFBAB114973}"/>
            </a:ext>
          </a:extLst>
        </xdr:cNvPr>
        <xdr:cNvSpPr/>
      </xdr:nvSpPr>
      <xdr:spPr>
        <a:xfrm>
          <a:off x="9696450" y="5153027"/>
          <a:ext cx="5467350" cy="4067174"/>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chemeClr val="tx2">
                  <a:lumMod val="50000"/>
                </a:schemeClr>
              </a:solidFill>
            </a:rPr>
            <a:t>○　個人防護具の補助対象は、令和５年１０月１日～令和６年</a:t>
          </a:r>
          <a:br>
            <a:rPr kumimoji="1" lang="en-US" altLang="ja-JP" sz="1400" b="1">
              <a:solidFill>
                <a:schemeClr val="tx2">
                  <a:lumMod val="50000"/>
                </a:schemeClr>
              </a:solidFill>
            </a:rPr>
          </a:br>
          <a:r>
            <a:rPr kumimoji="1" lang="ja-JP" altLang="en-US" sz="1400" b="1">
              <a:solidFill>
                <a:schemeClr val="tx2">
                  <a:lumMod val="50000"/>
                </a:schemeClr>
              </a:solidFill>
            </a:rPr>
            <a:t>　　３月３１日の間で、県が医療機関に病床の確保を依頼して</a:t>
          </a:r>
          <a:br>
            <a:rPr kumimoji="1" lang="en-US" altLang="ja-JP" sz="1400" b="1">
              <a:solidFill>
                <a:schemeClr val="tx2">
                  <a:lumMod val="50000"/>
                </a:schemeClr>
              </a:solidFill>
            </a:rPr>
          </a:br>
          <a:r>
            <a:rPr kumimoji="1" lang="ja-JP" altLang="en-US" sz="1400" b="1">
              <a:solidFill>
                <a:schemeClr val="tx2">
                  <a:lumMod val="50000"/>
                </a:schemeClr>
              </a:solidFill>
            </a:rPr>
            <a:t>　　いる期間</a:t>
          </a:r>
          <a:r>
            <a:rPr kumimoji="1" lang="en-US" altLang="ja-JP" sz="1400" b="1">
              <a:solidFill>
                <a:schemeClr val="tx2">
                  <a:lumMod val="50000"/>
                </a:schemeClr>
              </a:solidFill>
            </a:rPr>
            <a:t>※</a:t>
          </a:r>
          <a:r>
            <a:rPr kumimoji="1" lang="ja-JP" altLang="en-US" sz="1400" b="1">
              <a:solidFill>
                <a:schemeClr val="tx2">
                  <a:lumMod val="50000"/>
                </a:schemeClr>
              </a:solidFill>
            </a:rPr>
            <a:t>に使用したものに限ります。</a:t>
          </a:r>
          <a:r>
            <a:rPr kumimoji="1" lang="ja-JP" altLang="en-US" sz="1400" b="1">
              <a:solidFill>
                <a:srgbClr val="FF0000"/>
              </a:solidFill>
            </a:rPr>
            <a:t>期間外の使用分は</a:t>
          </a:r>
          <a:br>
            <a:rPr kumimoji="1" lang="en-US" altLang="ja-JP" sz="1400" b="1">
              <a:solidFill>
                <a:srgbClr val="FF0000"/>
              </a:solidFill>
            </a:rPr>
          </a:br>
          <a:r>
            <a:rPr kumimoji="1" lang="ja-JP" altLang="en-US" sz="1400" b="1">
              <a:solidFill>
                <a:srgbClr val="FF0000"/>
              </a:solidFill>
            </a:rPr>
            <a:t>　　補助対象となりませんので、ご注意ください。</a:t>
          </a:r>
          <a:endParaRPr kumimoji="1" lang="en-US" altLang="ja-JP" sz="1100" b="1">
            <a:solidFill>
              <a:srgbClr val="FF0000"/>
            </a:solidFill>
          </a:endParaRPr>
        </a:p>
        <a:p>
          <a:pPr algn="l"/>
          <a:r>
            <a:rPr kumimoji="1" lang="ja-JP" altLang="en-US" sz="1100">
              <a:solidFill>
                <a:schemeClr val="tx2">
                  <a:lumMod val="50000"/>
                </a:schemeClr>
              </a:solidFill>
            </a:rPr>
            <a:t>　　</a:t>
          </a:r>
          <a:r>
            <a:rPr kumimoji="1" lang="en-US" altLang="ja-JP" sz="1100">
              <a:solidFill>
                <a:schemeClr val="tx2">
                  <a:lumMod val="50000"/>
                </a:schemeClr>
              </a:solidFill>
            </a:rPr>
            <a:t>※</a:t>
          </a:r>
          <a:r>
            <a:rPr kumimoji="1" lang="ja-JP" altLang="en-US" sz="1050">
              <a:solidFill>
                <a:schemeClr val="tx2">
                  <a:lumMod val="50000"/>
                </a:schemeClr>
              </a:solidFill>
            </a:rPr>
            <a:t>「新型コロナウイルス感染症の令和５年１０月以降の医療提供体制の移行及び公</a:t>
          </a:r>
          <a:br>
            <a:rPr kumimoji="1" lang="en-US" altLang="ja-JP" sz="1050">
              <a:solidFill>
                <a:schemeClr val="tx2">
                  <a:lumMod val="50000"/>
                </a:schemeClr>
              </a:solidFill>
            </a:rPr>
          </a:br>
          <a:r>
            <a:rPr kumimoji="1" lang="ja-JP" altLang="en-US" sz="1050">
              <a:solidFill>
                <a:schemeClr val="tx2">
                  <a:lumMod val="50000"/>
                </a:schemeClr>
              </a:solidFill>
            </a:rPr>
            <a:t>　　　　費支援の具体的内容について」（令和５年９月１５日厚生労働省新型コロナ</a:t>
          </a:r>
          <a:br>
            <a:rPr kumimoji="1" lang="en-US" altLang="ja-JP" sz="1050">
              <a:solidFill>
                <a:schemeClr val="tx2">
                  <a:lumMod val="50000"/>
                </a:schemeClr>
              </a:solidFill>
            </a:rPr>
          </a:br>
          <a:r>
            <a:rPr kumimoji="1" lang="ja-JP" altLang="en-US" sz="1050">
              <a:solidFill>
                <a:schemeClr val="tx2">
                  <a:lumMod val="50000"/>
                </a:schemeClr>
              </a:solidFill>
            </a:rPr>
            <a:t>　　　　対策本部事務連絡）で規定する「対象期間」。</a:t>
          </a:r>
          <a:endParaRPr kumimoji="1" lang="en-US" altLang="ja-JP" sz="1050">
            <a:solidFill>
              <a:schemeClr val="tx2">
                <a:lumMod val="50000"/>
              </a:schemeClr>
            </a:solidFill>
          </a:endParaRPr>
        </a:p>
        <a:p>
          <a:pPr algn="l"/>
          <a:endParaRPr kumimoji="1" lang="en-US" altLang="ja-JP" sz="1050" b="1">
            <a:solidFill>
              <a:schemeClr val="tx2">
                <a:lumMod val="50000"/>
              </a:schemeClr>
            </a:solidFill>
          </a:endParaRPr>
        </a:p>
        <a:p>
          <a:pPr algn="l"/>
          <a:r>
            <a:rPr kumimoji="1" lang="ja-JP" altLang="en-US" sz="1400" b="1">
              <a:solidFill>
                <a:schemeClr val="tx2">
                  <a:lumMod val="50000"/>
                </a:schemeClr>
              </a:solidFill>
            </a:rPr>
            <a:t>○　当該事業に携わる医療従事者の使用分のみが対象となります</a:t>
          </a:r>
          <a:br>
            <a:rPr kumimoji="1" lang="en-US" altLang="ja-JP" sz="1400" b="1">
              <a:solidFill>
                <a:schemeClr val="tx2">
                  <a:lumMod val="50000"/>
                </a:schemeClr>
              </a:solidFill>
            </a:rPr>
          </a:br>
          <a:r>
            <a:rPr kumimoji="1" lang="ja-JP" altLang="en-US" sz="1400" b="1">
              <a:solidFill>
                <a:schemeClr val="tx2">
                  <a:lumMod val="50000"/>
                </a:schemeClr>
              </a:solidFill>
            </a:rPr>
            <a:t>　　ので、一般外来や他の事業で使用するものとは区別して</a:t>
          </a:r>
          <a:br>
            <a:rPr kumimoji="1" lang="en-US" altLang="ja-JP" sz="1400" b="1">
              <a:solidFill>
                <a:schemeClr val="tx2">
                  <a:lumMod val="50000"/>
                </a:schemeClr>
              </a:solidFill>
            </a:rPr>
          </a:br>
          <a:r>
            <a:rPr kumimoji="1" lang="ja-JP" altLang="en-US" sz="1400" b="1">
              <a:solidFill>
                <a:schemeClr val="tx2">
                  <a:lumMod val="50000"/>
                </a:schemeClr>
              </a:solidFill>
            </a:rPr>
            <a:t>　　ください。</a:t>
          </a:r>
          <a:endParaRPr kumimoji="1" lang="en-US" altLang="ja-JP" sz="1400" b="1">
            <a:solidFill>
              <a:schemeClr val="tx2">
                <a:lumMod val="50000"/>
              </a:schemeClr>
            </a:solidFill>
          </a:endParaRPr>
        </a:p>
        <a:p>
          <a:pPr algn="l"/>
          <a:endParaRPr kumimoji="1" lang="en-US" altLang="ja-JP" sz="1400" b="1">
            <a:solidFill>
              <a:schemeClr val="tx2">
                <a:lumMod val="50000"/>
              </a:schemeClr>
            </a:solidFill>
          </a:endParaRPr>
        </a:p>
        <a:p>
          <a:pPr algn="l"/>
          <a:r>
            <a:rPr kumimoji="1" lang="ja-JP" altLang="en-US" sz="1400" b="1">
              <a:solidFill>
                <a:schemeClr val="tx2">
                  <a:lumMod val="50000"/>
                </a:schemeClr>
              </a:solidFill>
            </a:rPr>
            <a:t>○　複数の事業で個人防護具の申請をされる場合は、事業ごと</a:t>
          </a:r>
          <a:br>
            <a:rPr kumimoji="1" lang="en-US" altLang="ja-JP" sz="1400" b="1">
              <a:solidFill>
                <a:schemeClr val="tx2">
                  <a:lumMod val="50000"/>
                </a:schemeClr>
              </a:solidFill>
            </a:rPr>
          </a:br>
          <a:r>
            <a:rPr kumimoji="1" lang="ja-JP" altLang="en-US" sz="1400" b="1">
              <a:solidFill>
                <a:schemeClr val="tx2">
                  <a:lumMod val="50000"/>
                </a:schemeClr>
              </a:solidFill>
            </a:rPr>
            <a:t>　　に使用実績を記録してください。</a:t>
          </a:r>
          <a:endParaRPr kumimoji="1" lang="en-US" altLang="ja-JP" sz="1400" b="1">
            <a:solidFill>
              <a:schemeClr val="tx2">
                <a:lumMod val="50000"/>
              </a:schemeClr>
            </a:solidFill>
          </a:endParaRPr>
        </a:p>
      </xdr:txBody>
    </xdr:sp>
    <xdr:clientData/>
  </xdr:twoCellAnchor>
  <xdr:twoCellAnchor>
    <xdr:from>
      <xdr:col>19</xdr:col>
      <xdr:colOff>190500</xdr:colOff>
      <xdr:row>0</xdr:row>
      <xdr:rowOff>85725</xdr:rowOff>
    </xdr:from>
    <xdr:to>
      <xdr:col>21</xdr:col>
      <xdr:colOff>657225</xdr:colOff>
      <xdr:row>1</xdr:row>
      <xdr:rowOff>38099</xdr:rowOff>
    </xdr:to>
    <xdr:sp macro="" textlink="">
      <xdr:nvSpPr>
        <xdr:cNvPr id="6" name="正方形/長方形 5">
          <a:extLst>
            <a:ext uri="{FF2B5EF4-FFF2-40B4-BE49-F238E27FC236}">
              <a16:creationId xmlns:a16="http://schemas.microsoft.com/office/drawing/2014/main" id="{3F0A52AF-FE77-408E-AA75-7B0C898888D7}"/>
            </a:ext>
          </a:extLst>
        </xdr:cNvPr>
        <xdr:cNvSpPr/>
      </xdr:nvSpPr>
      <xdr:spPr>
        <a:xfrm>
          <a:off x="15059025" y="85725"/>
          <a:ext cx="1838325" cy="361949"/>
        </a:xfrm>
        <a:prstGeom prst="rect">
          <a:avLst/>
        </a:prstGeom>
        <a:solidFill>
          <a:schemeClr val="accent5">
            <a:lumMod val="20000"/>
            <a:lumOff val="80000"/>
          </a:schemeClr>
        </a:solidFill>
        <a:ln>
          <a:solidFill>
            <a:schemeClr val="accent6"/>
          </a:solidFill>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b="1">
              <a:solidFill>
                <a:schemeClr val="tx2">
                  <a:lumMod val="50000"/>
                </a:schemeClr>
              </a:solidFill>
            </a:rPr>
            <a:t>記載例</a:t>
          </a:r>
          <a:endParaRPr kumimoji="1" lang="en-US" altLang="ja-JP" sz="1400" b="1">
            <a:solidFill>
              <a:schemeClr val="tx2">
                <a:lumMod val="50000"/>
              </a:schemeClr>
            </a:solidFill>
          </a:endParaRPr>
        </a:p>
      </xdr:txBody>
    </xdr:sp>
    <xdr:clientData/>
  </xdr:twoCellAnchor>
  <xdr:twoCellAnchor>
    <xdr:from>
      <xdr:col>15</xdr:col>
      <xdr:colOff>209550</xdr:colOff>
      <xdr:row>10</xdr:row>
      <xdr:rowOff>247649</xdr:rowOff>
    </xdr:from>
    <xdr:to>
      <xdr:col>18</xdr:col>
      <xdr:colOff>457199</xdr:colOff>
      <xdr:row>12</xdr:row>
      <xdr:rowOff>476249</xdr:rowOff>
    </xdr:to>
    <xdr:sp macro="" textlink="">
      <xdr:nvSpPr>
        <xdr:cNvPr id="7" name="吹き出し: 四角形 6">
          <a:extLst>
            <a:ext uri="{FF2B5EF4-FFF2-40B4-BE49-F238E27FC236}">
              <a16:creationId xmlns:a16="http://schemas.microsoft.com/office/drawing/2014/main" id="{EA15E0F0-8BE9-4C80-808D-4D51B4D11F75}"/>
            </a:ext>
          </a:extLst>
        </xdr:cNvPr>
        <xdr:cNvSpPr/>
      </xdr:nvSpPr>
      <xdr:spPr>
        <a:xfrm>
          <a:off x="12334875" y="3533774"/>
          <a:ext cx="2305049" cy="981075"/>
        </a:xfrm>
        <a:prstGeom prst="wedgeRectCallout">
          <a:avLst>
            <a:gd name="adj1" fmla="val 6344"/>
            <a:gd name="adj2" fmla="val -156780"/>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１双（両手で１セット）ではなく１枚（片手分で１枚）としてご入力ください</a:t>
          </a:r>
        </a:p>
      </xdr:txBody>
    </xdr:sp>
    <xdr:clientData/>
  </xdr:twoCellAnchor>
  <xdr:twoCellAnchor>
    <xdr:from>
      <xdr:col>11</xdr:col>
      <xdr:colOff>257175</xdr:colOff>
      <xdr:row>11</xdr:row>
      <xdr:rowOff>0</xdr:rowOff>
    </xdr:from>
    <xdr:to>
      <xdr:col>15</xdr:col>
      <xdr:colOff>0</xdr:colOff>
      <xdr:row>13</xdr:row>
      <xdr:rowOff>428625</xdr:rowOff>
    </xdr:to>
    <xdr:sp macro="" textlink="">
      <xdr:nvSpPr>
        <xdr:cNvPr id="8" name="吹き出し: 四角形 7">
          <a:extLst>
            <a:ext uri="{FF2B5EF4-FFF2-40B4-BE49-F238E27FC236}">
              <a16:creationId xmlns:a16="http://schemas.microsoft.com/office/drawing/2014/main" id="{6AC20FA5-F6C8-4153-B26D-E20D872C0EC1}"/>
            </a:ext>
          </a:extLst>
        </xdr:cNvPr>
        <xdr:cNvSpPr/>
      </xdr:nvSpPr>
      <xdr:spPr>
        <a:xfrm>
          <a:off x="9639300" y="3533775"/>
          <a:ext cx="2486025" cy="1428750"/>
        </a:xfrm>
        <a:prstGeom prst="wedgeRectCallout">
          <a:avLst>
            <a:gd name="adj1" fmla="val -24594"/>
            <a:gd name="adj2" fmla="val -106231"/>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補助対象期間は水曜日から火曜日までの一週間単位で切り替わりますので、水曜日から火曜日までの一週間ののべ従事者数・使用数を記録してください。</a:t>
          </a:r>
        </a:p>
      </xdr:txBody>
    </xdr:sp>
    <xdr:clientData/>
  </xdr:twoCellAnchor>
  <xdr:twoCellAnchor>
    <xdr:from>
      <xdr:col>2</xdr:col>
      <xdr:colOff>104775</xdr:colOff>
      <xdr:row>11</xdr:row>
      <xdr:rowOff>247649</xdr:rowOff>
    </xdr:from>
    <xdr:to>
      <xdr:col>9</xdr:col>
      <xdr:colOff>1885950</xdr:colOff>
      <xdr:row>17</xdr:row>
      <xdr:rowOff>247649</xdr:rowOff>
    </xdr:to>
    <xdr:sp macro="" textlink="">
      <xdr:nvSpPr>
        <xdr:cNvPr id="9" name="正方形/長方形 8">
          <a:extLst>
            <a:ext uri="{FF2B5EF4-FFF2-40B4-BE49-F238E27FC236}">
              <a16:creationId xmlns:a16="http://schemas.microsoft.com/office/drawing/2014/main" id="{0DA7440A-4C3E-4210-9A1F-2F76277DC46E}"/>
            </a:ext>
          </a:extLst>
        </xdr:cNvPr>
        <xdr:cNvSpPr/>
      </xdr:nvSpPr>
      <xdr:spPr>
        <a:xfrm>
          <a:off x="1466850" y="3781424"/>
          <a:ext cx="7543800" cy="29813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ja-JP" altLang="en-US" sz="1600" b="1">
              <a:solidFill>
                <a:srgbClr val="FF0000"/>
              </a:solidFill>
            </a:rPr>
            <a:t>令和６年１月９日以前は、補助対象期間外となりますので、入力不要です。</a:t>
          </a:r>
          <a:endParaRPr kumimoji="1" lang="en-US" altLang="ja-JP" sz="1600" b="1">
            <a:solidFill>
              <a:srgbClr val="FF0000"/>
            </a:solidFill>
          </a:endParaRPr>
        </a:p>
        <a:p>
          <a:pPr algn="l"/>
          <a:r>
            <a:rPr kumimoji="1" lang="ja-JP" altLang="en-US" sz="1600" b="1">
              <a:solidFill>
                <a:sysClr val="windowText" lastClr="000000"/>
              </a:solidFill>
            </a:rPr>
            <a:t>○　「個人防護具使用実績様式」に記入している医療機関様は、１月１０日</a:t>
          </a:r>
          <a:br>
            <a:rPr kumimoji="1" lang="en-US" altLang="ja-JP" sz="1600" b="1">
              <a:solidFill>
                <a:sysClr val="windowText" lastClr="000000"/>
              </a:solidFill>
            </a:rPr>
          </a:br>
          <a:r>
            <a:rPr kumimoji="1" lang="ja-JP" altLang="en-US" sz="1600" b="1">
              <a:solidFill>
                <a:sysClr val="windowText" lastClr="000000"/>
              </a:solidFill>
            </a:rPr>
            <a:t>　　以降の記録を転記していただくことで、対象期間中の使用数の合計が</a:t>
          </a:r>
          <a:br>
            <a:rPr kumimoji="1" lang="en-US" altLang="ja-JP" sz="1600" b="1">
              <a:solidFill>
                <a:sysClr val="windowText" lastClr="000000"/>
              </a:solidFill>
            </a:rPr>
          </a:br>
          <a:r>
            <a:rPr kumimoji="1" lang="ja-JP" altLang="en-US" sz="1600" b="1">
              <a:solidFill>
                <a:sysClr val="windowText" lastClr="000000"/>
              </a:solidFill>
            </a:rPr>
            <a:t>　　自動計算されます。</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a:solidFill>
                <a:srgbClr val="FF0000"/>
              </a:solidFill>
            </a:rPr>
            <a:t>申請後、県から補助対象期間終了の通知があるまでは、このシートに</a:t>
          </a:r>
          <a:endParaRPr kumimoji="1" lang="en-US" altLang="ja-JP" sz="1600" b="1">
            <a:solidFill>
              <a:srgbClr val="FF0000"/>
            </a:solidFill>
          </a:endParaRPr>
        </a:p>
        <a:p>
          <a:pPr algn="l"/>
          <a:r>
            <a:rPr kumimoji="1" lang="ja-JP" altLang="en-US" sz="1600" b="1">
              <a:solidFill>
                <a:srgbClr val="FF0000"/>
              </a:solidFill>
            </a:rPr>
            <a:t>　　使用実績の記録を続けてください。　</a:t>
          </a:r>
          <a:endParaRPr kumimoji="1" lang="en-US" altLang="ja-JP" sz="1600" b="1">
            <a:solidFill>
              <a:srgbClr val="FF0000"/>
            </a:solidFill>
          </a:endParaRPr>
        </a:p>
        <a:p>
          <a:pPr algn="l"/>
          <a:r>
            <a:rPr kumimoji="1" lang="ja-JP" altLang="en-US" sz="1600" b="1">
              <a:solidFill>
                <a:srgbClr val="FF0000"/>
              </a:solidFill>
            </a:rPr>
            <a:t>　　</a:t>
          </a:r>
          <a:r>
            <a:rPr kumimoji="1" lang="ja-JP" altLang="en-US" sz="1600" b="1">
              <a:solidFill>
                <a:sysClr val="windowText" lastClr="000000"/>
              </a:solidFill>
            </a:rPr>
            <a:t>交付申請・実績報告時の補助対象額の計算に使用されます。</a:t>
          </a:r>
          <a:endParaRPr kumimoji="1" lang="en-US" altLang="ja-JP" sz="1600" b="1">
            <a:solidFill>
              <a:sysClr val="windowText" lastClr="000000"/>
            </a:solidFill>
          </a:endParaRPr>
        </a:p>
      </xdr:txBody>
    </xdr:sp>
    <xdr:clientData/>
  </xdr:twoCellAnchor>
  <xdr:twoCellAnchor>
    <xdr:from>
      <xdr:col>11</xdr:col>
      <xdr:colOff>381000</xdr:colOff>
      <xdr:row>3</xdr:row>
      <xdr:rowOff>171450</xdr:rowOff>
    </xdr:from>
    <xdr:to>
      <xdr:col>22</xdr:col>
      <xdr:colOff>180975</xdr:colOff>
      <xdr:row>6</xdr:row>
      <xdr:rowOff>133350</xdr:rowOff>
    </xdr:to>
    <xdr:sp macro="" textlink="">
      <xdr:nvSpPr>
        <xdr:cNvPr id="10" name="正方形/長方形 9">
          <a:extLst>
            <a:ext uri="{FF2B5EF4-FFF2-40B4-BE49-F238E27FC236}">
              <a16:creationId xmlns:a16="http://schemas.microsoft.com/office/drawing/2014/main" id="{218274D8-D0D4-46DA-937B-8CC1339E95E4}"/>
            </a:ext>
          </a:extLst>
        </xdr:cNvPr>
        <xdr:cNvSpPr/>
      </xdr:nvSpPr>
      <xdr:spPr>
        <a:xfrm>
          <a:off x="9763125" y="1200150"/>
          <a:ext cx="7343775" cy="904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466726</xdr:colOff>
      <xdr:row>7</xdr:row>
      <xdr:rowOff>190501</xdr:rowOff>
    </xdr:from>
    <xdr:to>
      <xdr:col>22</xdr:col>
      <xdr:colOff>295276</xdr:colOff>
      <xdr:row>8</xdr:row>
      <xdr:rowOff>57150</xdr:rowOff>
    </xdr:to>
    <xdr:sp macro="" textlink="">
      <xdr:nvSpPr>
        <xdr:cNvPr id="11" name="吹き出し: 四角形 10">
          <a:extLst>
            <a:ext uri="{FF2B5EF4-FFF2-40B4-BE49-F238E27FC236}">
              <a16:creationId xmlns:a16="http://schemas.microsoft.com/office/drawing/2014/main" id="{6AE29D2A-7183-4C5D-83E7-DCD246B50F19}"/>
            </a:ext>
          </a:extLst>
        </xdr:cNvPr>
        <xdr:cNvSpPr/>
      </xdr:nvSpPr>
      <xdr:spPr>
        <a:xfrm>
          <a:off x="15335251" y="2400301"/>
          <a:ext cx="1885950" cy="304799"/>
        </a:xfrm>
        <a:prstGeom prst="wedgeRectCallout">
          <a:avLst>
            <a:gd name="adj1" fmla="val 12542"/>
            <a:gd name="adj2" fmla="val -145619"/>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自動計算で反映されます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3</xdr:row>
      <xdr:rowOff>200025</xdr:rowOff>
    </xdr:from>
    <xdr:to>
      <xdr:col>50</xdr:col>
      <xdr:colOff>209550</xdr:colOff>
      <xdr:row>7</xdr:row>
      <xdr:rowOff>114300</xdr:rowOff>
    </xdr:to>
    <xdr:sp macro="" textlink="">
      <xdr:nvSpPr>
        <xdr:cNvPr id="6" name="正方形/長方形 5">
          <a:extLst>
            <a:ext uri="{FF2B5EF4-FFF2-40B4-BE49-F238E27FC236}">
              <a16:creationId xmlns:a16="http://schemas.microsoft.com/office/drawing/2014/main" id="{5118304F-2638-4DDD-B335-3F81966E1FB4}"/>
            </a:ext>
          </a:extLst>
        </xdr:cNvPr>
        <xdr:cNvSpPr/>
      </xdr:nvSpPr>
      <xdr:spPr>
        <a:xfrm>
          <a:off x="6010275" y="9429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133351</xdr:colOff>
      <xdr:row>12</xdr:row>
      <xdr:rowOff>57151</xdr:rowOff>
    </xdr:from>
    <xdr:to>
      <xdr:col>36</xdr:col>
      <xdr:colOff>161926</xdr:colOff>
      <xdr:row>27</xdr:row>
      <xdr:rowOff>209550</xdr:rowOff>
    </xdr:to>
    <xdr:sp macro="" textlink="">
      <xdr:nvSpPr>
        <xdr:cNvPr id="7" name="正方形/長方形 6">
          <a:extLst>
            <a:ext uri="{FF2B5EF4-FFF2-40B4-BE49-F238E27FC236}">
              <a16:creationId xmlns:a16="http://schemas.microsoft.com/office/drawing/2014/main" id="{73953DAE-DC93-485E-A86D-485D88E5746D}"/>
            </a:ext>
          </a:extLst>
        </xdr:cNvPr>
        <xdr:cNvSpPr/>
      </xdr:nvSpPr>
      <xdr:spPr>
        <a:xfrm>
          <a:off x="6048376" y="3028951"/>
          <a:ext cx="3371850" cy="386714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br>
            <a:rPr kumimoji="1" lang="en-US" altLang="ja-JP" sz="1200" b="1" i="1">
              <a:solidFill>
                <a:srgbClr val="FF0000"/>
              </a:solidFill>
            </a:rPr>
          </a:br>
          <a:r>
            <a:rPr kumimoji="1" lang="ja-JP" altLang="en-US" sz="1200" b="1" i="0">
              <a:solidFill>
                <a:srgbClr val="FF0000"/>
              </a:solidFill>
            </a:rPr>
            <a:t>・個人防護具使用実績</a:t>
          </a:r>
          <a:endParaRPr kumimoji="1" lang="en-US" altLang="ja-JP" sz="1200" b="1" i="0">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・所要額調書（別紙８－１－２）</a:t>
          </a:r>
          <a:endParaRPr kumimoji="1" lang="en-US" altLang="ja-JP" sz="1200" b="1">
            <a:solidFill>
              <a:srgbClr val="FF0000"/>
            </a:solidFill>
          </a:endParaRPr>
        </a:p>
        <a:p>
          <a:pPr algn="l"/>
          <a:r>
            <a:rPr kumimoji="1" lang="ja-JP" altLang="en-US" sz="1200" b="1">
              <a:solidFill>
                <a:srgbClr val="FF0000"/>
              </a:solidFill>
            </a:rPr>
            <a:t>・事業計画書（別紙８－２－２）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・個人防護具積算（別紙８－２－２附表）</a:t>
          </a:r>
          <a:endParaRPr kumimoji="1" lang="en-US" altLang="ja-JP" sz="1200" b="1">
            <a:solidFill>
              <a:srgbClr val="FF0000"/>
            </a:solidFill>
          </a:endParaRPr>
        </a:p>
        <a:p>
          <a:pPr algn="l"/>
          <a:r>
            <a:rPr kumimoji="1" lang="ja-JP" altLang="en-US" sz="1200" b="1">
              <a:solidFill>
                <a:srgbClr val="FF0000"/>
              </a:solidFill>
            </a:rPr>
            <a:t>・補助条件確認書</a:t>
          </a:r>
          <a:br>
            <a:rPr kumimoji="1" lang="en-US" altLang="ja-JP" sz="1200" b="1">
              <a:solidFill>
                <a:srgbClr val="FF0000"/>
              </a:solidFill>
            </a:rPr>
          </a:br>
          <a:br>
            <a:rPr kumimoji="1" lang="en-US" altLang="ja-JP" sz="1200" b="1">
              <a:solidFill>
                <a:srgbClr val="FF0000"/>
              </a:solidFill>
            </a:rPr>
          </a:br>
          <a:r>
            <a:rPr kumimoji="1" lang="ja-JP" altLang="en-US" sz="1200" b="1" i="1">
              <a:solidFill>
                <a:srgbClr val="FF0000"/>
              </a:solidFill>
            </a:rPr>
            <a:t>（上記と別に添付が必要な書類）</a:t>
          </a:r>
        </a:p>
        <a:p>
          <a:pPr algn="l"/>
          <a:endParaRPr kumimoji="1" lang="ja-JP" altLang="en-US" sz="1200" b="1">
            <a:solidFill>
              <a:srgbClr val="FF0000"/>
            </a:solidFill>
          </a:endParaRPr>
        </a:p>
        <a:p>
          <a:pPr algn="l"/>
          <a:r>
            <a:rPr kumimoji="1" lang="ja-JP" altLang="en-US" sz="1200" b="1">
              <a:solidFill>
                <a:srgbClr val="FF0000"/>
              </a:solidFill>
            </a:rPr>
            <a:t>・納品書等（内訳および金額がわかるもの）</a:t>
          </a:r>
          <a:br>
            <a:rPr kumimoji="1" lang="ja-JP" altLang="en-US" sz="1200" b="1">
              <a:solidFill>
                <a:srgbClr val="FF0000"/>
              </a:solidFill>
            </a:rPr>
          </a:br>
          <a:r>
            <a:rPr kumimoji="1" lang="ja-JP" altLang="en-US" sz="1200" b="1">
              <a:solidFill>
                <a:srgbClr val="FF0000"/>
              </a:solidFill>
            </a:rPr>
            <a:t>・金融機関等振込先通帳の写し</a:t>
          </a: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23</xdr:col>
      <xdr:colOff>95250</xdr:colOff>
      <xdr:row>7</xdr:row>
      <xdr:rowOff>209550</xdr:rowOff>
    </xdr:from>
    <xdr:to>
      <xdr:col>50</xdr:col>
      <xdr:colOff>190500</xdr:colOff>
      <xdr:row>11</xdr:row>
      <xdr:rowOff>186796</xdr:rowOff>
    </xdr:to>
    <xdr:sp macro="" textlink="">
      <xdr:nvSpPr>
        <xdr:cNvPr id="4" name="正方形/長方形 3">
          <a:extLst>
            <a:ext uri="{FF2B5EF4-FFF2-40B4-BE49-F238E27FC236}">
              <a16:creationId xmlns:a16="http://schemas.microsoft.com/office/drawing/2014/main" id="{BB73445C-8B04-43D1-8715-8FC9E65EBB39}"/>
            </a:ext>
          </a:extLst>
        </xdr:cNvPr>
        <xdr:cNvSpPr/>
      </xdr:nvSpPr>
      <xdr:spPr>
        <a:xfrm>
          <a:off x="6010275" y="1943100"/>
          <a:ext cx="7038975"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142878</xdr:colOff>
      <xdr:row>30</xdr:row>
      <xdr:rowOff>152399</xdr:rowOff>
    </xdr:from>
    <xdr:to>
      <xdr:col>50</xdr:col>
      <xdr:colOff>209551</xdr:colOff>
      <xdr:row>34</xdr:row>
      <xdr:rowOff>156897</xdr:rowOff>
    </xdr:to>
    <xdr:sp macro="" textlink="">
      <xdr:nvSpPr>
        <xdr:cNvPr id="5" name="正方形/長方形 4">
          <a:extLst>
            <a:ext uri="{FF2B5EF4-FFF2-40B4-BE49-F238E27FC236}">
              <a16:creationId xmlns:a16="http://schemas.microsoft.com/office/drawing/2014/main" id="{EA0A4F93-CA5A-47D2-AD07-391E7FDC5A11}"/>
            </a:ext>
          </a:extLst>
        </xdr:cNvPr>
        <xdr:cNvSpPr/>
      </xdr:nvSpPr>
      <xdr:spPr>
        <a:xfrm>
          <a:off x="6057903" y="7581899"/>
          <a:ext cx="7010398"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39</xdr:col>
      <xdr:colOff>163511</xdr:colOff>
      <xdr:row>21</xdr:row>
      <xdr:rowOff>240773</xdr:rowOff>
    </xdr:from>
    <xdr:to>
      <xdr:col>53</xdr:col>
      <xdr:colOff>191455</xdr:colOff>
      <xdr:row>25</xdr:row>
      <xdr:rowOff>207963</xdr:rowOff>
    </xdr:to>
    <xdr:sp macro="" textlink="">
      <xdr:nvSpPr>
        <xdr:cNvPr id="8" name="吹き出し: 四角形 7">
          <a:extLst>
            <a:ext uri="{FF2B5EF4-FFF2-40B4-BE49-F238E27FC236}">
              <a16:creationId xmlns:a16="http://schemas.microsoft.com/office/drawing/2014/main" id="{1DFA8063-1FBB-4AFB-962D-51BBE37AB43E}"/>
            </a:ext>
          </a:extLst>
        </xdr:cNvPr>
        <xdr:cNvSpPr/>
      </xdr:nvSpPr>
      <xdr:spPr>
        <a:xfrm>
          <a:off x="10193336" y="5441423"/>
          <a:ext cx="3628394"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twoCellAnchor>
    <xdr:from>
      <xdr:col>34</xdr:col>
      <xdr:colOff>171451</xdr:colOff>
      <xdr:row>18</xdr:row>
      <xdr:rowOff>76199</xdr:rowOff>
    </xdr:from>
    <xdr:to>
      <xdr:col>39</xdr:col>
      <xdr:colOff>191346</xdr:colOff>
      <xdr:row>20</xdr:row>
      <xdr:rowOff>3799</xdr:rowOff>
    </xdr:to>
    <xdr:sp macro="" textlink="">
      <xdr:nvSpPr>
        <xdr:cNvPr id="10" name="直角三角形 9">
          <a:extLst>
            <a:ext uri="{FF2B5EF4-FFF2-40B4-BE49-F238E27FC236}">
              <a16:creationId xmlns:a16="http://schemas.microsoft.com/office/drawing/2014/main" id="{69D162B9-267D-439D-9FBD-D11B8EF0048E}"/>
            </a:ext>
          </a:extLst>
        </xdr:cNvPr>
        <xdr:cNvSpPr/>
      </xdr:nvSpPr>
      <xdr:spPr>
        <a:xfrm rot="14814429">
          <a:off x="9356836" y="4092464"/>
          <a:ext cx="422900" cy="1305770"/>
        </a:xfrm>
        <a:prstGeom prst="rtTriangl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0</xdr:colOff>
      <xdr:row>14</xdr:row>
      <xdr:rowOff>38100</xdr:rowOff>
    </xdr:from>
    <xdr:to>
      <xdr:col>60</xdr:col>
      <xdr:colOff>228600</xdr:colOff>
      <xdr:row>21</xdr:row>
      <xdr:rowOff>45245</xdr:rowOff>
    </xdr:to>
    <xdr:sp macro="" textlink="">
      <xdr:nvSpPr>
        <xdr:cNvPr id="11" name="吹き出し: 四角形 10">
          <a:extLst>
            <a:ext uri="{FF2B5EF4-FFF2-40B4-BE49-F238E27FC236}">
              <a16:creationId xmlns:a16="http://schemas.microsoft.com/office/drawing/2014/main" id="{5178AC24-048A-429C-80B4-851B06CEE4DF}"/>
            </a:ext>
          </a:extLst>
        </xdr:cNvPr>
        <xdr:cNvSpPr/>
      </xdr:nvSpPr>
      <xdr:spPr>
        <a:xfrm>
          <a:off x="10029825" y="3505200"/>
          <a:ext cx="5629275" cy="1740695"/>
        </a:xfrm>
        <a:prstGeom prst="wedgeRectCallout">
          <a:avLst>
            <a:gd name="adj1" fmla="val -79863"/>
            <a:gd name="adj2" fmla="val -2508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県より補助対象期間についての通知後、交付申請を提出するときは、「個人防護具使用実績」および「個人防護具積算（別紙８－２附表）のみを再入力し、ご提出ください</a:t>
          </a:r>
        </a:p>
      </xdr:txBody>
    </xdr:sp>
    <xdr:clientData/>
  </xdr:twoCellAnchor>
  <xdr:twoCellAnchor>
    <xdr:from>
      <xdr:col>24</xdr:col>
      <xdr:colOff>133350</xdr:colOff>
      <xdr:row>16</xdr:row>
      <xdr:rowOff>0</xdr:rowOff>
    </xdr:from>
    <xdr:to>
      <xdr:col>29</xdr:col>
      <xdr:colOff>223838</xdr:colOff>
      <xdr:row>16</xdr:row>
      <xdr:rowOff>76675</xdr:rowOff>
    </xdr:to>
    <xdr:sp macro="" textlink="">
      <xdr:nvSpPr>
        <xdr:cNvPr id="12" name="正方形/長方形 11">
          <a:extLst>
            <a:ext uri="{FF2B5EF4-FFF2-40B4-BE49-F238E27FC236}">
              <a16:creationId xmlns:a16="http://schemas.microsoft.com/office/drawing/2014/main" id="{CCB5CFCF-974F-4BDD-A58E-42FD0036D2BF}"/>
            </a:ext>
          </a:extLst>
        </xdr:cNvPr>
        <xdr:cNvSpPr/>
      </xdr:nvSpPr>
      <xdr:spPr>
        <a:xfrm>
          <a:off x="6305550" y="3962400"/>
          <a:ext cx="1376363" cy="76675"/>
        </a:xfrm>
        <a:prstGeom prst="rect">
          <a:avLst/>
        </a:prstGeom>
        <a:solidFill>
          <a:srgbClr val="FFFF00">
            <a:alpha val="31000"/>
          </a:srgb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21</xdr:row>
      <xdr:rowOff>19050</xdr:rowOff>
    </xdr:from>
    <xdr:to>
      <xdr:col>34</xdr:col>
      <xdr:colOff>209550</xdr:colOff>
      <xdr:row>21</xdr:row>
      <xdr:rowOff>85725</xdr:rowOff>
    </xdr:to>
    <xdr:sp macro="" textlink="">
      <xdr:nvSpPr>
        <xdr:cNvPr id="13" name="正方形/長方形 12">
          <a:extLst>
            <a:ext uri="{FF2B5EF4-FFF2-40B4-BE49-F238E27FC236}">
              <a16:creationId xmlns:a16="http://schemas.microsoft.com/office/drawing/2014/main" id="{3EAEDD37-980C-40F1-8714-4141BE04FB88}"/>
            </a:ext>
          </a:extLst>
        </xdr:cNvPr>
        <xdr:cNvSpPr/>
      </xdr:nvSpPr>
      <xdr:spPr>
        <a:xfrm>
          <a:off x="6305550" y="5219700"/>
          <a:ext cx="2647950" cy="66675"/>
        </a:xfrm>
        <a:prstGeom prst="rect">
          <a:avLst/>
        </a:prstGeom>
        <a:solidFill>
          <a:srgbClr val="FFFF00">
            <a:alpha val="31000"/>
          </a:srgb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2775857</xdr:colOff>
      <xdr:row>19</xdr:row>
      <xdr:rowOff>163286</xdr:rowOff>
    </xdr:from>
    <xdr:to>
      <xdr:col>8</xdr:col>
      <xdr:colOff>549729</xdr:colOff>
      <xdr:row>22</xdr:row>
      <xdr:rowOff>217715</xdr:rowOff>
    </xdr:to>
    <xdr:sp macro="" textlink="">
      <xdr:nvSpPr>
        <xdr:cNvPr id="2" name="吹き出し: 四角形 1">
          <a:extLst>
            <a:ext uri="{FF2B5EF4-FFF2-40B4-BE49-F238E27FC236}">
              <a16:creationId xmlns:a16="http://schemas.microsoft.com/office/drawing/2014/main" id="{84862D34-AD3F-42AC-9806-BAE017570828}"/>
            </a:ext>
          </a:extLst>
        </xdr:cNvPr>
        <xdr:cNvSpPr/>
      </xdr:nvSpPr>
      <xdr:spPr>
        <a:xfrm>
          <a:off x="2952750" y="9035143"/>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2762250</xdr:colOff>
      <xdr:row>23</xdr:row>
      <xdr:rowOff>136072</xdr:rowOff>
    </xdr:from>
    <xdr:to>
      <xdr:col>8</xdr:col>
      <xdr:colOff>231322</xdr:colOff>
      <xdr:row>26</xdr:row>
      <xdr:rowOff>204108</xdr:rowOff>
    </xdr:to>
    <xdr:sp macro="" textlink="">
      <xdr:nvSpPr>
        <xdr:cNvPr id="3" name="吹き出し: 四角形 2">
          <a:extLst>
            <a:ext uri="{FF2B5EF4-FFF2-40B4-BE49-F238E27FC236}">
              <a16:creationId xmlns:a16="http://schemas.microsoft.com/office/drawing/2014/main" id="{A3C0EC80-475E-46C8-A846-24D971F63936}"/>
            </a:ext>
          </a:extLst>
        </xdr:cNvPr>
        <xdr:cNvSpPr/>
      </xdr:nvSpPr>
      <xdr:spPr>
        <a:xfrm>
          <a:off x="2939143" y="9484179"/>
          <a:ext cx="7239000" cy="802822"/>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）欄以外の項目は「個人防護具しよう実績」および「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－２（新規）附表（</a:t>
          </a:r>
          <a:r>
            <a:rPr kumimoji="1" lang="ja-JP" altLang="en-US" sz="1400" b="1">
              <a:solidFill>
                <a:srgbClr val="FF0000"/>
              </a:solidFill>
              <a:effectLst/>
              <a:latin typeface="+mn-lt"/>
              <a:ea typeface="+mn-ea"/>
              <a:cs typeface="+mn-cs"/>
            </a:rPr>
            <a:t>個人防護具積算</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2</xdr:col>
      <xdr:colOff>136071</xdr:colOff>
      <xdr:row>7</xdr:row>
      <xdr:rowOff>54428</xdr:rowOff>
    </xdr:from>
    <xdr:to>
      <xdr:col>7</xdr:col>
      <xdr:colOff>789214</xdr:colOff>
      <xdr:row>7</xdr:row>
      <xdr:rowOff>421821</xdr:rowOff>
    </xdr:to>
    <xdr:sp macro="" textlink="">
      <xdr:nvSpPr>
        <xdr:cNvPr id="4" name="吹き出し: 四角形 3">
          <a:extLst>
            <a:ext uri="{FF2B5EF4-FFF2-40B4-BE49-F238E27FC236}">
              <a16:creationId xmlns:a16="http://schemas.microsoft.com/office/drawing/2014/main" id="{5E73106D-8452-4D4D-A5B2-D7BB68DC72BF}"/>
            </a:ext>
          </a:extLst>
        </xdr:cNvPr>
        <xdr:cNvSpPr/>
      </xdr:nvSpPr>
      <xdr:spPr>
        <a:xfrm>
          <a:off x="3878035" y="2707821"/>
          <a:ext cx="5823858"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2</xdr:col>
      <xdr:colOff>122465</xdr:colOff>
      <xdr:row>9</xdr:row>
      <xdr:rowOff>68036</xdr:rowOff>
    </xdr:from>
    <xdr:to>
      <xdr:col>7</xdr:col>
      <xdr:colOff>775608</xdr:colOff>
      <xdr:row>15</xdr:row>
      <xdr:rowOff>408214</xdr:rowOff>
    </xdr:to>
    <xdr:sp macro="" textlink="">
      <xdr:nvSpPr>
        <xdr:cNvPr id="5" name="吹き出し: 四角形 4">
          <a:extLst>
            <a:ext uri="{FF2B5EF4-FFF2-40B4-BE49-F238E27FC236}">
              <a16:creationId xmlns:a16="http://schemas.microsoft.com/office/drawing/2014/main" id="{1E74A351-2DC5-430F-92F5-FEE8156FAE91}"/>
            </a:ext>
          </a:extLst>
        </xdr:cNvPr>
        <xdr:cNvSpPr/>
      </xdr:nvSpPr>
      <xdr:spPr>
        <a:xfrm>
          <a:off x="3864429" y="3728357"/>
          <a:ext cx="5823858" cy="3360964"/>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786092</xdr:colOff>
      <xdr:row>9</xdr:row>
      <xdr:rowOff>56029</xdr:rowOff>
    </xdr:from>
    <xdr:to>
      <xdr:col>23</xdr:col>
      <xdr:colOff>824752</xdr:colOff>
      <xdr:row>9</xdr:row>
      <xdr:rowOff>506505</xdr:rowOff>
    </xdr:to>
    <xdr:sp macro="" textlink="">
      <xdr:nvSpPr>
        <xdr:cNvPr id="3" name="吹き出し: 四角形 2">
          <a:extLst>
            <a:ext uri="{FF2B5EF4-FFF2-40B4-BE49-F238E27FC236}">
              <a16:creationId xmlns:a16="http://schemas.microsoft.com/office/drawing/2014/main" id="{DF742768-B3FB-42D2-ACD0-8036896E9BCC}"/>
            </a:ext>
          </a:extLst>
        </xdr:cNvPr>
        <xdr:cNvSpPr/>
      </xdr:nvSpPr>
      <xdr:spPr>
        <a:xfrm>
          <a:off x="13885768" y="2610970"/>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7</xdr:col>
      <xdr:colOff>246530</xdr:colOff>
      <xdr:row>8</xdr:row>
      <xdr:rowOff>89647</xdr:rowOff>
    </xdr:from>
    <xdr:to>
      <xdr:col>13</xdr:col>
      <xdr:colOff>616323</xdr:colOff>
      <xdr:row>8</xdr:row>
      <xdr:rowOff>457040</xdr:rowOff>
    </xdr:to>
    <xdr:sp macro="" textlink="">
      <xdr:nvSpPr>
        <xdr:cNvPr id="6" name="吹き出し: 四角形 5">
          <a:extLst>
            <a:ext uri="{FF2B5EF4-FFF2-40B4-BE49-F238E27FC236}">
              <a16:creationId xmlns:a16="http://schemas.microsoft.com/office/drawing/2014/main" id="{FFE5A78B-E866-48F1-9872-0DFA772C46E5}"/>
            </a:ext>
          </a:extLst>
        </xdr:cNvPr>
        <xdr:cNvSpPr/>
      </xdr:nvSpPr>
      <xdr:spPr>
        <a:xfrm>
          <a:off x="7407089" y="2095500"/>
          <a:ext cx="5513293"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7</xdr:col>
      <xdr:colOff>280147</xdr:colOff>
      <xdr:row>10</xdr:row>
      <xdr:rowOff>89647</xdr:rowOff>
    </xdr:from>
    <xdr:to>
      <xdr:col>13</xdr:col>
      <xdr:colOff>649940</xdr:colOff>
      <xdr:row>17</xdr:row>
      <xdr:rowOff>392206</xdr:rowOff>
    </xdr:to>
    <xdr:sp macro="" textlink="">
      <xdr:nvSpPr>
        <xdr:cNvPr id="7" name="吹き出し: 四角形 6">
          <a:extLst>
            <a:ext uri="{FF2B5EF4-FFF2-40B4-BE49-F238E27FC236}">
              <a16:creationId xmlns:a16="http://schemas.microsoft.com/office/drawing/2014/main" id="{97B6821B-449A-4162-ADEC-DCED94C1DF05}"/>
            </a:ext>
          </a:extLst>
        </xdr:cNvPr>
        <xdr:cNvSpPr/>
      </xdr:nvSpPr>
      <xdr:spPr>
        <a:xfrm>
          <a:off x="7440706" y="3193676"/>
          <a:ext cx="5513293" cy="414617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333375</xdr:colOff>
      <xdr:row>0</xdr:row>
      <xdr:rowOff>0</xdr:rowOff>
    </xdr:from>
    <xdr:to>
      <xdr:col>21</xdr:col>
      <xdr:colOff>19050</xdr:colOff>
      <xdr:row>17</xdr:row>
      <xdr:rowOff>251838</xdr:rowOff>
    </xdr:to>
    <xdr:pic>
      <xdr:nvPicPr>
        <xdr:cNvPr id="2" name="図 1">
          <a:extLst>
            <a:ext uri="{FF2B5EF4-FFF2-40B4-BE49-F238E27FC236}">
              <a16:creationId xmlns:a16="http://schemas.microsoft.com/office/drawing/2014/main" id="{C76EDD1E-8203-4517-93B8-36689967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7915275" cy="474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286870</xdr:colOff>
      <xdr:row>0</xdr:row>
      <xdr:rowOff>0</xdr:rowOff>
    </xdr:from>
    <xdr:to>
      <xdr:col>11</xdr:col>
      <xdr:colOff>560295</xdr:colOff>
      <xdr:row>2</xdr:row>
      <xdr:rowOff>216834</xdr:rowOff>
    </xdr:to>
    <xdr:sp macro="" textlink="">
      <xdr:nvSpPr>
        <xdr:cNvPr id="3" name="テキスト ボックス 2">
          <a:extLst>
            <a:ext uri="{FF2B5EF4-FFF2-40B4-BE49-F238E27FC236}">
              <a16:creationId xmlns:a16="http://schemas.microsoft.com/office/drawing/2014/main" id="{CBC3AD21-9DF9-4BB4-8182-3EAD028244E0}"/>
            </a:ext>
          </a:extLst>
        </xdr:cNvPr>
        <xdr:cNvSpPr txBox="1"/>
      </xdr:nvSpPr>
      <xdr:spPr>
        <a:xfrm>
          <a:off x="10154770" y="0"/>
          <a:ext cx="1645025" cy="70260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a:t>
          </a:r>
        </a:p>
      </xdr:txBody>
    </xdr:sp>
    <xdr:clientData/>
  </xdr:twoCellAnchor>
  <xdr:twoCellAnchor>
    <xdr:from>
      <xdr:col>10</xdr:col>
      <xdr:colOff>221315</xdr:colOff>
      <xdr:row>15</xdr:row>
      <xdr:rowOff>76200</xdr:rowOff>
    </xdr:from>
    <xdr:to>
      <xdr:col>14</xdr:col>
      <xdr:colOff>554131</xdr:colOff>
      <xdr:row>19</xdr:row>
      <xdr:rowOff>170329</xdr:rowOff>
    </xdr:to>
    <xdr:sp macro="" textlink="">
      <xdr:nvSpPr>
        <xdr:cNvPr id="4" name="吹き出し: 四角形 3">
          <a:extLst>
            <a:ext uri="{FF2B5EF4-FFF2-40B4-BE49-F238E27FC236}">
              <a16:creationId xmlns:a16="http://schemas.microsoft.com/office/drawing/2014/main" id="{6A8B22EC-3224-46FD-977F-2AAE321678B3}"/>
            </a:ext>
          </a:extLst>
        </xdr:cNvPr>
        <xdr:cNvSpPr/>
      </xdr:nvSpPr>
      <xdr:spPr>
        <a:xfrm>
          <a:off x="10775015" y="3867150"/>
          <a:ext cx="3076016" cy="1503829"/>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18</xdr:col>
      <xdr:colOff>551239</xdr:colOff>
      <xdr:row>9</xdr:row>
      <xdr:rowOff>169305</xdr:rowOff>
    </xdr:from>
    <xdr:to>
      <xdr:col>19</xdr:col>
      <xdr:colOff>37279</xdr:colOff>
      <xdr:row>10</xdr:row>
      <xdr:rowOff>221799</xdr:rowOff>
    </xdr:to>
    <xdr:sp macro="" textlink="">
      <xdr:nvSpPr>
        <xdr:cNvPr id="5" name="直角三角形 4">
          <a:extLst>
            <a:ext uri="{FF2B5EF4-FFF2-40B4-BE49-F238E27FC236}">
              <a16:creationId xmlns:a16="http://schemas.microsoft.com/office/drawing/2014/main" id="{9BC4DCFB-8B69-419F-ACC4-5A7C499E2299}"/>
            </a:ext>
          </a:extLst>
        </xdr:cNvPr>
        <xdr:cNvSpPr/>
      </xdr:nvSpPr>
      <xdr:spPr>
        <a:xfrm rot="11104212">
          <a:off x="16591339" y="1264680"/>
          <a:ext cx="171840" cy="404919"/>
        </a:xfrm>
        <a:prstGeom prst="rtTriangl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xdr:row>
      <xdr:rowOff>28576</xdr:rowOff>
    </xdr:from>
    <xdr:to>
      <xdr:col>20</xdr:col>
      <xdr:colOff>523316</xdr:colOff>
      <xdr:row>9</xdr:row>
      <xdr:rowOff>238126</xdr:rowOff>
    </xdr:to>
    <xdr:sp macro="" textlink="">
      <xdr:nvSpPr>
        <xdr:cNvPr id="6" name="吹き出し: 四角形 5">
          <a:extLst>
            <a:ext uri="{FF2B5EF4-FFF2-40B4-BE49-F238E27FC236}">
              <a16:creationId xmlns:a16="http://schemas.microsoft.com/office/drawing/2014/main" id="{0A388E52-574E-4AAA-83B1-EF5F7B86C51C}"/>
            </a:ext>
          </a:extLst>
        </xdr:cNvPr>
        <xdr:cNvSpPr/>
      </xdr:nvSpPr>
      <xdr:spPr>
        <a:xfrm>
          <a:off x="14859000" y="762001"/>
          <a:ext cx="3076016" cy="571500"/>
        </a:xfrm>
        <a:prstGeom prst="wedgeRectCallout">
          <a:avLst>
            <a:gd name="adj1" fmla="val -63507"/>
            <a:gd name="adj2" fmla="val -196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「個人防護具使用実績」に記入いただくと、自動計算され、反映されます。</a:t>
          </a:r>
          <a:endParaRPr kumimoji="1" lang="en-US" altLang="ja-JP" sz="1050" b="1">
            <a:solidFill>
              <a:srgbClr val="FF0000"/>
            </a:solidFill>
          </a:endParaRPr>
        </a:p>
      </xdr:txBody>
    </xdr:sp>
    <xdr:clientData/>
  </xdr:twoCellAnchor>
  <xdr:twoCellAnchor>
    <xdr:from>
      <xdr:col>0</xdr:col>
      <xdr:colOff>0</xdr:colOff>
      <xdr:row>21</xdr:row>
      <xdr:rowOff>114300</xdr:rowOff>
    </xdr:from>
    <xdr:to>
      <xdr:col>5</xdr:col>
      <xdr:colOff>1042349</xdr:colOff>
      <xdr:row>29</xdr:row>
      <xdr:rowOff>104216</xdr:rowOff>
    </xdr:to>
    <xdr:sp macro="" textlink="">
      <xdr:nvSpPr>
        <xdr:cNvPr id="8" name="正方形/長方形 7">
          <a:extLst>
            <a:ext uri="{FF2B5EF4-FFF2-40B4-BE49-F238E27FC236}">
              <a16:creationId xmlns:a16="http://schemas.microsoft.com/office/drawing/2014/main" id="{40EC28D4-22B1-4D46-A966-B1E9B7336DA3}"/>
            </a:ext>
          </a:extLst>
        </xdr:cNvPr>
        <xdr:cNvSpPr/>
      </xdr:nvSpPr>
      <xdr:spPr>
        <a:xfrm>
          <a:off x="0" y="6019800"/>
          <a:ext cx="7443149" cy="189491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・救急・周産期・小児医療に携わる医師や看護師等の使用分が対象です。一般外来等で使用するものと区別してください。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291354</xdr:colOff>
      <xdr:row>10</xdr:row>
      <xdr:rowOff>224118</xdr:rowOff>
    </xdr:from>
    <xdr:to>
      <xdr:col>23</xdr:col>
      <xdr:colOff>625849</xdr:colOff>
      <xdr:row>13</xdr:row>
      <xdr:rowOff>3735</xdr:rowOff>
    </xdr:to>
    <xdr:sp macro="" textlink="">
      <xdr:nvSpPr>
        <xdr:cNvPr id="2" name="正方形/長方形 1">
          <a:extLst>
            <a:ext uri="{FF2B5EF4-FFF2-40B4-BE49-F238E27FC236}">
              <a16:creationId xmlns:a16="http://schemas.microsoft.com/office/drawing/2014/main" id="{F20C4231-5D46-466A-BA44-38D499B67B27}"/>
            </a:ext>
          </a:extLst>
        </xdr:cNvPr>
        <xdr:cNvSpPr/>
      </xdr:nvSpPr>
      <xdr:spPr>
        <a:xfrm>
          <a:off x="7485530" y="28575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313765</xdr:colOff>
      <xdr:row>22</xdr:row>
      <xdr:rowOff>235323</xdr:rowOff>
    </xdr:from>
    <xdr:to>
      <xdr:col>29</xdr:col>
      <xdr:colOff>414618</xdr:colOff>
      <xdr:row>25</xdr:row>
      <xdr:rowOff>11205</xdr:rowOff>
    </xdr:to>
    <xdr:sp macro="" textlink="">
      <xdr:nvSpPr>
        <xdr:cNvPr id="2" name="吹き出し: 四角形 1">
          <a:extLst>
            <a:ext uri="{FF2B5EF4-FFF2-40B4-BE49-F238E27FC236}">
              <a16:creationId xmlns:a16="http://schemas.microsoft.com/office/drawing/2014/main" id="{636D9D27-495D-4C99-8710-A7CE88312CA8}"/>
            </a:ext>
          </a:extLst>
        </xdr:cNvPr>
        <xdr:cNvSpPr/>
      </xdr:nvSpPr>
      <xdr:spPr>
        <a:xfrm>
          <a:off x="7608794" y="5625352"/>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22</xdr:col>
      <xdr:colOff>324970</xdr:colOff>
      <xdr:row>13</xdr:row>
      <xdr:rowOff>112058</xdr:rowOff>
    </xdr:from>
    <xdr:to>
      <xdr:col>30</xdr:col>
      <xdr:colOff>683557</xdr:colOff>
      <xdr:row>15</xdr:row>
      <xdr:rowOff>100852</xdr:rowOff>
    </xdr:to>
    <xdr:sp macro="" textlink="">
      <xdr:nvSpPr>
        <xdr:cNvPr id="3" name="吹き出し: 四角形 2">
          <a:extLst>
            <a:ext uri="{FF2B5EF4-FFF2-40B4-BE49-F238E27FC236}">
              <a16:creationId xmlns:a16="http://schemas.microsoft.com/office/drawing/2014/main" id="{755A9582-B8B9-4B0D-BF78-5F45FCE18E11}"/>
            </a:ext>
          </a:extLst>
        </xdr:cNvPr>
        <xdr:cNvSpPr/>
      </xdr:nvSpPr>
      <xdr:spPr>
        <a:xfrm>
          <a:off x="7619999" y="3316940"/>
          <a:ext cx="5827058"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133350</xdr:colOff>
      <xdr:row>5</xdr:row>
      <xdr:rowOff>171450</xdr:rowOff>
    </xdr:from>
    <xdr:to>
      <xdr:col>50</xdr:col>
      <xdr:colOff>247650</xdr:colOff>
      <xdr:row>7</xdr:row>
      <xdr:rowOff>228600</xdr:rowOff>
    </xdr:to>
    <xdr:sp macro="" textlink="">
      <xdr:nvSpPr>
        <xdr:cNvPr id="6" name="正方形/長方形 5">
          <a:extLst>
            <a:ext uri="{FF2B5EF4-FFF2-40B4-BE49-F238E27FC236}">
              <a16:creationId xmlns:a16="http://schemas.microsoft.com/office/drawing/2014/main" id="{B956F2D4-030A-4292-837F-491CE8756186}"/>
            </a:ext>
          </a:extLst>
        </xdr:cNvPr>
        <xdr:cNvSpPr/>
      </xdr:nvSpPr>
      <xdr:spPr>
        <a:xfrm>
          <a:off x="6048375" y="1409700"/>
          <a:ext cx="7058025" cy="5524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114300</xdr:colOff>
      <xdr:row>1</xdr:row>
      <xdr:rowOff>38100</xdr:rowOff>
    </xdr:from>
    <xdr:to>
      <xdr:col>41</xdr:col>
      <xdr:colOff>228600</xdr:colOff>
      <xdr:row>2</xdr:row>
      <xdr:rowOff>114300</xdr:rowOff>
    </xdr:to>
    <xdr:sp macro="" textlink="">
      <xdr:nvSpPr>
        <xdr:cNvPr id="7" name="吹き出し: 四角形 6">
          <a:extLst>
            <a:ext uri="{FF2B5EF4-FFF2-40B4-BE49-F238E27FC236}">
              <a16:creationId xmlns:a16="http://schemas.microsoft.com/office/drawing/2014/main" id="{DAFD2F4C-CFC9-4152-AF42-7FD35BD76E3B}"/>
            </a:ext>
          </a:extLst>
        </xdr:cNvPr>
        <xdr:cNvSpPr/>
      </xdr:nvSpPr>
      <xdr:spPr>
        <a:xfrm>
          <a:off x="6286500"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142875</xdr:colOff>
      <xdr:row>8</xdr:row>
      <xdr:rowOff>152399</xdr:rowOff>
    </xdr:from>
    <xdr:to>
      <xdr:col>36</xdr:col>
      <xdr:colOff>133350</xdr:colOff>
      <xdr:row>19</xdr:row>
      <xdr:rowOff>152400</xdr:rowOff>
    </xdr:to>
    <xdr:sp macro="" textlink="">
      <xdr:nvSpPr>
        <xdr:cNvPr id="9" name="正方形/長方形 8">
          <a:extLst>
            <a:ext uri="{FF2B5EF4-FFF2-40B4-BE49-F238E27FC236}">
              <a16:creationId xmlns:a16="http://schemas.microsoft.com/office/drawing/2014/main" id="{1D9C8928-2221-4D37-BA0C-E6B4D2FD6A4B}"/>
            </a:ext>
          </a:extLst>
        </xdr:cNvPr>
        <xdr:cNvSpPr/>
      </xdr:nvSpPr>
      <xdr:spPr>
        <a:xfrm>
          <a:off x="6057900" y="2133599"/>
          <a:ext cx="3333750" cy="2724151"/>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・所要額精算書（別紙８－３</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２</a:t>
          </a:r>
          <a:r>
            <a:rPr kumimoji="1" lang="ja-JP" altLang="en-US" sz="1200" b="1">
              <a:solidFill>
                <a:srgbClr val="FF0000"/>
              </a:solidFill>
            </a:rPr>
            <a:t>）</a:t>
          </a:r>
          <a:endParaRPr kumimoji="1" lang="en-US" altLang="ja-JP" sz="1200" b="1">
            <a:solidFill>
              <a:srgbClr val="FF0000"/>
            </a:solidFill>
          </a:endParaRPr>
        </a:p>
        <a:p>
          <a:pPr algn="l"/>
          <a:r>
            <a:rPr kumimoji="1" lang="ja-JP" altLang="en-US" sz="1200" b="1">
              <a:solidFill>
                <a:srgbClr val="FF0000"/>
              </a:solidFill>
            </a:rPr>
            <a:t>・実績報告書（別紙８－４</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２</a:t>
          </a:r>
          <a:r>
            <a:rPr kumimoji="1" lang="ja-JP" altLang="en-US" sz="1200" b="1">
              <a:solidFill>
                <a:srgbClr val="FF0000"/>
              </a:solidFill>
            </a:rPr>
            <a:t>）</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・購入物品一覧（別紙８－４</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２</a:t>
          </a:r>
          <a:r>
            <a:rPr kumimoji="1" lang="ja-JP" altLang="en-US" sz="1200" b="1">
              <a:solidFill>
                <a:srgbClr val="FF0000"/>
              </a:solidFill>
            </a:rPr>
            <a:t>附表）</a:t>
          </a:r>
          <a:endParaRPr kumimoji="1" lang="en-US" altLang="ja-JP" sz="1200" b="1">
            <a:solidFill>
              <a:srgbClr val="FF0000"/>
            </a:solidFill>
          </a:endParaRPr>
        </a:p>
        <a:p>
          <a:pPr algn="l"/>
          <a:r>
            <a:rPr kumimoji="1" lang="ja-JP" altLang="en-US" sz="1200" b="1">
              <a:solidFill>
                <a:srgbClr val="FF0000"/>
              </a:solidFill>
            </a:rPr>
            <a:t>・補助条件確認書</a:t>
          </a:r>
          <a:br>
            <a:rPr kumimoji="1" lang="en-US" altLang="ja-JP" sz="1200" b="1">
              <a:solidFill>
                <a:srgbClr val="FF0000"/>
              </a:solidFill>
            </a:rPr>
          </a:br>
          <a:r>
            <a:rPr kumimoji="1" lang="ja-JP" altLang="en-US" sz="1200" b="1">
              <a:solidFill>
                <a:srgbClr val="FF0000"/>
              </a:solidFill>
            </a:rPr>
            <a:t>・交付金請求書（第６号様式）</a:t>
          </a:r>
          <a:endParaRPr kumimoji="1" lang="en-US" altLang="ja-JP" sz="1200" b="1">
            <a:solidFill>
              <a:srgbClr val="FF0000"/>
            </a:solidFill>
          </a:endParaRPr>
        </a:p>
        <a:p>
          <a:pPr algn="l"/>
          <a:r>
            <a:rPr kumimoji="1" lang="ja-JP" altLang="en-US" sz="1200" b="1">
              <a:solidFill>
                <a:srgbClr val="FF0000"/>
              </a:solidFill>
            </a:rPr>
            <a:t>　　　　　　　　</a:t>
          </a:r>
          <a:endParaRPr kumimoji="1" lang="en-US" altLang="ja-JP" sz="1200" b="1">
            <a:solidFill>
              <a:srgbClr val="FF0000"/>
            </a:solidFill>
          </a:endParaRPr>
        </a:p>
      </xdr:txBody>
    </xdr:sp>
    <xdr:clientData/>
  </xdr:twoCellAnchor>
  <xdr:twoCellAnchor>
    <xdr:from>
      <xdr:col>39</xdr:col>
      <xdr:colOff>200025</xdr:colOff>
      <xdr:row>11</xdr:row>
      <xdr:rowOff>200025</xdr:rowOff>
    </xdr:from>
    <xdr:to>
      <xdr:col>60</xdr:col>
      <xdr:colOff>66675</xdr:colOff>
      <xdr:row>17</xdr:row>
      <xdr:rowOff>28575</xdr:rowOff>
    </xdr:to>
    <xdr:sp macro="" textlink="">
      <xdr:nvSpPr>
        <xdr:cNvPr id="15" name="吹き出し: 四角形 14">
          <a:extLst>
            <a:ext uri="{FF2B5EF4-FFF2-40B4-BE49-F238E27FC236}">
              <a16:creationId xmlns:a16="http://schemas.microsoft.com/office/drawing/2014/main" id="{94553ADA-FB3A-41C4-A135-C31B38C56C1D}"/>
            </a:ext>
          </a:extLst>
        </xdr:cNvPr>
        <xdr:cNvSpPr/>
      </xdr:nvSpPr>
      <xdr:spPr>
        <a:xfrm>
          <a:off x="10229850" y="2924175"/>
          <a:ext cx="5267325" cy="1314450"/>
        </a:xfrm>
        <a:prstGeom prst="wedgeRectCallout">
          <a:avLst>
            <a:gd name="adj1" fmla="val -64821"/>
            <a:gd name="adj2" fmla="val 21138"/>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交付申請書類（様式第１号から補助条件確認書（新規）までのすべて）にご入力いただくことで、自動反映されます</a:t>
          </a:r>
        </a:p>
      </xdr:txBody>
    </xdr:sp>
    <xdr:clientData/>
  </xdr:twoCellAnchor>
  <xdr:twoCellAnchor>
    <xdr:from>
      <xdr:col>23</xdr:col>
      <xdr:colOff>142875</xdr:colOff>
      <xdr:row>3</xdr:row>
      <xdr:rowOff>114300</xdr:rowOff>
    </xdr:from>
    <xdr:to>
      <xdr:col>32</xdr:col>
      <xdr:colOff>85725</xdr:colOff>
      <xdr:row>5</xdr:row>
      <xdr:rowOff>85725</xdr:rowOff>
    </xdr:to>
    <xdr:sp macro="" textlink="">
      <xdr:nvSpPr>
        <xdr:cNvPr id="16" name="吹き出し: 四角形 15">
          <a:extLst>
            <a:ext uri="{FF2B5EF4-FFF2-40B4-BE49-F238E27FC236}">
              <a16:creationId xmlns:a16="http://schemas.microsoft.com/office/drawing/2014/main" id="{C42FDD5D-9DED-4407-A63D-D3CD904E9420}"/>
            </a:ext>
          </a:extLst>
        </xdr:cNvPr>
        <xdr:cNvSpPr/>
      </xdr:nvSpPr>
      <xdr:spPr>
        <a:xfrm>
          <a:off x="6057900" y="857250"/>
          <a:ext cx="22574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記載不要です。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95249</xdr:colOff>
      <xdr:row>7</xdr:row>
      <xdr:rowOff>40822</xdr:rowOff>
    </xdr:from>
    <xdr:to>
      <xdr:col>7</xdr:col>
      <xdr:colOff>816428</xdr:colOff>
      <xdr:row>7</xdr:row>
      <xdr:rowOff>408215</xdr:rowOff>
    </xdr:to>
    <xdr:sp macro="" textlink="">
      <xdr:nvSpPr>
        <xdr:cNvPr id="5" name="吹き出し: 四角形 4">
          <a:extLst>
            <a:ext uri="{FF2B5EF4-FFF2-40B4-BE49-F238E27FC236}">
              <a16:creationId xmlns:a16="http://schemas.microsoft.com/office/drawing/2014/main" id="{4FDD6467-80CA-43F3-8159-BC20CC254C81}"/>
            </a:ext>
          </a:extLst>
        </xdr:cNvPr>
        <xdr:cNvSpPr/>
      </xdr:nvSpPr>
      <xdr:spPr>
        <a:xfrm>
          <a:off x="3292928" y="2925536"/>
          <a:ext cx="5891893"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2</xdr:col>
      <xdr:colOff>108857</xdr:colOff>
      <xdr:row>9</xdr:row>
      <xdr:rowOff>81643</xdr:rowOff>
    </xdr:from>
    <xdr:to>
      <xdr:col>7</xdr:col>
      <xdr:colOff>830036</xdr:colOff>
      <xdr:row>15</xdr:row>
      <xdr:rowOff>408214</xdr:rowOff>
    </xdr:to>
    <xdr:sp macro="" textlink="">
      <xdr:nvSpPr>
        <xdr:cNvPr id="6" name="吹き出し: 四角形 5">
          <a:extLst>
            <a:ext uri="{FF2B5EF4-FFF2-40B4-BE49-F238E27FC236}">
              <a16:creationId xmlns:a16="http://schemas.microsoft.com/office/drawing/2014/main" id="{F75AC571-B134-42B3-8643-616E30C1E2B8}"/>
            </a:ext>
          </a:extLst>
        </xdr:cNvPr>
        <xdr:cNvSpPr/>
      </xdr:nvSpPr>
      <xdr:spPr>
        <a:xfrm>
          <a:off x="3306536" y="3973286"/>
          <a:ext cx="5891893" cy="3347357"/>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201706</xdr:colOff>
      <xdr:row>8</xdr:row>
      <xdr:rowOff>112059</xdr:rowOff>
    </xdr:from>
    <xdr:to>
      <xdr:col>13</xdr:col>
      <xdr:colOff>582706</xdr:colOff>
      <xdr:row>8</xdr:row>
      <xdr:rowOff>479452</xdr:rowOff>
    </xdr:to>
    <xdr:sp macro="" textlink="">
      <xdr:nvSpPr>
        <xdr:cNvPr id="5" name="吹き出し: 四角形 4">
          <a:extLst>
            <a:ext uri="{FF2B5EF4-FFF2-40B4-BE49-F238E27FC236}">
              <a16:creationId xmlns:a16="http://schemas.microsoft.com/office/drawing/2014/main" id="{674A90B1-A297-4C18-9568-6AF8E94AEFCC}"/>
            </a:ext>
          </a:extLst>
        </xdr:cNvPr>
        <xdr:cNvSpPr/>
      </xdr:nvSpPr>
      <xdr:spPr>
        <a:xfrm>
          <a:off x="7362265" y="2117912"/>
          <a:ext cx="552450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7</xdr:col>
      <xdr:colOff>123265</xdr:colOff>
      <xdr:row>10</xdr:row>
      <xdr:rowOff>112059</xdr:rowOff>
    </xdr:from>
    <xdr:to>
      <xdr:col>13</xdr:col>
      <xdr:colOff>504265</xdr:colOff>
      <xdr:row>17</xdr:row>
      <xdr:rowOff>448235</xdr:rowOff>
    </xdr:to>
    <xdr:sp macro="" textlink="">
      <xdr:nvSpPr>
        <xdr:cNvPr id="6" name="吹き出し: 四角形 5">
          <a:extLst>
            <a:ext uri="{FF2B5EF4-FFF2-40B4-BE49-F238E27FC236}">
              <a16:creationId xmlns:a16="http://schemas.microsoft.com/office/drawing/2014/main" id="{D80A490C-86F9-40FD-9828-B3424B481C17}"/>
            </a:ext>
          </a:extLst>
        </xdr:cNvPr>
        <xdr:cNvSpPr/>
      </xdr:nvSpPr>
      <xdr:spPr>
        <a:xfrm>
          <a:off x="7283824" y="3216088"/>
          <a:ext cx="5524500" cy="4179794"/>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333375</xdr:colOff>
      <xdr:row>0</xdr:row>
      <xdr:rowOff>0</xdr:rowOff>
    </xdr:from>
    <xdr:to>
      <xdr:col>21</xdr:col>
      <xdr:colOff>19050</xdr:colOff>
      <xdr:row>17</xdr:row>
      <xdr:rowOff>251838</xdr:rowOff>
    </xdr:to>
    <xdr:pic>
      <xdr:nvPicPr>
        <xdr:cNvPr id="2" name="図 1">
          <a:extLst>
            <a:ext uri="{FF2B5EF4-FFF2-40B4-BE49-F238E27FC236}">
              <a16:creationId xmlns:a16="http://schemas.microsoft.com/office/drawing/2014/main" id="{DC84983C-C599-437A-B2D2-A0CCC0C25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7915275" cy="474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286870</xdr:colOff>
      <xdr:row>0</xdr:row>
      <xdr:rowOff>0</xdr:rowOff>
    </xdr:from>
    <xdr:to>
      <xdr:col>11</xdr:col>
      <xdr:colOff>560295</xdr:colOff>
      <xdr:row>2</xdr:row>
      <xdr:rowOff>216834</xdr:rowOff>
    </xdr:to>
    <xdr:sp macro="" textlink="">
      <xdr:nvSpPr>
        <xdr:cNvPr id="3" name="テキスト ボックス 2">
          <a:extLst>
            <a:ext uri="{FF2B5EF4-FFF2-40B4-BE49-F238E27FC236}">
              <a16:creationId xmlns:a16="http://schemas.microsoft.com/office/drawing/2014/main" id="{74E6C8AD-F793-47EC-AF27-A34A94CEC5EE}"/>
            </a:ext>
          </a:extLst>
        </xdr:cNvPr>
        <xdr:cNvSpPr txBox="1"/>
      </xdr:nvSpPr>
      <xdr:spPr>
        <a:xfrm>
          <a:off x="10154770" y="0"/>
          <a:ext cx="1645025" cy="70260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a:t>
          </a:r>
        </a:p>
      </xdr:txBody>
    </xdr:sp>
    <xdr:clientData/>
  </xdr:twoCellAnchor>
  <xdr:twoCellAnchor>
    <xdr:from>
      <xdr:col>10</xdr:col>
      <xdr:colOff>221315</xdr:colOff>
      <xdr:row>15</xdr:row>
      <xdr:rowOff>76200</xdr:rowOff>
    </xdr:from>
    <xdr:to>
      <xdr:col>14</xdr:col>
      <xdr:colOff>554131</xdr:colOff>
      <xdr:row>19</xdr:row>
      <xdr:rowOff>170329</xdr:rowOff>
    </xdr:to>
    <xdr:sp macro="" textlink="">
      <xdr:nvSpPr>
        <xdr:cNvPr id="4" name="吹き出し: 四角形 3">
          <a:extLst>
            <a:ext uri="{FF2B5EF4-FFF2-40B4-BE49-F238E27FC236}">
              <a16:creationId xmlns:a16="http://schemas.microsoft.com/office/drawing/2014/main" id="{35788364-8B73-4F6D-90EB-E134EF475AD8}"/>
            </a:ext>
          </a:extLst>
        </xdr:cNvPr>
        <xdr:cNvSpPr/>
      </xdr:nvSpPr>
      <xdr:spPr>
        <a:xfrm>
          <a:off x="10775015" y="3867150"/>
          <a:ext cx="3076016" cy="1503829"/>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18</xdr:col>
      <xdr:colOff>551239</xdr:colOff>
      <xdr:row>9</xdr:row>
      <xdr:rowOff>169305</xdr:rowOff>
    </xdr:from>
    <xdr:to>
      <xdr:col>19</xdr:col>
      <xdr:colOff>37279</xdr:colOff>
      <xdr:row>10</xdr:row>
      <xdr:rowOff>221799</xdr:rowOff>
    </xdr:to>
    <xdr:sp macro="" textlink="">
      <xdr:nvSpPr>
        <xdr:cNvPr id="5" name="直角三角形 4">
          <a:extLst>
            <a:ext uri="{FF2B5EF4-FFF2-40B4-BE49-F238E27FC236}">
              <a16:creationId xmlns:a16="http://schemas.microsoft.com/office/drawing/2014/main" id="{63E96A42-B39D-47A3-9AC5-1180F417713E}"/>
            </a:ext>
          </a:extLst>
        </xdr:cNvPr>
        <xdr:cNvSpPr/>
      </xdr:nvSpPr>
      <xdr:spPr>
        <a:xfrm rot="11104212">
          <a:off x="16591339" y="1264680"/>
          <a:ext cx="171840" cy="404919"/>
        </a:xfrm>
        <a:prstGeom prst="rtTriangl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xdr:row>
      <xdr:rowOff>28576</xdr:rowOff>
    </xdr:from>
    <xdr:to>
      <xdr:col>20</xdr:col>
      <xdr:colOff>523316</xdr:colOff>
      <xdr:row>9</xdr:row>
      <xdr:rowOff>238126</xdr:rowOff>
    </xdr:to>
    <xdr:sp macro="" textlink="">
      <xdr:nvSpPr>
        <xdr:cNvPr id="6" name="吹き出し: 四角形 5">
          <a:extLst>
            <a:ext uri="{FF2B5EF4-FFF2-40B4-BE49-F238E27FC236}">
              <a16:creationId xmlns:a16="http://schemas.microsoft.com/office/drawing/2014/main" id="{FBB6014E-8857-46B6-9C73-6FA5C6082429}"/>
            </a:ext>
          </a:extLst>
        </xdr:cNvPr>
        <xdr:cNvSpPr/>
      </xdr:nvSpPr>
      <xdr:spPr>
        <a:xfrm>
          <a:off x="14859000" y="762001"/>
          <a:ext cx="3076016" cy="571500"/>
        </a:xfrm>
        <a:prstGeom prst="wedgeRectCallout">
          <a:avLst>
            <a:gd name="adj1" fmla="val -63507"/>
            <a:gd name="adj2" fmla="val -196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「個人防護具使用実績」に記入いただくと、自動計算され、反映されます。</a:t>
          </a:r>
          <a:endParaRPr kumimoji="1" lang="en-US" altLang="ja-JP" sz="1050" b="1">
            <a:solidFill>
              <a:srgbClr val="FF0000"/>
            </a:solidFill>
          </a:endParaRPr>
        </a:p>
      </xdr:txBody>
    </xdr:sp>
    <xdr:clientData/>
  </xdr:twoCellAnchor>
  <xdr:twoCellAnchor>
    <xdr:from>
      <xdr:col>0</xdr:col>
      <xdr:colOff>0</xdr:colOff>
      <xdr:row>21</xdr:row>
      <xdr:rowOff>114300</xdr:rowOff>
    </xdr:from>
    <xdr:to>
      <xdr:col>5</xdr:col>
      <xdr:colOff>1042349</xdr:colOff>
      <xdr:row>29</xdr:row>
      <xdr:rowOff>104216</xdr:rowOff>
    </xdr:to>
    <xdr:sp macro="" textlink="">
      <xdr:nvSpPr>
        <xdr:cNvPr id="7" name="正方形/長方形 6">
          <a:extLst>
            <a:ext uri="{FF2B5EF4-FFF2-40B4-BE49-F238E27FC236}">
              <a16:creationId xmlns:a16="http://schemas.microsoft.com/office/drawing/2014/main" id="{8AB2BB20-7F52-457D-B5D8-2EF0CBF9457A}"/>
            </a:ext>
          </a:extLst>
        </xdr:cNvPr>
        <xdr:cNvSpPr/>
      </xdr:nvSpPr>
      <xdr:spPr>
        <a:xfrm>
          <a:off x="0" y="6019800"/>
          <a:ext cx="7443149" cy="189491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・救急・周産期・小児医療に携わる医師や看護師等の使用分が対象です。一般外来等で使用するものと区別してください。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301625</xdr:colOff>
      <xdr:row>10</xdr:row>
      <xdr:rowOff>190500</xdr:rowOff>
    </xdr:from>
    <xdr:to>
      <xdr:col>24</xdr:col>
      <xdr:colOff>25400</xdr:colOff>
      <xdr:row>12</xdr:row>
      <xdr:rowOff>349250</xdr:rowOff>
    </xdr:to>
    <xdr:sp macro="" textlink="">
      <xdr:nvSpPr>
        <xdr:cNvPr id="2" name="正方形/長方形 1">
          <a:extLst>
            <a:ext uri="{FF2B5EF4-FFF2-40B4-BE49-F238E27FC236}">
              <a16:creationId xmlns:a16="http://schemas.microsoft.com/office/drawing/2014/main" id="{DDB3A277-A726-433D-950A-D518525CD959}"/>
            </a:ext>
          </a:extLst>
        </xdr:cNvPr>
        <xdr:cNvSpPr/>
      </xdr:nvSpPr>
      <xdr:spPr>
        <a:xfrm>
          <a:off x="7429500"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291352</xdr:colOff>
      <xdr:row>23</xdr:row>
      <xdr:rowOff>112060</xdr:rowOff>
    </xdr:from>
    <xdr:to>
      <xdr:col>28</xdr:col>
      <xdr:colOff>392205</xdr:colOff>
      <xdr:row>25</xdr:row>
      <xdr:rowOff>134472</xdr:rowOff>
    </xdr:to>
    <xdr:sp macro="" textlink="">
      <xdr:nvSpPr>
        <xdr:cNvPr id="2" name="吹き出し: 四角形 1">
          <a:extLst>
            <a:ext uri="{FF2B5EF4-FFF2-40B4-BE49-F238E27FC236}">
              <a16:creationId xmlns:a16="http://schemas.microsoft.com/office/drawing/2014/main" id="{445E9A1A-DC1F-4F5B-BFE1-E6EE98EE4684}"/>
            </a:ext>
          </a:extLst>
        </xdr:cNvPr>
        <xdr:cNvSpPr/>
      </xdr:nvSpPr>
      <xdr:spPr>
        <a:xfrm>
          <a:off x="7586381" y="574861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347382</xdr:colOff>
      <xdr:row>13</xdr:row>
      <xdr:rowOff>33618</xdr:rowOff>
    </xdr:from>
    <xdr:to>
      <xdr:col>30</xdr:col>
      <xdr:colOff>89646</xdr:colOff>
      <xdr:row>15</xdr:row>
      <xdr:rowOff>22412</xdr:rowOff>
    </xdr:to>
    <xdr:sp macro="" textlink="">
      <xdr:nvSpPr>
        <xdr:cNvPr id="3" name="吹き出し: 四角形 2">
          <a:extLst>
            <a:ext uri="{FF2B5EF4-FFF2-40B4-BE49-F238E27FC236}">
              <a16:creationId xmlns:a16="http://schemas.microsoft.com/office/drawing/2014/main" id="{12F3BA53-AF43-4101-8E59-270D5EC522E6}"/>
            </a:ext>
          </a:extLst>
        </xdr:cNvPr>
        <xdr:cNvSpPr/>
      </xdr:nvSpPr>
      <xdr:spPr>
        <a:xfrm>
          <a:off x="7642411" y="3238500"/>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180975</xdr:colOff>
      <xdr:row>35</xdr:row>
      <xdr:rowOff>238125</xdr:rowOff>
    </xdr:from>
    <xdr:to>
      <xdr:col>55</xdr:col>
      <xdr:colOff>9525</xdr:colOff>
      <xdr:row>42</xdr:row>
      <xdr:rowOff>47625</xdr:rowOff>
    </xdr:to>
    <xdr:sp macro="" textlink="">
      <xdr:nvSpPr>
        <xdr:cNvPr id="2" name="吹き出し: 四角形 1">
          <a:extLst>
            <a:ext uri="{FF2B5EF4-FFF2-40B4-BE49-F238E27FC236}">
              <a16:creationId xmlns:a16="http://schemas.microsoft.com/office/drawing/2014/main" id="{17D52F1C-ABBF-4477-A503-14E4E73B336A}"/>
            </a:ext>
          </a:extLst>
        </xdr:cNvPr>
        <xdr:cNvSpPr/>
      </xdr:nvSpPr>
      <xdr:spPr>
        <a:xfrm>
          <a:off x="6610350" y="8286750"/>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23</xdr:col>
      <xdr:colOff>66675</xdr:colOff>
      <xdr:row>0</xdr:row>
      <xdr:rowOff>85725</xdr:rowOff>
    </xdr:from>
    <xdr:to>
      <xdr:col>50</xdr:col>
      <xdr:colOff>180975</xdr:colOff>
      <xdr:row>3</xdr:row>
      <xdr:rowOff>85725</xdr:rowOff>
    </xdr:to>
    <xdr:sp macro="" textlink="">
      <xdr:nvSpPr>
        <xdr:cNvPr id="5" name="正方形/長方形 4">
          <a:extLst>
            <a:ext uri="{FF2B5EF4-FFF2-40B4-BE49-F238E27FC236}">
              <a16:creationId xmlns:a16="http://schemas.microsoft.com/office/drawing/2014/main" id="{3F859235-67F7-4D2C-B94A-94FB27AEC624}"/>
            </a:ext>
          </a:extLst>
        </xdr:cNvPr>
        <xdr:cNvSpPr/>
      </xdr:nvSpPr>
      <xdr:spPr>
        <a:xfrm>
          <a:off x="5981700" y="85725"/>
          <a:ext cx="7058025" cy="6667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28575</xdr:colOff>
      <xdr:row>8</xdr:row>
      <xdr:rowOff>0</xdr:rowOff>
    </xdr:from>
    <xdr:to>
      <xdr:col>39</xdr:col>
      <xdr:colOff>0</xdr:colOff>
      <xdr:row>9</xdr:row>
      <xdr:rowOff>238125</xdr:rowOff>
    </xdr:to>
    <xdr:sp macro="" textlink="">
      <xdr:nvSpPr>
        <xdr:cNvPr id="6" name="吹き出し: 四角形 5">
          <a:extLst>
            <a:ext uri="{FF2B5EF4-FFF2-40B4-BE49-F238E27FC236}">
              <a16:creationId xmlns:a16="http://schemas.microsoft.com/office/drawing/2014/main" id="{C3732D64-8714-4F8F-A076-FEA5245EF4F6}"/>
            </a:ext>
          </a:extLst>
        </xdr:cNvPr>
        <xdr:cNvSpPr/>
      </xdr:nvSpPr>
      <xdr:spPr>
        <a:xfrm>
          <a:off x="6200775" y="1914525"/>
          <a:ext cx="3829050" cy="485775"/>
        </a:xfrm>
        <a:prstGeom prst="wedgeRectCallout">
          <a:avLst>
            <a:gd name="adj1" fmla="val -59804"/>
            <a:gd name="adj2" fmla="val -2278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latin typeface="+mn-ea"/>
              <a:ea typeface="+mn-ea"/>
            </a:rPr>
            <a:t>記載不要です。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152400</xdr:colOff>
      <xdr:row>1</xdr:row>
      <xdr:rowOff>28575</xdr:rowOff>
    </xdr:from>
    <xdr:to>
      <xdr:col>42</xdr:col>
      <xdr:colOff>9525</xdr:colOff>
      <xdr:row>2</xdr:row>
      <xdr:rowOff>104775</xdr:rowOff>
    </xdr:to>
    <xdr:sp macro="" textlink="">
      <xdr:nvSpPr>
        <xdr:cNvPr id="2" name="吹き出し: 四角形 1">
          <a:extLst>
            <a:ext uri="{FF2B5EF4-FFF2-40B4-BE49-F238E27FC236}">
              <a16:creationId xmlns:a16="http://schemas.microsoft.com/office/drawing/2014/main" id="{935F7469-32D7-40E7-BEC0-94A61AA71743}"/>
            </a:ext>
          </a:extLst>
        </xdr:cNvPr>
        <xdr:cNvSpPr/>
      </xdr:nvSpPr>
      <xdr:spPr>
        <a:xfrm>
          <a:off x="6324600" y="27622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9525</xdr:colOff>
      <xdr:row>3</xdr:row>
      <xdr:rowOff>171450</xdr:rowOff>
    </xdr:from>
    <xdr:to>
      <xdr:col>33</xdr:col>
      <xdr:colOff>66675</xdr:colOff>
      <xdr:row>5</xdr:row>
      <xdr:rowOff>142875</xdr:rowOff>
    </xdr:to>
    <xdr:sp macro="" textlink="">
      <xdr:nvSpPr>
        <xdr:cNvPr id="3" name="吹き出し: 四角形 2">
          <a:extLst>
            <a:ext uri="{FF2B5EF4-FFF2-40B4-BE49-F238E27FC236}">
              <a16:creationId xmlns:a16="http://schemas.microsoft.com/office/drawing/2014/main" id="{4098CC2E-8743-46B1-8C91-BF115A9E4782}"/>
            </a:ext>
          </a:extLst>
        </xdr:cNvPr>
        <xdr:cNvSpPr/>
      </xdr:nvSpPr>
      <xdr:spPr>
        <a:xfrm>
          <a:off x="6181725" y="9144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95250</xdr:colOff>
      <xdr:row>15</xdr:row>
      <xdr:rowOff>47625</xdr:rowOff>
    </xdr:from>
    <xdr:to>
      <xdr:col>39</xdr:col>
      <xdr:colOff>66675</xdr:colOff>
      <xdr:row>20</xdr:row>
      <xdr:rowOff>95250</xdr:rowOff>
    </xdr:to>
    <xdr:sp macro="" textlink="">
      <xdr:nvSpPr>
        <xdr:cNvPr id="4" name="吹き出し: 四角形 3">
          <a:extLst>
            <a:ext uri="{FF2B5EF4-FFF2-40B4-BE49-F238E27FC236}">
              <a16:creationId xmlns:a16="http://schemas.microsoft.com/office/drawing/2014/main" id="{B556A56E-7473-4D22-866A-194EE4CED21D}"/>
            </a:ext>
          </a:extLst>
        </xdr:cNvPr>
        <xdr:cNvSpPr/>
      </xdr:nvSpPr>
      <xdr:spPr>
        <a:xfrm>
          <a:off x="6267450" y="376237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171450</xdr:colOff>
      <xdr:row>25</xdr:row>
      <xdr:rowOff>104775</xdr:rowOff>
    </xdr:from>
    <xdr:to>
      <xdr:col>39</xdr:col>
      <xdr:colOff>142875</xdr:colOff>
      <xdr:row>31</xdr:row>
      <xdr:rowOff>133350</xdr:rowOff>
    </xdr:to>
    <xdr:sp macro="" textlink="">
      <xdr:nvSpPr>
        <xdr:cNvPr id="5" name="吹き出し: 四角形 4">
          <a:extLst>
            <a:ext uri="{FF2B5EF4-FFF2-40B4-BE49-F238E27FC236}">
              <a16:creationId xmlns:a16="http://schemas.microsoft.com/office/drawing/2014/main" id="{C4460816-7990-46AC-BAF0-68E76C78B81E}"/>
            </a:ext>
          </a:extLst>
        </xdr:cNvPr>
        <xdr:cNvSpPr/>
      </xdr:nvSpPr>
      <xdr:spPr>
        <a:xfrm>
          <a:off x="6343650" y="62388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twoCellAnchor>
    <xdr:from>
      <xdr:col>0</xdr:col>
      <xdr:colOff>0</xdr:colOff>
      <xdr:row>6</xdr:row>
      <xdr:rowOff>133348</xdr:rowOff>
    </xdr:from>
    <xdr:to>
      <xdr:col>22</xdr:col>
      <xdr:colOff>228600</xdr:colOff>
      <xdr:row>16</xdr:row>
      <xdr:rowOff>228599</xdr:rowOff>
    </xdr:to>
    <xdr:sp macro="" textlink="">
      <xdr:nvSpPr>
        <xdr:cNvPr id="6" name="正方形/長方形 5">
          <a:extLst>
            <a:ext uri="{FF2B5EF4-FFF2-40B4-BE49-F238E27FC236}">
              <a16:creationId xmlns:a16="http://schemas.microsoft.com/office/drawing/2014/main" id="{84BA907D-13B6-4420-B857-E2195D4322CE}"/>
            </a:ext>
          </a:extLst>
        </xdr:cNvPr>
        <xdr:cNvSpPr/>
      </xdr:nvSpPr>
      <xdr:spPr>
        <a:xfrm>
          <a:off x="0" y="1619248"/>
          <a:ext cx="5886450" cy="2571751"/>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補助金の交付を受けられた方は、税務署への消費税等の</a:t>
          </a:r>
          <a:br>
            <a:rPr kumimoji="1" lang="en-US" altLang="ja-JP" sz="1600" b="1">
              <a:solidFill>
                <a:srgbClr val="FF0000"/>
              </a:solidFill>
            </a:rPr>
          </a:br>
          <a:r>
            <a:rPr kumimoji="1" lang="ja-JP" altLang="en-US" sz="1600" b="1">
              <a:solidFill>
                <a:srgbClr val="FF0000"/>
              </a:solidFill>
            </a:rPr>
            <a:t>　確定申告の後、「様式第７号（消費税等仕入控除税額報告</a:t>
          </a:r>
          <a:br>
            <a:rPr kumimoji="1" lang="en-US" altLang="ja-JP" sz="1600" b="1">
              <a:solidFill>
                <a:srgbClr val="FF0000"/>
              </a:solidFill>
            </a:rPr>
          </a:br>
          <a:r>
            <a:rPr kumimoji="1" lang="ja-JP" altLang="en-US" sz="1600" b="1">
              <a:solidFill>
                <a:srgbClr val="FF0000"/>
              </a:solidFill>
            </a:rPr>
            <a:t>　書）」の提出が義務づけられています。</a:t>
          </a:r>
          <a:br>
            <a:rPr kumimoji="1" lang="en-US" altLang="ja-JP" sz="1600" b="1">
              <a:solidFill>
                <a:srgbClr val="FF0000"/>
              </a:solidFill>
            </a:rPr>
          </a:br>
          <a:br>
            <a:rPr kumimoji="1" lang="en-US" altLang="ja-JP" sz="1600" b="1">
              <a:solidFill>
                <a:srgbClr val="FF0000"/>
              </a:solidFill>
            </a:rPr>
          </a:br>
          <a:r>
            <a:rPr kumimoji="1" lang="en-US" altLang="ja-JP" sz="1600" b="1">
              <a:solidFill>
                <a:srgbClr val="FF0000"/>
              </a:solidFill>
            </a:rPr>
            <a:t>※</a:t>
          </a:r>
          <a:r>
            <a:rPr kumimoji="1" lang="ja-JP" altLang="en-US" sz="1600" b="1">
              <a:solidFill>
                <a:srgbClr val="FF0000"/>
              </a:solidFill>
            </a:rPr>
            <a:t>詳細については、県ホームページ（</a:t>
          </a:r>
          <a:r>
            <a:rPr kumimoji="1" lang="en-US" altLang="ja-JP" sz="1600" b="1">
              <a:solidFill>
                <a:srgbClr val="FF0000"/>
              </a:solidFill>
            </a:rPr>
            <a:t>https://www.pref.nara.jp/61010.htm</a:t>
          </a:r>
          <a:r>
            <a:rPr kumimoji="1" lang="ja-JP" altLang="en-US" sz="1600" b="1">
              <a:solidFill>
                <a:srgbClr val="FF0000"/>
              </a:solidFill>
            </a:rPr>
            <a:t>）に掲載していますが、</a:t>
          </a:r>
          <a:br>
            <a:rPr kumimoji="1" lang="en-US" altLang="ja-JP" sz="1600" b="1">
              <a:solidFill>
                <a:srgbClr val="FF0000"/>
              </a:solidFill>
            </a:rPr>
          </a:br>
          <a:r>
            <a:rPr kumimoji="1" lang="ja-JP" altLang="en-US" sz="1600" b="1">
              <a:solidFill>
                <a:srgbClr val="FF0000"/>
              </a:solidFill>
            </a:rPr>
            <a:t>　追って県より連絡いたします。</a:t>
          </a:r>
          <a:br>
            <a:rPr kumimoji="1" lang="en-US" altLang="ja-JP" sz="1600" b="1">
              <a:solidFill>
                <a:srgbClr val="FF0000"/>
              </a:solidFill>
            </a:rPr>
          </a:br>
          <a:endParaRPr kumimoji="1" lang="en-US" altLang="ja-JP" sz="16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47625</xdr:colOff>
      <xdr:row>3</xdr:row>
      <xdr:rowOff>19050</xdr:rowOff>
    </xdr:from>
    <xdr:to>
      <xdr:col>33</xdr:col>
      <xdr:colOff>104775</xdr:colOff>
      <xdr:row>4</xdr:row>
      <xdr:rowOff>238125</xdr:rowOff>
    </xdr:to>
    <xdr:sp macro="" textlink="">
      <xdr:nvSpPr>
        <xdr:cNvPr id="2" name="吹き出し: 四角形 1">
          <a:extLst>
            <a:ext uri="{FF2B5EF4-FFF2-40B4-BE49-F238E27FC236}">
              <a16:creationId xmlns:a16="http://schemas.microsoft.com/office/drawing/2014/main" id="{1CE6C93C-21E2-4090-A168-CDB0E83C8530}"/>
            </a:ext>
          </a:extLst>
        </xdr:cNvPr>
        <xdr:cNvSpPr/>
      </xdr:nvSpPr>
      <xdr:spPr>
        <a:xfrm>
          <a:off x="6219825" y="762000"/>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xdr:row>
      <xdr:rowOff>9525</xdr:rowOff>
    </xdr:from>
    <xdr:to>
      <xdr:col>41</xdr:col>
      <xdr:colOff>228600</xdr:colOff>
      <xdr:row>2</xdr:row>
      <xdr:rowOff>85725</xdr:rowOff>
    </xdr:to>
    <xdr:sp macro="" textlink="">
      <xdr:nvSpPr>
        <xdr:cNvPr id="3" name="吹き出し: 四角形 2">
          <a:extLst>
            <a:ext uri="{FF2B5EF4-FFF2-40B4-BE49-F238E27FC236}">
              <a16:creationId xmlns:a16="http://schemas.microsoft.com/office/drawing/2014/main" id="{0ECD1847-00A9-4D9F-A307-F2F5BBED686B}"/>
            </a:ext>
          </a:extLst>
        </xdr:cNvPr>
        <xdr:cNvSpPr/>
      </xdr:nvSpPr>
      <xdr:spPr>
        <a:xfrm>
          <a:off x="6286500"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85725</xdr:colOff>
      <xdr:row>25</xdr:row>
      <xdr:rowOff>19050</xdr:rowOff>
    </xdr:from>
    <xdr:to>
      <xdr:col>38</xdr:col>
      <xdr:colOff>180975</xdr:colOff>
      <xdr:row>29</xdr:row>
      <xdr:rowOff>123825</xdr:rowOff>
    </xdr:to>
    <xdr:sp macro="" textlink="">
      <xdr:nvSpPr>
        <xdr:cNvPr id="4" name="吹き出し: 四角形 3">
          <a:extLst>
            <a:ext uri="{FF2B5EF4-FFF2-40B4-BE49-F238E27FC236}">
              <a16:creationId xmlns:a16="http://schemas.microsoft.com/office/drawing/2014/main" id="{ECC1600C-A077-4287-A1E4-828A01EC9256}"/>
            </a:ext>
          </a:extLst>
        </xdr:cNvPr>
        <xdr:cNvSpPr/>
      </xdr:nvSpPr>
      <xdr:spPr>
        <a:xfrm>
          <a:off x="6257925" y="5676900"/>
          <a:ext cx="3695700" cy="1009650"/>
        </a:xfrm>
        <a:prstGeom prst="wedgeRectCallout">
          <a:avLst>
            <a:gd name="adj1" fmla="val -58930"/>
            <a:gd name="adj2" fmla="val -8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85725</xdr:colOff>
      <xdr:row>7</xdr:row>
      <xdr:rowOff>0</xdr:rowOff>
    </xdr:from>
    <xdr:to>
      <xdr:col>50</xdr:col>
      <xdr:colOff>200025</xdr:colOff>
      <xdr:row>10</xdr:row>
      <xdr:rowOff>161925</xdr:rowOff>
    </xdr:to>
    <xdr:sp macro="" textlink="">
      <xdr:nvSpPr>
        <xdr:cNvPr id="5" name="正方形/長方形 4">
          <a:extLst>
            <a:ext uri="{FF2B5EF4-FFF2-40B4-BE49-F238E27FC236}">
              <a16:creationId xmlns:a16="http://schemas.microsoft.com/office/drawing/2014/main" id="{93B83C94-DC27-4EDD-A6C8-6ED32C756B51}"/>
            </a:ext>
          </a:extLst>
        </xdr:cNvPr>
        <xdr:cNvSpPr/>
      </xdr:nvSpPr>
      <xdr:spPr>
        <a:xfrm>
          <a:off x="6000750" y="1733550"/>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31</xdr:row>
      <xdr:rowOff>38100</xdr:rowOff>
    </xdr:from>
    <xdr:to>
      <xdr:col>38</xdr:col>
      <xdr:colOff>190500</xdr:colOff>
      <xdr:row>33</xdr:row>
      <xdr:rowOff>161925</xdr:rowOff>
    </xdr:to>
    <xdr:sp macro="" textlink="">
      <xdr:nvSpPr>
        <xdr:cNvPr id="6" name="吹き出し: 四角形 5">
          <a:extLst>
            <a:ext uri="{FF2B5EF4-FFF2-40B4-BE49-F238E27FC236}">
              <a16:creationId xmlns:a16="http://schemas.microsoft.com/office/drawing/2014/main" id="{6F24D088-445E-4DA3-AF41-9358940E1F35}"/>
            </a:ext>
          </a:extLst>
        </xdr:cNvPr>
        <xdr:cNvSpPr/>
      </xdr:nvSpPr>
      <xdr:spPr>
        <a:xfrm>
          <a:off x="6267450" y="703897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142875</xdr:colOff>
      <xdr:row>34</xdr:row>
      <xdr:rowOff>123825</xdr:rowOff>
    </xdr:from>
    <xdr:to>
      <xdr:col>37</xdr:col>
      <xdr:colOff>171450</xdr:colOff>
      <xdr:row>53</xdr:row>
      <xdr:rowOff>38100</xdr:rowOff>
    </xdr:to>
    <xdr:sp macro="" textlink="">
      <xdr:nvSpPr>
        <xdr:cNvPr id="7" name="正方形/長方形 6">
          <a:extLst>
            <a:ext uri="{FF2B5EF4-FFF2-40B4-BE49-F238E27FC236}">
              <a16:creationId xmlns:a16="http://schemas.microsoft.com/office/drawing/2014/main" id="{2809B931-20B3-471D-81E6-082149863E78}"/>
            </a:ext>
          </a:extLst>
        </xdr:cNvPr>
        <xdr:cNvSpPr/>
      </xdr:nvSpPr>
      <xdr:spPr>
        <a:xfrm>
          <a:off x="6315075" y="7829550"/>
          <a:ext cx="3371850" cy="4419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・所要額調書（別紙８－１）</a:t>
          </a:r>
          <a:endParaRPr kumimoji="1" lang="en-US" altLang="ja-JP" sz="1200" b="1">
            <a:solidFill>
              <a:srgbClr val="FF0000"/>
            </a:solidFill>
          </a:endParaRPr>
        </a:p>
        <a:p>
          <a:pPr algn="l"/>
          <a:r>
            <a:rPr kumimoji="1" lang="ja-JP" altLang="en-US" sz="1200" b="1">
              <a:solidFill>
                <a:srgbClr val="FF0000"/>
              </a:solidFill>
            </a:rPr>
            <a:t>・事業計画書（別紙８－２）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・購入予定物品一覧（別紙８－２附表）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2735035</xdr:colOff>
      <xdr:row>19</xdr:row>
      <xdr:rowOff>122465</xdr:rowOff>
    </xdr:from>
    <xdr:to>
      <xdr:col>8</xdr:col>
      <xdr:colOff>508907</xdr:colOff>
      <xdr:row>22</xdr:row>
      <xdr:rowOff>176894</xdr:rowOff>
    </xdr:to>
    <xdr:sp macro="" textlink="">
      <xdr:nvSpPr>
        <xdr:cNvPr id="2" name="吹き出し: 四角形 1">
          <a:extLst>
            <a:ext uri="{FF2B5EF4-FFF2-40B4-BE49-F238E27FC236}">
              <a16:creationId xmlns:a16="http://schemas.microsoft.com/office/drawing/2014/main" id="{EF2B5B09-FD40-4D5A-994D-647C667F1AC5}"/>
            </a:ext>
          </a:extLst>
        </xdr:cNvPr>
        <xdr:cNvSpPr/>
      </xdr:nvSpPr>
      <xdr:spPr>
        <a:xfrm>
          <a:off x="2911928" y="8994322"/>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2721428</xdr:colOff>
      <xdr:row>23</xdr:row>
      <xdr:rowOff>95250</xdr:rowOff>
    </xdr:from>
    <xdr:to>
      <xdr:col>8</xdr:col>
      <xdr:colOff>190500</xdr:colOff>
      <xdr:row>26</xdr:row>
      <xdr:rowOff>108857</xdr:rowOff>
    </xdr:to>
    <xdr:sp macro="" textlink="">
      <xdr:nvSpPr>
        <xdr:cNvPr id="3" name="吹き出し: 四角形 2">
          <a:extLst>
            <a:ext uri="{FF2B5EF4-FFF2-40B4-BE49-F238E27FC236}">
              <a16:creationId xmlns:a16="http://schemas.microsoft.com/office/drawing/2014/main" id="{4C13E52E-6310-476D-B21A-C17779217D0C}"/>
            </a:ext>
          </a:extLst>
        </xdr:cNvPr>
        <xdr:cNvSpPr/>
      </xdr:nvSpPr>
      <xdr:spPr>
        <a:xfrm>
          <a:off x="2898321" y="9443357"/>
          <a:ext cx="7239000" cy="748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）欄以外の項目は別紙８－２（変更）および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3429000</xdr:colOff>
      <xdr:row>8</xdr:row>
      <xdr:rowOff>54429</xdr:rowOff>
    </xdr:from>
    <xdr:to>
      <xdr:col>8</xdr:col>
      <xdr:colOff>2</xdr:colOff>
      <xdr:row>8</xdr:row>
      <xdr:rowOff>421822</xdr:rowOff>
    </xdr:to>
    <xdr:sp macro="" textlink="">
      <xdr:nvSpPr>
        <xdr:cNvPr id="4" name="吹き出し: 四角形 3">
          <a:extLst>
            <a:ext uri="{FF2B5EF4-FFF2-40B4-BE49-F238E27FC236}">
              <a16:creationId xmlns:a16="http://schemas.microsoft.com/office/drawing/2014/main" id="{D72E7A60-A5B7-45D1-946A-A649CA8741D4}"/>
            </a:ext>
          </a:extLst>
        </xdr:cNvPr>
        <xdr:cNvSpPr/>
      </xdr:nvSpPr>
      <xdr:spPr>
        <a:xfrm>
          <a:off x="3605893" y="321128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763680</xdr:colOff>
      <xdr:row>11</xdr:row>
      <xdr:rowOff>44823</xdr:rowOff>
    </xdr:from>
    <xdr:to>
      <xdr:col>23</xdr:col>
      <xdr:colOff>802340</xdr:colOff>
      <xdr:row>11</xdr:row>
      <xdr:rowOff>495299</xdr:rowOff>
    </xdr:to>
    <xdr:sp macro="" textlink="">
      <xdr:nvSpPr>
        <xdr:cNvPr id="3" name="吹き出し: 四角形 2">
          <a:extLst>
            <a:ext uri="{FF2B5EF4-FFF2-40B4-BE49-F238E27FC236}">
              <a16:creationId xmlns:a16="http://schemas.microsoft.com/office/drawing/2014/main" id="{ED762364-6A38-4DFB-AF13-0CF1CE081098}"/>
            </a:ext>
          </a:extLst>
        </xdr:cNvPr>
        <xdr:cNvSpPr/>
      </xdr:nvSpPr>
      <xdr:spPr>
        <a:xfrm>
          <a:off x="13863356" y="369794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246529</xdr:colOff>
      <xdr:row>12</xdr:row>
      <xdr:rowOff>493059</xdr:rowOff>
    </xdr:from>
    <xdr:to>
      <xdr:col>18</xdr:col>
      <xdr:colOff>168089</xdr:colOff>
      <xdr:row>14</xdr:row>
      <xdr:rowOff>123265</xdr:rowOff>
    </xdr:to>
    <xdr:sp macro="" textlink="">
      <xdr:nvSpPr>
        <xdr:cNvPr id="4" name="吹き出し: 四角形 3">
          <a:extLst>
            <a:ext uri="{FF2B5EF4-FFF2-40B4-BE49-F238E27FC236}">
              <a16:creationId xmlns:a16="http://schemas.microsoft.com/office/drawing/2014/main" id="{EAA821A0-0C4F-4E17-9333-98E69354F11A}"/>
            </a:ext>
          </a:extLst>
        </xdr:cNvPr>
        <xdr:cNvSpPr/>
      </xdr:nvSpPr>
      <xdr:spPr>
        <a:xfrm>
          <a:off x="13346205" y="469526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750794</xdr:colOff>
      <xdr:row>16</xdr:row>
      <xdr:rowOff>537883</xdr:rowOff>
    </xdr:from>
    <xdr:to>
      <xdr:col>23</xdr:col>
      <xdr:colOff>789454</xdr:colOff>
      <xdr:row>17</xdr:row>
      <xdr:rowOff>439270</xdr:rowOff>
    </xdr:to>
    <xdr:sp macro="" textlink="">
      <xdr:nvSpPr>
        <xdr:cNvPr id="5" name="吹き出し: 四角形 4">
          <a:extLst>
            <a:ext uri="{FF2B5EF4-FFF2-40B4-BE49-F238E27FC236}">
              <a16:creationId xmlns:a16="http://schemas.microsoft.com/office/drawing/2014/main" id="{965329B9-C331-46D2-B950-C1B35B33FA06}"/>
            </a:ext>
          </a:extLst>
        </xdr:cNvPr>
        <xdr:cNvSpPr/>
      </xdr:nvSpPr>
      <xdr:spPr>
        <a:xfrm>
          <a:off x="13850470" y="8034618"/>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605118</xdr:colOff>
      <xdr:row>9</xdr:row>
      <xdr:rowOff>89647</xdr:rowOff>
    </xdr:from>
    <xdr:to>
      <xdr:col>13</xdr:col>
      <xdr:colOff>637136</xdr:colOff>
      <xdr:row>9</xdr:row>
      <xdr:rowOff>457040</xdr:rowOff>
    </xdr:to>
    <xdr:sp macro="" textlink="">
      <xdr:nvSpPr>
        <xdr:cNvPr id="6" name="吹き出し: 四角形 5">
          <a:extLst>
            <a:ext uri="{FF2B5EF4-FFF2-40B4-BE49-F238E27FC236}">
              <a16:creationId xmlns:a16="http://schemas.microsoft.com/office/drawing/2014/main" id="{BF527BF5-0EB4-4DDB-8940-97982BE61314}"/>
            </a:ext>
          </a:extLst>
        </xdr:cNvPr>
        <xdr:cNvSpPr/>
      </xdr:nvSpPr>
      <xdr:spPr>
        <a:xfrm>
          <a:off x="6600265" y="2644588"/>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245533</xdr:colOff>
      <xdr:row>17</xdr:row>
      <xdr:rowOff>123825</xdr:rowOff>
    </xdr:from>
    <xdr:to>
      <xdr:col>24</xdr:col>
      <xdr:colOff>636058</xdr:colOff>
      <xdr:row>20</xdr:row>
      <xdr:rowOff>85725</xdr:rowOff>
    </xdr:to>
    <xdr:sp macro="" textlink="">
      <xdr:nvSpPr>
        <xdr:cNvPr id="3" name="正方形/長方形 2">
          <a:extLst>
            <a:ext uri="{FF2B5EF4-FFF2-40B4-BE49-F238E27FC236}">
              <a16:creationId xmlns:a16="http://schemas.microsoft.com/office/drawing/2014/main" id="{A360F0C6-9D8B-475F-B3C5-60AD529B0192}"/>
            </a:ext>
          </a:extLst>
        </xdr:cNvPr>
        <xdr:cNvSpPr/>
      </xdr:nvSpPr>
      <xdr:spPr>
        <a:xfrm>
          <a:off x="11999383" y="41814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264584</xdr:colOff>
      <xdr:row>21</xdr:row>
      <xdr:rowOff>219074</xdr:rowOff>
    </xdr:from>
    <xdr:to>
      <xdr:col>24</xdr:col>
      <xdr:colOff>664634</xdr:colOff>
      <xdr:row>26</xdr:row>
      <xdr:rowOff>9524</xdr:rowOff>
    </xdr:to>
    <xdr:sp macro="" textlink="">
      <xdr:nvSpPr>
        <xdr:cNvPr id="4" name="正方形/長方形 3">
          <a:extLst>
            <a:ext uri="{FF2B5EF4-FFF2-40B4-BE49-F238E27FC236}">
              <a16:creationId xmlns:a16="http://schemas.microsoft.com/office/drawing/2014/main" id="{830273C4-28DB-4E4C-A08A-A83B967BABF8}"/>
            </a:ext>
          </a:extLst>
        </xdr:cNvPr>
        <xdr:cNvSpPr/>
      </xdr:nvSpPr>
      <xdr:spPr>
        <a:xfrm>
          <a:off x="12018434" y="547687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264583</xdr:colOff>
      <xdr:row>27</xdr:row>
      <xdr:rowOff>19049</xdr:rowOff>
    </xdr:from>
    <xdr:to>
      <xdr:col>30</xdr:col>
      <xdr:colOff>45508</xdr:colOff>
      <xdr:row>34</xdr:row>
      <xdr:rowOff>180974</xdr:rowOff>
    </xdr:to>
    <xdr:sp macro="" textlink="">
      <xdr:nvSpPr>
        <xdr:cNvPr id="5" name="正方形/長方形 4">
          <a:extLst>
            <a:ext uri="{FF2B5EF4-FFF2-40B4-BE49-F238E27FC236}">
              <a16:creationId xmlns:a16="http://schemas.microsoft.com/office/drawing/2014/main" id="{CA85FFD4-64C3-4157-A8FB-C444F90ECE18}"/>
            </a:ext>
          </a:extLst>
        </xdr:cNvPr>
        <xdr:cNvSpPr/>
      </xdr:nvSpPr>
      <xdr:spPr>
        <a:xfrm>
          <a:off x="12018433" y="67151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723900</xdr:colOff>
      <xdr:row>5</xdr:row>
      <xdr:rowOff>180975</xdr:rowOff>
    </xdr:from>
    <xdr:ext cx="2375534" cy="992504"/>
    <xdr:sp macro="" textlink="">
      <xdr:nvSpPr>
        <xdr:cNvPr id="8" name="テキスト ボックス 7">
          <a:extLst>
            <a:ext uri="{FF2B5EF4-FFF2-40B4-BE49-F238E27FC236}">
              <a16:creationId xmlns:a16="http://schemas.microsoft.com/office/drawing/2014/main" id="{F82F2EA0-2A2F-48E6-9F0D-EAEB951646DD}"/>
            </a:ext>
          </a:extLst>
        </xdr:cNvPr>
        <xdr:cNvSpPr txBox="1"/>
      </xdr:nvSpPr>
      <xdr:spPr>
        <a:xfrm>
          <a:off x="8658225" y="125730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（２）個人防護具の申請は、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257175</xdr:colOff>
      <xdr:row>0</xdr:row>
      <xdr:rowOff>0</xdr:rowOff>
    </xdr:from>
    <xdr:to>
      <xdr:col>25</xdr:col>
      <xdr:colOff>57150</xdr:colOff>
      <xdr:row>15</xdr:row>
      <xdr:rowOff>227526</xdr:rowOff>
    </xdr:to>
    <xdr:pic>
      <xdr:nvPicPr>
        <xdr:cNvPr id="9" name="図 8">
          <a:extLst>
            <a:ext uri="{FF2B5EF4-FFF2-40B4-BE49-F238E27FC236}">
              <a16:creationId xmlns:a16="http://schemas.microsoft.com/office/drawing/2014/main" id="{70998490-A7B2-4358-B14A-39C4C44CA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11025" y="0"/>
          <a:ext cx="7134225" cy="3789876"/>
        </a:xfrm>
        <a:prstGeom prst="rect">
          <a:avLst/>
        </a:prstGeom>
      </xdr:spPr>
    </xdr:pic>
    <xdr:clientData/>
  </xdr:twoCellAnchor>
  <xdr:twoCellAnchor>
    <xdr:from>
      <xdr:col>14</xdr:col>
      <xdr:colOff>350308</xdr:colOff>
      <xdr:row>6</xdr:row>
      <xdr:rowOff>123825</xdr:rowOff>
    </xdr:from>
    <xdr:to>
      <xdr:col>16</xdr:col>
      <xdr:colOff>378883</xdr:colOff>
      <xdr:row>8</xdr:row>
      <xdr:rowOff>85725</xdr:rowOff>
    </xdr:to>
    <xdr:sp macro="" textlink="">
      <xdr:nvSpPr>
        <xdr:cNvPr id="10" name="円: 塗りつぶしなし 9">
          <a:extLst>
            <a:ext uri="{FF2B5EF4-FFF2-40B4-BE49-F238E27FC236}">
              <a16:creationId xmlns:a16="http://schemas.microsoft.com/office/drawing/2014/main" id="{6305D808-BC44-4B0C-887A-AF59E217A6B2}"/>
            </a:ext>
          </a:extLst>
        </xdr:cNvPr>
        <xdr:cNvSpPr/>
      </xdr:nvSpPr>
      <xdr:spPr>
        <a:xfrm>
          <a:off x="12104158"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228600</xdr:colOff>
      <xdr:row>8</xdr:row>
      <xdr:rowOff>200025</xdr:rowOff>
    </xdr:from>
    <xdr:to>
      <xdr:col>25</xdr:col>
      <xdr:colOff>66675</xdr:colOff>
      <xdr:row>12</xdr:row>
      <xdr:rowOff>238125</xdr:rowOff>
    </xdr:to>
    <xdr:sp macro="" textlink="">
      <xdr:nvSpPr>
        <xdr:cNvPr id="11" name="正方形/長方形 10">
          <a:extLst>
            <a:ext uri="{FF2B5EF4-FFF2-40B4-BE49-F238E27FC236}">
              <a16:creationId xmlns:a16="http://schemas.microsoft.com/office/drawing/2014/main" id="{27D1AB74-F7A1-4EA5-8EB8-65320B802E8D}"/>
            </a:ext>
          </a:extLst>
        </xdr:cNvPr>
        <xdr:cNvSpPr/>
      </xdr:nvSpPr>
      <xdr:spPr>
        <a:xfrm>
          <a:off x="11982450"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254000</xdr:colOff>
      <xdr:row>10</xdr:row>
      <xdr:rowOff>31750</xdr:rowOff>
    </xdr:from>
    <xdr:to>
      <xdr:col>23</xdr:col>
      <xdr:colOff>644525</xdr:colOff>
      <xdr:row>12</xdr:row>
      <xdr:rowOff>190500</xdr:rowOff>
    </xdr:to>
    <xdr:sp macro="" textlink="">
      <xdr:nvSpPr>
        <xdr:cNvPr id="2" name="正方形/長方形 1">
          <a:extLst>
            <a:ext uri="{FF2B5EF4-FFF2-40B4-BE49-F238E27FC236}">
              <a16:creationId xmlns:a16="http://schemas.microsoft.com/office/drawing/2014/main" id="{C1322E7E-C4D2-4236-A4E6-5BE525A11082}"/>
            </a:ext>
          </a:extLst>
        </xdr:cNvPr>
        <xdr:cNvSpPr/>
      </xdr:nvSpPr>
      <xdr:spPr>
        <a:xfrm>
          <a:off x="7381875" y="2682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235323</xdr:colOff>
      <xdr:row>24</xdr:row>
      <xdr:rowOff>22413</xdr:rowOff>
    </xdr:from>
    <xdr:to>
      <xdr:col>28</xdr:col>
      <xdr:colOff>336176</xdr:colOff>
      <xdr:row>26</xdr:row>
      <xdr:rowOff>22413</xdr:rowOff>
    </xdr:to>
    <xdr:sp macro="" textlink="">
      <xdr:nvSpPr>
        <xdr:cNvPr id="2" name="吹き出し: 四角形 1">
          <a:extLst>
            <a:ext uri="{FF2B5EF4-FFF2-40B4-BE49-F238E27FC236}">
              <a16:creationId xmlns:a16="http://schemas.microsoft.com/office/drawing/2014/main" id="{D263740F-5A01-4341-B70F-80E9A6B3EF0E}"/>
            </a:ext>
          </a:extLst>
        </xdr:cNvPr>
        <xdr:cNvSpPr/>
      </xdr:nvSpPr>
      <xdr:spPr>
        <a:xfrm>
          <a:off x="7530352" y="588308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313764</xdr:colOff>
      <xdr:row>13</xdr:row>
      <xdr:rowOff>22412</xdr:rowOff>
    </xdr:from>
    <xdr:to>
      <xdr:col>30</xdr:col>
      <xdr:colOff>56028</xdr:colOff>
      <xdr:row>15</xdr:row>
      <xdr:rowOff>11206</xdr:rowOff>
    </xdr:to>
    <xdr:sp macro="" textlink="">
      <xdr:nvSpPr>
        <xdr:cNvPr id="3" name="吹き出し: 四角形 2">
          <a:extLst>
            <a:ext uri="{FF2B5EF4-FFF2-40B4-BE49-F238E27FC236}">
              <a16:creationId xmlns:a16="http://schemas.microsoft.com/office/drawing/2014/main" id="{6DB7F35E-564E-4657-8722-FEFED9F91EDC}"/>
            </a:ext>
          </a:extLst>
        </xdr:cNvPr>
        <xdr:cNvSpPr/>
      </xdr:nvSpPr>
      <xdr:spPr>
        <a:xfrm>
          <a:off x="7608793" y="3227294"/>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278465</xdr:colOff>
      <xdr:row>18</xdr:row>
      <xdr:rowOff>257736</xdr:rowOff>
    </xdr:from>
    <xdr:to>
      <xdr:col>29</xdr:col>
      <xdr:colOff>334495</xdr:colOff>
      <xdr:row>25</xdr:row>
      <xdr:rowOff>168090</xdr:rowOff>
    </xdr:to>
    <xdr:sp macro="" textlink="">
      <xdr:nvSpPr>
        <xdr:cNvPr id="2" name="吹き出し: 四角形 1">
          <a:extLst>
            <a:ext uri="{FF2B5EF4-FFF2-40B4-BE49-F238E27FC236}">
              <a16:creationId xmlns:a16="http://schemas.microsoft.com/office/drawing/2014/main" id="{8EC90339-1B73-4BAA-8BCC-D6A32EDF29F0}"/>
            </a:ext>
          </a:extLst>
        </xdr:cNvPr>
        <xdr:cNvSpPr/>
      </xdr:nvSpPr>
      <xdr:spPr>
        <a:xfrm>
          <a:off x="8245847" y="4863354"/>
          <a:ext cx="4762501" cy="2028265"/>
        </a:xfrm>
        <a:prstGeom prst="wedgeRectCallout">
          <a:avLst>
            <a:gd name="adj1" fmla="val -70272"/>
            <a:gd name="adj2" fmla="val 314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22</xdr:col>
      <xdr:colOff>31939</xdr:colOff>
      <xdr:row>29</xdr:row>
      <xdr:rowOff>22411</xdr:rowOff>
    </xdr:from>
    <xdr:to>
      <xdr:col>30</xdr:col>
      <xdr:colOff>428627</xdr:colOff>
      <xdr:row>31</xdr:row>
      <xdr:rowOff>158786</xdr:rowOff>
    </xdr:to>
    <xdr:sp macro="" textlink="">
      <xdr:nvSpPr>
        <xdr:cNvPr id="4" name="吹き出し: 四角形 3">
          <a:extLst>
            <a:ext uri="{FF2B5EF4-FFF2-40B4-BE49-F238E27FC236}">
              <a16:creationId xmlns:a16="http://schemas.microsoft.com/office/drawing/2014/main" id="{11506591-CE8D-4D1F-B280-55B3B4F3468C}"/>
            </a:ext>
          </a:extLst>
        </xdr:cNvPr>
        <xdr:cNvSpPr/>
      </xdr:nvSpPr>
      <xdr:spPr>
        <a:xfrm>
          <a:off x="7999321" y="7956176"/>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24</xdr:col>
      <xdr:colOff>123825</xdr:colOff>
      <xdr:row>18</xdr:row>
      <xdr:rowOff>219075</xdr:rowOff>
    </xdr:from>
    <xdr:to>
      <xdr:col>53</xdr:col>
      <xdr:colOff>31041</xdr:colOff>
      <xdr:row>20</xdr:row>
      <xdr:rowOff>206973</xdr:rowOff>
    </xdr:to>
    <xdr:sp macro="" textlink="">
      <xdr:nvSpPr>
        <xdr:cNvPr id="2" name="吹き出し: 四角形 1">
          <a:extLst>
            <a:ext uri="{FF2B5EF4-FFF2-40B4-BE49-F238E27FC236}">
              <a16:creationId xmlns:a16="http://schemas.microsoft.com/office/drawing/2014/main" id="{840ADC44-9ED1-4960-AB44-131923B8BA16}"/>
            </a:ext>
          </a:extLst>
        </xdr:cNvPr>
        <xdr:cNvSpPr/>
      </xdr:nvSpPr>
      <xdr:spPr>
        <a:xfrm>
          <a:off x="6296025" y="4400550"/>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Y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0" width="8.75" style="6"/>
    <col min="11" max="11" width="8.75" style="174"/>
    <col min="26" max="16384" width="8.75" style="6"/>
  </cols>
  <sheetData>
    <row r="1" spans="2:13" customFormat="1" ht="27" customHeight="1">
      <c r="B1" s="271" t="s">
        <v>261</v>
      </c>
      <c r="C1" s="271"/>
      <c r="D1" s="272" t="s">
        <v>336</v>
      </c>
      <c r="E1" s="272"/>
      <c r="F1" s="272"/>
      <c r="G1" s="272"/>
      <c r="H1" s="272"/>
      <c r="I1" s="272"/>
      <c r="J1" s="272"/>
      <c r="K1" s="174"/>
    </row>
    <row r="2" spans="2:13" customFormat="1">
      <c r="I2" s="116"/>
      <c r="J2" s="116" t="s">
        <v>343</v>
      </c>
      <c r="K2" s="174"/>
    </row>
    <row r="3" spans="2:13">
      <c r="B3" s="253" t="s">
        <v>92</v>
      </c>
      <c r="C3" s="253"/>
      <c r="D3" s="5"/>
      <c r="E3" s="5"/>
      <c r="F3" s="5"/>
      <c r="G3" s="5"/>
      <c r="H3" s="5"/>
      <c r="I3" s="5"/>
      <c r="J3" s="5"/>
    </row>
    <row r="4" spans="2:13" ht="34.9" customHeight="1">
      <c r="B4" s="7" t="s">
        <v>93</v>
      </c>
      <c r="C4" s="7"/>
      <c r="D4" s="5"/>
      <c r="E4" s="5"/>
      <c r="F4" s="5"/>
      <c r="G4" s="5"/>
      <c r="H4" s="5"/>
      <c r="I4" s="5"/>
      <c r="J4" s="5"/>
    </row>
    <row r="5" spans="2:13" ht="34.9" customHeight="1">
      <c r="B5" s="254" t="s">
        <v>94</v>
      </c>
      <c r="C5" s="255"/>
      <c r="D5" s="256"/>
      <c r="E5" s="257"/>
      <c r="F5" s="257"/>
      <c r="G5" s="257"/>
      <c r="H5" s="257"/>
      <c r="I5" s="257"/>
      <c r="J5" s="257"/>
    </row>
    <row r="6" spans="2:13" ht="34.9" customHeight="1">
      <c r="B6" s="254" t="s">
        <v>95</v>
      </c>
      <c r="C6" s="255"/>
      <c r="D6" s="256"/>
      <c r="E6" s="257"/>
      <c r="F6" s="257"/>
      <c r="G6" s="257"/>
      <c r="H6" s="257"/>
      <c r="I6" s="257"/>
      <c r="J6" s="257"/>
      <c r="K6" s="175" t="s">
        <v>306</v>
      </c>
      <c r="L6" s="176"/>
      <c r="M6" s="176"/>
    </row>
    <row r="7" spans="2:13" ht="34.9" customHeight="1">
      <c r="B7" s="254" t="s">
        <v>96</v>
      </c>
      <c r="C7" s="255"/>
      <c r="D7" s="256"/>
      <c r="E7" s="257"/>
      <c r="F7" s="257"/>
      <c r="G7" s="257"/>
      <c r="H7" s="257"/>
      <c r="I7" s="257"/>
      <c r="J7" s="257"/>
      <c r="K7" s="175" t="s">
        <v>307</v>
      </c>
      <c r="L7" s="176"/>
      <c r="M7" s="176"/>
    </row>
    <row r="8" spans="2:13" ht="34.9" customHeight="1">
      <c r="B8" s="267" t="s">
        <v>71</v>
      </c>
      <c r="C8" s="255"/>
      <c r="D8" s="256"/>
      <c r="E8" s="257"/>
      <c r="F8" s="257"/>
      <c r="G8" s="257"/>
      <c r="H8" s="257"/>
      <c r="I8" s="257"/>
      <c r="J8" s="257"/>
      <c r="K8" s="175" t="s">
        <v>308</v>
      </c>
    </row>
    <row r="9" spans="2:13" ht="34.9" customHeight="1">
      <c r="B9" s="267" t="s">
        <v>105</v>
      </c>
      <c r="C9" s="255"/>
      <c r="D9" s="256"/>
      <c r="E9" s="257"/>
      <c r="F9" s="257"/>
      <c r="G9" s="257"/>
      <c r="H9" s="257"/>
      <c r="I9" s="257"/>
      <c r="J9" s="257"/>
    </row>
    <row r="10" spans="2:13" ht="34.9" customHeight="1">
      <c r="B10" s="268" t="s">
        <v>192</v>
      </c>
      <c r="C10" s="269"/>
      <c r="D10" s="270"/>
      <c r="E10" s="260"/>
      <c r="F10" s="260"/>
      <c r="G10" s="260"/>
      <c r="H10" s="260"/>
      <c r="I10" s="260"/>
      <c r="J10" s="260"/>
      <c r="K10" s="175" t="s">
        <v>309</v>
      </c>
    </row>
    <row r="11" spans="2:13" ht="34.9" customHeight="1">
      <c r="B11" s="281" t="s">
        <v>97</v>
      </c>
      <c r="C11" s="280" t="s">
        <v>98</v>
      </c>
      <c r="D11" s="265"/>
      <c r="E11" s="261"/>
      <c r="F11" s="262"/>
      <c r="G11" s="263"/>
      <c r="H11" s="8" t="s">
        <v>75</v>
      </c>
      <c r="I11" s="262"/>
      <c r="J11" s="263"/>
    </row>
    <row r="12" spans="2:13" ht="34.9" customHeight="1">
      <c r="B12" s="281"/>
      <c r="C12" s="264" t="s">
        <v>99</v>
      </c>
      <c r="D12" s="265"/>
      <c r="E12" s="260"/>
      <c r="F12" s="260"/>
      <c r="G12" s="260"/>
      <c r="H12" s="260"/>
      <c r="I12" s="260"/>
      <c r="J12" s="260"/>
    </row>
    <row r="13" spans="2:13" ht="34.9" customHeight="1">
      <c r="B13" s="281"/>
      <c r="C13" s="264" t="s">
        <v>100</v>
      </c>
      <c r="D13" s="265"/>
      <c r="E13" s="261"/>
      <c r="F13" s="262"/>
      <c r="G13" s="262"/>
      <c r="H13" s="262"/>
      <c r="I13" s="262"/>
      <c r="J13" s="263"/>
      <c r="K13" s="175" t="s">
        <v>310</v>
      </c>
    </row>
    <row r="14" spans="2:13" ht="40.15" customHeight="1">
      <c r="B14" s="281"/>
      <c r="C14" s="254" t="s">
        <v>101</v>
      </c>
      <c r="D14" s="256"/>
      <c r="E14" s="266"/>
      <c r="F14" s="260"/>
      <c r="G14" s="260"/>
      <c r="H14" s="260"/>
      <c r="I14" s="260"/>
      <c r="J14" s="260"/>
      <c r="K14" s="175" t="s">
        <v>311</v>
      </c>
    </row>
    <row r="15" spans="2:13" ht="34.9" customHeight="1">
      <c r="B15" s="258" t="s">
        <v>102</v>
      </c>
      <c r="C15" s="259"/>
      <c r="D15" s="10" t="s">
        <v>103</v>
      </c>
      <c r="E15" s="260"/>
      <c r="F15" s="260"/>
      <c r="G15" s="260"/>
      <c r="H15" s="260"/>
      <c r="I15" s="260"/>
      <c r="J15" s="260"/>
    </row>
    <row r="16" spans="2:13" ht="34.9" customHeight="1">
      <c r="B16" s="259"/>
      <c r="C16" s="259"/>
      <c r="D16" s="10" t="s">
        <v>74</v>
      </c>
      <c r="E16" s="260"/>
      <c r="F16" s="260"/>
      <c r="G16" s="260"/>
      <c r="H16" s="260"/>
      <c r="I16" s="260"/>
      <c r="J16" s="260"/>
    </row>
    <row r="17" spans="2:11" ht="34.9" customHeight="1">
      <c r="B17" s="259"/>
      <c r="C17" s="259"/>
      <c r="D17" s="11" t="s">
        <v>104</v>
      </c>
      <c r="E17" s="261"/>
      <c r="F17" s="262"/>
      <c r="G17" s="262"/>
      <c r="H17" s="262"/>
      <c r="I17" s="262"/>
      <c r="J17" s="263"/>
    </row>
    <row r="18" spans="2:11" ht="34.9" customHeight="1">
      <c r="B18" s="273" t="s">
        <v>265</v>
      </c>
      <c r="C18" s="273"/>
      <c r="D18" s="10" t="s">
        <v>139</v>
      </c>
      <c r="E18" s="260"/>
      <c r="F18" s="260"/>
      <c r="G18" s="260"/>
      <c r="H18" s="260"/>
      <c r="I18" s="260"/>
      <c r="J18" s="260"/>
    </row>
    <row r="19" spans="2:11" ht="34.9" customHeight="1">
      <c r="B19" s="273"/>
      <c r="C19" s="273"/>
      <c r="D19" s="10" t="s">
        <v>140</v>
      </c>
      <c r="E19" s="260"/>
      <c r="F19" s="260"/>
      <c r="G19" s="260"/>
      <c r="H19" s="260"/>
      <c r="I19" s="260"/>
      <c r="J19" s="260"/>
    </row>
    <row r="20" spans="2:11" ht="34.9" customHeight="1">
      <c r="B20" s="273"/>
      <c r="C20" s="273"/>
      <c r="D20" s="10" t="s">
        <v>141</v>
      </c>
      <c r="E20" s="274"/>
      <c r="F20" s="275"/>
      <c r="G20" s="276" t="s">
        <v>266</v>
      </c>
      <c r="H20" s="277"/>
      <c r="I20" s="278"/>
      <c r="J20" s="279"/>
    </row>
    <row r="21" spans="2:11" ht="34.9" customHeight="1">
      <c r="B21" s="273"/>
      <c r="C21" s="273"/>
      <c r="D21" s="9" t="s">
        <v>143</v>
      </c>
      <c r="E21" s="260"/>
      <c r="F21" s="260"/>
      <c r="G21" s="260"/>
      <c r="H21" s="260"/>
      <c r="I21" s="260"/>
      <c r="J21" s="260"/>
      <c r="K21" s="175" t="s">
        <v>312</v>
      </c>
    </row>
    <row r="22" spans="2:11" ht="34.9" customHeight="1">
      <c r="B22" s="273"/>
      <c r="C22" s="273"/>
      <c r="D22" s="11" t="s">
        <v>142</v>
      </c>
      <c r="E22" s="261"/>
      <c r="F22" s="262"/>
      <c r="G22" s="262"/>
      <c r="H22" s="262"/>
      <c r="I22" s="262"/>
      <c r="J22" s="263"/>
    </row>
  </sheetData>
  <sheetProtection algorithmName="SHA-512" hashValue="JlkJirJaR2+B6H3YlEObXHwbiK7WZ7TMN0aGhvp1G4sClwAONqQquEL6ehvsBTffTqCiFth8sUGZBoU1n+lCaQ==" saltValue="w6kmYrDRVNh9LRgpKTuimA==" spinCount="100000" sheet="1" selectLockedCells="1"/>
  <mergeCells count="3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 ref="E10:J10"/>
    <mergeCell ref="B6:D6"/>
    <mergeCell ref="E6:J6"/>
    <mergeCell ref="B7:D7"/>
    <mergeCell ref="E7:J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s>
  <phoneticPr fontId="3"/>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DC4"/>
  <sheetViews>
    <sheetView workbookViewId="0">
      <selection activeCell="A4" sqref="A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3" width="8.75" style="6"/>
    <col min="44" max="44" width="9.5" style="6" bestFit="1" customWidth="1"/>
    <col min="45" max="45" width="8.875" style="6" bestFit="1" customWidth="1"/>
    <col min="46" max="51" width="9.375" style="6" bestFit="1" customWidth="1"/>
    <col min="52" max="53" width="9.375" style="6" customWidth="1"/>
    <col min="54" max="71" width="8.75" style="6"/>
    <col min="72" max="72" width="10.375" style="6" bestFit="1" customWidth="1"/>
    <col min="73" max="76" width="8.75" style="6"/>
    <col min="77" max="77" width="9.375" style="6" bestFit="1" customWidth="1"/>
    <col min="78" max="78" width="8.75" style="6"/>
    <col min="79" max="86" width="9.375" style="6" bestFit="1" customWidth="1"/>
    <col min="87" max="88" width="9.375" style="6" customWidth="1"/>
    <col min="89" max="98" width="8.75" style="6"/>
    <col min="99" max="99" width="10.375" style="6" bestFit="1" customWidth="1"/>
    <col min="100" max="16384" width="8.75" style="6"/>
  </cols>
  <sheetData>
    <row r="2" spans="1:107">
      <c r="A2" s="79"/>
      <c r="B2" s="79"/>
      <c r="C2" s="79"/>
      <c r="D2" s="79"/>
      <c r="E2" s="79"/>
      <c r="F2" s="79"/>
      <c r="G2" s="79" t="s">
        <v>97</v>
      </c>
      <c r="H2" s="79"/>
      <c r="I2" s="79"/>
      <c r="J2" s="79"/>
      <c r="K2" s="79"/>
      <c r="L2" s="79" t="s">
        <v>112</v>
      </c>
      <c r="M2" s="79"/>
      <c r="N2" s="79"/>
      <c r="O2" s="79" t="s">
        <v>149</v>
      </c>
      <c r="P2" s="79"/>
      <c r="Q2" s="79"/>
      <c r="R2" s="79"/>
      <c r="S2" s="79"/>
      <c r="T2" s="79"/>
      <c r="U2" s="80" t="s">
        <v>48</v>
      </c>
      <c r="V2" s="80"/>
      <c r="W2" s="80"/>
      <c r="X2" s="80"/>
      <c r="Y2" s="80"/>
      <c r="Z2" s="80"/>
      <c r="AA2" s="80"/>
      <c r="AB2" s="80"/>
      <c r="AC2" s="80"/>
      <c r="AD2" s="80"/>
      <c r="AE2" s="80"/>
      <c r="AF2" s="80"/>
      <c r="AG2" s="80"/>
      <c r="AH2" s="80"/>
      <c r="AI2" s="80"/>
      <c r="AJ2" s="80"/>
      <c r="AK2" s="80"/>
      <c r="AL2" s="80"/>
      <c r="AM2" s="80"/>
      <c r="AN2" s="80"/>
      <c r="AO2" s="80"/>
      <c r="AP2" s="81" t="s">
        <v>50</v>
      </c>
      <c r="AQ2" s="81"/>
      <c r="AR2" s="81"/>
      <c r="AS2" s="81"/>
      <c r="AT2" s="81"/>
      <c r="AU2" s="81"/>
      <c r="AV2" s="81"/>
      <c r="AW2" s="81"/>
      <c r="AX2" s="81"/>
      <c r="AY2" s="81"/>
      <c r="AZ2" s="81"/>
      <c r="BA2" s="81"/>
      <c r="BB2" s="81"/>
      <c r="BC2" s="81"/>
      <c r="BD2" s="81"/>
      <c r="BE2" s="81"/>
      <c r="BF2" s="81"/>
      <c r="BG2" s="81"/>
      <c r="BH2" s="81"/>
      <c r="BI2" s="81"/>
      <c r="BJ2" s="81"/>
      <c r="BK2" s="94" t="s">
        <v>156</v>
      </c>
      <c r="BL2" s="94"/>
      <c r="BM2" s="94"/>
      <c r="BN2" s="94"/>
      <c r="BO2" s="94"/>
      <c r="BP2" s="94"/>
      <c r="BQ2" s="94"/>
      <c r="BR2" s="94"/>
      <c r="BS2" s="95" t="s">
        <v>164</v>
      </c>
      <c r="BT2" s="95"/>
      <c r="BU2" s="95"/>
      <c r="BV2" s="95"/>
      <c r="BW2" s="82" t="s">
        <v>51</v>
      </c>
      <c r="BX2" s="82"/>
      <c r="BY2" s="82"/>
      <c r="BZ2" s="82"/>
      <c r="CA2" s="82"/>
      <c r="CB2" s="82"/>
      <c r="CC2" s="82"/>
      <c r="CD2" s="82"/>
      <c r="CE2" s="82"/>
      <c r="CF2" s="82"/>
      <c r="CG2" s="82"/>
      <c r="CH2" s="82"/>
      <c r="CI2" s="82"/>
      <c r="CJ2" s="82"/>
      <c r="CK2" s="82"/>
      <c r="CL2" s="82"/>
      <c r="CM2" s="82"/>
      <c r="CN2" s="82"/>
      <c r="CO2" s="82"/>
      <c r="CP2" s="82"/>
      <c r="CQ2" s="82"/>
      <c r="CR2" s="82"/>
      <c r="CS2" s="82"/>
      <c r="CT2" s="96" t="s">
        <v>167</v>
      </c>
      <c r="CU2" s="96"/>
      <c r="CV2" s="96"/>
      <c r="CW2" s="96"/>
      <c r="CX2" s="97" t="s">
        <v>170</v>
      </c>
      <c r="CY2" s="97"/>
      <c r="CZ2" s="97"/>
      <c r="DA2" s="97"/>
      <c r="DB2" s="97"/>
      <c r="DC2" s="97"/>
    </row>
    <row r="3" spans="1:107">
      <c r="A3" s="79" t="s">
        <v>94</v>
      </c>
      <c r="B3" s="79" t="s">
        <v>95</v>
      </c>
      <c r="C3" s="79" t="s">
        <v>96</v>
      </c>
      <c r="D3" s="79" t="s">
        <v>71</v>
      </c>
      <c r="E3" s="79" t="s">
        <v>105</v>
      </c>
      <c r="F3" s="79" t="s">
        <v>111</v>
      </c>
      <c r="G3" s="79" t="s">
        <v>98</v>
      </c>
      <c r="H3" s="79" t="s">
        <v>30</v>
      </c>
      <c r="I3" s="79" t="s">
        <v>114</v>
      </c>
      <c r="J3" s="79" t="s">
        <v>115</v>
      </c>
      <c r="K3" s="79" t="s">
        <v>113</v>
      </c>
      <c r="L3" s="79" t="s">
        <v>103</v>
      </c>
      <c r="M3" s="79" t="s">
        <v>74</v>
      </c>
      <c r="N3" s="79" t="s">
        <v>104</v>
      </c>
      <c r="O3" s="79" t="s">
        <v>150</v>
      </c>
      <c r="P3" s="79" t="s">
        <v>151</v>
      </c>
      <c r="Q3" s="79" t="s">
        <v>152</v>
      </c>
      <c r="R3" s="79" t="s">
        <v>153</v>
      </c>
      <c r="S3" s="79" t="s">
        <v>154</v>
      </c>
      <c r="T3" s="79" t="s">
        <v>155</v>
      </c>
      <c r="U3" s="80" t="s">
        <v>49</v>
      </c>
      <c r="V3" s="80" t="s">
        <v>116</v>
      </c>
      <c r="W3" s="80" t="s">
        <v>0</v>
      </c>
      <c r="X3" s="80" t="s">
        <v>1</v>
      </c>
      <c r="Y3" s="80" t="s">
        <v>2</v>
      </c>
      <c r="Z3" s="80" t="s">
        <v>3</v>
      </c>
      <c r="AA3" s="80" t="s">
        <v>4</v>
      </c>
      <c r="AB3" s="80" t="s">
        <v>5</v>
      </c>
      <c r="AC3" s="80" t="s">
        <v>6</v>
      </c>
      <c r="AD3" s="80" t="s">
        <v>7</v>
      </c>
      <c r="AE3" s="80" t="s">
        <v>190</v>
      </c>
      <c r="AF3" s="80" t="s">
        <v>255</v>
      </c>
      <c r="AG3" s="80" t="s">
        <v>256</v>
      </c>
      <c r="AH3" s="80" t="s">
        <v>77</v>
      </c>
      <c r="AI3" s="80" t="s">
        <v>78</v>
      </c>
      <c r="AJ3" s="80" t="s">
        <v>79</v>
      </c>
      <c r="AK3" s="80" t="s">
        <v>257</v>
      </c>
      <c r="AL3" s="80" t="s">
        <v>258</v>
      </c>
      <c r="AM3" s="80" t="s">
        <v>273</v>
      </c>
      <c r="AN3" s="80" t="s">
        <v>275</v>
      </c>
      <c r="AO3" s="80" t="s">
        <v>274</v>
      </c>
      <c r="AP3" s="81" t="s">
        <v>49</v>
      </c>
      <c r="AQ3" s="81" t="s">
        <v>116</v>
      </c>
      <c r="AR3" s="81" t="s">
        <v>0</v>
      </c>
      <c r="AS3" s="81" t="s">
        <v>1</v>
      </c>
      <c r="AT3" s="81" t="s">
        <v>2</v>
      </c>
      <c r="AU3" s="81" t="s">
        <v>3</v>
      </c>
      <c r="AV3" s="81" t="s">
        <v>4</v>
      </c>
      <c r="AW3" s="81" t="s">
        <v>5</v>
      </c>
      <c r="AX3" s="81" t="s">
        <v>6</v>
      </c>
      <c r="AY3" s="81" t="s">
        <v>7</v>
      </c>
      <c r="AZ3" s="81" t="s">
        <v>190</v>
      </c>
      <c r="BA3" s="81" t="s">
        <v>255</v>
      </c>
      <c r="BB3" s="81" t="s">
        <v>256</v>
      </c>
      <c r="BC3" s="81" t="s">
        <v>77</v>
      </c>
      <c r="BD3" s="81" t="s">
        <v>78</v>
      </c>
      <c r="BE3" s="81" t="s">
        <v>79</v>
      </c>
      <c r="BF3" s="81" t="s">
        <v>257</v>
      </c>
      <c r="BG3" s="81" t="s">
        <v>258</v>
      </c>
      <c r="BH3" s="81" t="s">
        <v>273</v>
      </c>
      <c r="BI3" s="81" t="s">
        <v>275</v>
      </c>
      <c r="BJ3" s="81" t="s">
        <v>274</v>
      </c>
      <c r="BK3" s="94" t="s">
        <v>49</v>
      </c>
      <c r="BL3" s="94" t="s">
        <v>157</v>
      </c>
      <c r="BM3" s="94" t="s">
        <v>158</v>
      </c>
      <c r="BN3" s="94" t="s">
        <v>159</v>
      </c>
      <c r="BO3" s="94" t="s">
        <v>160</v>
      </c>
      <c r="BP3" s="94" t="s">
        <v>161</v>
      </c>
      <c r="BQ3" s="94" t="s">
        <v>162</v>
      </c>
      <c r="BR3" s="94" t="s">
        <v>163</v>
      </c>
      <c r="BS3" s="95" t="s">
        <v>165</v>
      </c>
      <c r="BT3" s="95" t="s">
        <v>166</v>
      </c>
      <c r="BU3" s="95" t="s">
        <v>158</v>
      </c>
      <c r="BV3" s="95" t="s">
        <v>159</v>
      </c>
      <c r="BW3" s="82" t="s">
        <v>49</v>
      </c>
      <c r="BX3" s="82" t="s">
        <v>117</v>
      </c>
      <c r="BY3" s="82" t="s">
        <v>0</v>
      </c>
      <c r="BZ3" s="82" t="s">
        <v>1</v>
      </c>
      <c r="CA3" s="82" t="s">
        <v>2</v>
      </c>
      <c r="CB3" s="82" t="s">
        <v>20</v>
      </c>
      <c r="CC3" s="82" t="s">
        <v>4</v>
      </c>
      <c r="CD3" s="82" t="s">
        <v>5</v>
      </c>
      <c r="CE3" s="82" t="s">
        <v>6</v>
      </c>
      <c r="CF3" s="82" t="s">
        <v>7</v>
      </c>
      <c r="CG3" s="82" t="s">
        <v>21</v>
      </c>
      <c r="CH3" s="82" t="s">
        <v>22</v>
      </c>
      <c r="CI3" s="82" t="s">
        <v>191</v>
      </c>
      <c r="CJ3" s="82" t="s">
        <v>255</v>
      </c>
      <c r="CK3" s="82" t="s">
        <v>256</v>
      </c>
      <c r="CL3" s="82" t="s">
        <v>77</v>
      </c>
      <c r="CM3" s="82" t="s">
        <v>78</v>
      </c>
      <c r="CN3" s="82" t="s">
        <v>79</v>
      </c>
      <c r="CO3" s="82" t="s">
        <v>257</v>
      </c>
      <c r="CP3" s="82" t="s">
        <v>258</v>
      </c>
      <c r="CQ3" s="82" t="s">
        <v>276</v>
      </c>
      <c r="CR3" s="82" t="s">
        <v>277</v>
      </c>
      <c r="CS3" s="82" t="s">
        <v>278</v>
      </c>
      <c r="CT3" s="96" t="s">
        <v>165</v>
      </c>
      <c r="CU3" s="96" t="s">
        <v>166</v>
      </c>
      <c r="CV3" s="96" t="s">
        <v>168</v>
      </c>
      <c r="CW3" s="96" t="s">
        <v>169</v>
      </c>
      <c r="CX3" s="97" t="s">
        <v>171</v>
      </c>
      <c r="CY3" s="97" t="s">
        <v>172</v>
      </c>
      <c r="CZ3" s="97" t="s">
        <v>168</v>
      </c>
      <c r="DA3" s="97" t="s">
        <v>169</v>
      </c>
      <c r="DB3" s="97" t="s">
        <v>174</v>
      </c>
      <c r="DC3" s="97" t="s">
        <v>173</v>
      </c>
    </row>
    <row r="4" spans="1:107">
      <c r="A4" s="83">
        <f>基本情報!E5</f>
        <v>0</v>
      </c>
      <c r="B4" s="83">
        <f>基本情報!E6</f>
        <v>0</v>
      </c>
      <c r="C4" s="83">
        <f>基本情報!E7</f>
        <v>0</v>
      </c>
      <c r="D4" s="83">
        <f>基本情報!E8</f>
        <v>0</v>
      </c>
      <c r="E4" s="83">
        <f>基本情報!E9</f>
        <v>0</v>
      </c>
      <c r="F4" s="83">
        <f>基本情報!E10</f>
        <v>0</v>
      </c>
      <c r="G4" s="83">
        <f>基本情報!E11</f>
        <v>0</v>
      </c>
      <c r="H4" s="83">
        <f>基本情報!I11</f>
        <v>0</v>
      </c>
      <c r="I4" s="83">
        <f>基本情報!E12</f>
        <v>0</v>
      </c>
      <c r="J4" s="83">
        <f>基本情報!E13</f>
        <v>0</v>
      </c>
      <c r="K4" s="83">
        <f>基本情報!E14</f>
        <v>0</v>
      </c>
      <c r="L4" s="6">
        <f>基本情報!E15</f>
        <v>0</v>
      </c>
      <c r="M4" s="83">
        <f>基本情報!E16</f>
        <v>0</v>
      </c>
      <c r="N4" s="83">
        <f>基本情報!E17</f>
        <v>0</v>
      </c>
      <c r="O4" s="93">
        <f>基本情報!E18</f>
        <v>0</v>
      </c>
      <c r="P4" s="93">
        <f>基本情報!E19</f>
        <v>0</v>
      </c>
      <c r="Q4" s="93">
        <f>基本情報!E20</f>
        <v>0</v>
      </c>
      <c r="R4" s="93">
        <f>基本情報!I20</f>
        <v>0</v>
      </c>
      <c r="S4" s="83">
        <f>基本情報!E21</f>
        <v>0</v>
      </c>
      <c r="T4" s="83">
        <f>基本情報!E22</f>
        <v>0</v>
      </c>
      <c r="U4" s="6">
        <f>'様式第１号（交付申請書）'!Q2</f>
        <v>0</v>
      </c>
      <c r="V4" s="84" t="str">
        <f>'様式第１号（交付申請書）'!Q3</f>
        <v>令和6年　月　　日</v>
      </c>
      <c r="W4" s="59">
        <f>'別紙8-1-2（新規）'!C17</f>
        <v>0</v>
      </c>
      <c r="X4" s="59">
        <f>'別紙8-1-2（新規）'!D17</f>
        <v>0</v>
      </c>
      <c r="Y4" s="59">
        <f>'別紙8-1-2（新規）'!E17</f>
        <v>0</v>
      </c>
      <c r="Z4" s="59">
        <f>'別紙8-1-2（新規）'!F17</f>
        <v>0</v>
      </c>
      <c r="AA4" s="59">
        <f>'別紙8-1-2（新規）'!G17</f>
        <v>0</v>
      </c>
      <c r="AB4" s="59">
        <f>'別紙8-1-2（新規）'!H17</f>
        <v>0</v>
      </c>
      <c r="AC4" s="59">
        <f>'別紙8-1-2（新規）'!I17</f>
        <v>0</v>
      </c>
      <c r="AD4" s="59">
        <f>'別紙8-1-2（新規）'!J17</f>
        <v>0</v>
      </c>
      <c r="AE4" s="59">
        <f>'別紙8-2-2（新規）'!M9</f>
        <v>0</v>
      </c>
      <c r="AF4" s="59">
        <f>'別紙8-2-2（新規）'!M11</f>
        <v>0</v>
      </c>
      <c r="AG4" s="6" t="e">
        <f>#REF!</f>
        <v>#REF!</v>
      </c>
      <c r="AH4" s="6" t="e">
        <f>#REF!</f>
        <v>#REF!</v>
      </c>
      <c r="AI4" s="6" t="e">
        <f>#REF!</f>
        <v>#REF!</v>
      </c>
      <c r="AJ4" s="6" t="e">
        <f>#REF!</f>
        <v>#REF!</v>
      </c>
      <c r="AK4" s="6" t="e">
        <f>#REF!</f>
        <v>#REF!</v>
      </c>
      <c r="AL4" s="6" t="e">
        <f>#REF!</f>
        <v>#REF!</v>
      </c>
      <c r="AM4" s="6">
        <f>'補助条件確認書（新規）'!R14</f>
        <v>0</v>
      </c>
      <c r="AN4" s="6">
        <f>'補助条件確認書（新規）'!R19</f>
        <v>0</v>
      </c>
      <c r="AO4" s="6">
        <f>'補助条件確認書（新規）'!R24</f>
        <v>0</v>
      </c>
      <c r="AP4" s="6">
        <f>'様式第２号（変更申請書）'!Q2</f>
        <v>0</v>
      </c>
      <c r="AQ4" s="84" t="str">
        <f>'様式第２号（変更申請書）'!Q3</f>
        <v>令和５年　月　　日</v>
      </c>
      <c r="AR4" s="59">
        <f>'別紙8-1（変更）'!C17</f>
        <v>0</v>
      </c>
      <c r="AS4" s="59">
        <f>'別紙8-1（変更）'!D17</f>
        <v>0</v>
      </c>
      <c r="AT4" s="59">
        <f>'別紙8-1（変更）'!E17</f>
        <v>0</v>
      </c>
      <c r="AU4" s="59">
        <f>'別紙8-1（変更）'!F17</f>
        <v>0</v>
      </c>
      <c r="AV4" s="59">
        <f>'別紙8-1（変更）'!G17</f>
        <v>0</v>
      </c>
      <c r="AW4" s="59">
        <f>'別紙8-1（変更）'!H17</f>
        <v>0</v>
      </c>
      <c r="AX4" s="59">
        <f>'別紙8-1（変更）'!I17</f>
        <v>0</v>
      </c>
      <c r="AY4" s="59">
        <f>'別紙8-1（変更）'!J17</f>
        <v>0</v>
      </c>
      <c r="AZ4" s="59">
        <f>'別紙8-2（変更）'!M9</f>
        <v>0</v>
      </c>
      <c r="BA4" s="59">
        <f>'別紙8-2（変更）'!M11</f>
        <v>0</v>
      </c>
      <c r="BB4" s="6" t="e">
        <f>#REF!</f>
        <v>#REF!</v>
      </c>
      <c r="BC4" s="6" t="e">
        <f>#REF!</f>
        <v>#REF!</v>
      </c>
      <c r="BD4" s="6" t="e">
        <f>#REF!</f>
        <v>#REF!</v>
      </c>
      <c r="BE4" s="6" t="e">
        <f>#REF!</f>
        <v>#REF!</v>
      </c>
      <c r="BF4" s="6" t="e">
        <f>#REF!</f>
        <v>#REF!</v>
      </c>
      <c r="BG4" s="6" t="e">
        <f>#REF!</f>
        <v>#REF!</v>
      </c>
      <c r="BH4" s="6">
        <f>'補助条件確認書（変更）'!R14</f>
        <v>0</v>
      </c>
      <c r="BI4" s="6">
        <f>'補助条件確認書（変更）'!R19</f>
        <v>0</v>
      </c>
      <c r="BJ4" s="6">
        <f>'補助条件確認書（変更）'!R24</f>
        <v>0</v>
      </c>
      <c r="BK4" s="6">
        <f>'様式第３号（中止廃止申請）'!Q2</f>
        <v>0</v>
      </c>
      <c r="BL4" s="84" t="str">
        <f>'様式第３号（中止廃止申請）'!Q3</f>
        <v>令和５年　月　　日</v>
      </c>
      <c r="BM4" s="6" t="str">
        <f>'様式第３号（中止廃止申請）'!C17</f>
        <v>令和５年　月　　日</v>
      </c>
      <c r="BN4" s="6" t="str">
        <f>"地医第"&amp;'様式第３号（中止廃止申請）'!L17&amp;"号の"&amp;'様式第３号（中止廃止申請）'!P17</f>
        <v>地医第号の</v>
      </c>
      <c r="BO4" s="6">
        <f>'様式第３号（中止廃止申請）'!I29</f>
        <v>0</v>
      </c>
      <c r="BP4" s="6" t="str">
        <f>'様式第３号（中止廃止申請）'!I35</f>
        <v>令和５年　月　　日</v>
      </c>
      <c r="BQ4" s="6" t="str">
        <f>'様式第３号（中止廃止申請）'!Q35</f>
        <v>令和５年　月　　日</v>
      </c>
      <c r="BR4" s="6" t="str">
        <f>'様式第３号（中止廃止申請）'!I37</f>
        <v>令和５年　月　　日</v>
      </c>
      <c r="BS4" s="6" t="str">
        <f>'様式第４号（概算払請求書）'!E21</f>
        <v>令和５年　月　　日</v>
      </c>
      <c r="BT4" s="85">
        <f>'様式第４号（概算払請求書）'!I6</f>
        <v>0</v>
      </c>
      <c r="BU4" s="6" t="str">
        <f>'様式第４号（概算払請求書）'!E9</f>
        <v>令和５年　月　　日</v>
      </c>
      <c r="BV4" s="6" t="str">
        <f>"地医第"&amp;'様式第４号（概算払請求書）'!N9&amp;"号の"&amp;'様式第４号（概算払請求書）'!R9</f>
        <v>地医第号の</v>
      </c>
      <c r="BW4" s="6">
        <f>'様式第５号（実績報告書）'!Q2</f>
        <v>0</v>
      </c>
      <c r="BX4" s="84" t="str">
        <f>'様式第５号（実績報告書）'!Q3</f>
        <v>令和6年　月　　日</v>
      </c>
      <c r="BY4" s="85">
        <f>'別紙8-3-2'!C17</f>
        <v>0</v>
      </c>
      <c r="BZ4" s="85">
        <f>'別紙8-3-2'!D17</f>
        <v>0</v>
      </c>
      <c r="CA4" s="85">
        <f>'別紙8-3-2'!E17</f>
        <v>0</v>
      </c>
      <c r="CB4" s="85">
        <f>'別紙8-3-2'!F17</f>
        <v>0</v>
      </c>
      <c r="CC4" s="85">
        <f>'別紙8-3-2'!G17</f>
        <v>0</v>
      </c>
      <c r="CD4" s="85">
        <f>'別紙8-3-2'!H17</f>
        <v>0</v>
      </c>
      <c r="CE4" s="85">
        <f>'別紙8-3-2'!I17</f>
        <v>0</v>
      </c>
      <c r="CF4" s="85">
        <f>'別紙8-3-2'!J17</f>
        <v>0</v>
      </c>
      <c r="CG4" s="85">
        <f>'別紙8-3-2'!K17</f>
        <v>0</v>
      </c>
      <c r="CH4" s="85">
        <f>'別紙8-3-2'!L17</f>
        <v>0</v>
      </c>
      <c r="CI4" s="85">
        <f>'別紙8-4-2'!M9</f>
        <v>0</v>
      </c>
      <c r="CJ4" s="85">
        <f>'別紙8-4-2'!M11</f>
        <v>0</v>
      </c>
      <c r="CK4" s="6" t="e">
        <f>#REF!</f>
        <v>#REF!</v>
      </c>
      <c r="CL4" s="6" t="e">
        <f>#REF!</f>
        <v>#REF!</v>
      </c>
      <c r="CM4" s="6" t="e">
        <f>#REF!</f>
        <v>#REF!</v>
      </c>
      <c r="CN4" s="6" t="e">
        <f>#REF!</f>
        <v>#REF!</v>
      </c>
      <c r="CO4" s="6" t="e">
        <f>#REF!</f>
        <v>#REF!</v>
      </c>
      <c r="CP4" s="85" t="e">
        <f>#REF!</f>
        <v>#REF!</v>
      </c>
      <c r="CQ4" s="6" t="str">
        <f>'補助条件確認書（実績）'!R14</f>
        <v xml:space="preserve"> </v>
      </c>
      <c r="CR4" s="6" t="str">
        <f>'補助条件確認書（実績）'!R19</f>
        <v xml:space="preserve"> </v>
      </c>
      <c r="CS4" s="6" t="str">
        <f>'補助条件確認書（実績）'!R24</f>
        <v xml:space="preserve"> </v>
      </c>
      <c r="CT4" s="6" t="str">
        <f>'様式第６号（請求書）'!E22</f>
        <v>令和6年　月　　日</v>
      </c>
      <c r="CU4" s="85">
        <f>'様式第６号（請求書）'!I6</f>
        <v>0</v>
      </c>
      <c r="CV4" s="6" t="str">
        <f>'様式第６号（請求書）'!E9</f>
        <v>令和6年　月　　日</v>
      </c>
      <c r="CW4" s="6" t="str">
        <f>"地医第"&amp;'様式第６号（請求書）'!N9&amp;"号の"&amp;'様式第６号（請求書）'!R9</f>
        <v>地医第41号の</v>
      </c>
      <c r="CX4" s="6">
        <f>'様式第７号（消費税仕入控除）'!Q2</f>
        <v>0</v>
      </c>
      <c r="CY4" s="84" t="str">
        <f>'様式第７号（消費税仕入控除）'!Q3</f>
        <v>令和　年　月　　日</v>
      </c>
      <c r="CZ4" s="6" t="str">
        <f>'様式第７号（消費税仕入控除）'!C16</f>
        <v>令和５年　月　　日</v>
      </c>
      <c r="DA4" s="6" t="str">
        <f>"地医第"&amp;'様式第７号（消費税仕入控除）'!L16&amp;"号の"&amp;'様式第７号（消費税仕入控除）'!P16</f>
        <v>地医第号の</v>
      </c>
      <c r="DB4" s="85">
        <f>'様式第７号（消費税仕入控除）'!J30</f>
        <v>0</v>
      </c>
      <c r="DC4" s="85">
        <f>'様式第７号（消費税仕入控除）'!J35</f>
        <v>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7200-5099-4DD9-BC56-E1C0B4C42311}">
  <sheetPr>
    <tabColor rgb="FF92D050"/>
    <pageSetUpPr fitToPage="1"/>
  </sheetPr>
  <dimension ref="B1:J30"/>
  <sheetViews>
    <sheetView showGridLines="0" view="pageBreakPreview" topLeftCell="A2" zoomScaleNormal="100" zoomScaleSheetLayoutView="100" workbookViewId="0">
      <selection activeCell="C19" sqref="C19"/>
    </sheetView>
  </sheetViews>
  <sheetFormatPr defaultRowHeight="18.75"/>
  <cols>
    <col min="1" max="1" width="3.875" customWidth="1"/>
    <col min="2" max="2" width="14" customWidth="1"/>
    <col min="3" max="3" width="11.375" customWidth="1"/>
    <col min="8" max="8" width="10.75" customWidth="1"/>
    <col min="9" max="9" width="17.5" customWidth="1"/>
    <col min="10" max="10" width="25.75" customWidth="1"/>
    <col min="11" max="11" width="3.875" customWidth="1"/>
  </cols>
  <sheetData>
    <row r="1" spans="2:10" ht="32.25" customHeight="1">
      <c r="B1" s="291" t="s">
        <v>345</v>
      </c>
      <c r="C1" s="291"/>
      <c r="D1" s="291"/>
      <c r="E1" s="291"/>
      <c r="F1" s="291"/>
      <c r="G1" s="291"/>
      <c r="H1" s="291"/>
      <c r="I1" s="291"/>
      <c r="J1" s="291"/>
    </row>
    <row r="2" spans="2:10" ht="19.5" thickBot="1"/>
    <row r="3" spans="2:10" ht="29.25" customHeight="1">
      <c r="B3" s="292" t="s">
        <v>346</v>
      </c>
      <c r="C3" s="293"/>
      <c r="D3" s="293"/>
      <c r="E3" s="294">
        <f>基本情報!E8</f>
        <v>0</v>
      </c>
      <c r="F3" s="294"/>
      <c r="G3" s="294"/>
      <c r="H3" s="294"/>
      <c r="I3" s="294"/>
      <c r="J3" s="295"/>
    </row>
    <row r="4" spans="2:10" ht="29.25" customHeight="1" thickBot="1">
      <c r="B4" s="296" t="s">
        <v>347</v>
      </c>
      <c r="C4" s="297"/>
      <c r="D4" s="297"/>
      <c r="E4" s="298" t="s">
        <v>400</v>
      </c>
      <c r="F4" s="298"/>
      <c r="G4" s="298"/>
      <c r="H4" s="298"/>
      <c r="I4" s="298"/>
      <c r="J4" s="299"/>
    </row>
    <row r="5" spans="2:10" ht="19.5" thickBot="1"/>
    <row r="6" spans="2:10" ht="25.5" customHeight="1">
      <c r="B6" s="198"/>
      <c r="C6" s="300" t="s">
        <v>348</v>
      </c>
      <c r="D6" s="302" t="s">
        <v>349</v>
      </c>
      <c r="E6" s="303"/>
      <c r="F6" s="303"/>
      <c r="G6" s="303"/>
      <c r="H6" s="303"/>
      <c r="I6" s="304"/>
      <c r="J6" s="305" t="s">
        <v>8</v>
      </c>
    </row>
    <row r="7" spans="2:10">
      <c r="B7" s="199"/>
      <c r="C7" s="301"/>
      <c r="D7" s="200" t="s">
        <v>350</v>
      </c>
      <c r="E7" s="200" t="s">
        <v>351</v>
      </c>
      <c r="F7" s="200" t="s">
        <v>352</v>
      </c>
      <c r="G7" s="200" t="s">
        <v>353</v>
      </c>
      <c r="H7" s="200" t="s">
        <v>354</v>
      </c>
      <c r="I7" s="200" t="s">
        <v>355</v>
      </c>
      <c r="J7" s="306"/>
    </row>
    <row r="8" spans="2:10" ht="34.5" customHeight="1" thickBot="1">
      <c r="B8" s="201"/>
      <c r="C8" s="202">
        <f>SUM(C19:C30)</f>
        <v>0</v>
      </c>
      <c r="D8" s="202">
        <f>SUM(D19:D30)</f>
        <v>0</v>
      </c>
      <c r="E8" s="202">
        <f t="shared" ref="E8:G8" si="0">SUM(E19:E30)</f>
        <v>0</v>
      </c>
      <c r="F8" s="202">
        <f t="shared" si="0"/>
        <v>0</v>
      </c>
      <c r="G8" s="202">
        <f t="shared" si="0"/>
        <v>0</v>
      </c>
      <c r="H8" s="202">
        <f>SUM(H19:H30)</f>
        <v>0</v>
      </c>
      <c r="I8" s="202">
        <f>SUM(I19:I30)</f>
        <v>0</v>
      </c>
      <c r="J8" s="203"/>
    </row>
    <row r="9" spans="2:10" ht="19.5" thickBot="1">
      <c r="B9" s="204"/>
      <c r="C9" s="204"/>
      <c r="D9" s="204"/>
      <c r="E9" s="204"/>
      <c r="F9" s="204"/>
      <c r="G9" s="204"/>
      <c r="H9" s="204"/>
      <c r="I9" s="204"/>
      <c r="J9" s="204"/>
    </row>
    <row r="10" spans="2:10" ht="30.75" customHeight="1">
      <c r="B10" s="282" t="s">
        <v>356</v>
      </c>
      <c r="C10" s="284" t="s">
        <v>357</v>
      </c>
      <c r="D10" s="286" t="s">
        <v>358</v>
      </c>
      <c r="E10" s="287"/>
      <c r="F10" s="287"/>
      <c r="G10" s="287"/>
      <c r="H10" s="287"/>
      <c r="I10" s="288"/>
      <c r="J10" s="289" t="s">
        <v>8</v>
      </c>
    </row>
    <row r="11" spans="2:10" ht="19.5" customHeight="1" thickBot="1">
      <c r="B11" s="283"/>
      <c r="C11" s="285"/>
      <c r="D11" s="205" t="s">
        <v>350</v>
      </c>
      <c r="E11" s="205" t="s">
        <v>351</v>
      </c>
      <c r="F11" s="205" t="s">
        <v>352</v>
      </c>
      <c r="G11" s="205" t="s">
        <v>353</v>
      </c>
      <c r="H11" s="205" t="s">
        <v>354</v>
      </c>
      <c r="I11" s="206" t="s">
        <v>355</v>
      </c>
      <c r="J11" s="290"/>
    </row>
    <row r="12" spans="2:10" ht="39.75" customHeight="1">
      <c r="B12" s="207" t="s">
        <v>359</v>
      </c>
      <c r="C12" s="208"/>
      <c r="D12" s="208"/>
      <c r="E12" s="208"/>
      <c r="F12" s="208"/>
      <c r="G12" s="208"/>
      <c r="H12" s="208"/>
      <c r="I12" s="209"/>
      <c r="J12" s="210"/>
    </row>
    <row r="13" spans="2:10" ht="39">
      <c r="B13" s="211" t="s">
        <v>360</v>
      </c>
      <c r="C13" s="208"/>
      <c r="D13" s="208"/>
      <c r="E13" s="208"/>
      <c r="F13" s="208"/>
      <c r="G13" s="208"/>
      <c r="H13" s="208"/>
      <c r="I13" s="209"/>
      <c r="J13" s="210"/>
    </row>
    <row r="14" spans="2:10" ht="39">
      <c r="B14" s="211" t="s">
        <v>361</v>
      </c>
      <c r="C14" s="208"/>
      <c r="D14" s="208"/>
      <c r="E14" s="208"/>
      <c r="F14" s="208"/>
      <c r="G14" s="208"/>
      <c r="H14" s="208"/>
      <c r="I14" s="209"/>
      <c r="J14" s="210"/>
    </row>
    <row r="15" spans="2:10" ht="39">
      <c r="B15" s="211" t="s">
        <v>362</v>
      </c>
      <c r="C15" s="208"/>
      <c r="D15" s="208"/>
      <c r="E15" s="208"/>
      <c r="F15" s="208"/>
      <c r="G15" s="208"/>
      <c r="H15" s="208"/>
      <c r="I15" s="209"/>
      <c r="J15" s="210"/>
    </row>
    <row r="16" spans="2:10" ht="39">
      <c r="B16" s="211" t="s">
        <v>363</v>
      </c>
      <c r="C16" s="208"/>
      <c r="D16" s="208"/>
      <c r="E16" s="208"/>
      <c r="F16" s="208"/>
      <c r="G16" s="208"/>
      <c r="H16" s="208"/>
      <c r="I16" s="209"/>
      <c r="J16" s="210"/>
    </row>
    <row r="17" spans="2:10" ht="39">
      <c r="B17" s="211" t="s">
        <v>364</v>
      </c>
      <c r="C17" s="208"/>
      <c r="D17" s="208"/>
      <c r="E17" s="208"/>
      <c r="F17" s="208"/>
      <c r="G17" s="208"/>
      <c r="H17" s="208"/>
      <c r="I17" s="209"/>
      <c r="J17" s="210"/>
    </row>
    <row r="18" spans="2:10" ht="39">
      <c r="B18" s="211" t="s">
        <v>365</v>
      </c>
      <c r="C18" s="208"/>
      <c r="D18" s="208"/>
      <c r="E18" s="208"/>
      <c r="F18" s="208"/>
      <c r="G18" s="208"/>
      <c r="H18" s="208"/>
      <c r="I18" s="209"/>
      <c r="J18" s="210"/>
    </row>
    <row r="19" spans="2:10" ht="39">
      <c r="B19" s="211" t="s">
        <v>366</v>
      </c>
      <c r="C19" s="212"/>
      <c r="D19" s="212"/>
      <c r="E19" s="212"/>
      <c r="F19" s="212"/>
      <c r="G19" s="212"/>
      <c r="H19" s="212"/>
      <c r="I19" s="213"/>
      <c r="J19" s="214"/>
    </row>
    <row r="20" spans="2:10" ht="39">
      <c r="B20" s="211" t="s">
        <v>367</v>
      </c>
      <c r="C20" s="212"/>
      <c r="D20" s="212"/>
      <c r="E20" s="212"/>
      <c r="F20" s="212"/>
      <c r="G20" s="212"/>
      <c r="H20" s="212"/>
      <c r="I20" s="213"/>
      <c r="J20" s="214"/>
    </row>
    <row r="21" spans="2:10" ht="39">
      <c r="B21" s="211" t="s">
        <v>368</v>
      </c>
      <c r="C21" s="212"/>
      <c r="D21" s="212"/>
      <c r="E21" s="212"/>
      <c r="F21" s="212"/>
      <c r="G21" s="212"/>
      <c r="H21" s="212"/>
      <c r="I21" s="213"/>
      <c r="J21" s="214"/>
    </row>
    <row r="22" spans="2:10" ht="39">
      <c r="B22" s="211" t="s">
        <v>369</v>
      </c>
      <c r="C22" s="212"/>
      <c r="D22" s="212"/>
      <c r="E22" s="212"/>
      <c r="F22" s="212"/>
      <c r="G22" s="212"/>
      <c r="H22" s="212"/>
      <c r="I22" s="213"/>
      <c r="J22" s="214"/>
    </row>
    <row r="23" spans="2:10" ht="39">
      <c r="B23" s="211" t="s">
        <v>370</v>
      </c>
      <c r="C23" s="212"/>
      <c r="D23" s="212"/>
      <c r="E23" s="212"/>
      <c r="F23" s="212"/>
      <c r="G23" s="212"/>
      <c r="H23" s="212"/>
      <c r="I23" s="213"/>
      <c r="J23" s="214"/>
    </row>
    <row r="24" spans="2:10" ht="39">
      <c r="B24" s="211" t="s">
        <v>371</v>
      </c>
      <c r="C24" s="212"/>
      <c r="D24" s="212"/>
      <c r="E24" s="212"/>
      <c r="F24" s="212"/>
      <c r="G24" s="212"/>
      <c r="H24" s="212"/>
      <c r="I24" s="213"/>
      <c r="J24" s="214"/>
    </row>
    <row r="25" spans="2:10" ht="39">
      <c r="B25" s="211" t="s">
        <v>372</v>
      </c>
      <c r="C25" s="212"/>
      <c r="D25" s="212"/>
      <c r="E25" s="212"/>
      <c r="F25" s="212"/>
      <c r="G25" s="212"/>
      <c r="H25" s="212"/>
      <c r="I25" s="213"/>
      <c r="J25" s="214"/>
    </row>
    <row r="26" spans="2:10" ht="39">
      <c r="B26" s="211" t="s">
        <v>373</v>
      </c>
      <c r="C26" s="212"/>
      <c r="D26" s="212"/>
      <c r="E26" s="212"/>
      <c r="F26" s="212"/>
      <c r="G26" s="212"/>
      <c r="H26" s="212"/>
      <c r="I26" s="213"/>
      <c r="J26" s="214"/>
    </row>
    <row r="27" spans="2:10" ht="39">
      <c r="B27" s="211" t="s">
        <v>374</v>
      </c>
      <c r="C27" s="212"/>
      <c r="D27" s="212"/>
      <c r="E27" s="212"/>
      <c r="F27" s="212"/>
      <c r="G27" s="212"/>
      <c r="H27" s="212"/>
      <c r="I27" s="213"/>
      <c r="J27" s="214"/>
    </row>
    <row r="28" spans="2:10" ht="39">
      <c r="B28" s="211" t="s">
        <v>375</v>
      </c>
      <c r="C28" s="212"/>
      <c r="D28" s="212"/>
      <c r="E28" s="212"/>
      <c r="F28" s="212"/>
      <c r="G28" s="212"/>
      <c r="H28" s="212"/>
      <c r="I28" s="213"/>
      <c r="J28" s="214"/>
    </row>
    <row r="29" spans="2:10" ht="39">
      <c r="B29" s="211" t="s">
        <v>376</v>
      </c>
      <c r="C29" s="212"/>
      <c r="D29" s="212"/>
      <c r="E29" s="212"/>
      <c r="F29" s="212"/>
      <c r="G29" s="212"/>
      <c r="H29" s="212"/>
      <c r="I29" s="213"/>
      <c r="J29" s="214"/>
    </row>
    <row r="30" spans="2:10" ht="39">
      <c r="B30" s="211" t="s">
        <v>377</v>
      </c>
      <c r="C30" s="212"/>
      <c r="D30" s="212"/>
      <c r="E30" s="212"/>
      <c r="F30" s="212"/>
      <c r="G30" s="212"/>
      <c r="H30" s="212"/>
      <c r="I30" s="213"/>
      <c r="J30" s="214"/>
    </row>
  </sheetData>
  <sheetProtection algorithmName="SHA-512" hashValue="oyt+kzB8FSXnGP79i+045xZfmmi9g1O9fzJaA+7gOrHDWV5UxP/XX1rDe1K7PEYj4UDZG4cnxDbWHXCiGloCug==" saltValue="WVAd1Z2hXNxdQKykh4Imwg==" spinCount="100000" sheet="1" selectLockedCells="1"/>
  <mergeCells count="12">
    <mergeCell ref="B10:B11"/>
    <mergeCell ref="C10:C11"/>
    <mergeCell ref="D10:I10"/>
    <mergeCell ref="J10:J11"/>
    <mergeCell ref="B1:J1"/>
    <mergeCell ref="B3:D3"/>
    <mergeCell ref="E3:J3"/>
    <mergeCell ref="B4:D4"/>
    <mergeCell ref="E4:J4"/>
    <mergeCell ref="C6:C7"/>
    <mergeCell ref="D6:I6"/>
    <mergeCell ref="J6:J7"/>
  </mergeCells>
  <phoneticPr fontId="3"/>
  <dataValidations count="1">
    <dataValidation type="list" allowBlank="1" showInputMessage="1" showErrorMessage="1" sqref="E4" xr:uid="{61BA9E26-AA26-422F-BE67-713BFC4FF452}">
      <formula1>"診療・検査医療機関設備整備事業,新型コロナウイルス感染症を疑う救急・周産期・小児医療体制確保設備整備事業,入院医療機関等設備整備事業"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BB34"/>
  <sheetViews>
    <sheetView showGridLines="0" showZeros="0" view="pageBreakPreview" zoomScaleNormal="100" zoomScaleSheetLayoutView="100" workbookViewId="0">
      <selection activeCell="Q2" sqref="Q2:W2"/>
    </sheetView>
  </sheetViews>
  <sheetFormatPr defaultColWidth="3.375" defaultRowHeight="19.5"/>
  <cols>
    <col min="1" max="23" width="3.375" style="65"/>
    <col min="24" max="54" width="3.375" style="173"/>
    <col min="55" max="16384" width="3.375" style="65"/>
  </cols>
  <sheetData>
    <row r="1" spans="1:24">
      <c r="A1" s="64" t="s">
        <v>28</v>
      </c>
      <c r="W1" s="197" t="s">
        <v>344</v>
      </c>
    </row>
    <row r="2" spans="1:24">
      <c r="Q2" s="311"/>
      <c r="R2" s="311"/>
      <c r="S2" s="311"/>
      <c r="T2" s="311"/>
      <c r="U2" s="311"/>
      <c r="V2" s="311"/>
      <c r="W2" s="311"/>
      <c r="X2" s="177" t="s">
        <v>313</v>
      </c>
    </row>
    <row r="3" spans="1:24">
      <c r="Q3" s="312" t="s">
        <v>401</v>
      </c>
      <c r="R3" s="311"/>
      <c r="S3" s="311"/>
      <c r="T3" s="311"/>
      <c r="U3" s="311"/>
      <c r="V3" s="311"/>
      <c r="W3" s="311"/>
      <c r="X3" s="177" t="s">
        <v>314</v>
      </c>
    </row>
    <row r="4" spans="1:24">
      <c r="X4" s="178"/>
    </row>
    <row r="5" spans="1:24">
      <c r="X5" s="178"/>
    </row>
    <row r="6" spans="1:24">
      <c r="B6" s="65" t="s">
        <v>29</v>
      </c>
      <c r="X6" s="178"/>
    </row>
    <row r="7" spans="1:24">
      <c r="X7" s="178"/>
    </row>
    <row r="8" spans="1:24">
      <c r="L8" s="65" t="s">
        <v>82</v>
      </c>
      <c r="X8" s="178"/>
    </row>
    <row r="9" spans="1:24">
      <c r="L9" s="65" t="s">
        <v>83</v>
      </c>
      <c r="M9" s="67"/>
      <c r="N9" s="67"/>
      <c r="O9" s="68"/>
      <c r="P9" s="68"/>
      <c r="Q9" s="68"/>
      <c r="R9" s="68"/>
      <c r="S9" s="68"/>
      <c r="T9" s="68"/>
      <c r="U9" s="68"/>
      <c r="V9" s="68"/>
      <c r="W9" s="68"/>
      <c r="X9" s="178"/>
    </row>
    <row r="10" spans="1:24">
      <c r="M10" s="309" t="str">
        <f>IF(基本情報!E5="","",基本情報!E5)</f>
        <v/>
      </c>
      <c r="N10" s="309"/>
      <c r="O10" s="309"/>
      <c r="P10" s="309"/>
      <c r="Q10" s="309"/>
      <c r="R10" s="309"/>
      <c r="S10" s="309"/>
      <c r="T10" s="309"/>
      <c r="U10" s="309"/>
      <c r="V10" s="309"/>
      <c r="W10" s="309"/>
      <c r="X10" s="178"/>
    </row>
    <row r="11" spans="1:24">
      <c r="L11" s="65" t="s">
        <v>84</v>
      </c>
      <c r="M11" s="67"/>
      <c r="N11" s="67"/>
      <c r="O11" s="68"/>
      <c r="P11" s="68"/>
      <c r="Q11" s="68"/>
      <c r="R11" s="68"/>
      <c r="S11" s="68"/>
      <c r="T11" s="68"/>
      <c r="U11" s="68"/>
      <c r="V11" s="68"/>
      <c r="W11" s="68"/>
    </row>
    <row r="12" spans="1:24">
      <c r="M12" s="309" t="str">
        <f>IF(基本情報!E6="","",基本情報!E6)</f>
        <v/>
      </c>
      <c r="N12" s="309"/>
      <c r="O12" s="309"/>
      <c r="P12" s="309"/>
      <c r="Q12" s="309"/>
      <c r="R12" s="309"/>
      <c r="S12" s="309"/>
      <c r="T12" s="309"/>
      <c r="U12" s="309"/>
      <c r="V12" s="309"/>
      <c r="W12" s="309"/>
      <c r="X12" s="179"/>
    </row>
    <row r="13" spans="1:24">
      <c r="M13" s="308">
        <f>基本情報!E7</f>
        <v>0</v>
      </c>
      <c r="N13" s="314"/>
      <c r="O13" s="314"/>
      <c r="P13" s="314"/>
      <c r="Q13" s="314"/>
      <c r="R13" s="314"/>
      <c r="S13" s="314"/>
      <c r="T13" s="314"/>
      <c r="U13" s="314"/>
      <c r="V13" s="314"/>
      <c r="W13" s="314"/>
      <c r="X13" s="179"/>
    </row>
    <row r="15" spans="1:24">
      <c r="A15" s="313" t="s">
        <v>31</v>
      </c>
      <c r="B15" s="313"/>
      <c r="C15" s="313"/>
      <c r="D15" s="313"/>
      <c r="E15" s="313"/>
      <c r="F15" s="313"/>
      <c r="G15" s="313"/>
      <c r="H15" s="313"/>
      <c r="I15" s="313"/>
      <c r="J15" s="313"/>
      <c r="K15" s="313"/>
      <c r="L15" s="313"/>
      <c r="M15" s="313"/>
      <c r="N15" s="313"/>
      <c r="O15" s="313"/>
      <c r="P15" s="313"/>
      <c r="Q15" s="313"/>
      <c r="R15" s="313"/>
      <c r="S15" s="313"/>
      <c r="T15" s="313"/>
      <c r="U15" s="313"/>
      <c r="V15" s="313"/>
      <c r="W15" s="313"/>
    </row>
    <row r="18" spans="1:22">
      <c r="B18" s="65" t="s">
        <v>32</v>
      </c>
    </row>
    <row r="21" spans="1:22">
      <c r="A21" s="65" t="s">
        <v>33</v>
      </c>
      <c r="I21" s="65" t="s">
        <v>201</v>
      </c>
    </row>
    <row r="22" spans="1:22">
      <c r="I22" s="65" t="s">
        <v>202</v>
      </c>
    </row>
    <row r="23" spans="1:22">
      <c r="I23" s="65" t="s">
        <v>330</v>
      </c>
    </row>
    <row r="24" spans="1:22">
      <c r="A24" s="65" t="s">
        <v>85</v>
      </c>
      <c r="I24" s="308">
        <f>基本情報!E8</f>
        <v>0</v>
      </c>
      <c r="J24" s="309"/>
      <c r="K24" s="309"/>
      <c r="L24" s="309"/>
      <c r="M24" s="309"/>
      <c r="N24" s="309"/>
      <c r="O24" s="309"/>
      <c r="P24" s="309"/>
      <c r="Q24" s="309"/>
      <c r="R24" s="309"/>
      <c r="S24" s="309"/>
      <c r="T24" s="309"/>
      <c r="U24" s="309"/>
    </row>
    <row r="25" spans="1:22">
      <c r="H25" s="65" t="s">
        <v>87</v>
      </c>
      <c r="I25" s="308">
        <f>基本情報!E9</f>
        <v>0</v>
      </c>
      <c r="J25" s="310"/>
      <c r="K25" s="310"/>
      <c r="L25" s="310"/>
      <c r="M25" s="310"/>
      <c r="N25" s="310"/>
      <c r="O25" s="310"/>
      <c r="P25" s="310"/>
      <c r="Q25" s="310"/>
      <c r="R25" s="310"/>
      <c r="S25" s="310"/>
      <c r="T25" s="310"/>
      <c r="U25" s="310"/>
      <c r="V25" s="65" t="s">
        <v>88</v>
      </c>
    </row>
    <row r="27" spans="1:22">
      <c r="A27" s="65" t="s">
        <v>86</v>
      </c>
      <c r="I27" s="65" t="s">
        <v>34</v>
      </c>
      <c r="J27" s="307">
        <f>'別紙8-1-2（新規）'!J17</f>
        <v>0</v>
      </c>
      <c r="K27" s="307"/>
      <c r="L27" s="307"/>
      <c r="M27" s="307"/>
      <c r="N27" s="307"/>
      <c r="O27" s="307"/>
      <c r="P27" s="65" t="s">
        <v>35</v>
      </c>
    </row>
    <row r="29" spans="1:22">
      <c r="A29" s="65" t="s">
        <v>43</v>
      </c>
      <c r="I29" s="65" t="s">
        <v>37</v>
      </c>
    </row>
    <row r="34" spans="1:3">
      <c r="A34" s="65" t="s">
        <v>280</v>
      </c>
      <c r="C34" s="65" t="s">
        <v>281</v>
      </c>
    </row>
  </sheetData>
  <sheetProtection algorithmName="SHA-512" hashValue="SXN31O95WDQQiwC86gjGdyWap5Od8K+3vT58FRtb+7XBTa8uI6AYZ4sDQCWxfV/G2BbG1iRfJ7LGDv+zU1zA8w==" saltValue="qHhRifz5T25I/9ncdW4mog==" spinCount="100000" sheet="1" selectLockedCells="1"/>
  <mergeCells count="9">
    <mergeCell ref="J27:O27"/>
    <mergeCell ref="I24:U24"/>
    <mergeCell ref="I25:U25"/>
    <mergeCell ref="Q2:W2"/>
    <mergeCell ref="Q3:W3"/>
    <mergeCell ref="A15:W15"/>
    <mergeCell ref="M10:W10"/>
    <mergeCell ref="M12:W12"/>
    <mergeCell ref="M13:W13"/>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4F1-E29A-41D9-9392-DCC867D1A431}">
  <sheetPr>
    <tabColor rgb="FF92D050"/>
    <pageSetUpPr fitToPage="1"/>
  </sheetPr>
  <dimension ref="B1:O19"/>
  <sheetViews>
    <sheetView showGridLines="0" view="pageBreakPreview" zoomScale="70" zoomScaleNormal="100" zoomScaleSheetLayoutView="70" workbookViewId="0">
      <selection activeCell="D9" sqref="D9"/>
    </sheetView>
  </sheetViews>
  <sheetFormatPr defaultColWidth="8.75" defaultRowHeight="18.75"/>
  <cols>
    <col min="1" max="1" width="2.375" style="6" customWidth="1"/>
    <col min="2" max="2" width="46.75" style="6" customWidth="1"/>
    <col min="3" max="10" width="13.625" style="6" customWidth="1"/>
    <col min="11" max="12" width="8.75" style="6"/>
    <col min="13" max="13" width="8.75" style="6" hidden="1" customWidth="1"/>
    <col min="14" max="14" width="10.5" style="6" hidden="1" customWidth="1"/>
    <col min="15" max="15" width="15.25" style="6" hidden="1" customWidth="1"/>
    <col min="16" max="16384" width="8.75" style="6"/>
  </cols>
  <sheetData>
    <row r="1" spans="2:15" ht="24" customHeight="1">
      <c r="B1" s="6" t="s">
        <v>324</v>
      </c>
      <c r="K1" s="48" t="s">
        <v>402</v>
      </c>
    </row>
    <row r="2" spans="2:15" ht="25.15" customHeight="1">
      <c r="B2" s="315" t="s">
        <v>205</v>
      </c>
      <c r="C2" s="315"/>
      <c r="D2" s="315"/>
      <c r="E2" s="315"/>
      <c r="F2" s="315"/>
      <c r="G2" s="315"/>
      <c r="H2" s="315"/>
      <c r="I2" s="315"/>
      <c r="J2" s="315"/>
      <c r="K2" s="315"/>
    </row>
    <row r="3" spans="2:15" ht="15.6" customHeight="1">
      <c r="B3" s="117"/>
    </row>
    <row r="4" spans="2:15" ht="25.15" customHeight="1">
      <c r="G4" s="50" t="s">
        <v>89</v>
      </c>
      <c r="H4" s="316">
        <f>基本情報!E8</f>
        <v>0</v>
      </c>
      <c r="I4" s="317"/>
      <c r="J4" s="317"/>
      <c r="K4" s="317"/>
    </row>
    <row r="5" spans="2:15" ht="25.15" customHeight="1" thickBot="1">
      <c r="K5" s="48" t="s">
        <v>18</v>
      </c>
    </row>
    <row r="6" spans="2:15" ht="56.25">
      <c r="B6" s="318" t="s">
        <v>25</v>
      </c>
      <c r="C6" s="51" t="s">
        <v>0</v>
      </c>
      <c r="D6" s="52" t="s">
        <v>1</v>
      </c>
      <c r="E6" s="51" t="s">
        <v>2</v>
      </c>
      <c r="F6" s="52" t="s">
        <v>3</v>
      </c>
      <c r="G6" s="51" t="s">
        <v>4</v>
      </c>
      <c r="H6" s="52" t="s">
        <v>5</v>
      </c>
      <c r="I6" s="52" t="s">
        <v>6</v>
      </c>
      <c r="J6" s="52" t="s">
        <v>7</v>
      </c>
      <c r="K6" s="54" t="s">
        <v>8</v>
      </c>
    </row>
    <row r="7" spans="2:15" ht="39.950000000000003" customHeight="1" thickBot="1">
      <c r="B7" s="319"/>
      <c r="C7" s="55" t="s">
        <v>9</v>
      </c>
      <c r="D7" s="55" t="s">
        <v>10</v>
      </c>
      <c r="E7" s="55" t="s">
        <v>17</v>
      </c>
      <c r="F7" s="55" t="s">
        <v>11</v>
      </c>
      <c r="G7" s="56" t="s">
        <v>12</v>
      </c>
      <c r="H7" s="56" t="s">
        <v>13</v>
      </c>
      <c r="I7" s="56" t="s">
        <v>14</v>
      </c>
      <c r="J7" s="56" t="s">
        <v>15</v>
      </c>
      <c r="K7" s="76"/>
      <c r="N7" s="6" t="s">
        <v>76</v>
      </c>
      <c r="O7" t="s">
        <v>303</v>
      </c>
    </row>
    <row r="8" spans="2:15" ht="39.950000000000003" customHeight="1">
      <c r="B8" s="58" t="s">
        <v>248</v>
      </c>
      <c r="C8" s="157"/>
      <c r="D8" s="157"/>
      <c r="E8" s="157"/>
      <c r="F8" s="157"/>
      <c r="G8" s="157"/>
      <c r="H8" s="158"/>
      <c r="I8" s="159"/>
      <c r="J8" s="159"/>
      <c r="K8" s="77"/>
      <c r="N8" s="59">
        <v>133000</v>
      </c>
      <c r="O8" s="85" t="e">
        <f>#REF!</f>
        <v>#REF!</v>
      </c>
    </row>
    <row r="9" spans="2:15" ht="39.950000000000003" customHeight="1">
      <c r="B9" s="60" t="s">
        <v>227</v>
      </c>
      <c r="C9" s="157">
        <f>'別紙8-2-2（新規）'!H10</f>
        <v>0</v>
      </c>
      <c r="D9" s="182">
        <v>0</v>
      </c>
      <c r="E9" s="242">
        <f>C9-D9</f>
        <v>0</v>
      </c>
      <c r="F9" s="157">
        <f>E9</f>
        <v>0</v>
      </c>
      <c r="G9" s="157">
        <f>3600*'別紙8-2-2（新規）'!M10</f>
        <v>0</v>
      </c>
      <c r="H9" s="158">
        <f>MIN(E9,F9,G9)</f>
        <v>0</v>
      </c>
      <c r="I9" s="160"/>
      <c r="J9" s="160"/>
      <c r="K9" s="77"/>
      <c r="N9" s="59">
        <v>3600</v>
      </c>
    </row>
    <row r="10" spans="2:15" ht="39.950000000000003" customHeight="1">
      <c r="B10" s="60" t="s">
        <v>229</v>
      </c>
      <c r="C10" s="157"/>
      <c r="D10" s="157"/>
      <c r="E10" s="157"/>
      <c r="F10" s="157"/>
      <c r="G10" s="157"/>
      <c r="H10" s="158"/>
      <c r="I10" s="160"/>
      <c r="J10" s="160"/>
      <c r="K10" s="77"/>
      <c r="N10" s="59">
        <v>4320000</v>
      </c>
      <c r="O10" s="85" t="e">
        <f>#REF!</f>
        <v>#REF!</v>
      </c>
    </row>
    <row r="11" spans="2:15" ht="39.950000000000003" customHeight="1">
      <c r="B11" s="61" t="s">
        <v>231</v>
      </c>
      <c r="C11" s="157"/>
      <c r="D11" s="157"/>
      <c r="E11" s="157"/>
      <c r="F11" s="157"/>
      <c r="G11" s="157"/>
      <c r="H11" s="158"/>
      <c r="I11" s="160"/>
      <c r="J11" s="160"/>
      <c r="K11" s="77"/>
      <c r="M11" t="s">
        <v>304</v>
      </c>
      <c r="N11" s="59">
        <v>51400</v>
      </c>
      <c r="O11" s="85" t="e">
        <f>#REF!</f>
        <v>#REF!</v>
      </c>
    </row>
    <row r="12" spans="2:15" ht="39.950000000000003" customHeight="1">
      <c r="B12" s="61" t="s">
        <v>233</v>
      </c>
      <c r="C12" s="157"/>
      <c r="D12" s="157"/>
      <c r="E12" s="157"/>
      <c r="F12" s="157"/>
      <c r="G12" s="157"/>
      <c r="H12" s="158"/>
      <c r="I12" s="160"/>
      <c r="J12" s="160"/>
      <c r="K12" s="77"/>
      <c r="N12" s="6" t="s">
        <v>249</v>
      </c>
      <c r="O12" s="85" t="e">
        <f>#REF!</f>
        <v>#REF!</v>
      </c>
    </row>
    <row r="13" spans="2:15" ht="39.950000000000003" customHeight="1">
      <c r="B13" s="61" t="s">
        <v>235</v>
      </c>
      <c r="C13" s="157"/>
      <c r="D13" s="157"/>
      <c r="E13" s="157"/>
      <c r="F13" s="157"/>
      <c r="G13" s="157"/>
      <c r="H13" s="158"/>
      <c r="I13" s="160"/>
      <c r="J13" s="160"/>
      <c r="K13" s="77"/>
      <c r="N13" s="59">
        <v>905000</v>
      </c>
      <c r="O13" s="85" t="e">
        <f>#REF!</f>
        <v>#REF!</v>
      </c>
    </row>
    <row r="14" spans="2:15" ht="39.950000000000003" customHeight="1">
      <c r="B14" s="61" t="s">
        <v>236</v>
      </c>
      <c r="C14" s="157"/>
      <c r="D14" s="157"/>
      <c r="E14" s="157"/>
      <c r="F14" s="157"/>
      <c r="G14" s="157"/>
      <c r="H14" s="158"/>
      <c r="I14" s="160"/>
      <c r="J14" s="160"/>
      <c r="K14" s="77"/>
      <c r="M14" t="s">
        <v>304</v>
      </c>
      <c r="N14" s="59">
        <v>205000</v>
      </c>
      <c r="O14" s="85" t="e">
        <f>#REF!</f>
        <v>#REF!</v>
      </c>
    </row>
    <row r="15" spans="2:15" ht="39.950000000000003" customHeight="1">
      <c r="B15" s="61" t="s">
        <v>322</v>
      </c>
      <c r="C15" s="157"/>
      <c r="D15" s="157"/>
      <c r="E15" s="157"/>
      <c r="F15" s="157"/>
      <c r="G15" s="157"/>
      <c r="H15" s="158"/>
      <c r="I15" s="160"/>
      <c r="J15" s="160"/>
      <c r="K15" s="77"/>
      <c r="N15" s="59">
        <v>300000</v>
      </c>
      <c r="O15" s="85" t="e">
        <f>#REF!</f>
        <v>#REF!</v>
      </c>
    </row>
    <row r="16" spans="2:15" ht="39.950000000000003" customHeight="1" thickBot="1">
      <c r="B16" s="62" t="s">
        <v>323</v>
      </c>
      <c r="C16" s="157"/>
      <c r="D16" s="157"/>
      <c r="E16" s="157"/>
      <c r="F16" s="157"/>
      <c r="G16" s="157"/>
      <c r="H16" s="158"/>
      <c r="I16" s="160"/>
      <c r="J16" s="160"/>
      <c r="K16" s="77"/>
      <c r="M16" t="s">
        <v>304</v>
      </c>
      <c r="N16" s="59">
        <v>1500000</v>
      </c>
      <c r="O16" s="85" t="e">
        <f>#REF!</f>
        <v>#REF!</v>
      </c>
    </row>
    <row r="17" spans="2:11" ht="39.950000000000003" customHeight="1" thickTop="1" thickBot="1">
      <c r="B17" s="63" t="s">
        <v>26</v>
      </c>
      <c r="C17" s="161">
        <f t="shared" ref="C17:H17" si="0">SUM(C8:C16)</f>
        <v>0</v>
      </c>
      <c r="D17" s="161">
        <f t="shared" si="0"/>
        <v>0</v>
      </c>
      <c r="E17" s="161">
        <f t="shared" si="0"/>
        <v>0</v>
      </c>
      <c r="F17" s="161">
        <f t="shared" si="0"/>
        <v>0</v>
      </c>
      <c r="G17" s="161">
        <f t="shared" si="0"/>
        <v>0</v>
      </c>
      <c r="H17" s="161">
        <f t="shared" si="0"/>
        <v>0</v>
      </c>
      <c r="I17" s="161">
        <f>ROUNDDOWN(H17,-3)</f>
        <v>0</v>
      </c>
      <c r="J17" s="161">
        <f>I17</f>
        <v>0</v>
      </c>
      <c r="K17" s="78"/>
    </row>
    <row r="18" spans="2:11" ht="26.45" customHeight="1">
      <c r="B18" s="6" t="s">
        <v>16</v>
      </c>
    </row>
    <row r="19" spans="2:11" ht="26.45" customHeight="1">
      <c r="B19" s="6" t="s">
        <v>19</v>
      </c>
    </row>
  </sheetData>
  <sheetProtection algorithmName="SHA-512" hashValue="yjmHAi/1uYdAs6EeCG+3X+QENLYe6BwUMq7Ha9dusz+twEwSK3uySroo4+vFwV2r0nUQ26khxW58d/yaB6fb2w==" saltValue="/6lfe3TrcK+iUV55540JvQ==" spinCount="100000" sheet="1" selectLockedCells="1"/>
  <mergeCells count="3">
    <mergeCell ref="B2:K2"/>
    <mergeCell ref="H4:K4"/>
    <mergeCell ref="B6:B7"/>
  </mergeCells>
  <phoneticPr fontId="3"/>
  <pageMargins left="0.7" right="0.7" top="0.54" bottom="0.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11BF-AED6-49ED-AC26-1C306D15B0E3}">
  <sheetPr>
    <tabColor rgb="FF92D050"/>
    <pageSetUpPr fitToPage="1"/>
  </sheetPr>
  <dimension ref="A1:P31"/>
  <sheetViews>
    <sheetView showGridLines="0" view="pageBreakPreview" zoomScale="85" zoomScaleNormal="85" zoomScaleSheetLayoutView="85" workbookViewId="0">
      <selection activeCell="M9" sqref="M9"/>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327</v>
      </c>
      <c r="C1" s="42"/>
      <c r="D1" s="42"/>
      <c r="N1" s="48" t="s">
        <v>402</v>
      </c>
    </row>
    <row r="2" spans="1:16">
      <c r="A2" s="41"/>
      <c r="B2" s="43" t="s">
        <v>204</v>
      </c>
      <c r="C2" s="44"/>
      <c r="D2" s="45"/>
    </row>
    <row r="3" spans="1:16" ht="27.6" customHeight="1">
      <c r="A3" s="41"/>
      <c r="B3" s="44"/>
      <c r="C3" s="44"/>
      <c r="D3" s="45"/>
    </row>
    <row r="4" spans="1:16">
      <c r="A4" s="41"/>
      <c r="B4" s="44"/>
      <c r="J4" s="17" t="s">
        <v>89</v>
      </c>
      <c r="K4" s="350">
        <f>基本情報!E8</f>
        <v>0</v>
      </c>
      <c r="L4" s="350"/>
      <c r="M4" s="350"/>
      <c r="N4" s="350"/>
      <c r="O4" s="17"/>
      <c r="P4" s="17"/>
    </row>
    <row r="5" spans="1:16" ht="20.45" customHeight="1">
      <c r="A5" s="41"/>
      <c r="B5" s="42"/>
      <c r="J5" s="42"/>
      <c r="K5" s="42"/>
      <c r="L5" s="42"/>
      <c r="M5" s="42"/>
      <c r="N5" s="42"/>
      <c r="O5" s="42"/>
      <c r="P5" s="42"/>
    </row>
    <row r="6" spans="1:16" ht="18" customHeight="1">
      <c r="A6" s="41"/>
      <c r="B6" s="351" t="s">
        <v>53</v>
      </c>
      <c r="C6" s="352"/>
      <c r="D6" s="352"/>
      <c r="E6" s="353"/>
      <c r="F6" s="325" t="s">
        <v>54</v>
      </c>
      <c r="G6" s="325"/>
      <c r="H6" s="357" t="s">
        <v>246</v>
      </c>
      <c r="I6" s="359" t="s">
        <v>243</v>
      </c>
      <c r="J6" s="360"/>
      <c r="K6" s="360"/>
      <c r="L6" s="360"/>
      <c r="M6" s="360"/>
      <c r="N6" s="361"/>
    </row>
    <row r="7" spans="1:16">
      <c r="A7" s="41"/>
      <c r="B7" s="354"/>
      <c r="C7" s="355"/>
      <c r="D7" s="355"/>
      <c r="E7" s="356"/>
      <c r="F7" s="357"/>
      <c r="G7" s="357"/>
      <c r="H7" s="358"/>
      <c r="I7" s="362"/>
      <c r="J7" s="363"/>
      <c r="K7" s="363"/>
      <c r="L7" s="363"/>
      <c r="M7" s="363"/>
      <c r="N7" s="364"/>
    </row>
    <row r="8" spans="1:16">
      <c r="A8" s="41"/>
      <c r="B8" s="346"/>
      <c r="C8" s="347"/>
      <c r="D8" s="347"/>
      <c r="E8" s="348"/>
      <c r="F8" s="349"/>
      <c r="G8" s="349"/>
      <c r="H8" s="46" t="s">
        <v>57</v>
      </c>
      <c r="I8" s="346"/>
      <c r="J8" s="347"/>
      <c r="K8" s="347"/>
      <c r="L8" s="347"/>
      <c r="M8" s="112"/>
      <c r="N8" s="113"/>
    </row>
    <row r="9" spans="1:16" ht="43.9" customHeight="1">
      <c r="A9" s="41"/>
      <c r="B9" s="320" t="s">
        <v>176</v>
      </c>
      <c r="C9" s="320"/>
      <c r="D9" s="320"/>
      <c r="E9" s="320"/>
      <c r="F9" s="322" t="s">
        <v>188</v>
      </c>
      <c r="G9" s="322"/>
      <c r="H9" s="98"/>
      <c r="I9" s="323" t="s">
        <v>189</v>
      </c>
      <c r="J9" s="324"/>
      <c r="K9" s="324"/>
      <c r="L9" s="324"/>
      <c r="M9" s="243"/>
      <c r="N9" s="244" t="s">
        <v>187</v>
      </c>
    </row>
    <row r="10" spans="1:16" ht="43.9" customHeight="1">
      <c r="A10" s="41"/>
      <c r="B10" s="320" t="s">
        <v>228</v>
      </c>
      <c r="C10" s="321"/>
      <c r="D10" s="321"/>
      <c r="E10" s="321"/>
      <c r="F10" s="365" t="s">
        <v>238</v>
      </c>
      <c r="G10" s="365"/>
      <c r="H10" s="98">
        <f>'別紙8-2-2（新規）附表（個人防護具積算）'!G21</f>
        <v>0</v>
      </c>
      <c r="I10" s="323" t="s">
        <v>260</v>
      </c>
      <c r="J10" s="324"/>
      <c r="K10" s="324"/>
      <c r="L10" s="324"/>
      <c r="M10" s="163">
        <f>'別紙8-2-2（新規）附表（個人防護具積算）'!D10</f>
        <v>0</v>
      </c>
      <c r="N10" s="244" t="s">
        <v>259</v>
      </c>
    </row>
    <row r="11" spans="1:16" ht="43.9" customHeight="1">
      <c r="A11" s="41"/>
      <c r="B11" s="320" t="s">
        <v>230</v>
      </c>
      <c r="C11" s="321"/>
      <c r="D11" s="321"/>
      <c r="E11" s="321"/>
      <c r="F11" s="322" t="s">
        <v>177</v>
      </c>
      <c r="G11" s="322"/>
      <c r="H11" s="98"/>
      <c r="I11" s="323" t="s">
        <v>240</v>
      </c>
      <c r="J11" s="324"/>
      <c r="K11" s="324"/>
      <c r="L11" s="324"/>
      <c r="M11" s="245"/>
      <c r="N11" s="244" t="s">
        <v>187</v>
      </c>
    </row>
    <row r="12" spans="1:16" ht="43.9" customHeight="1">
      <c r="A12" s="41"/>
      <c r="B12" s="320" t="s">
        <v>232</v>
      </c>
      <c r="C12" s="321"/>
      <c r="D12" s="321"/>
      <c r="E12" s="321"/>
      <c r="F12" s="322" t="s">
        <v>81</v>
      </c>
      <c r="G12" s="322"/>
      <c r="H12" s="98"/>
      <c r="I12" s="323" t="s">
        <v>241</v>
      </c>
      <c r="J12" s="324"/>
      <c r="K12" s="324"/>
      <c r="L12" s="324"/>
      <c r="M12" s="163"/>
      <c r="N12" s="244" t="s">
        <v>242</v>
      </c>
    </row>
    <row r="13" spans="1:16" ht="43.9" customHeight="1">
      <c r="A13" s="41"/>
      <c r="B13" s="333" t="s">
        <v>234</v>
      </c>
      <c r="C13" s="334"/>
      <c r="D13" s="337" t="s">
        <v>294</v>
      </c>
      <c r="E13" s="338"/>
      <c r="F13" s="339" t="s">
        <v>305</v>
      </c>
      <c r="G13" s="340"/>
      <c r="H13" s="98"/>
      <c r="I13" s="330"/>
      <c r="J13" s="331"/>
      <c r="K13" s="331"/>
      <c r="L13" s="331"/>
      <c r="M13" s="331"/>
      <c r="N13" s="332"/>
    </row>
    <row r="14" spans="1:16" ht="43.9" customHeight="1">
      <c r="A14" s="41"/>
      <c r="B14" s="335"/>
      <c r="C14" s="336"/>
      <c r="D14" s="337" t="s">
        <v>295</v>
      </c>
      <c r="E14" s="338"/>
      <c r="F14" s="341"/>
      <c r="G14" s="342"/>
      <c r="H14" s="246"/>
      <c r="I14" s="343"/>
      <c r="J14" s="344"/>
      <c r="K14" s="344"/>
      <c r="L14" s="344"/>
      <c r="M14" s="344"/>
      <c r="N14" s="345"/>
    </row>
    <row r="15" spans="1:16" ht="43.9" customHeight="1">
      <c r="A15" s="41"/>
      <c r="B15" s="320" t="s">
        <v>235</v>
      </c>
      <c r="C15" s="321"/>
      <c r="D15" s="321"/>
      <c r="E15" s="321"/>
      <c r="F15" s="322" t="s">
        <v>244</v>
      </c>
      <c r="G15" s="322"/>
      <c r="H15" s="98"/>
      <c r="I15" s="330"/>
      <c r="J15" s="331"/>
      <c r="K15" s="331"/>
      <c r="L15" s="331"/>
      <c r="M15" s="331"/>
      <c r="N15" s="332"/>
    </row>
    <row r="16" spans="1:16" ht="43.9" customHeight="1">
      <c r="A16" s="41"/>
      <c r="B16" s="320" t="s">
        <v>237</v>
      </c>
      <c r="C16" s="321"/>
      <c r="D16" s="321"/>
      <c r="E16" s="321"/>
      <c r="F16" s="322" t="s">
        <v>80</v>
      </c>
      <c r="G16" s="322"/>
      <c r="H16" s="98"/>
      <c r="I16" s="323" t="s">
        <v>247</v>
      </c>
      <c r="J16" s="324"/>
      <c r="K16" s="324"/>
      <c r="L16" s="324"/>
      <c r="M16" s="163"/>
      <c r="N16" s="244" t="s">
        <v>242</v>
      </c>
    </row>
    <row r="17" spans="1:14" ht="43.9" customHeight="1">
      <c r="A17" s="41"/>
      <c r="B17" s="320" t="s">
        <v>325</v>
      </c>
      <c r="C17" s="321"/>
      <c r="D17" s="321"/>
      <c r="E17" s="321"/>
      <c r="F17" s="322" t="s">
        <v>239</v>
      </c>
      <c r="G17" s="322"/>
      <c r="H17" s="98"/>
      <c r="I17" s="330"/>
      <c r="J17" s="331"/>
      <c r="K17" s="331"/>
      <c r="L17" s="331"/>
      <c r="M17" s="331"/>
      <c r="N17" s="332"/>
    </row>
    <row r="18" spans="1:14" ht="43.9" customHeight="1">
      <c r="A18" s="41"/>
      <c r="B18" s="320" t="s">
        <v>326</v>
      </c>
      <c r="C18" s="321"/>
      <c r="D18" s="321"/>
      <c r="E18" s="321"/>
      <c r="F18" s="322" t="s">
        <v>253</v>
      </c>
      <c r="G18" s="322"/>
      <c r="H18" s="98"/>
      <c r="I18" s="323" t="s">
        <v>241</v>
      </c>
      <c r="J18" s="324"/>
      <c r="K18" s="324"/>
      <c r="L18" s="324"/>
      <c r="M18" s="163"/>
      <c r="N18" s="244" t="s">
        <v>242</v>
      </c>
    </row>
    <row r="19" spans="1:14" ht="43.9" customHeight="1">
      <c r="A19" s="41"/>
      <c r="B19" s="325" t="s">
        <v>58</v>
      </c>
      <c r="C19" s="326"/>
      <c r="D19" s="326"/>
      <c r="E19" s="326"/>
      <c r="F19" s="325"/>
      <c r="G19" s="325"/>
      <c r="H19" s="162">
        <f>SUM(H9:H18)</f>
        <v>0</v>
      </c>
      <c r="I19" s="327"/>
      <c r="J19" s="328"/>
      <c r="K19" s="328"/>
      <c r="L19" s="328"/>
      <c r="M19" s="328"/>
      <c r="N19" s="329"/>
    </row>
    <row r="20" spans="1:14">
      <c r="A20" s="45"/>
      <c r="B20" s="41" t="s">
        <v>331</v>
      </c>
      <c r="C20" s="122"/>
      <c r="D20" s="122"/>
      <c r="E20" s="122"/>
      <c r="F20" s="122"/>
    </row>
    <row r="21" spans="1:14">
      <c r="A21" s="45"/>
      <c r="B21" s="124" t="s">
        <v>332</v>
      </c>
      <c r="C21" s="125"/>
      <c r="D21" s="125"/>
    </row>
    <row r="22" spans="1:14" ht="10.15" customHeight="1">
      <c r="B22" s="114"/>
    </row>
    <row r="23" spans="1:14" ht="25.15" customHeight="1"/>
    <row r="24" spans="1:14" ht="25.15" customHeight="1"/>
    <row r="25" spans="1:14" ht="25.15" customHeight="1"/>
    <row r="26" spans="1:14" ht="25.15" customHeight="1"/>
    <row r="27" spans="1:14" ht="25.15" customHeight="1"/>
    <row r="28" spans="1:14" ht="25.15" customHeight="1">
      <c r="D28" s="47"/>
      <c r="E28" s="47"/>
      <c r="F28" s="47"/>
    </row>
    <row r="29" spans="1:14" ht="25.15" customHeight="1"/>
    <row r="30" spans="1:14" ht="25.15" customHeight="1"/>
    <row r="31" spans="1:14" ht="25.15" customHeight="1"/>
  </sheetData>
  <sheetProtection algorithmName="SHA-512" hashValue="aHluto/BLwMgTiHm3XDwgwcZsn1eBqMCaGIzldB+lww3p+Yy4NdoAQ4Hzj47AOgyuFT9FAxkpqHU7xN4+YkMWw==" saltValue="4ip5S7o8sYy6ECRTiefNZg==" spinCount="100000" sheet="1" formatRows="0" selectLockedCells="1"/>
  <mergeCells count="41">
    <mergeCell ref="B8:E8"/>
    <mergeCell ref="F8:G8"/>
    <mergeCell ref="I8:L8"/>
    <mergeCell ref="I10:L10"/>
    <mergeCell ref="K4:N4"/>
    <mergeCell ref="B6:E7"/>
    <mergeCell ref="F6:G7"/>
    <mergeCell ref="H6:H7"/>
    <mergeCell ref="I6:N7"/>
    <mergeCell ref="B9:E9"/>
    <mergeCell ref="F9:G9"/>
    <mergeCell ref="I9:L9"/>
    <mergeCell ref="B10:E10"/>
    <mergeCell ref="F10:G10"/>
    <mergeCell ref="B11:E11"/>
    <mergeCell ref="F11:G11"/>
    <mergeCell ref="I11:L11"/>
    <mergeCell ref="B12:E12"/>
    <mergeCell ref="F12:G12"/>
    <mergeCell ref="I12:L12"/>
    <mergeCell ref="I13:N13"/>
    <mergeCell ref="B15:E15"/>
    <mergeCell ref="F15:G15"/>
    <mergeCell ref="I15:N15"/>
    <mergeCell ref="B13:C14"/>
    <mergeCell ref="D13:E13"/>
    <mergeCell ref="F13:G14"/>
    <mergeCell ref="D14:E14"/>
    <mergeCell ref="I14:N14"/>
    <mergeCell ref="B16:E16"/>
    <mergeCell ref="F16:G16"/>
    <mergeCell ref="I16:L16"/>
    <mergeCell ref="B19:E19"/>
    <mergeCell ref="F19:G19"/>
    <mergeCell ref="I19:N19"/>
    <mergeCell ref="B17:E17"/>
    <mergeCell ref="F17:G17"/>
    <mergeCell ref="I17:N17"/>
    <mergeCell ref="B18:E18"/>
    <mergeCell ref="F18:G18"/>
    <mergeCell ref="I18:L18"/>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32A15-4E75-4B58-B50E-E6779074EACD}">
  <sheetPr>
    <tabColor rgb="FF92D050"/>
    <pageSetUpPr fitToPage="1"/>
  </sheetPr>
  <dimension ref="A1:J21"/>
  <sheetViews>
    <sheetView showGridLines="0" view="pageBreakPreview" zoomScaleNormal="100" zoomScaleSheetLayoutView="100" workbookViewId="0">
      <selection activeCell="C15" sqref="C15"/>
    </sheetView>
  </sheetViews>
  <sheetFormatPr defaultRowHeight="18.75"/>
  <cols>
    <col min="1" max="1" width="3.625" customWidth="1"/>
    <col min="2" max="2" width="19.25" customWidth="1"/>
    <col min="3" max="3" width="25.375" customWidth="1"/>
    <col min="4" max="4" width="22.875" customWidth="1"/>
    <col min="5" max="5" width="12.875" bestFit="1" customWidth="1"/>
    <col min="6" max="6" width="25.625" customWidth="1"/>
    <col min="7" max="7" width="19.875" customWidth="1"/>
    <col min="8" max="8" width="2.125" hidden="1" customWidth="1"/>
    <col min="10" max="10" width="0" hidden="1" customWidth="1"/>
  </cols>
  <sheetData>
    <row r="1" spans="1:10" s="99" customFormat="1">
      <c r="A1" s="99" t="s">
        <v>403</v>
      </c>
      <c r="G1" s="215" t="s">
        <v>378</v>
      </c>
    </row>
    <row r="2" spans="1:10" s="99" customFormat="1" ht="19.5">
      <c r="A2" s="100" t="s">
        <v>379</v>
      </c>
    </row>
    <row r="3" spans="1:10" s="99" customFormat="1" ht="19.5">
      <c r="D3" s="216"/>
      <c r="E3" s="101" t="s">
        <v>346</v>
      </c>
      <c r="F3" s="366">
        <f>基本情報!E8</f>
        <v>0</v>
      </c>
      <c r="G3" s="366"/>
      <c r="H3" s="217"/>
      <c r="I3" s="216"/>
    </row>
    <row r="5" spans="1:10" hidden="1">
      <c r="B5" s="367" t="s">
        <v>380</v>
      </c>
      <c r="C5" s="367"/>
      <c r="D5" s="368"/>
      <c r="E5" s="369">
        <f>SUM(F6:H6)</f>
        <v>4</v>
      </c>
      <c r="F5" s="218" t="s">
        <v>381</v>
      </c>
      <c r="G5" s="219" t="s">
        <v>382</v>
      </c>
      <c r="H5" s="219" t="s">
        <v>383</v>
      </c>
    </row>
    <row r="6" spans="1:10" s="195" customFormat="1" ht="27.75" hidden="1" customHeight="1">
      <c r="B6" s="367"/>
      <c r="C6" s="367"/>
      <c r="D6" s="368"/>
      <c r="E6" s="370"/>
      <c r="F6" s="220">
        <v>1</v>
      </c>
      <c r="G6" s="220">
        <v>2</v>
      </c>
      <c r="H6" s="221">
        <v>1</v>
      </c>
    </row>
    <row r="7" spans="1:10" s="195" customFormat="1" ht="10.15" hidden="1" customHeight="1"/>
    <row r="8" spans="1:10" s="195" customFormat="1" ht="28.15" hidden="1" customHeight="1">
      <c r="B8" s="371" t="s">
        <v>384</v>
      </c>
      <c r="C8" s="371"/>
      <c r="D8" s="372"/>
      <c r="E8" s="220">
        <v>70</v>
      </c>
      <c r="F8" s="222" t="str">
        <f>IF(E8&gt;J8,"入力できる最大日数("&amp;J8&amp;"日)を超えています","")</f>
        <v/>
      </c>
      <c r="J8" s="195">
        <v>146</v>
      </c>
    </row>
    <row r="9" spans="1:10" s="195" customFormat="1" ht="10.15" customHeight="1"/>
    <row r="10" spans="1:10" s="195" customFormat="1" ht="28.15" customHeight="1">
      <c r="B10" s="194" t="s">
        <v>407</v>
      </c>
      <c r="D10" s="223">
        <f>個人防護具使用実績!C8</f>
        <v>0</v>
      </c>
      <c r="E10" s="195" t="s">
        <v>385</v>
      </c>
    </row>
    <row r="11" spans="1:10" s="195" customFormat="1" ht="30.75" customHeight="1">
      <c r="H11" s="116" t="s">
        <v>18</v>
      </c>
    </row>
    <row r="12" spans="1:10" s="115" customFormat="1" ht="30.75" customHeight="1">
      <c r="B12" s="373"/>
      <c r="C12" s="224" t="s">
        <v>386</v>
      </c>
      <c r="D12" s="224" t="s">
        <v>387</v>
      </c>
      <c r="E12" s="224" t="s">
        <v>388</v>
      </c>
      <c r="F12" s="224" t="s">
        <v>389</v>
      </c>
      <c r="G12" s="224" t="s">
        <v>390</v>
      </c>
    </row>
    <row r="13" spans="1:10" s="115" customFormat="1">
      <c r="B13" s="373"/>
      <c r="C13" s="225" t="s">
        <v>9</v>
      </c>
      <c r="D13" s="225" t="s">
        <v>10</v>
      </c>
      <c r="E13" s="225" t="s">
        <v>391</v>
      </c>
      <c r="F13" s="225" t="s">
        <v>11</v>
      </c>
      <c r="G13" s="225" t="s">
        <v>392</v>
      </c>
    </row>
    <row r="14" spans="1:10" s="115" customFormat="1" ht="76.5" customHeight="1">
      <c r="B14" s="373"/>
      <c r="C14" s="374" t="s">
        <v>408</v>
      </c>
      <c r="D14" s="375"/>
      <c r="E14" s="226"/>
      <c r="F14" s="227"/>
      <c r="G14" s="226"/>
    </row>
    <row r="15" spans="1:10" s="195" customFormat="1" ht="28.15" customHeight="1">
      <c r="B15" s="228" t="s">
        <v>393</v>
      </c>
      <c r="C15" s="229"/>
      <c r="D15" s="229"/>
      <c r="E15" s="230">
        <f>IFERROR(C15/D15,0)</f>
        <v>0</v>
      </c>
      <c r="F15" s="231">
        <f>個人防護具使用実績!D8</f>
        <v>0</v>
      </c>
      <c r="G15" s="232">
        <f>IF(D15&lt;F15,D15*E15,F15*E15)</f>
        <v>0</v>
      </c>
    </row>
    <row r="16" spans="1:10" s="195" customFormat="1" ht="28.15" customHeight="1">
      <c r="B16" s="228" t="s">
        <v>394</v>
      </c>
      <c r="C16" s="229"/>
      <c r="D16" s="229"/>
      <c r="E16" s="230">
        <f t="shared" ref="E16:E20" si="0">IFERROR(C16/D16,0)</f>
        <v>0</v>
      </c>
      <c r="F16" s="231">
        <f>個人防護具使用実績!E8</f>
        <v>0</v>
      </c>
      <c r="G16" s="232">
        <f t="shared" ref="G16:G20" si="1">IF(D16&lt;F16,D16*E16,F16*E16)</f>
        <v>0</v>
      </c>
    </row>
    <row r="17" spans="2:7" s="195" customFormat="1" ht="28.15" customHeight="1">
      <c r="B17" s="228" t="s">
        <v>395</v>
      </c>
      <c r="C17" s="229"/>
      <c r="D17" s="229"/>
      <c r="E17" s="230">
        <f t="shared" si="0"/>
        <v>0</v>
      </c>
      <c r="F17" s="231">
        <f>個人防護具使用実績!F8</f>
        <v>0</v>
      </c>
      <c r="G17" s="232">
        <f t="shared" si="1"/>
        <v>0</v>
      </c>
    </row>
    <row r="18" spans="2:7" s="195" customFormat="1" ht="28.15" customHeight="1">
      <c r="B18" s="228" t="s">
        <v>396</v>
      </c>
      <c r="C18" s="229"/>
      <c r="D18" s="229"/>
      <c r="E18" s="230">
        <f t="shared" si="0"/>
        <v>0</v>
      </c>
      <c r="F18" s="231">
        <f>個人防護具使用実績!G8</f>
        <v>0</v>
      </c>
      <c r="G18" s="232">
        <f t="shared" si="1"/>
        <v>0</v>
      </c>
    </row>
    <row r="19" spans="2:7" s="195" customFormat="1" ht="28.15" customHeight="1">
      <c r="B19" s="228" t="s">
        <v>397</v>
      </c>
      <c r="C19" s="229"/>
      <c r="D19" s="229"/>
      <c r="E19" s="230">
        <f t="shared" si="0"/>
        <v>0</v>
      </c>
      <c r="F19" s="231">
        <f>個人防護具使用実績!H8</f>
        <v>0</v>
      </c>
      <c r="G19" s="232">
        <f t="shared" si="1"/>
        <v>0</v>
      </c>
    </row>
    <row r="20" spans="2:7" s="195" customFormat="1" ht="28.15" customHeight="1" thickBot="1">
      <c r="B20" s="233" t="s">
        <v>398</v>
      </c>
      <c r="C20" s="234"/>
      <c r="D20" s="234"/>
      <c r="E20" s="235">
        <f t="shared" si="0"/>
        <v>0</v>
      </c>
      <c r="F20" s="236">
        <f>個人防護具使用実績!I8</f>
        <v>0</v>
      </c>
      <c r="G20" s="237">
        <f t="shared" si="1"/>
        <v>0</v>
      </c>
    </row>
    <row r="21" spans="2:7" s="195" customFormat="1" ht="28.15" customHeight="1" thickTop="1">
      <c r="B21" s="238" t="s">
        <v>399</v>
      </c>
      <c r="C21" s="239">
        <f>SUM(C15:C20)</f>
        <v>0</v>
      </c>
      <c r="D21" s="239"/>
      <c r="E21" s="240"/>
      <c r="F21" s="240"/>
      <c r="G21" s="241">
        <f>ROUNDDOWN(SUM(G15:G20),0)</f>
        <v>0</v>
      </c>
    </row>
  </sheetData>
  <sheetProtection algorithmName="SHA-512" hashValue="+DsLh2jEmiwO6Wg3Wz6GkYX+k1Stv867Xv+Ai+1WM9UGJQpAMRVPmbKx4MCyLHvryp8gRTKTlBAewDoX1PKstA==" saltValue="G94N0aYJF8VLT4fVo9wWsQ==" spinCount="100000" sheet="1" selectLockedCells="1"/>
  <mergeCells count="6">
    <mergeCell ref="F3:G3"/>
    <mergeCell ref="B5:D6"/>
    <mergeCell ref="E5:E6"/>
    <mergeCell ref="B8:D8"/>
    <mergeCell ref="B12:B14"/>
    <mergeCell ref="C14:D14"/>
  </mergeCells>
  <phoneticPr fontId="3"/>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topLeftCell="A4" zoomScale="85" zoomScaleNormal="85" zoomScaleSheetLayoutView="85" workbookViewId="0">
      <selection activeCell="M1" sqref="M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247" t="s">
        <v>378</v>
      </c>
    </row>
    <row r="2" spans="1:13">
      <c r="A2" s="409"/>
      <c r="B2" s="409"/>
      <c r="C2" s="40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410" t="s">
        <v>72</v>
      </c>
      <c r="B4" s="410"/>
      <c r="C4" s="411"/>
      <c r="D4" s="411"/>
      <c r="E4" s="411"/>
      <c r="F4" s="411"/>
      <c r="G4" s="411"/>
      <c r="H4" s="411"/>
      <c r="I4" s="411"/>
      <c r="J4" s="411"/>
      <c r="K4" s="411"/>
      <c r="L4" s="411"/>
      <c r="M4" s="41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350">
        <f>基本情報!E8</f>
        <v>0</v>
      </c>
      <c r="J7" s="417"/>
      <c r="K7" s="417"/>
      <c r="L7" s="417"/>
      <c r="M7" s="417"/>
    </row>
    <row r="8" spans="1:13">
      <c r="A8" s="18"/>
      <c r="B8" s="18"/>
      <c r="C8" s="18"/>
      <c r="D8" s="18"/>
      <c r="E8" s="18"/>
      <c r="F8" s="18"/>
      <c r="G8" s="18"/>
      <c r="H8" s="18"/>
      <c r="I8" s="18"/>
      <c r="J8" s="18"/>
      <c r="K8" s="18"/>
      <c r="L8" s="18"/>
      <c r="M8" s="18"/>
    </row>
    <row r="9" spans="1:13" ht="19.5" thickBot="1">
      <c r="A9" s="392" t="s">
        <v>61</v>
      </c>
      <c r="B9" s="387"/>
      <c r="C9" s="18"/>
      <c r="D9" s="18"/>
      <c r="E9" s="18"/>
      <c r="F9" s="18"/>
      <c r="G9" s="18"/>
      <c r="H9" s="393" t="s">
        <v>62</v>
      </c>
      <c r="I9" s="393"/>
      <c r="J9" s="394"/>
      <c r="K9" s="394"/>
      <c r="L9" s="394"/>
      <c r="M9" s="18"/>
    </row>
    <row r="10" spans="1:13" ht="29.45" customHeight="1" thickBot="1">
      <c r="A10" s="18"/>
      <c r="B10" s="412" t="s">
        <v>63</v>
      </c>
      <c r="C10" s="413"/>
      <c r="D10" s="413"/>
      <c r="E10" s="413"/>
      <c r="F10" s="413"/>
      <c r="G10" s="414"/>
      <c r="H10" s="415" t="s">
        <v>64</v>
      </c>
      <c r="I10" s="413"/>
      <c r="J10" s="413"/>
      <c r="K10" s="413"/>
      <c r="L10" s="416"/>
      <c r="M10" s="18"/>
    </row>
    <row r="11" spans="1:13" ht="29.45" customHeight="1">
      <c r="A11" s="18"/>
      <c r="B11" s="418" t="s">
        <v>73</v>
      </c>
      <c r="C11" s="419"/>
      <c r="D11" s="419"/>
      <c r="E11" s="419"/>
      <c r="F11" s="419"/>
      <c r="G11" s="420"/>
      <c r="H11" s="19"/>
      <c r="I11" s="20"/>
      <c r="J11" s="421">
        <f>'別紙8-1-2（新規）'!J17</f>
        <v>0</v>
      </c>
      <c r="K11" s="421"/>
      <c r="L11" s="21"/>
      <c r="M11" s="18"/>
    </row>
    <row r="12" spans="1:13" ht="29.45" customHeight="1">
      <c r="A12" s="18"/>
      <c r="B12" s="403" t="s">
        <v>65</v>
      </c>
      <c r="C12" s="404"/>
      <c r="D12" s="404"/>
      <c r="E12" s="404"/>
      <c r="F12" s="404"/>
      <c r="G12" s="405"/>
      <c r="H12" s="22"/>
      <c r="I12" s="23"/>
      <c r="J12" s="422">
        <f>J18-J11-J13</f>
        <v>0</v>
      </c>
      <c r="K12" s="422"/>
      <c r="L12" s="24"/>
      <c r="M12" s="18"/>
    </row>
    <row r="13" spans="1:13" ht="29.45" customHeight="1" thickBot="1">
      <c r="A13" s="18"/>
      <c r="B13" s="403" t="s">
        <v>66</v>
      </c>
      <c r="C13" s="404"/>
      <c r="D13" s="404"/>
      <c r="E13" s="404"/>
      <c r="F13" s="404"/>
      <c r="G13" s="405"/>
      <c r="H13" s="25"/>
      <c r="I13" s="26"/>
      <c r="J13" s="406">
        <f>'別紙8-1-2（新規）'!D17</f>
        <v>0</v>
      </c>
      <c r="K13" s="406"/>
      <c r="L13" s="27"/>
      <c r="M13" s="18"/>
    </row>
    <row r="14" spans="1:13" ht="29.45" customHeight="1" thickBot="1">
      <c r="A14" s="18"/>
      <c r="B14" s="383" t="s">
        <v>67</v>
      </c>
      <c r="C14" s="384"/>
      <c r="D14" s="384"/>
      <c r="E14" s="384"/>
      <c r="F14" s="384"/>
      <c r="G14" s="385"/>
      <c r="H14" s="28"/>
      <c r="I14" s="386">
        <f>SUM(J11:K13)</f>
        <v>0</v>
      </c>
      <c r="J14" s="386"/>
      <c r="K14" s="386"/>
      <c r="L14" s="29"/>
      <c r="M14" s="18"/>
    </row>
    <row r="15" spans="1:13">
      <c r="A15" s="18"/>
      <c r="B15" s="407"/>
      <c r="C15" s="407"/>
      <c r="D15" s="407"/>
      <c r="E15" s="407"/>
      <c r="F15" s="407"/>
      <c r="G15" s="407"/>
      <c r="H15" s="407"/>
      <c r="I15" s="407"/>
      <c r="J15" s="407"/>
      <c r="K15" s="407"/>
      <c r="L15" s="407"/>
      <c r="M15" s="18"/>
    </row>
    <row r="16" spans="1:13" ht="19.5" thickBot="1">
      <c r="A16" s="392" t="s">
        <v>68</v>
      </c>
      <c r="B16" s="387"/>
      <c r="C16" s="18"/>
      <c r="D16" s="18"/>
      <c r="E16" s="18"/>
      <c r="F16" s="18"/>
      <c r="G16" s="18"/>
      <c r="H16" s="393" t="s">
        <v>62</v>
      </c>
      <c r="I16" s="393"/>
      <c r="J16" s="394"/>
      <c r="K16" s="394"/>
      <c r="L16" s="394"/>
      <c r="M16" s="18"/>
    </row>
    <row r="17" spans="1:13" ht="29.45" customHeight="1" thickBot="1">
      <c r="A17" s="18"/>
      <c r="B17" s="412" t="s">
        <v>63</v>
      </c>
      <c r="C17" s="413"/>
      <c r="D17" s="413"/>
      <c r="E17" s="413"/>
      <c r="F17" s="413"/>
      <c r="G17" s="414"/>
      <c r="H17" s="415" t="s">
        <v>64</v>
      </c>
      <c r="I17" s="413"/>
      <c r="J17" s="413"/>
      <c r="K17" s="413"/>
      <c r="L17" s="416"/>
      <c r="M17" s="18"/>
    </row>
    <row r="18" spans="1:13" ht="29.45" customHeight="1">
      <c r="A18" s="18"/>
      <c r="B18" s="395" t="s">
        <v>69</v>
      </c>
      <c r="C18" s="396"/>
      <c r="D18" s="396"/>
      <c r="E18" s="396"/>
      <c r="F18" s="396"/>
      <c r="G18" s="397"/>
      <c r="H18" s="30"/>
      <c r="I18" s="31"/>
      <c r="J18" s="398">
        <f>'別紙8-1-2（新規）'!C17</f>
        <v>0</v>
      </c>
      <c r="K18" s="398"/>
      <c r="L18" s="32"/>
      <c r="M18" s="18"/>
    </row>
    <row r="19" spans="1:13" ht="29.45" customHeight="1">
      <c r="A19" s="18"/>
      <c r="B19" s="399"/>
      <c r="C19" s="400"/>
      <c r="D19" s="400"/>
      <c r="E19" s="400"/>
      <c r="F19" s="400"/>
      <c r="G19" s="401"/>
      <c r="H19" s="33"/>
      <c r="I19" s="402"/>
      <c r="J19" s="402"/>
      <c r="K19" s="402"/>
      <c r="L19" s="34"/>
      <c r="M19" s="18"/>
    </row>
    <row r="20" spans="1:13" ht="29.45" customHeight="1" thickBot="1">
      <c r="A20" s="18"/>
      <c r="B20" s="376"/>
      <c r="C20" s="377"/>
      <c r="D20" s="377"/>
      <c r="E20" s="377"/>
      <c r="F20" s="377"/>
      <c r="G20" s="378"/>
      <c r="H20" s="35"/>
      <c r="I20" s="379"/>
      <c r="J20" s="379"/>
      <c r="K20" s="379"/>
      <c r="L20" s="36"/>
      <c r="M20" s="18"/>
    </row>
    <row r="21" spans="1:13" ht="29.45" customHeight="1" thickBot="1">
      <c r="A21" s="18"/>
      <c r="B21" s="383" t="s">
        <v>67</v>
      </c>
      <c r="C21" s="384"/>
      <c r="D21" s="384"/>
      <c r="E21" s="384"/>
      <c r="F21" s="384"/>
      <c r="G21" s="385"/>
      <c r="H21" s="28"/>
      <c r="I21" s="386">
        <f>SUM(J18:K20)</f>
        <v>0</v>
      </c>
      <c r="J21" s="386"/>
      <c r="K21" s="386"/>
      <c r="L21" s="29"/>
      <c r="M21" s="18"/>
    </row>
    <row r="22" spans="1:13">
      <c r="A22" s="18"/>
      <c r="B22" s="18"/>
      <c r="C22" s="18"/>
      <c r="D22" s="18"/>
      <c r="E22" s="18"/>
      <c r="F22" s="18"/>
      <c r="G22" s="18"/>
      <c r="H22" s="18"/>
      <c r="I22" s="18"/>
      <c r="J22" s="18"/>
      <c r="K22" s="18"/>
      <c r="L22" s="18"/>
      <c r="M22" s="18"/>
    </row>
    <row r="23" spans="1:13">
      <c r="A23" s="18"/>
      <c r="B23" s="387" t="s">
        <v>70</v>
      </c>
      <c r="C23" s="387"/>
      <c r="D23" s="387"/>
      <c r="E23" s="387"/>
      <c r="F23" s="387"/>
      <c r="G23" s="387"/>
      <c r="H23" s="387"/>
      <c r="I23" s="387"/>
      <c r="J23" s="387"/>
      <c r="K23" s="37"/>
      <c r="L23" s="18"/>
      <c r="M23" s="18"/>
    </row>
    <row r="24" spans="1:13">
      <c r="A24" s="18"/>
      <c r="B24" s="37"/>
      <c r="C24" s="37"/>
      <c r="D24" s="37"/>
      <c r="E24" s="37"/>
      <c r="F24" s="37"/>
      <c r="G24" s="37"/>
      <c r="H24" s="37"/>
      <c r="I24" s="37"/>
      <c r="J24" s="37"/>
      <c r="K24" s="37"/>
      <c r="L24" s="18"/>
      <c r="M24" s="18"/>
    </row>
    <row r="25" spans="1:13">
      <c r="A25" s="18"/>
      <c r="B25" s="37"/>
      <c r="C25" s="1"/>
      <c r="D25" s="389" t="str">
        <f>'様式第１号（交付申請書）'!Q3</f>
        <v>令和6年　月　　日</v>
      </c>
      <c r="E25" s="390"/>
      <c r="F25" s="390"/>
      <c r="G25" s="390"/>
      <c r="H25" s="390"/>
      <c r="I25" s="39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88" t="s">
        <v>74</v>
      </c>
      <c r="E27" s="388"/>
      <c r="F27" s="408" t="s">
        <v>90</v>
      </c>
      <c r="G27" s="408"/>
      <c r="H27" s="408"/>
      <c r="I27" s="408"/>
      <c r="J27" s="408"/>
      <c r="K27" s="408"/>
      <c r="L27" s="408"/>
      <c r="M27" s="408"/>
    </row>
    <row r="28" spans="1:13">
      <c r="A28" s="18"/>
      <c r="B28" s="18"/>
      <c r="C28" s="18"/>
      <c r="D28" s="38"/>
      <c r="E28" s="38"/>
      <c r="F28" s="39"/>
      <c r="G28" s="391" t="str">
        <f>IF(基本情報!E5="","",基本情報!E5)</f>
        <v/>
      </c>
      <c r="H28" s="391"/>
      <c r="I28" s="391"/>
      <c r="J28" s="391"/>
      <c r="K28" s="391"/>
      <c r="L28" s="391"/>
      <c r="M28" s="391"/>
    </row>
    <row r="29" spans="1:13" ht="9" customHeight="1">
      <c r="A29" s="18"/>
      <c r="B29" s="37"/>
      <c r="C29" s="37"/>
      <c r="D29" s="37"/>
      <c r="E29" s="37"/>
      <c r="F29" s="37"/>
      <c r="G29" s="37"/>
      <c r="H29" s="37"/>
      <c r="I29" s="37"/>
      <c r="J29" s="37"/>
      <c r="K29" s="37"/>
      <c r="L29" s="18"/>
      <c r="M29" s="18"/>
    </row>
    <row r="30" spans="1:13">
      <c r="A30" s="18"/>
      <c r="B30" s="18"/>
      <c r="C30" s="18"/>
      <c r="D30" s="380" t="s">
        <v>75</v>
      </c>
      <c r="E30" s="380"/>
      <c r="F30" s="408" t="s">
        <v>91</v>
      </c>
      <c r="G30" s="408"/>
      <c r="H30" s="408"/>
      <c r="I30" s="408"/>
      <c r="J30" s="408"/>
      <c r="K30" s="408"/>
      <c r="L30" s="408"/>
      <c r="M30" s="408"/>
    </row>
    <row r="31" spans="1:13">
      <c r="A31" s="18"/>
      <c r="B31" s="18"/>
      <c r="C31" s="18"/>
      <c r="D31" s="381"/>
      <c r="E31" s="381"/>
      <c r="F31" s="40"/>
      <c r="G31" s="382" t="str">
        <f>IF(基本情報!E6="","",基本情報!E6)</f>
        <v/>
      </c>
      <c r="H31" s="382"/>
      <c r="I31" s="382"/>
      <c r="J31" s="382"/>
      <c r="K31" s="382"/>
      <c r="L31" s="382"/>
      <c r="M31" s="382"/>
    </row>
    <row r="32" spans="1:13">
      <c r="A32" s="18"/>
      <c r="B32" s="18"/>
      <c r="C32" s="18"/>
      <c r="D32" s="18"/>
      <c r="E32" s="18"/>
      <c r="F32" s="18"/>
      <c r="G32" s="382">
        <f>基本情報!E7</f>
        <v>0</v>
      </c>
      <c r="H32" s="382"/>
      <c r="I32" s="382"/>
      <c r="J32" s="382"/>
      <c r="K32" s="382"/>
      <c r="L32" s="382"/>
      <c r="M32" s="382"/>
    </row>
  </sheetData>
  <sheetProtection algorithmName="SHA-512" hashValue="IdZ8Yy/jIhZViYVe8S21+/3+iYhBQT231l7io/92ZrZVy0T6Gp2EztfGt6fWIrybErpA11yfCMKbrLUtsmSmBQ==" saltValue="MCiPjb59WCoi8UtZkxHPsg=="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3"/>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F317-BAA0-4733-A16A-3C902C65B125}">
  <sheetPr>
    <tabColor rgb="FF92D050"/>
  </sheetPr>
  <dimension ref="A1:V40"/>
  <sheetViews>
    <sheetView showGridLines="0" view="pageBreakPreview" topLeftCell="A7" zoomScale="85" zoomScaleNormal="85" zoomScaleSheetLayoutView="85" workbookViewId="0">
      <selection activeCell="R14" sqref="R14:T15"/>
    </sheetView>
  </sheetViews>
  <sheetFormatPr defaultRowHeight="18.75"/>
  <cols>
    <col min="1" max="21" width="4.5" customWidth="1"/>
    <col min="22" max="22" width="0" hidden="1" customWidth="1"/>
  </cols>
  <sheetData>
    <row r="1" spans="1:22">
      <c r="A1" s="144"/>
      <c r="B1" s="144"/>
      <c r="C1" s="144"/>
      <c r="D1" s="144"/>
      <c r="E1" s="144"/>
      <c r="F1" s="144"/>
      <c r="G1" s="144"/>
      <c r="H1" s="144"/>
      <c r="I1" s="144"/>
      <c r="J1" s="144"/>
      <c r="K1" s="144"/>
      <c r="L1" s="144"/>
      <c r="M1" s="144"/>
      <c r="N1" s="144"/>
      <c r="O1" s="144"/>
      <c r="P1" s="144"/>
      <c r="Q1" s="144"/>
      <c r="R1" s="144"/>
      <c r="S1" s="144"/>
      <c r="T1" s="144"/>
      <c r="U1" s="142" t="s">
        <v>378</v>
      </c>
    </row>
    <row r="2" spans="1:22">
      <c r="A2" s="145"/>
      <c r="B2" s="145"/>
      <c r="C2" s="145"/>
      <c r="D2" s="145"/>
      <c r="E2" s="145"/>
      <c r="F2" s="145"/>
      <c r="G2" s="145"/>
      <c r="H2" s="145"/>
      <c r="I2" s="144"/>
      <c r="J2" s="144"/>
      <c r="K2" s="144"/>
      <c r="L2" s="144"/>
      <c r="M2" s="144"/>
      <c r="N2" s="144"/>
      <c r="O2" s="144"/>
      <c r="P2" s="144"/>
      <c r="Q2" s="144"/>
      <c r="R2" s="144"/>
      <c r="S2" s="144"/>
      <c r="T2" s="144"/>
      <c r="U2" s="146"/>
    </row>
    <row r="3" spans="1:22" ht="21">
      <c r="A3" s="430" t="s">
        <v>271</v>
      </c>
      <c r="B3" s="430"/>
      <c r="C3" s="430"/>
      <c r="D3" s="430"/>
      <c r="E3" s="430"/>
      <c r="F3" s="430"/>
      <c r="G3" s="430"/>
      <c r="H3" s="430"/>
      <c r="I3" s="431"/>
      <c r="J3" s="431"/>
      <c r="K3" s="431"/>
      <c r="L3" s="431"/>
      <c r="M3" s="431"/>
      <c r="N3" s="431"/>
      <c r="O3" s="431"/>
      <c r="P3" s="431"/>
      <c r="Q3" s="431"/>
      <c r="R3" s="431"/>
      <c r="S3" s="431"/>
      <c r="T3" s="431"/>
      <c r="U3" s="431"/>
    </row>
    <row r="4" spans="1:22" ht="21">
      <c r="A4" s="147"/>
      <c r="B4" s="147"/>
      <c r="C4" s="147"/>
      <c r="D4" s="147"/>
      <c r="E4" s="147"/>
      <c r="F4" s="147"/>
      <c r="G4" s="147"/>
      <c r="H4" s="147"/>
      <c r="I4" s="148"/>
      <c r="J4" s="148"/>
      <c r="K4" s="148"/>
      <c r="L4" s="148"/>
      <c r="M4" s="148"/>
      <c r="N4" s="148"/>
      <c r="O4" s="148"/>
      <c r="P4" s="148"/>
      <c r="Q4" s="148"/>
      <c r="R4" s="148"/>
      <c r="S4" s="148"/>
      <c r="T4" s="148"/>
      <c r="U4" s="148"/>
    </row>
    <row r="5" spans="1:22" ht="21">
      <c r="A5" s="147"/>
      <c r="B5" s="147"/>
      <c r="C5" s="147"/>
      <c r="D5" s="147"/>
      <c r="E5" s="147"/>
      <c r="F5" s="147"/>
      <c r="G5" s="147"/>
      <c r="H5" s="147"/>
      <c r="I5" s="148"/>
      <c r="J5" s="148"/>
      <c r="K5" s="148"/>
      <c r="L5" s="148"/>
      <c r="M5" s="148"/>
      <c r="N5" s="148"/>
      <c r="O5" s="148"/>
      <c r="P5" s="148"/>
      <c r="Q5" s="148"/>
      <c r="R5" s="148"/>
      <c r="S5" s="148"/>
      <c r="T5" s="148"/>
      <c r="U5" s="148"/>
    </row>
    <row r="6" spans="1:22" ht="21">
      <c r="A6" s="147"/>
      <c r="B6" s="147"/>
      <c r="C6" s="147"/>
      <c r="D6" s="147"/>
      <c r="E6" s="147"/>
      <c r="F6" s="147"/>
      <c r="G6" s="147"/>
      <c r="H6" s="147"/>
      <c r="I6" s="148"/>
      <c r="J6" s="148"/>
      <c r="K6" s="149" t="s">
        <v>89</v>
      </c>
      <c r="L6" s="432">
        <f>基本情報!E8</f>
        <v>0</v>
      </c>
      <c r="M6" s="433"/>
      <c r="N6" s="433"/>
      <c r="O6" s="433"/>
      <c r="P6" s="433"/>
      <c r="Q6" s="433"/>
      <c r="R6" s="433"/>
      <c r="S6" s="433"/>
      <c r="T6" s="433"/>
      <c r="U6" s="150"/>
    </row>
    <row r="7" spans="1:22">
      <c r="A7" s="151"/>
      <c r="B7" s="151"/>
      <c r="C7" s="151"/>
      <c r="D7" s="151"/>
      <c r="E7" s="151"/>
      <c r="F7" s="151"/>
      <c r="G7" s="151"/>
      <c r="H7" s="151"/>
      <c r="I7" s="151"/>
      <c r="J7" s="151"/>
      <c r="K7" s="151"/>
      <c r="L7" s="151"/>
      <c r="M7" s="151"/>
      <c r="N7" s="151"/>
      <c r="O7" s="151"/>
      <c r="P7" s="151"/>
      <c r="Q7" s="151"/>
      <c r="R7" s="151"/>
      <c r="S7" s="151"/>
      <c r="T7" s="151"/>
      <c r="U7" s="151"/>
    </row>
    <row r="8" spans="1:22">
      <c r="A8" s="136"/>
      <c r="B8" s="136"/>
      <c r="C8" s="136"/>
      <c r="D8" s="136"/>
      <c r="E8" s="136"/>
      <c r="F8" s="136"/>
      <c r="G8" s="136"/>
      <c r="H8" s="136"/>
      <c r="I8" s="136"/>
      <c r="J8" s="136"/>
      <c r="K8" s="136"/>
      <c r="L8" s="136"/>
      <c r="M8" s="136"/>
      <c r="N8" s="136"/>
      <c r="O8" s="136"/>
      <c r="P8" s="136"/>
      <c r="Q8" s="136"/>
      <c r="R8" s="136"/>
      <c r="S8" s="136"/>
      <c r="T8" s="136"/>
      <c r="U8" s="136"/>
    </row>
    <row r="9" spans="1:22">
      <c r="A9" s="136"/>
      <c r="B9" s="434" t="s">
        <v>272</v>
      </c>
      <c r="C9" s="434"/>
      <c r="D9" s="434"/>
      <c r="E9" s="434"/>
      <c r="F9" s="434"/>
      <c r="G9" s="434"/>
      <c r="H9" s="434"/>
      <c r="I9" s="434"/>
      <c r="J9" s="434"/>
      <c r="K9" s="434"/>
      <c r="L9" s="434"/>
      <c r="M9" s="434"/>
      <c r="N9" s="434"/>
      <c r="O9" s="434"/>
      <c r="P9" s="434"/>
      <c r="Q9" s="434"/>
      <c r="R9" s="434"/>
      <c r="S9" s="434"/>
      <c r="T9" s="434"/>
      <c r="U9" s="136"/>
    </row>
    <row r="10" spans="1:22">
      <c r="A10" s="136"/>
      <c r="B10" s="434"/>
      <c r="C10" s="434"/>
      <c r="D10" s="434"/>
      <c r="E10" s="434"/>
      <c r="F10" s="434"/>
      <c r="G10" s="434"/>
      <c r="H10" s="434"/>
      <c r="I10" s="434"/>
      <c r="J10" s="434"/>
      <c r="K10" s="434"/>
      <c r="L10" s="434"/>
      <c r="M10" s="434"/>
      <c r="N10" s="434"/>
      <c r="O10" s="434"/>
      <c r="P10" s="434"/>
      <c r="Q10" s="434"/>
      <c r="R10" s="434"/>
      <c r="S10" s="434"/>
      <c r="T10" s="434"/>
      <c r="U10" s="136"/>
    </row>
    <row r="11" spans="1:22">
      <c r="B11" s="434"/>
      <c r="C11" s="434"/>
      <c r="D11" s="434"/>
      <c r="E11" s="434"/>
      <c r="F11" s="434"/>
      <c r="G11" s="434"/>
      <c r="H11" s="434"/>
      <c r="I11" s="434"/>
      <c r="J11" s="434"/>
      <c r="K11" s="434"/>
      <c r="L11" s="434"/>
      <c r="M11" s="434"/>
      <c r="N11" s="434"/>
      <c r="O11" s="434"/>
      <c r="P11" s="434"/>
      <c r="Q11" s="434"/>
      <c r="R11" s="434"/>
      <c r="S11" s="434"/>
      <c r="T11" s="434"/>
    </row>
    <row r="13" spans="1:22" ht="19.5">
      <c r="B13" s="152"/>
      <c r="C13" s="152"/>
      <c r="D13" s="152"/>
      <c r="E13" s="152"/>
      <c r="F13" s="152"/>
      <c r="G13" s="152"/>
      <c r="H13" s="152"/>
      <c r="I13" s="152"/>
      <c r="J13" s="152"/>
      <c r="K13" s="152"/>
      <c r="L13" s="152"/>
      <c r="M13" s="152"/>
      <c r="N13" s="152"/>
      <c r="O13" s="152"/>
      <c r="P13" s="152"/>
      <c r="Q13" s="152"/>
      <c r="R13" s="152"/>
      <c r="S13" s="152"/>
      <c r="T13" s="152"/>
    </row>
    <row r="14" spans="1:22" ht="19.899999999999999" customHeight="1">
      <c r="B14" s="435"/>
      <c r="C14" s="436" t="s">
        <v>320</v>
      </c>
      <c r="D14" s="436"/>
      <c r="E14" s="436"/>
      <c r="F14" s="436"/>
      <c r="G14" s="436"/>
      <c r="H14" s="436"/>
      <c r="I14" s="436"/>
      <c r="J14" s="436"/>
      <c r="K14" s="436"/>
      <c r="L14" s="436"/>
      <c r="M14" s="436"/>
      <c r="N14" s="436"/>
      <c r="O14" s="436"/>
      <c r="P14" s="436"/>
      <c r="Q14" s="154"/>
      <c r="R14" s="424"/>
      <c r="S14" s="425"/>
      <c r="T14" s="426"/>
      <c r="U14" s="140"/>
      <c r="V14">
        <f>R14</f>
        <v>0</v>
      </c>
    </row>
    <row r="15" spans="1:22" ht="19.899999999999999" customHeight="1">
      <c r="B15" s="367"/>
      <c r="C15" s="436"/>
      <c r="D15" s="436"/>
      <c r="E15" s="436"/>
      <c r="F15" s="436"/>
      <c r="G15" s="436"/>
      <c r="H15" s="436"/>
      <c r="I15" s="436"/>
      <c r="J15" s="436"/>
      <c r="K15" s="436"/>
      <c r="L15" s="436"/>
      <c r="M15" s="436"/>
      <c r="N15" s="436"/>
      <c r="O15" s="436"/>
      <c r="P15" s="436"/>
      <c r="Q15" s="154"/>
      <c r="R15" s="427"/>
      <c r="S15" s="428"/>
      <c r="T15" s="429"/>
      <c r="U15" s="140"/>
    </row>
    <row r="16" spans="1:22" ht="19.5">
      <c r="B16" s="153"/>
      <c r="C16" s="153"/>
      <c r="D16" s="153"/>
      <c r="E16" s="153"/>
      <c r="F16" s="153"/>
      <c r="G16" s="153"/>
      <c r="H16" s="153"/>
      <c r="I16" s="153"/>
      <c r="J16" s="153"/>
      <c r="K16" s="153"/>
      <c r="L16" s="153"/>
      <c r="M16" s="153"/>
      <c r="N16" s="153"/>
      <c r="O16" s="153"/>
      <c r="P16" s="153"/>
      <c r="Q16" s="153"/>
      <c r="R16" s="153"/>
      <c r="S16" s="153"/>
      <c r="T16" s="153"/>
      <c r="U16" s="140"/>
    </row>
    <row r="17" spans="2:22" ht="19.5">
      <c r="B17" s="152"/>
      <c r="C17" s="152"/>
      <c r="D17" s="152"/>
      <c r="E17" s="152"/>
      <c r="F17" s="152"/>
      <c r="G17" s="152"/>
      <c r="H17" s="152"/>
      <c r="I17" s="152"/>
      <c r="J17" s="152"/>
      <c r="K17" s="152"/>
      <c r="L17" s="152"/>
      <c r="M17" s="152"/>
      <c r="N17" s="152"/>
      <c r="O17" s="152"/>
      <c r="P17" s="152"/>
      <c r="Q17" s="152"/>
      <c r="R17" s="152"/>
      <c r="S17" s="152"/>
      <c r="T17" s="152"/>
    </row>
    <row r="18" spans="2:22" ht="19.5">
      <c r="B18" s="152"/>
      <c r="C18" s="152"/>
      <c r="D18" s="152"/>
      <c r="E18" s="152"/>
      <c r="F18" s="152"/>
      <c r="G18" s="152"/>
      <c r="H18" s="152"/>
      <c r="I18" s="152"/>
      <c r="J18" s="152"/>
      <c r="K18" s="152"/>
      <c r="L18" s="152"/>
      <c r="M18" s="152"/>
      <c r="N18" s="152"/>
      <c r="O18" s="152"/>
      <c r="P18" s="152"/>
      <c r="Q18" s="152"/>
      <c r="R18" s="152"/>
      <c r="S18" s="152"/>
      <c r="T18" s="152"/>
    </row>
    <row r="19" spans="2:22" ht="18" customHeight="1">
      <c r="B19" s="435"/>
      <c r="C19" s="436" t="s">
        <v>275</v>
      </c>
      <c r="D19" s="436"/>
      <c r="E19" s="436"/>
      <c r="F19" s="436"/>
      <c r="G19" s="436"/>
      <c r="H19" s="436"/>
      <c r="I19" s="436"/>
      <c r="J19" s="436"/>
      <c r="K19" s="436"/>
      <c r="L19" s="436"/>
      <c r="M19" s="436"/>
      <c r="N19" s="436"/>
      <c r="O19" s="436"/>
      <c r="P19" s="436"/>
      <c r="Q19" s="115"/>
      <c r="R19" s="424"/>
      <c r="S19" s="425"/>
      <c r="T19" s="426"/>
      <c r="U19" s="140"/>
      <c r="V19">
        <f>R19</f>
        <v>0</v>
      </c>
    </row>
    <row r="20" spans="2:22">
      <c r="B20" s="367"/>
      <c r="C20" s="436"/>
      <c r="D20" s="436"/>
      <c r="E20" s="436"/>
      <c r="F20" s="436"/>
      <c r="G20" s="436"/>
      <c r="H20" s="436"/>
      <c r="I20" s="436"/>
      <c r="J20" s="436"/>
      <c r="K20" s="436"/>
      <c r="L20" s="436"/>
      <c r="M20" s="436"/>
      <c r="N20" s="436"/>
      <c r="O20" s="436"/>
      <c r="P20" s="436"/>
      <c r="Q20" s="115"/>
      <c r="R20" s="427"/>
      <c r="S20" s="428"/>
      <c r="T20" s="429"/>
      <c r="U20" s="140"/>
    </row>
    <row r="21" spans="2:22" ht="19.5">
      <c r="B21" s="153"/>
      <c r="C21" s="153"/>
      <c r="D21" s="153"/>
      <c r="E21" s="153"/>
      <c r="F21" s="153"/>
      <c r="G21" s="153"/>
      <c r="H21" s="153"/>
      <c r="I21" s="153"/>
      <c r="J21" s="153"/>
      <c r="K21" s="153"/>
      <c r="L21" s="153"/>
      <c r="M21" s="153"/>
      <c r="N21" s="153"/>
      <c r="O21" s="153"/>
      <c r="P21" s="153"/>
      <c r="Q21" s="153"/>
      <c r="R21" s="153"/>
      <c r="S21" s="153"/>
      <c r="T21" s="153"/>
      <c r="U21" s="140"/>
    </row>
    <row r="22" spans="2:22" ht="19.5">
      <c r="B22" s="152"/>
      <c r="C22" s="152"/>
      <c r="D22" s="152"/>
      <c r="E22" s="152"/>
      <c r="F22" s="152"/>
      <c r="G22" s="152"/>
      <c r="H22" s="152"/>
      <c r="I22" s="152"/>
      <c r="J22" s="152"/>
      <c r="K22" s="152"/>
      <c r="L22" s="152"/>
      <c r="M22" s="152"/>
      <c r="N22" s="152"/>
      <c r="O22" s="152"/>
      <c r="P22" s="152"/>
      <c r="Q22" s="152"/>
      <c r="R22" s="152"/>
      <c r="S22" s="152"/>
      <c r="T22" s="152"/>
    </row>
    <row r="23" spans="2:22" ht="19.5">
      <c r="B23" s="152"/>
      <c r="C23" s="152"/>
      <c r="D23" s="152"/>
      <c r="E23" s="152"/>
      <c r="F23" s="152"/>
      <c r="G23" s="152"/>
      <c r="H23" s="152"/>
      <c r="I23" s="152"/>
      <c r="J23" s="152"/>
      <c r="K23" s="152"/>
      <c r="L23" s="152"/>
      <c r="M23" s="152"/>
      <c r="N23" s="152"/>
      <c r="O23" s="152"/>
      <c r="P23" s="152"/>
      <c r="Q23" s="152"/>
      <c r="R23" s="152"/>
      <c r="S23" s="152"/>
      <c r="T23" s="152"/>
    </row>
    <row r="24" spans="2:22" ht="18" customHeight="1">
      <c r="B24" s="435"/>
      <c r="C24" s="436" t="s">
        <v>274</v>
      </c>
      <c r="D24" s="436"/>
      <c r="E24" s="436"/>
      <c r="F24" s="436"/>
      <c r="G24" s="436"/>
      <c r="H24" s="436"/>
      <c r="I24" s="436"/>
      <c r="J24" s="436"/>
      <c r="K24" s="436"/>
      <c r="L24" s="436"/>
      <c r="M24" s="436"/>
      <c r="N24" s="436"/>
      <c r="O24" s="436"/>
      <c r="P24" s="436"/>
      <c r="Q24" s="115"/>
      <c r="R24" s="424"/>
      <c r="S24" s="425"/>
      <c r="T24" s="426"/>
      <c r="U24" s="140"/>
      <c r="V24">
        <f>R24</f>
        <v>0</v>
      </c>
    </row>
    <row r="25" spans="2:22">
      <c r="B25" s="367"/>
      <c r="C25" s="436"/>
      <c r="D25" s="436"/>
      <c r="E25" s="436"/>
      <c r="F25" s="436"/>
      <c r="G25" s="436"/>
      <c r="H25" s="436"/>
      <c r="I25" s="436"/>
      <c r="J25" s="436"/>
      <c r="K25" s="436"/>
      <c r="L25" s="436"/>
      <c r="M25" s="436"/>
      <c r="N25" s="436"/>
      <c r="O25" s="436"/>
      <c r="P25" s="436"/>
      <c r="Q25" s="115"/>
      <c r="R25" s="427"/>
      <c r="S25" s="428"/>
      <c r="T25" s="429"/>
      <c r="U25" s="140"/>
    </row>
    <row r="26" spans="2:22" ht="19.5">
      <c r="B26" s="153"/>
      <c r="C26" s="153"/>
      <c r="D26" s="153"/>
      <c r="E26" s="153"/>
      <c r="F26" s="153"/>
      <c r="G26" s="153"/>
      <c r="H26" s="153"/>
      <c r="I26" s="153"/>
      <c r="J26" s="153"/>
      <c r="K26" s="153"/>
      <c r="L26" s="153"/>
      <c r="M26" s="153"/>
      <c r="N26" s="153"/>
      <c r="O26" s="153"/>
      <c r="P26" s="153"/>
      <c r="Q26" s="153"/>
      <c r="R26" s="153"/>
      <c r="S26" s="153"/>
      <c r="T26" s="153"/>
      <c r="U26" s="140"/>
    </row>
    <row r="27" spans="2:22" ht="19.5">
      <c r="B27" s="152"/>
      <c r="C27" s="152"/>
      <c r="D27" s="152"/>
      <c r="E27" s="152"/>
      <c r="F27" s="152"/>
      <c r="G27" s="152"/>
      <c r="H27" s="152"/>
      <c r="I27" s="152"/>
      <c r="J27" s="152"/>
      <c r="K27" s="152"/>
      <c r="L27" s="152"/>
      <c r="M27" s="152"/>
      <c r="N27" s="152"/>
      <c r="O27" s="152"/>
      <c r="P27" s="152"/>
      <c r="Q27" s="152"/>
      <c r="R27" s="152"/>
      <c r="S27" s="152"/>
      <c r="T27" s="152"/>
    </row>
    <row r="28" spans="2:22" ht="19.5">
      <c r="B28" s="155"/>
      <c r="C28" s="423" t="s">
        <v>337</v>
      </c>
      <c r="D28" s="423"/>
      <c r="E28" s="423"/>
      <c r="F28" s="423"/>
      <c r="G28" s="423"/>
      <c r="H28" s="423"/>
      <c r="I28" s="423"/>
      <c r="J28" s="423"/>
      <c r="K28" s="423"/>
      <c r="L28" s="423"/>
      <c r="M28" s="423"/>
      <c r="N28" s="423"/>
      <c r="O28" s="423"/>
      <c r="P28" s="181"/>
      <c r="Q28" s="181"/>
      <c r="R28" s="424"/>
      <c r="S28" s="425"/>
      <c r="T28" s="426"/>
      <c r="V28">
        <f>R28</f>
        <v>0</v>
      </c>
    </row>
    <row r="29" spans="2:22" ht="19.5">
      <c r="B29" s="155"/>
      <c r="C29" s="423"/>
      <c r="D29" s="423"/>
      <c r="E29" s="423"/>
      <c r="F29" s="423"/>
      <c r="G29" s="423"/>
      <c r="H29" s="423"/>
      <c r="I29" s="423"/>
      <c r="J29" s="423"/>
      <c r="K29" s="423"/>
      <c r="L29" s="423"/>
      <c r="M29" s="423"/>
      <c r="N29" s="423"/>
      <c r="O29" s="423"/>
      <c r="P29" s="153"/>
      <c r="Q29" s="153"/>
      <c r="R29" s="427"/>
      <c r="S29" s="428"/>
      <c r="T29" s="429"/>
    </row>
    <row r="30" spans="2:22" ht="19.5">
      <c r="B30" s="155"/>
      <c r="C30" s="423"/>
      <c r="D30" s="423"/>
      <c r="E30" s="423"/>
      <c r="F30" s="423"/>
      <c r="G30" s="423"/>
      <c r="H30" s="423"/>
      <c r="I30" s="423"/>
      <c r="J30" s="423"/>
      <c r="K30" s="423"/>
      <c r="L30" s="423"/>
      <c r="M30" s="423"/>
      <c r="N30" s="423"/>
      <c r="O30" s="423"/>
      <c r="P30" s="152"/>
      <c r="Q30" s="152"/>
      <c r="R30" s="152"/>
      <c r="S30" s="152"/>
      <c r="T30" s="152"/>
    </row>
    <row r="31" spans="2:22" ht="19.5">
      <c r="B31" s="155"/>
      <c r="C31" s="423"/>
      <c r="D31" s="423"/>
      <c r="E31" s="423"/>
      <c r="F31" s="423"/>
      <c r="G31" s="423"/>
      <c r="H31" s="423"/>
      <c r="I31" s="423"/>
      <c r="J31" s="423"/>
      <c r="K31" s="423"/>
      <c r="L31" s="423"/>
      <c r="M31" s="423"/>
      <c r="N31" s="423"/>
      <c r="O31" s="423"/>
      <c r="P31" s="152"/>
      <c r="Q31" s="152"/>
      <c r="R31" s="152"/>
      <c r="S31" s="152"/>
      <c r="T31" s="152"/>
    </row>
    <row r="32" spans="2:22" ht="19.5">
      <c r="B32" s="155"/>
      <c r="C32" s="192"/>
      <c r="D32" s="192"/>
      <c r="E32" s="192"/>
      <c r="F32" s="192"/>
      <c r="G32" s="192"/>
      <c r="H32" s="192"/>
      <c r="I32" s="192"/>
      <c r="J32" s="192"/>
      <c r="K32" s="192"/>
      <c r="L32" s="192"/>
      <c r="M32" s="192"/>
      <c r="N32" s="192"/>
      <c r="O32" s="192"/>
      <c r="P32" s="152"/>
      <c r="Q32" s="152"/>
      <c r="R32" s="152"/>
      <c r="S32" s="152"/>
      <c r="T32" s="152"/>
    </row>
    <row r="33" spans="2:22" ht="19.5">
      <c r="B33" s="155"/>
      <c r="C33" s="153"/>
      <c r="D33" s="153"/>
      <c r="E33" s="153"/>
      <c r="F33" s="153"/>
      <c r="G33" s="153"/>
      <c r="H33" s="153"/>
      <c r="I33" s="153"/>
      <c r="J33" s="153"/>
      <c r="K33" s="153"/>
      <c r="L33" s="153"/>
      <c r="M33" s="153"/>
      <c r="N33" s="153"/>
      <c r="O33" s="153"/>
      <c r="P33" s="153"/>
      <c r="Q33" s="153"/>
      <c r="R33" s="153"/>
      <c r="S33" s="153"/>
      <c r="T33" s="153"/>
    </row>
    <row r="34" spans="2:22" ht="19.5">
      <c r="C34" s="423" t="s">
        <v>338</v>
      </c>
      <c r="D34" s="423"/>
      <c r="E34" s="423"/>
      <c r="F34" s="423"/>
      <c r="G34" s="423"/>
      <c r="H34" s="423"/>
      <c r="I34" s="423"/>
      <c r="J34" s="423"/>
      <c r="K34" s="423"/>
      <c r="L34" s="423"/>
      <c r="M34" s="423"/>
      <c r="N34" s="423"/>
      <c r="O34" s="423"/>
      <c r="P34" s="152"/>
      <c r="Q34" s="152"/>
      <c r="R34" s="424"/>
      <c r="S34" s="425"/>
      <c r="T34" s="426"/>
      <c r="V34">
        <f>R34</f>
        <v>0</v>
      </c>
    </row>
    <row r="35" spans="2:22" ht="19.5">
      <c r="C35" s="423"/>
      <c r="D35" s="423"/>
      <c r="E35" s="423"/>
      <c r="F35" s="423"/>
      <c r="G35" s="423"/>
      <c r="H35" s="423"/>
      <c r="I35" s="423"/>
      <c r="J35" s="423"/>
      <c r="K35" s="423"/>
      <c r="L35" s="423"/>
      <c r="M35" s="423"/>
      <c r="N35" s="423"/>
      <c r="O35" s="423"/>
      <c r="P35" s="152"/>
      <c r="Q35" s="152"/>
      <c r="R35" s="427"/>
      <c r="S35" s="428"/>
      <c r="T35" s="429"/>
    </row>
    <row r="36" spans="2:22" ht="19.5">
      <c r="C36" s="423"/>
      <c r="D36" s="423"/>
      <c r="E36" s="423"/>
      <c r="F36" s="423"/>
      <c r="G36" s="423"/>
      <c r="H36" s="423"/>
      <c r="I36" s="423"/>
      <c r="J36" s="423"/>
      <c r="K36" s="423"/>
      <c r="L36" s="423"/>
      <c r="M36" s="423"/>
      <c r="N36" s="423"/>
      <c r="O36" s="423"/>
      <c r="P36" s="152"/>
      <c r="Q36" s="152"/>
      <c r="R36" s="152"/>
      <c r="S36" s="152"/>
      <c r="T36" s="152"/>
    </row>
    <row r="37" spans="2:22" ht="19.5">
      <c r="C37" s="423"/>
      <c r="D37" s="423"/>
      <c r="E37" s="423"/>
      <c r="F37" s="423"/>
      <c r="G37" s="423"/>
      <c r="H37" s="423"/>
      <c r="I37" s="423"/>
      <c r="J37" s="423"/>
      <c r="K37" s="423"/>
      <c r="L37" s="423"/>
      <c r="M37" s="423"/>
      <c r="N37" s="423"/>
      <c r="O37" s="423"/>
      <c r="P37" s="152"/>
      <c r="Q37" s="152"/>
      <c r="R37" s="152"/>
      <c r="S37" s="152"/>
      <c r="T37" s="152"/>
    </row>
    <row r="38" spans="2:22" ht="19.5">
      <c r="C38" s="423"/>
      <c r="D38" s="423"/>
      <c r="E38" s="423"/>
      <c r="F38" s="423"/>
      <c r="G38" s="423"/>
      <c r="H38" s="423"/>
      <c r="I38" s="423"/>
      <c r="J38" s="423"/>
      <c r="K38" s="423"/>
      <c r="L38" s="423"/>
      <c r="M38" s="423"/>
      <c r="N38" s="423"/>
      <c r="O38" s="423"/>
      <c r="P38" s="155"/>
      <c r="Q38" s="155"/>
      <c r="R38" s="155"/>
      <c r="S38" s="155"/>
      <c r="T38" s="155"/>
    </row>
    <row r="39" spans="2:22" ht="19.5">
      <c r="C39" s="423"/>
      <c r="D39" s="423"/>
      <c r="E39" s="423"/>
      <c r="F39" s="423"/>
      <c r="G39" s="423"/>
      <c r="H39" s="423"/>
      <c r="I39" s="423"/>
      <c r="J39" s="423"/>
      <c r="K39" s="423"/>
      <c r="L39" s="423"/>
      <c r="M39" s="423"/>
      <c r="N39" s="423"/>
      <c r="O39" s="423"/>
      <c r="P39" s="155"/>
      <c r="Q39" s="155"/>
      <c r="R39" s="155"/>
      <c r="S39" s="155"/>
      <c r="T39" s="155"/>
    </row>
    <row r="40" spans="2:22" ht="19.5">
      <c r="C40" s="423"/>
      <c r="D40" s="423"/>
      <c r="E40" s="423"/>
      <c r="F40" s="423"/>
      <c r="G40" s="423"/>
      <c r="H40" s="423"/>
      <c r="I40" s="423"/>
      <c r="J40" s="423"/>
      <c r="K40" s="423"/>
      <c r="L40" s="423"/>
      <c r="M40" s="423"/>
      <c r="N40" s="423"/>
      <c r="O40" s="423"/>
      <c r="P40" s="155"/>
      <c r="Q40" s="155"/>
      <c r="R40" s="155"/>
      <c r="S40" s="155"/>
      <c r="T40" s="155"/>
    </row>
  </sheetData>
  <sheetProtection algorithmName="SHA-512" hashValue="FaAoM+oA2H2uMLTKAqdkSzlEvVHSPrlRD/aQpkT/BeRu5vxPryPizfBG5bNiB35w2aQVX98UFgrzmdLHUvtxKw==" saltValue="bO29kFjyk4gvYy1IgQfjsg==" spinCount="100000" sheet="1" selectLockedCells="1"/>
  <mergeCells count="16">
    <mergeCell ref="C28:O31"/>
    <mergeCell ref="R28:T29"/>
    <mergeCell ref="C34:O40"/>
    <mergeCell ref="R34:T35"/>
    <mergeCell ref="A3:U3"/>
    <mergeCell ref="L6:T6"/>
    <mergeCell ref="B9:T11"/>
    <mergeCell ref="B14:B15"/>
    <mergeCell ref="C14:P15"/>
    <mergeCell ref="R14:T15"/>
    <mergeCell ref="B24:B25"/>
    <mergeCell ref="C24:P25"/>
    <mergeCell ref="R24:T25"/>
    <mergeCell ref="B19:B20"/>
    <mergeCell ref="C19:P20"/>
    <mergeCell ref="R19:T20"/>
  </mergeCells>
  <phoneticPr fontId="3"/>
  <dataValidations count="1">
    <dataValidation type="list" allowBlank="1" showInputMessage="1" showErrorMessage="1" sqref="R24:T25 R14:T15 R19:T20 R28:T29 R34:T35" xr:uid="{C5681DD6-9875-4420-9C79-F6CB46DBCFFE}">
      <formula1>"はい"</formula1>
    </dataValidation>
  </dataValidations>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2"/>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44</v>
      </c>
      <c r="W1" s="197" t="s">
        <v>378</v>
      </c>
    </row>
    <row r="2" spans="1:24" ht="19.899999999999999" customHeight="1">
      <c r="Q2" s="311"/>
      <c r="R2" s="311"/>
      <c r="S2" s="311"/>
      <c r="T2" s="311"/>
      <c r="U2" s="311"/>
      <c r="V2" s="311"/>
      <c r="W2" s="311"/>
      <c r="X2" s="66" t="s">
        <v>60</v>
      </c>
    </row>
    <row r="3" spans="1:24">
      <c r="Q3" s="312" t="s">
        <v>401</v>
      </c>
      <c r="R3" s="311"/>
      <c r="S3" s="311"/>
      <c r="T3" s="311"/>
      <c r="U3" s="311"/>
      <c r="V3" s="311"/>
      <c r="W3" s="311"/>
      <c r="X3" s="66" t="s">
        <v>52</v>
      </c>
    </row>
    <row r="6" spans="1:24">
      <c r="B6" s="65" t="s">
        <v>29</v>
      </c>
    </row>
    <row r="8" spans="1:24">
      <c r="L8" s="65" t="s">
        <v>292</v>
      </c>
      <c r="X8" s="45"/>
    </row>
    <row r="9" spans="1:24">
      <c r="L9" s="65" t="s">
        <v>83</v>
      </c>
      <c r="M9" s="67"/>
      <c r="N9" s="67"/>
      <c r="O9" s="68"/>
      <c r="P9" s="68"/>
      <c r="Q9" s="68"/>
      <c r="R9" s="68"/>
      <c r="S9" s="68"/>
      <c r="T9" s="68"/>
      <c r="U9" s="68"/>
      <c r="V9" s="68"/>
      <c r="W9" s="68"/>
      <c r="X9" s="45"/>
    </row>
    <row r="10" spans="1:24">
      <c r="M10" s="309" t="str">
        <f>IF(基本情報!E5="","",基本情報!E5)</f>
        <v/>
      </c>
      <c r="N10" s="309"/>
      <c r="O10" s="309"/>
      <c r="P10" s="309"/>
      <c r="Q10" s="309"/>
      <c r="R10" s="309"/>
      <c r="S10" s="309"/>
      <c r="T10" s="309"/>
      <c r="U10" s="309"/>
      <c r="V10" s="309"/>
      <c r="W10" s="309"/>
      <c r="X10" s="45"/>
    </row>
    <row r="11" spans="1:24">
      <c r="L11" s="65" t="s">
        <v>84</v>
      </c>
      <c r="M11" s="67"/>
      <c r="N11" s="67"/>
      <c r="O11" s="68"/>
      <c r="P11" s="68"/>
      <c r="Q11" s="68"/>
      <c r="R11" s="68"/>
      <c r="S11" s="68"/>
      <c r="T11" s="68"/>
      <c r="U11" s="68"/>
      <c r="V11" s="68"/>
      <c r="W11" s="68"/>
    </row>
    <row r="12" spans="1:24">
      <c r="M12" s="309" t="str">
        <f>IF(基本情報!E6="","",基本情報!E6)</f>
        <v/>
      </c>
      <c r="N12" s="309"/>
      <c r="O12" s="309"/>
      <c r="P12" s="309"/>
      <c r="Q12" s="309"/>
      <c r="R12" s="309"/>
      <c r="S12" s="309"/>
      <c r="T12" s="309"/>
      <c r="U12" s="309"/>
      <c r="V12" s="309"/>
      <c r="W12" s="309"/>
      <c r="X12" s="66"/>
    </row>
    <row r="13" spans="1:24">
      <c r="M13" s="308">
        <f>基本情報!E7</f>
        <v>0</v>
      </c>
      <c r="N13" s="437"/>
      <c r="O13" s="437"/>
      <c r="P13" s="437"/>
      <c r="Q13" s="437"/>
      <c r="R13" s="437"/>
      <c r="S13" s="437"/>
      <c r="T13" s="437"/>
      <c r="U13" s="437"/>
      <c r="V13" s="437"/>
      <c r="W13" s="437"/>
      <c r="X13" s="66"/>
    </row>
    <row r="16" spans="1:24">
      <c r="A16" s="313" t="s">
        <v>45</v>
      </c>
      <c r="B16" s="313"/>
      <c r="C16" s="313"/>
      <c r="D16" s="313"/>
      <c r="E16" s="313"/>
      <c r="F16" s="313"/>
      <c r="G16" s="313"/>
      <c r="H16" s="313"/>
      <c r="I16" s="313"/>
      <c r="J16" s="313"/>
      <c r="K16" s="313"/>
      <c r="L16" s="313"/>
      <c r="M16" s="313"/>
      <c r="N16" s="313"/>
      <c r="O16" s="313"/>
      <c r="P16" s="313"/>
      <c r="Q16" s="313"/>
      <c r="R16" s="313"/>
      <c r="S16" s="313"/>
      <c r="T16" s="313"/>
      <c r="U16" s="313"/>
      <c r="V16" s="313"/>
      <c r="W16" s="313"/>
    </row>
    <row r="19" spans="1:22">
      <c r="B19" s="65" t="s">
        <v>46</v>
      </c>
    </row>
    <row r="20" spans="1:22">
      <c r="B20" s="65" t="s">
        <v>47</v>
      </c>
    </row>
    <row r="22" spans="1:22">
      <c r="A22" s="65" t="s">
        <v>33</v>
      </c>
      <c r="I22" s="65" t="s">
        <v>201</v>
      </c>
    </row>
    <row r="23" spans="1:22">
      <c r="I23" s="65" t="s">
        <v>202</v>
      </c>
    </row>
    <row r="24" spans="1:22">
      <c r="I24" s="65" t="s">
        <v>333</v>
      </c>
    </row>
    <row r="25" spans="1:22">
      <c r="A25" s="65" t="s">
        <v>85</v>
      </c>
      <c r="I25" s="308">
        <f>基本情報!E8</f>
        <v>0</v>
      </c>
      <c r="J25" s="309"/>
      <c r="K25" s="309"/>
      <c r="L25" s="309"/>
      <c r="M25" s="309"/>
      <c r="N25" s="309"/>
      <c r="O25" s="309"/>
      <c r="P25" s="309"/>
      <c r="Q25" s="309"/>
      <c r="R25" s="309"/>
      <c r="S25" s="309"/>
      <c r="T25" s="309"/>
      <c r="U25" s="309"/>
    </row>
    <row r="26" spans="1:22">
      <c r="H26" s="65" t="s">
        <v>87</v>
      </c>
      <c r="I26" s="308">
        <f>基本情報!E9</f>
        <v>0</v>
      </c>
      <c r="J26" s="310"/>
      <c r="K26" s="310"/>
      <c r="L26" s="310"/>
      <c r="M26" s="310"/>
      <c r="N26" s="310"/>
      <c r="O26" s="310"/>
      <c r="P26" s="310"/>
      <c r="Q26" s="310"/>
      <c r="R26" s="310"/>
      <c r="S26" s="310"/>
      <c r="T26" s="310"/>
      <c r="U26" s="310"/>
      <c r="V26" s="65" t="s">
        <v>88</v>
      </c>
    </row>
    <row r="27" spans="1:22">
      <c r="I27" s="70"/>
      <c r="J27" s="68"/>
      <c r="K27" s="68"/>
      <c r="L27" s="68"/>
      <c r="M27" s="68"/>
      <c r="N27" s="68"/>
      <c r="O27" s="68"/>
      <c r="P27" s="68"/>
      <c r="Q27" s="68"/>
      <c r="R27" s="68"/>
      <c r="S27" s="68"/>
      <c r="T27" s="68"/>
      <c r="U27" s="68"/>
    </row>
    <row r="28" spans="1:22">
      <c r="A28" s="65" t="s">
        <v>36</v>
      </c>
      <c r="I28" s="65" t="s">
        <v>37</v>
      </c>
    </row>
    <row r="32" spans="1:22">
      <c r="A32" s="65" t="s">
        <v>285</v>
      </c>
      <c r="C32" s="65" t="s">
        <v>281</v>
      </c>
    </row>
  </sheetData>
  <sheetProtection algorithmName="SHA-512" hashValue="5HkL011vyJqzzuc2DHN+LY8kO3OBIHVVFhoZRAWMCneLqkjGbzOxfXwBvW9dFAfvP4LsETxWrNDDRkMC84Jq6w==" saltValue="O1ylMnRS7irC/PtJOx2ziQ==" spinCount="100000" sheet="1" selectLockedCells="1"/>
  <mergeCells count="8">
    <mergeCell ref="I25:U25"/>
    <mergeCell ref="I26:U26"/>
    <mergeCell ref="Q2:W2"/>
    <mergeCell ref="Q3:W3"/>
    <mergeCell ref="A16:W16"/>
    <mergeCell ref="M10:W10"/>
    <mergeCell ref="M12:W12"/>
    <mergeCell ref="M13:W13"/>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9"/>
  <sheetViews>
    <sheetView showGridLines="0" view="pageBreakPreview" zoomScale="70" zoomScaleNormal="100" zoomScaleSheetLayoutView="70" workbookViewId="0">
      <selection activeCell="L1" sqref="L1"/>
    </sheetView>
  </sheetViews>
  <sheetFormatPr defaultColWidth="8.75" defaultRowHeight="18.75"/>
  <cols>
    <col min="1" max="1" width="2.5" style="6" customWidth="1"/>
    <col min="2" max="2" width="39.375" style="6" customWidth="1"/>
    <col min="3" max="12" width="13.625" style="6" customWidth="1"/>
    <col min="13" max="13" width="0" style="6" hidden="1" customWidth="1"/>
    <col min="14" max="14" width="10.625" style="6" hidden="1" customWidth="1"/>
    <col min="15" max="15" width="17.25" style="6" hidden="1" customWidth="1"/>
    <col min="16" max="16384" width="8.75" style="6"/>
  </cols>
  <sheetData>
    <row r="1" spans="2:15">
      <c r="B1" s="6" t="s">
        <v>328</v>
      </c>
      <c r="L1" s="6" t="s">
        <v>378</v>
      </c>
    </row>
    <row r="2" spans="2:15" ht="39.950000000000003" customHeight="1">
      <c r="B2" s="315" t="s">
        <v>203</v>
      </c>
      <c r="C2" s="315"/>
      <c r="D2" s="315"/>
      <c r="E2" s="315"/>
      <c r="F2" s="315"/>
      <c r="G2" s="315"/>
      <c r="H2" s="315"/>
      <c r="I2" s="315"/>
      <c r="J2" s="315"/>
      <c r="K2" s="315"/>
      <c r="L2" s="315"/>
    </row>
    <row r="3" spans="2:15" ht="13.9" customHeight="1">
      <c r="B3" s="117"/>
    </row>
    <row r="4" spans="2:15" ht="39.950000000000003" customHeight="1">
      <c r="G4" s="50" t="s">
        <v>89</v>
      </c>
      <c r="H4" s="316">
        <f>基本情報!E8</f>
        <v>0</v>
      </c>
      <c r="I4" s="317"/>
      <c r="J4" s="317"/>
      <c r="K4" s="317"/>
    </row>
    <row r="5" spans="2:15" ht="18" customHeight="1" thickBot="1">
      <c r="L5" s="48" t="s">
        <v>18</v>
      </c>
    </row>
    <row r="6" spans="2:15" ht="56.25">
      <c r="B6" s="318" t="s">
        <v>27</v>
      </c>
      <c r="C6" s="51" t="s">
        <v>0</v>
      </c>
      <c r="D6" s="52" t="s">
        <v>1</v>
      </c>
      <c r="E6" s="51" t="s">
        <v>2</v>
      </c>
      <c r="F6" s="52" t="s">
        <v>20</v>
      </c>
      <c r="G6" s="51" t="s">
        <v>4</v>
      </c>
      <c r="H6" s="52" t="s">
        <v>5</v>
      </c>
      <c r="I6" s="51" t="s">
        <v>6</v>
      </c>
      <c r="J6" s="52" t="s">
        <v>7</v>
      </c>
      <c r="K6" s="53" t="s">
        <v>21</v>
      </c>
      <c r="L6" s="54" t="s">
        <v>22</v>
      </c>
    </row>
    <row r="7" spans="2:15" ht="39.950000000000003" customHeight="1" thickBot="1">
      <c r="B7" s="319"/>
      <c r="C7" s="55" t="s">
        <v>9</v>
      </c>
      <c r="D7" s="55" t="s">
        <v>10</v>
      </c>
      <c r="E7" s="55" t="s">
        <v>17</v>
      </c>
      <c r="F7" s="55" t="s">
        <v>11</v>
      </c>
      <c r="G7" s="56" t="s">
        <v>12</v>
      </c>
      <c r="H7" s="56" t="s">
        <v>13</v>
      </c>
      <c r="I7" s="56" t="s">
        <v>14</v>
      </c>
      <c r="J7" s="56" t="s">
        <v>15</v>
      </c>
      <c r="K7" s="56" t="s">
        <v>23</v>
      </c>
      <c r="L7" s="57" t="s">
        <v>24</v>
      </c>
      <c r="N7" s="6" t="s">
        <v>76</v>
      </c>
      <c r="O7" t="s">
        <v>303</v>
      </c>
    </row>
    <row r="8" spans="2:15" ht="39.950000000000003" customHeight="1">
      <c r="B8" s="58" t="s">
        <v>248</v>
      </c>
      <c r="C8" s="157"/>
      <c r="D8" s="157"/>
      <c r="E8" s="157"/>
      <c r="F8" s="157"/>
      <c r="G8" s="157"/>
      <c r="H8" s="158"/>
      <c r="I8" s="159"/>
      <c r="J8" s="159"/>
      <c r="K8" s="159"/>
      <c r="L8" s="159"/>
      <c r="N8" s="59">
        <v>133000</v>
      </c>
      <c r="O8" s="85" t="e">
        <f>#REF!</f>
        <v>#REF!</v>
      </c>
    </row>
    <row r="9" spans="2:15" ht="39.950000000000003" customHeight="1">
      <c r="B9" s="60" t="s">
        <v>227</v>
      </c>
      <c r="C9" s="157">
        <f>'別紙8-4-2'!$H$10</f>
        <v>0</v>
      </c>
      <c r="D9" s="183"/>
      <c r="E9" s="157">
        <f>C9-D9</f>
        <v>0</v>
      </c>
      <c r="F9" s="157">
        <f>E9</f>
        <v>0</v>
      </c>
      <c r="G9" s="157">
        <f>3600*'別紙8-4-2'!$M$10</f>
        <v>0</v>
      </c>
      <c r="H9" s="158">
        <f>MIN(E9,F9,G9)</f>
        <v>0</v>
      </c>
      <c r="I9" s="160"/>
      <c r="J9" s="160"/>
      <c r="K9" s="160"/>
      <c r="L9" s="160"/>
      <c r="N9" s="59">
        <v>3600</v>
      </c>
    </row>
    <row r="10" spans="2:15" ht="39.950000000000003" customHeight="1">
      <c r="B10" s="60" t="s">
        <v>229</v>
      </c>
      <c r="C10" s="157"/>
      <c r="D10" s="157"/>
      <c r="E10" s="157"/>
      <c r="F10" s="157"/>
      <c r="G10" s="157"/>
      <c r="H10" s="158"/>
      <c r="I10" s="160"/>
      <c r="J10" s="160"/>
      <c r="K10" s="160"/>
      <c r="L10" s="160"/>
      <c r="N10" s="59">
        <v>4320000</v>
      </c>
      <c r="O10" s="85" t="e">
        <f>#REF!</f>
        <v>#REF!</v>
      </c>
    </row>
    <row r="11" spans="2:15" ht="39.950000000000003" customHeight="1">
      <c r="B11" s="61" t="s">
        <v>231</v>
      </c>
      <c r="C11" s="157"/>
      <c r="D11" s="157"/>
      <c r="E11" s="157"/>
      <c r="F11" s="157"/>
      <c r="G11" s="157"/>
      <c r="H11" s="158"/>
      <c r="I11" s="160"/>
      <c r="J11" s="160"/>
      <c r="K11" s="160"/>
      <c r="L11" s="160"/>
      <c r="M11" t="s">
        <v>304</v>
      </c>
      <c r="N11" s="59">
        <v>51400</v>
      </c>
      <c r="O11" s="85" t="e">
        <f>#REF!</f>
        <v>#REF!</v>
      </c>
    </row>
    <row r="12" spans="2:15" ht="39.950000000000003" customHeight="1">
      <c r="B12" s="61" t="s">
        <v>233</v>
      </c>
      <c r="C12" s="157"/>
      <c r="D12" s="157"/>
      <c r="E12" s="157"/>
      <c r="F12" s="157"/>
      <c r="G12" s="157"/>
      <c r="H12" s="158"/>
      <c r="I12" s="160"/>
      <c r="J12" s="160"/>
      <c r="K12" s="160"/>
      <c r="L12" s="160"/>
      <c r="N12" s="6" t="s">
        <v>249</v>
      </c>
      <c r="O12" s="85" t="e">
        <f>#REF!</f>
        <v>#REF!</v>
      </c>
    </row>
    <row r="13" spans="2:15" ht="39.950000000000003" customHeight="1">
      <c r="B13" s="61" t="s">
        <v>235</v>
      </c>
      <c r="C13" s="157"/>
      <c r="D13" s="157"/>
      <c r="E13" s="157"/>
      <c r="F13" s="157"/>
      <c r="G13" s="157"/>
      <c r="H13" s="158"/>
      <c r="I13" s="160"/>
      <c r="J13" s="160"/>
      <c r="K13" s="160"/>
      <c r="L13" s="160"/>
      <c r="N13" s="59">
        <v>905000</v>
      </c>
      <c r="O13" s="85" t="e">
        <f>#REF!</f>
        <v>#REF!</v>
      </c>
    </row>
    <row r="14" spans="2:15" ht="39.950000000000003" customHeight="1">
      <c r="B14" s="61" t="s">
        <v>236</v>
      </c>
      <c r="C14" s="157"/>
      <c r="D14" s="157"/>
      <c r="E14" s="157"/>
      <c r="F14" s="157"/>
      <c r="G14" s="157"/>
      <c r="H14" s="158"/>
      <c r="I14" s="160"/>
      <c r="J14" s="160"/>
      <c r="K14" s="160"/>
      <c r="L14" s="160"/>
      <c r="M14" t="s">
        <v>304</v>
      </c>
      <c r="N14" s="59">
        <v>205000</v>
      </c>
      <c r="O14" s="85" t="e">
        <f>#REF!</f>
        <v>#REF!</v>
      </c>
    </row>
    <row r="15" spans="2:15" ht="39.950000000000003" customHeight="1">
      <c r="B15" s="61" t="s">
        <v>322</v>
      </c>
      <c r="C15" s="157"/>
      <c r="D15" s="157"/>
      <c r="E15" s="157"/>
      <c r="F15" s="157"/>
      <c r="G15" s="157"/>
      <c r="H15" s="158"/>
      <c r="I15" s="160"/>
      <c r="J15" s="160"/>
      <c r="K15" s="160"/>
      <c r="L15" s="160"/>
      <c r="N15" s="59">
        <v>300000</v>
      </c>
      <c r="O15" s="85" t="e">
        <f>#REF!</f>
        <v>#REF!</v>
      </c>
    </row>
    <row r="16" spans="2:15" ht="39.950000000000003" customHeight="1" thickBot="1">
      <c r="B16" s="62" t="s">
        <v>323</v>
      </c>
      <c r="C16" s="157"/>
      <c r="D16" s="157"/>
      <c r="E16" s="157"/>
      <c r="F16" s="157"/>
      <c r="G16" s="157"/>
      <c r="H16" s="158"/>
      <c r="I16" s="160"/>
      <c r="J16" s="160"/>
      <c r="K16" s="160"/>
      <c r="L16" s="160"/>
      <c r="M16" t="s">
        <v>304</v>
      </c>
      <c r="N16" s="59">
        <v>1500000</v>
      </c>
      <c r="O16" s="85" t="e">
        <f>#REF!</f>
        <v>#REF!</v>
      </c>
    </row>
    <row r="17" spans="2:12" ht="39.950000000000003" customHeight="1" thickTop="1" thickBot="1">
      <c r="B17" s="63" t="s">
        <v>26</v>
      </c>
      <c r="C17" s="161">
        <f t="shared" ref="C17:H17" si="0">SUM(C8:C16)</f>
        <v>0</v>
      </c>
      <c r="D17" s="161">
        <f t="shared" si="0"/>
        <v>0</v>
      </c>
      <c r="E17" s="161">
        <f t="shared" si="0"/>
        <v>0</v>
      </c>
      <c r="F17" s="161">
        <f t="shared" si="0"/>
        <v>0</v>
      </c>
      <c r="G17" s="161">
        <f t="shared" si="0"/>
        <v>0</v>
      </c>
      <c r="H17" s="161">
        <f t="shared" si="0"/>
        <v>0</v>
      </c>
      <c r="I17" s="161">
        <f>ROUNDDOWN(H17,-3)</f>
        <v>0</v>
      </c>
      <c r="J17" s="161">
        <f>I17</f>
        <v>0</v>
      </c>
      <c r="K17" s="248">
        <f>'別紙8-1-2（新規）'!I17</f>
        <v>0</v>
      </c>
      <c r="L17" s="161">
        <f>J17-K17</f>
        <v>0</v>
      </c>
    </row>
    <row r="18" spans="2:12" ht="27.6" customHeight="1">
      <c r="B18" s="6" t="s">
        <v>16</v>
      </c>
    </row>
    <row r="19" spans="2:12" ht="27.6" customHeight="1">
      <c r="B19" s="6" t="s">
        <v>19</v>
      </c>
    </row>
  </sheetData>
  <sheetProtection algorithmName="SHA-512" hashValue="bh9dL9iKjtbGJJ18wXSyQq0AG6Qoo5cmsIiSx06IyOPV99HIolrJ3mVXD93BR778QToZ/2TdyhphJKUovq6AQw==" saltValue="YN+cPv/UdwgZvIDHyqf1Ug==" spinCount="100000" sheet="1" selectLockedCells="1"/>
  <mergeCells count="3">
    <mergeCell ref="B6:B7"/>
    <mergeCell ref="B2:L2"/>
    <mergeCell ref="H4:K4"/>
  </mergeCells>
  <phoneticPr fontId="3"/>
  <pageMargins left="0.7" right="0.46" top="0.56999999999999995" bottom="0.43" header="0.3" footer="0.3"/>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C32-3E35-4397-9D1C-5BA97D067539}">
  <sheetPr>
    <tabColor rgb="FFFFC000"/>
    <pageSetUpPr fitToPage="1"/>
  </sheetPr>
  <dimension ref="A1:P32"/>
  <sheetViews>
    <sheetView showGridLines="0" view="pageBreakPreview" zoomScale="85" zoomScaleNormal="85" zoomScaleSheetLayoutView="85" workbookViewId="0">
      <selection activeCell="N1" sqref="N1"/>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342</v>
      </c>
      <c r="C1" s="42"/>
      <c r="D1" s="42"/>
      <c r="N1" s="48" t="s">
        <v>378</v>
      </c>
    </row>
    <row r="2" spans="1:16">
      <c r="A2" s="41"/>
      <c r="B2" s="43" t="s">
        <v>264</v>
      </c>
      <c r="C2" s="44"/>
      <c r="D2" s="45"/>
    </row>
    <row r="3" spans="1:16" ht="27.6" customHeight="1">
      <c r="A3" s="41"/>
      <c r="B3" s="44"/>
      <c r="C3" s="44"/>
      <c r="D3" s="45"/>
    </row>
    <row r="4" spans="1:16">
      <c r="A4" s="41"/>
      <c r="B4" s="44"/>
      <c r="J4" s="17" t="s">
        <v>89</v>
      </c>
      <c r="K4" s="350">
        <f>基本情報!E8</f>
        <v>0</v>
      </c>
      <c r="L4" s="350"/>
      <c r="M4" s="350"/>
      <c r="N4" s="350"/>
      <c r="O4" s="17"/>
      <c r="P4" s="17"/>
    </row>
    <row r="5" spans="1:16" ht="20.45" customHeight="1">
      <c r="A5" s="41"/>
      <c r="B5" s="42"/>
      <c r="J5" s="42"/>
      <c r="K5" s="42"/>
      <c r="L5" s="42"/>
      <c r="M5" s="42"/>
      <c r="N5" s="42"/>
      <c r="O5" s="42"/>
      <c r="P5" s="42"/>
    </row>
    <row r="6" spans="1:16" ht="18" customHeight="1">
      <c r="A6" s="41"/>
      <c r="B6" s="351" t="s">
        <v>53</v>
      </c>
      <c r="C6" s="352"/>
      <c r="D6" s="352"/>
      <c r="E6" s="353"/>
      <c r="F6" s="325" t="s">
        <v>54</v>
      </c>
      <c r="G6" s="325"/>
      <c r="H6" s="357" t="s">
        <v>246</v>
      </c>
      <c r="I6" s="359" t="s">
        <v>243</v>
      </c>
      <c r="J6" s="360"/>
      <c r="K6" s="360"/>
      <c r="L6" s="360"/>
      <c r="M6" s="360"/>
      <c r="N6" s="361"/>
    </row>
    <row r="7" spans="1:16">
      <c r="A7" s="41"/>
      <c r="B7" s="354"/>
      <c r="C7" s="355"/>
      <c r="D7" s="355"/>
      <c r="E7" s="356"/>
      <c r="F7" s="357"/>
      <c r="G7" s="357"/>
      <c r="H7" s="358"/>
      <c r="I7" s="362"/>
      <c r="J7" s="363"/>
      <c r="K7" s="363"/>
      <c r="L7" s="363"/>
      <c r="M7" s="363"/>
      <c r="N7" s="364"/>
    </row>
    <row r="8" spans="1:16">
      <c r="A8" s="41"/>
      <c r="B8" s="346"/>
      <c r="C8" s="347"/>
      <c r="D8" s="347"/>
      <c r="E8" s="348"/>
      <c r="F8" s="349"/>
      <c r="G8" s="349"/>
      <c r="H8" s="46" t="s">
        <v>57</v>
      </c>
      <c r="I8" s="346"/>
      <c r="J8" s="347"/>
      <c r="K8" s="347"/>
      <c r="L8" s="347"/>
      <c r="M8" s="112"/>
      <c r="N8" s="113"/>
    </row>
    <row r="9" spans="1:16" ht="43.9" customHeight="1">
      <c r="A9" s="41"/>
      <c r="B9" s="320" t="s">
        <v>176</v>
      </c>
      <c r="C9" s="320"/>
      <c r="D9" s="320"/>
      <c r="E9" s="320"/>
      <c r="F9" s="322" t="s">
        <v>188</v>
      </c>
      <c r="G9" s="322"/>
      <c r="H9" s="98"/>
      <c r="I9" s="323" t="s">
        <v>189</v>
      </c>
      <c r="J9" s="324"/>
      <c r="K9" s="324"/>
      <c r="L9" s="324"/>
      <c r="M9" s="249"/>
      <c r="N9" s="244" t="s">
        <v>187</v>
      </c>
    </row>
    <row r="10" spans="1:16" ht="43.9" customHeight="1">
      <c r="A10" s="41"/>
      <c r="B10" s="320" t="s">
        <v>228</v>
      </c>
      <c r="C10" s="321"/>
      <c r="D10" s="321"/>
      <c r="E10" s="321"/>
      <c r="F10" s="365" t="s">
        <v>238</v>
      </c>
      <c r="G10" s="365"/>
      <c r="H10" s="98">
        <f>'別紙8-4-2（実績）附表（個人防護具積算）'!G21</f>
        <v>0</v>
      </c>
      <c r="I10" s="323" t="s">
        <v>260</v>
      </c>
      <c r="J10" s="324"/>
      <c r="K10" s="324"/>
      <c r="L10" s="324"/>
      <c r="M10" s="163">
        <f>'別紙8-4-2（実績）附表（個人防護具積算）'!D10</f>
        <v>0</v>
      </c>
      <c r="N10" s="244" t="s">
        <v>259</v>
      </c>
    </row>
    <row r="11" spans="1:16" ht="43.9" customHeight="1">
      <c r="A11" s="41"/>
      <c r="B11" s="320" t="s">
        <v>230</v>
      </c>
      <c r="C11" s="321"/>
      <c r="D11" s="321"/>
      <c r="E11" s="321"/>
      <c r="F11" s="322" t="s">
        <v>177</v>
      </c>
      <c r="G11" s="322"/>
      <c r="H11" s="98"/>
      <c r="I11" s="323" t="s">
        <v>240</v>
      </c>
      <c r="J11" s="324"/>
      <c r="K11" s="324"/>
      <c r="L11" s="324"/>
      <c r="M11" s="163"/>
      <c r="N11" s="244" t="s">
        <v>187</v>
      </c>
    </row>
    <row r="12" spans="1:16" ht="43.9" customHeight="1">
      <c r="A12" s="41"/>
      <c r="B12" s="320" t="s">
        <v>232</v>
      </c>
      <c r="C12" s="321"/>
      <c r="D12" s="321"/>
      <c r="E12" s="321"/>
      <c r="F12" s="322" t="s">
        <v>81</v>
      </c>
      <c r="G12" s="322"/>
      <c r="H12" s="98"/>
      <c r="I12" s="323" t="s">
        <v>241</v>
      </c>
      <c r="J12" s="324"/>
      <c r="K12" s="324"/>
      <c r="L12" s="324"/>
      <c r="M12" s="163"/>
      <c r="N12" s="244" t="s">
        <v>242</v>
      </c>
    </row>
    <row r="13" spans="1:16" ht="43.9" customHeight="1">
      <c r="A13" s="41"/>
      <c r="B13" s="444" t="s">
        <v>234</v>
      </c>
      <c r="C13" s="445"/>
      <c r="D13" s="337" t="s">
        <v>294</v>
      </c>
      <c r="E13" s="338"/>
      <c r="F13" s="447" t="s">
        <v>305</v>
      </c>
      <c r="G13" s="448"/>
      <c r="H13" s="98"/>
      <c r="I13" s="330"/>
      <c r="J13" s="331"/>
      <c r="K13" s="331"/>
      <c r="L13" s="331"/>
      <c r="M13" s="331"/>
      <c r="N13" s="332"/>
    </row>
    <row r="14" spans="1:16" ht="43.9" customHeight="1">
      <c r="A14" s="41"/>
      <c r="B14" s="346"/>
      <c r="C14" s="446"/>
      <c r="D14" s="337" t="s">
        <v>295</v>
      </c>
      <c r="E14" s="338"/>
      <c r="F14" s="449"/>
      <c r="G14" s="450"/>
      <c r="H14" s="98"/>
      <c r="I14" s="451"/>
      <c r="J14" s="452"/>
      <c r="K14" s="452"/>
      <c r="L14" s="452"/>
      <c r="M14" s="452"/>
      <c r="N14" s="453"/>
    </row>
    <row r="15" spans="1:16" ht="43.9" customHeight="1">
      <c r="A15" s="41"/>
      <c r="B15" s="320" t="s">
        <v>235</v>
      </c>
      <c r="C15" s="321"/>
      <c r="D15" s="321"/>
      <c r="E15" s="321"/>
      <c r="F15" s="322" t="s">
        <v>244</v>
      </c>
      <c r="G15" s="322"/>
      <c r="H15" s="98"/>
      <c r="I15" s="439"/>
      <c r="J15" s="440"/>
      <c r="K15" s="440"/>
      <c r="L15" s="440"/>
      <c r="M15" s="440"/>
      <c r="N15" s="441"/>
    </row>
    <row r="16" spans="1:16" ht="43.9" customHeight="1">
      <c r="A16" s="41"/>
      <c r="B16" s="320" t="s">
        <v>237</v>
      </c>
      <c r="C16" s="321"/>
      <c r="D16" s="321"/>
      <c r="E16" s="321"/>
      <c r="F16" s="322" t="s">
        <v>80</v>
      </c>
      <c r="G16" s="322"/>
      <c r="H16" s="98"/>
      <c r="I16" s="442" t="s">
        <v>247</v>
      </c>
      <c r="J16" s="443"/>
      <c r="K16" s="443"/>
      <c r="L16" s="443"/>
      <c r="M16" s="163"/>
      <c r="N16" s="193" t="s">
        <v>242</v>
      </c>
    </row>
    <row r="17" spans="1:14" ht="43.9" customHeight="1">
      <c r="A17" s="41"/>
      <c r="B17" s="320" t="s">
        <v>325</v>
      </c>
      <c r="C17" s="321"/>
      <c r="D17" s="321"/>
      <c r="E17" s="321"/>
      <c r="F17" s="322" t="s">
        <v>239</v>
      </c>
      <c r="G17" s="322"/>
      <c r="H17" s="98"/>
      <c r="I17" s="439"/>
      <c r="J17" s="440"/>
      <c r="K17" s="440"/>
      <c r="L17" s="440"/>
      <c r="M17" s="440"/>
      <c r="N17" s="441"/>
    </row>
    <row r="18" spans="1:14" ht="43.9" customHeight="1">
      <c r="A18" s="41"/>
      <c r="B18" s="320" t="s">
        <v>326</v>
      </c>
      <c r="C18" s="321"/>
      <c r="D18" s="321"/>
      <c r="E18" s="321"/>
      <c r="F18" s="322" t="s">
        <v>253</v>
      </c>
      <c r="G18" s="322"/>
      <c r="H18" s="98"/>
      <c r="I18" s="442" t="s">
        <v>241</v>
      </c>
      <c r="J18" s="443"/>
      <c r="K18" s="443"/>
      <c r="L18" s="443"/>
      <c r="M18" s="163"/>
      <c r="N18" s="193" t="s">
        <v>242</v>
      </c>
    </row>
    <row r="19" spans="1:14" ht="43.9" customHeight="1">
      <c r="A19" s="41"/>
      <c r="B19" s="325" t="s">
        <v>58</v>
      </c>
      <c r="C19" s="326"/>
      <c r="D19" s="326"/>
      <c r="E19" s="326"/>
      <c r="F19" s="325"/>
      <c r="G19" s="325"/>
      <c r="H19" s="162">
        <f>SUM(H9:H18)</f>
        <v>0</v>
      </c>
      <c r="I19" s="327"/>
      <c r="J19" s="328"/>
      <c r="K19" s="328"/>
      <c r="L19" s="328"/>
      <c r="M19" s="328"/>
      <c r="N19" s="329"/>
    </row>
    <row r="20" spans="1:14">
      <c r="A20" s="45"/>
      <c r="B20" s="41" t="s">
        <v>334</v>
      </c>
      <c r="C20" s="122"/>
      <c r="D20" s="122"/>
      <c r="E20" s="122"/>
      <c r="F20" s="122"/>
    </row>
    <row r="21" spans="1:14">
      <c r="A21" s="45"/>
      <c r="B21" s="124" t="s">
        <v>335</v>
      </c>
      <c r="C21" s="125"/>
      <c r="D21" s="125"/>
    </row>
    <row r="22" spans="1:14">
      <c r="A22" s="45"/>
      <c r="B22" s="438" t="s">
        <v>296</v>
      </c>
      <c r="C22" s="438"/>
      <c r="D22" s="438"/>
      <c r="E22" s="438"/>
      <c r="F22" s="438"/>
      <c r="G22" s="438"/>
      <c r="H22" s="438"/>
      <c r="I22" s="438"/>
    </row>
    <row r="23" spans="1:14" ht="10.15" customHeight="1">
      <c r="B23" s="114"/>
    </row>
    <row r="24" spans="1:14" ht="25.15" customHeight="1"/>
    <row r="25" spans="1:14" ht="25.15" customHeight="1"/>
    <row r="26" spans="1:14" ht="25.15" customHeight="1"/>
    <row r="27" spans="1:14" ht="25.15" customHeight="1"/>
    <row r="28" spans="1:14" ht="25.15" customHeight="1"/>
    <row r="29" spans="1:14" ht="25.15" customHeight="1">
      <c r="D29" s="47"/>
      <c r="E29" s="47"/>
      <c r="F29" s="47"/>
    </row>
    <row r="30" spans="1:14" ht="25.15" customHeight="1"/>
    <row r="31" spans="1:14" ht="25.15" customHeight="1"/>
    <row r="32" spans="1:14" ht="25.15" customHeight="1"/>
  </sheetData>
  <sheetProtection algorithmName="SHA-512" hashValue="jAZvyKEA5blhhA3pGP1RGXJEg7y1KUyPPazrGl3kkZStkMhQYgMflOGeKkhpFpfr3nlJadwdCXiqkOChZ2n4hg==" saltValue="c+sCkVRJzjIZ2TKDYCTs6w==" spinCount="100000" sheet="1" formatRows="0" selectLockedCells="1"/>
  <mergeCells count="42">
    <mergeCell ref="B8:E8"/>
    <mergeCell ref="F8:G8"/>
    <mergeCell ref="I8:L8"/>
    <mergeCell ref="I10:L10"/>
    <mergeCell ref="K4:N4"/>
    <mergeCell ref="B6:E7"/>
    <mergeCell ref="F6:G7"/>
    <mergeCell ref="H6:H7"/>
    <mergeCell ref="I6:N7"/>
    <mergeCell ref="B9:E9"/>
    <mergeCell ref="F9:G9"/>
    <mergeCell ref="I9:L9"/>
    <mergeCell ref="B10:E10"/>
    <mergeCell ref="F10:G10"/>
    <mergeCell ref="B11:E11"/>
    <mergeCell ref="F11:G11"/>
    <mergeCell ref="I11:L11"/>
    <mergeCell ref="B12:E12"/>
    <mergeCell ref="F12:G12"/>
    <mergeCell ref="I12:L12"/>
    <mergeCell ref="I13:N13"/>
    <mergeCell ref="B15:E15"/>
    <mergeCell ref="F15:G15"/>
    <mergeCell ref="I15:N15"/>
    <mergeCell ref="B13:C14"/>
    <mergeCell ref="D13:E13"/>
    <mergeCell ref="D14:E14"/>
    <mergeCell ref="F13:G14"/>
    <mergeCell ref="I14:N14"/>
    <mergeCell ref="B16:E16"/>
    <mergeCell ref="F16:G16"/>
    <mergeCell ref="I16:L16"/>
    <mergeCell ref="B19:E19"/>
    <mergeCell ref="F19:G19"/>
    <mergeCell ref="I19:N19"/>
    <mergeCell ref="B22:I22"/>
    <mergeCell ref="B17:E17"/>
    <mergeCell ref="F17:G17"/>
    <mergeCell ref="I17:N17"/>
    <mergeCell ref="B18:E18"/>
    <mergeCell ref="F18:G18"/>
    <mergeCell ref="I18:L18"/>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D965-9A42-4FC1-A0CB-B8DD238088E6}">
  <sheetPr>
    <tabColor rgb="FFFFC000"/>
    <pageSetUpPr fitToPage="1"/>
  </sheetPr>
  <dimension ref="A1:J21"/>
  <sheetViews>
    <sheetView showGridLines="0" view="pageBreakPreview" zoomScaleNormal="100" zoomScaleSheetLayoutView="100" workbookViewId="0">
      <selection activeCell="C15" sqref="C15"/>
    </sheetView>
  </sheetViews>
  <sheetFormatPr defaultRowHeight="18.75"/>
  <cols>
    <col min="1" max="1" width="3.625" customWidth="1"/>
    <col min="2" max="2" width="19.25" customWidth="1"/>
    <col min="3" max="3" width="25.375" customWidth="1"/>
    <col min="4" max="4" width="22.875" customWidth="1"/>
    <col min="5" max="5" width="12.875" bestFit="1" customWidth="1"/>
    <col min="6" max="6" width="25.625" customWidth="1"/>
    <col min="7" max="7" width="19.875" customWidth="1"/>
    <col min="8" max="8" width="2.125" hidden="1" customWidth="1"/>
    <col min="10" max="10" width="0" hidden="1" customWidth="1"/>
  </cols>
  <sheetData>
    <row r="1" spans="1:10" s="99" customFormat="1">
      <c r="A1" s="99" t="s">
        <v>404</v>
      </c>
      <c r="G1" s="215" t="s">
        <v>378</v>
      </c>
    </row>
    <row r="2" spans="1:10" s="99" customFormat="1" ht="19.5">
      <c r="A2" s="100" t="s">
        <v>379</v>
      </c>
    </row>
    <row r="3" spans="1:10" s="99" customFormat="1" ht="19.5">
      <c r="D3" s="216"/>
      <c r="E3" s="101" t="s">
        <v>346</v>
      </c>
      <c r="F3" s="366">
        <f>基本情報!E8</f>
        <v>0</v>
      </c>
      <c r="G3" s="366"/>
      <c r="H3" s="217"/>
      <c r="I3" s="216"/>
    </row>
    <row r="5" spans="1:10" hidden="1">
      <c r="B5" s="367" t="s">
        <v>380</v>
      </c>
      <c r="C5" s="367"/>
      <c r="D5" s="368"/>
      <c r="E5" s="369">
        <f>SUM(F6:H6)</f>
        <v>4</v>
      </c>
      <c r="F5" s="218" t="s">
        <v>381</v>
      </c>
      <c r="G5" s="219" t="s">
        <v>382</v>
      </c>
      <c r="H5" s="219" t="s">
        <v>383</v>
      </c>
    </row>
    <row r="6" spans="1:10" s="195" customFormat="1" ht="27.75" hidden="1" customHeight="1">
      <c r="B6" s="367"/>
      <c r="C6" s="367"/>
      <c r="D6" s="368"/>
      <c r="E6" s="370"/>
      <c r="F6" s="220">
        <v>1</v>
      </c>
      <c r="G6" s="220">
        <v>2</v>
      </c>
      <c r="H6" s="221">
        <v>1</v>
      </c>
    </row>
    <row r="7" spans="1:10" s="195" customFormat="1" ht="10.15" hidden="1" customHeight="1"/>
    <row r="8" spans="1:10" s="195" customFormat="1" ht="28.15" hidden="1" customHeight="1">
      <c r="B8" s="371" t="s">
        <v>384</v>
      </c>
      <c r="C8" s="371"/>
      <c r="D8" s="372"/>
      <c r="E8" s="220">
        <v>70</v>
      </c>
      <c r="F8" s="222" t="str">
        <f>IF(E8&gt;J8,"入力できる最大日数("&amp;J8&amp;"日)を超えています","")</f>
        <v/>
      </c>
      <c r="J8" s="195">
        <v>146</v>
      </c>
    </row>
    <row r="9" spans="1:10" s="195" customFormat="1" ht="10.15" customHeight="1"/>
    <row r="10" spans="1:10" s="195" customFormat="1" ht="28.15" customHeight="1">
      <c r="B10" s="194" t="s">
        <v>407</v>
      </c>
      <c r="D10" s="223">
        <f>個人防護具使用実績!C8</f>
        <v>0</v>
      </c>
      <c r="E10" s="195" t="s">
        <v>385</v>
      </c>
    </row>
    <row r="11" spans="1:10" s="195" customFormat="1" ht="30.75" customHeight="1">
      <c r="H11" s="116" t="s">
        <v>18</v>
      </c>
    </row>
    <row r="12" spans="1:10" s="115" customFormat="1" ht="30.75" customHeight="1">
      <c r="B12" s="373"/>
      <c r="C12" s="224" t="s">
        <v>386</v>
      </c>
      <c r="D12" s="224" t="s">
        <v>387</v>
      </c>
      <c r="E12" s="224" t="s">
        <v>388</v>
      </c>
      <c r="F12" s="224" t="s">
        <v>389</v>
      </c>
      <c r="G12" s="224" t="s">
        <v>390</v>
      </c>
    </row>
    <row r="13" spans="1:10" s="115" customFormat="1">
      <c r="B13" s="373"/>
      <c r="C13" s="225" t="s">
        <v>9</v>
      </c>
      <c r="D13" s="225" t="s">
        <v>10</v>
      </c>
      <c r="E13" s="225" t="s">
        <v>391</v>
      </c>
      <c r="F13" s="225" t="s">
        <v>11</v>
      </c>
      <c r="G13" s="225" t="s">
        <v>392</v>
      </c>
    </row>
    <row r="14" spans="1:10" s="115" customFormat="1" ht="76.5" customHeight="1">
      <c r="B14" s="373"/>
      <c r="C14" s="374" t="s">
        <v>408</v>
      </c>
      <c r="D14" s="375"/>
      <c r="E14" s="226"/>
      <c r="F14" s="227"/>
      <c r="G14" s="226"/>
    </row>
    <row r="15" spans="1:10" s="195" customFormat="1" ht="28.15" customHeight="1">
      <c r="B15" s="228" t="s">
        <v>393</v>
      </c>
      <c r="C15" s="250">
        <f>'別紙8-2-2（新規）附表（個人防護具積算）'!C15</f>
        <v>0</v>
      </c>
      <c r="D15" s="250">
        <f>'別紙8-2-2（新規）附表（個人防護具積算）'!D15</f>
        <v>0</v>
      </c>
      <c r="E15" s="230">
        <f>IFERROR(C15/D15,0)</f>
        <v>0</v>
      </c>
      <c r="F15" s="231">
        <f>個人防護具使用実績!D8</f>
        <v>0</v>
      </c>
      <c r="G15" s="232">
        <f>IF(D15&lt;F15,D15*E15,F15*E15)</f>
        <v>0</v>
      </c>
    </row>
    <row r="16" spans="1:10" s="195" customFormat="1" ht="28.15" customHeight="1">
      <c r="B16" s="228" t="s">
        <v>394</v>
      </c>
      <c r="C16" s="250">
        <f>'別紙8-2-2（新規）附表（個人防護具積算）'!C16</f>
        <v>0</v>
      </c>
      <c r="D16" s="250">
        <f>'別紙8-2-2（新規）附表（個人防護具積算）'!D16</f>
        <v>0</v>
      </c>
      <c r="E16" s="230">
        <f t="shared" ref="E16:E20" si="0">IFERROR(C16/D16,0)</f>
        <v>0</v>
      </c>
      <c r="F16" s="231">
        <f>個人防護具使用実績!E8</f>
        <v>0</v>
      </c>
      <c r="G16" s="232">
        <f t="shared" ref="G16:G20" si="1">IF(D16&lt;F16,D16*E16,F16*E16)</f>
        <v>0</v>
      </c>
    </row>
    <row r="17" spans="2:7" s="195" customFormat="1" ht="28.15" customHeight="1">
      <c r="B17" s="228" t="s">
        <v>395</v>
      </c>
      <c r="C17" s="250">
        <f>'別紙8-2-2（新規）附表（個人防護具積算）'!C17</f>
        <v>0</v>
      </c>
      <c r="D17" s="250">
        <f>'別紙8-2-2（新規）附表（個人防護具積算）'!D17</f>
        <v>0</v>
      </c>
      <c r="E17" s="230">
        <f t="shared" si="0"/>
        <v>0</v>
      </c>
      <c r="F17" s="231">
        <f>個人防護具使用実績!F8</f>
        <v>0</v>
      </c>
      <c r="G17" s="232">
        <f t="shared" si="1"/>
        <v>0</v>
      </c>
    </row>
    <row r="18" spans="2:7" s="195" customFormat="1" ht="28.15" customHeight="1">
      <c r="B18" s="228" t="s">
        <v>396</v>
      </c>
      <c r="C18" s="250">
        <f>'別紙8-2-2（新規）附表（個人防護具積算）'!C18</f>
        <v>0</v>
      </c>
      <c r="D18" s="250">
        <f>'別紙8-2-2（新規）附表（個人防護具積算）'!D18</f>
        <v>0</v>
      </c>
      <c r="E18" s="230">
        <f t="shared" si="0"/>
        <v>0</v>
      </c>
      <c r="F18" s="231">
        <f>個人防護具使用実績!G8</f>
        <v>0</v>
      </c>
      <c r="G18" s="232">
        <f t="shared" si="1"/>
        <v>0</v>
      </c>
    </row>
    <row r="19" spans="2:7" s="195" customFormat="1" ht="28.15" customHeight="1">
      <c r="B19" s="228" t="s">
        <v>397</v>
      </c>
      <c r="C19" s="250">
        <f>'別紙8-2-2（新規）附表（個人防護具積算）'!C19</f>
        <v>0</v>
      </c>
      <c r="D19" s="250">
        <f>'別紙8-2-2（新規）附表（個人防護具積算）'!D19</f>
        <v>0</v>
      </c>
      <c r="E19" s="230">
        <f t="shared" si="0"/>
        <v>0</v>
      </c>
      <c r="F19" s="231">
        <f>個人防護具使用実績!H8</f>
        <v>0</v>
      </c>
      <c r="G19" s="232">
        <f t="shared" si="1"/>
        <v>0</v>
      </c>
    </row>
    <row r="20" spans="2:7" s="195" customFormat="1" ht="28.15" customHeight="1" thickBot="1">
      <c r="B20" s="233" t="s">
        <v>398</v>
      </c>
      <c r="C20" s="251">
        <f>'別紙8-2-2（新規）附表（個人防護具積算）'!C20</f>
        <v>0</v>
      </c>
      <c r="D20" s="251">
        <f>'別紙8-2-2（新規）附表（個人防護具積算）'!D20</f>
        <v>0</v>
      </c>
      <c r="E20" s="235">
        <f t="shared" si="0"/>
        <v>0</v>
      </c>
      <c r="F20" s="236">
        <f>個人防護具使用実績!I8</f>
        <v>0</v>
      </c>
      <c r="G20" s="237">
        <f t="shared" si="1"/>
        <v>0</v>
      </c>
    </row>
    <row r="21" spans="2:7" s="195" customFormat="1" ht="28.15" customHeight="1" thickTop="1">
      <c r="B21" s="238" t="s">
        <v>399</v>
      </c>
      <c r="C21" s="239">
        <f>SUM(C15:C20)</f>
        <v>0</v>
      </c>
      <c r="D21" s="239"/>
      <c r="E21" s="240"/>
      <c r="F21" s="240"/>
      <c r="G21" s="241">
        <f>ROUNDDOWN(SUM(G15:G20),0)</f>
        <v>0</v>
      </c>
    </row>
  </sheetData>
  <sheetProtection algorithmName="SHA-512" hashValue="r4w1tVMO3/y+G9MDB5qWIIt5BgWpMZSZ90/zv3l8XK3akuwvJsZy3esCnbHzUSjTLEbFyf0G6zKfg10eR15raQ==" saltValue="c/pE7vE5GD8XAaYlQeeHww==" spinCount="100000" sheet="1" selectLockedCells="1"/>
  <mergeCells count="6">
    <mergeCell ref="F3:G3"/>
    <mergeCell ref="B5:D6"/>
    <mergeCell ref="E5:E6"/>
    <mergeCell ref="B8:D8"/>
    <mergeCell ref="B12:B14"/>
    <mergeCell ref="C14:D14"/>
  </mergeCells>
  <phoneticPr fontId="3"/>
  <pageMargins left="0.70866141732283472" right="0.70866141732283472" top="0.74803149606299213" bottom="0.74803149606299213" header="0.31496062992125984" footer="0.31496062992125984"/>
  <pageSetup paperSize="9" scale="9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V8" sqref="V8"/>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247" t="s">
        <v>378</v>
      </c>
    </row>
    <row r="2" spans="1:13">
      <c r="A2" s="409"/>
      <c r="B2" s="409"/>
      <c r="C2" s="40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410" t="s">
        <v>110</v>
      </c>
      <c r="B4" s="410"/>
      <c r="C4" s="411"/>
      <c r="D4" s="411"/>
      <c r="E4" s="411"/>
      <c r="F4" s="411"/>
      <c r="G4" s="411"/>
      <c r="H4" s="411"/>
      <c r="I4" s="411"/>
      <c r="J4" s="411"/>
      <c r="K4" s="411"/>
      <c r="L4" s="411"/>
      <c r="M4" s="41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350">
        <f>基本情報!E8</f>
        <v>0</v>
      </c>
      <c r="J7" s="417"/>
      <c r="K7" s="417"/>
      <c r="L7" s="417"/>
      <c r="M7" s="417"/>
    </row>
    <row r="8" spans="1:13">
      <c r="A8" s="18"/>
      <c r="B8" s="18"/>
      <c r="C8" s="18"/>
      <c r="D8" s="18"/>
      <c r="E8" s="18"/>
      <c r="F8" s="18"/>
      <c r="G8" s="18"/>
      <c r="H8" s="18"/>
      <c r="I8" s="18"/>
      <c r="J8" s="18"/>
      <c r="K8" s="18"/>
      <c r="L8" s="18"/>
      <c r="M8" s="18"/>
    </row>
    <row r="9" spans="1:13" ht="19.5" thickBot="1">
      <c r="A9" s="392" t="s">
        <v>61</v>
      </c>
      <c r="B9" s="387"/>
      <c r="C9" s="18"/>
      <c r="D9" s="18"/>
      <c r="E9" s="18"/>
      <c r="F9" s="18"/>
      <c r="G9" s="18"/>
      <c r="H9" s="393" t="s">
        <v>62</v>
      </c>
      <c r="I9" s="393"/>
      <c r="J9" s="394"/>
      <c r="K9" s="394"/>
      <c r="L9" s="394"/>
      <c r="M9" s="18"/>
    </row>
    <row r="10" spans="1:13" ht="29.45" customHeight="1" thickBot="1">
      <c r="A10" s="18"/>
      <c r="B10" s="412" t="s">
        <v>63</v>
      </c>
      <c r="C10" s="413"/>
      <c r="D10" s="413"/>
      <c r="E10" s="413"/>
      <c r="F10" s="413"/>
      <c r="G10" s="414"/>
      <c r="H10" s="415" t="s">
        <v>64</v>
      </c>
      <c r="I10" s="413"/>
      <c r="J10" s="413"/>
      <c r="K10" s="413"/>
      <c r="L10" s="416"/>
      <c r="M10" s="18"/>
    </row>
    <row r="11" spans="1:13" ht="29.45" customHeight="1">
      <c r="A11" s="18"/>
      <c r="B11" s="418" t="s">
        <v>73</v>
      </c>
      <c r="C11" s="419"/>
      <c r="D11" s="419"/>
      <c r="E11" s="419"/>
      <c r="F11" s="419"/>
      <c r="G11" s="420"/>
      <c r="H11" s="19"/>
      <c r="I11" s="166"/>
      <c r="J11" s="454">
        <f>'別紙8-3-2'!J17</f>
        <v>0</v>
      </c>
      <c r="K11" s="454"/>
      <c r="L11" s="21"/>
      <c r="M11" s="18"/>
    </row>
    <row r="12" spans="1:13" ht="29.45" customHeight="1">
      <c r="A12" s="18"/>
      <c r="B12" s="403" t="s">
        <v>65</v>
      </c>
      <c r="C12" s="404"/>
      <c r="D12" s="404"/>
      <c r="E12" s="404"/>
      <c r="F12" s="404"/>
      <c r="G12" s="405"/>
      <c r="H12" s="22"/>
      <c r="I12" s="167"/>
      <c r="J12" s="455">
        <f>J18-J11-J13</f>
        <v>0</v>
      </c>
      <c r="K12" s="455"/>
      <c r="L12" s="24"/>
      <c r="M12" s="18"/>
    </row>
    <row r="13" spans="1:13" ht="29.45" customHeight="1" thickBot="1">
      <c r="A13" s="18"/>
      <c r="B13" s="403" t="s">
        <v>66</v>
      </c>
      <c r="C13" s="404"/>
      <c r="D13" s="404"/>
      <c r="E13" s="404"/>
      <c r="F13" s="404"/>
      <c r="G13" s="405"/>
      <c r="H13" s="25"/>
      <c r="I13" s="168"/>
      <c r="J13" s="456">
        <f>'別紙8-3-2'!D17</f>
        <v>0</v>
      </c>
      <c r="K13" s="456"/>
      <c r="L13" s="27"/>
      <c r="M13" s="18"/>
    </row>
    <row r="14" spans="1:13" ht="29.45" customHeight="1" thickBot="1">
      <c r="A14" s="18"/>
      <c r="B14" s="383" t="s">
        <v>67</v>
      </c>
      <c r="C14" s="384"/>
      <c r="D14" s="384"/>
      <c r="E14" s="384"/>
      <c r="F14" s="384"/>
      <c r="G14" s="385"/>
      <c r="H14" s="28"/>
      <c r="I14" s="457">
        <f>SUM(J11:K13)</f>
        <v>0</v>
      </c>
      <c r="J14" s="457"/>
      <c r="K14" s="457"/>
      <c r="L14" s="29"/>
      <c r="M14" s="18"/>
    </row>
    <row r="15" spans="1:13">
      <c r="A15" s="18"/>
      <c r="B15" s="407"/>
      <c r="C15" s="407"/>
      <c r="D15" s="407"/>
      <c r="E15" s="407"/>
      <c r="F15" s="407"/>
      <c r="G15" s="407"/>
      <c r="H15" s="407"/>
      <c r="I15" s="407"/>
      <c r="J15" s="407"/>
      <c r="K15" s="407"/>
      <c r="L15" s="407"/>
      <c r="M15" s="18"/>
    </row>
    <row r="16" spans="1:13" ht="19.5" thickBot="1">
      <c r="A16" s="392" t="s">
        <v>68</v>
      </c>
      <c r="B16" s="387"/>
      <c r="C16" s="18"/>
      <c r="D16" s="18"/>
      <c r="E16" s="18"/>
      <c r="F16" s="18"/>
      <c r="G16" s="18"/>
      <c r="H16" s="393" t="s">
        <v>62</v>
      </c>
      <c r="I16" s="393"/>
      <c r="J16" s="394"/>
      <c r="K16" s="394"/>
      <c r="L16" s="394"/>
      <c r="M16" s="18"/>
    </row>
    <row r="17" spans="1:13" ht="29.45" customHeight="1" thickBot="1">
      <c r="A17" s="18"/>
      <c r="B17" s="412" t="s">
        <v>63</v>
      </c>
      <c r="C17" s="413"/>
      <c r="D17" s="413"/>
      <c r="E17" s="413"/>
      <c r="F17" s="413"/>
      <c r="G17" s="414"/>
      <c r="H17" s="415" t="s">
        <v>64</v>
      </c>
      <c r="I17" s="413"/>
      <c r="J17" s="413"/>
      <c r="K17" s="413"/>
      <c r="L17" s="416"/>
      <c r="M17" s="18"/>
    </row>
    <row r="18" spans="1:13" ht="29.45" customHeight="1">
      <c r="A18" s="18"/>
      <c r="B18" s="395" t="s">
        <v>69</v>
      </c>
      <c r="C18" s="396"/>
      <c r="D18" s="396"/>
      <c r="E18" s="396"/>
      <c r="F18" s="396"/>
      <c r="G18" s="397"/>
      <c r="H18" s="30"/>
      <c r="I18" s="169"/>
      <c r="J18" s="454">
        <f>'別紙8-3-2'!C17</f>
        <v>0</v>
      </c>
      <c r="K18" s="454"/>
      <c r="L18" s="32"/>
      <c r="M18" s="18"/>
    </row>
    <row r="19" spans="1:13" ht="29.45" customHeight="1">
      <c r="A19" s="18"/>
      <c r="B19" s="399"/>
      <c r="C19" s="400"/>
      <c r="D19" s="400"/>
      <c r="E19" s="400"/>
      <c r="F19" s="400"/>
      <c r="G19" s="401"/>
      <c r="H19" s="33"/>
      <c r="I19" s="458"/>
      <c r="J19" s="458"/>
      <c r="K19" s="458"/>
      <c r="L19" s="34"/>
      <c r="M19" s="18"/>
    </row>
    <row r="20" spans="1:13" ht="29.45" customHeight="1" thickBot="1">
      <c r="A20" s="18"/>
      <c r="B20" s="376"/>
      <c r="C20" s="377"/>
      <c r="D20" s="377"/>
      <c r="E20" s="377"/>
      <c r="F20" s="377"/>
      <c r="G20" s="378"/>
      <c r="H20" s="35"/>
      <c r="I20" s="456"/>
      <c r="J20" s="456"/>
      <c r="K20" s="456"/>
      <c r="L20" s="36"/>
      <c r="M20" s="18"/>
    </row>
    <row r="21" spans="1:13" ht="29.45" customHeight="1" thickBot="1">
      <c r="A21" s="18"/>
      <c r="B21" s="383" t="s">
        <v>67</v>
      </c>
      <c r="C21" s="384"/>
      <c r="D21" s="384"/>
      <c r="E21" s="384"/>
      <c r="F21" s="384"/>
      <c r="G21" s="385"/>
      <c r="H21" s="28"/>
      <c r="I21" s="457">
        <f>SUM(J18:K20)</f>
        <v>0</v>
      </c>
      <c r="J21" s="457"/>
      <c r="K21" s="457"/>
      <c r="L21" s="29"/>
      <c r="M21" s="18"/>
    </row>
    <row r="22" spans="1:13">
      <c r="A22" s="18"/>
      <c r="B22" s="18"/>
      <c r="C22" s="18"/>
      <c r="D22" s="18"/>
      <c r="E22" s="18"/>
      <c r="F22" s="18"/>
      <c r="G22" s="18"/>
      <c r="H22" s="18"/>
      <c r="I22" s="18"/>
      <c r="J22" s="18"/>
      <c r="K22" s="18"/>
      <c r="L22" s="18"/>
      <c r="M22" s="18"/>
    </row>
    <row r="23" spans="1:13">
      <c r="A23" s="18"/>
      <c r="B23" s="387" t="s">
        <v>70</v>
      </c>
      <c r="C23" s="387"/>
      <c r="D23" s="387"/>
      <c r="E23" s="387"/>
      <c r="F23" s="387"/>
      <c r="G23" s="387"/>
      <c r="H23" s="387"/>
      <c r="I23" s="387"/>
      <c r="J23" s="387"/>
      <c r="K23" s="37"/>
      <c r="L23" s="18"/>
      <c r="M23" s="18"/>
    </row>
    <row r="24" spans="1:13">
      <c r="A24" s="18"/>
      <c r="B24" s="37"/>
      <c r="C24" s="37"/>
      <c r="D24" s="37"/>
      <c r="E24" s="37"/>
      <c r="F24" s="37"/>
      <c r="G24" s="37"/>
      <c r="H24" s="37"/>
      <c r="I24" s="37"/>
      <c r="J24" s="37"/>
      <c r="K24" s="37"/>
      <c r="L24" s="18"/>
      <c r="M24" s="18"/>
    </row>
    <row r="25" spans="1:13">
      <c r="A25" s="18"/>
      <c r="B25" s="37"/>
      <c r="C25" s="1"/>
      <c r="D25" s="389" t="str">
        <f>'様式第５号（実績報告書）'!Q3</f>
        <v>令和6年　月　　日</v>
      </c>
      <c r="E25" s="390"/>
      <c r="F25" s="390"/>
      <c r="G25" s="390"/>
      <c r="H25" s="390"/>
      <c r="I25" s="39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88" t="s">
        <v>74</v>
      </c>
      <c r="E27" s="388"/>
      <c r="F27" s="408" t="s">
        <v>90</v>
      </c>
      <c r="G27" s="408"/>
      <c r="H27" s="408"/>
      <c r="I27" s="408"/>
      <c r="J27" s="408"/>
      <c r="K27" s="408"/>
      <c r="L27" s="408"/>
      <c r="M27" s="408"/>
    </row>
    <row r="28" spans="1:13">
      <c r="A28" s="18"/>
      <c r="B28" s="18"/>
      <c r="C28" s="18"/>
      <c r="D28" s="38"/>
      <c r="E28" s="38"/>
      <c r="F28" s="39"/>
      <c r="G28" s="391" t="str">
        <f>IF(基本情報!E5="","",基本情報!E5)</f>
        <v/>
      </c>
      <c r="H28" s="391"/>
      <c r="I28" s="391"/>
      <c r="J28" s="391"/>
      <c r="K28" s="391"/>
      <c r="L28" s="391"/>
      <c r="M28" s="391"/>
    </row>
    <row r="29" spans="1:13" ht="9" customHeight="1">
      <c r="A29" s="18"/>
      <c r="B29" s="37"/>
      <c r="C29" s="37"/>
      <c r="D29" s="37"/>
      <c r="E29" s="37"/>
      <c r="F29" s="37"/>
      <c r="G29" s="37"/>
      <c r="H29" s="37"/>
      <c r="I29" s="37"/>
      <c r="J29" s="37"/>
      <c r="K29" s="37"/>
      <c r="L29" s="18"/>
      <c r="M29" s="18"/>
    </row>
    <row r="30" spans="1:13">
      <c r="A30" s="18"/>
      <c r="B30" s="18"/>
      <c r="C30" s="18"/>
      <c r="D30" s="380" t="s">
        <v>75</v>
      </c>
      <c r="E30" s="380"/>
      <c r="F30" s="408" t="s">
        <v>91</v>
      </c>
      <c r="G30" s="408"/>
      <c r="H30" s="408"/>
      <c r="I30" s="408"/>
      <c r="J30" s="408"/>
      <c r="K30" s="408"/>
      <c r="L30" s="408"/>
      <c r="M30" s="408"/>
    </row>
    <row r="31" spans="1:13">
      <c r="A31" s="18"/>
      <c r="B31" s="18"/>
      <c r="C31" s="18"/>
      <c r="D31" s="381"/>
      <c r="E31" s="381"/>
      <c r="F31" s="40"/>
      <c r="G31" s="382" t="str">
        <f>IF(基本情報!E6="","",基本情報!E6)</f>
        <v/>
      </c>
      <c r="H31" s="382"/>
      <c r="I31" s="382"/>
      <c r="J31" s="382"/>
      <c r="K31" s="382"/>
      <c r="L31" s="382"/>
      <c r="M31" s="382"/>
    </row>
    <row r="32" spans="1:13">
      <c r="A32" s="18"/>
      <c r="B32" s="18"/>
      <c r="C32" s="18"/>
      <c r="D32" s="18"/>
      <c r="E32" s="18"/>
      <c r="F32" s="18"/>
      <c r="G32" s="382">
        <f>基本情報!E7</f>
        <v>0</v>
      </c>
      <c r="H32" s="382"/>
      <c r="I32" s="382"/>
      <c r="J32" s="382"/>
      <c r="K32" s="382"/>
      <c r="L32" s="382"/>
      <c r="M32" s="382"/>
    </row>
  </sheetData>
  <sheetProtection algorithmName="SHA-512" hashValue="zvX5XIl/E7Z4BWY3Ba+7ijKYUaDo4HWaYTMte9XbNiBF3yoInv485JRPu6R+fK+7J/xQF+cw2uhAZh2G4k7NWA==" saltValue="V0DSagBbj4BMhccKQ+GMD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BF5C-48F0-4E6E-BF0F-C542AC3FF9C9}">
  <sheetPr>
    <tabColor rgb="FFFFC000"/>
  </sheetPr>
  <dimension ref="A1:U40"/>
  <sheetViews>
    <sheetView showGridLines="0" view="pageBreakPreview" topLeftCell="A7" zoomScale="85" zoomScaleNormal="85" zoomScaleSheetLayoutView="85" workbookViewId="0">
      <selection activeCell="AG35" sqref="AG35"/>
    </sheetView>
  </sheetViews>
  <sheetFormatPr defaultRowHeight="18.75"/>
  <cols>
    <col min="1" max="21" width="4.5" customWidth="1"/>
  </cols>
  <sheetData>
    <row r="1" spans="1:21">
      <c r="A1" s="144"/>
      <c r="B1" s="144"/>
      <c r="C1" s="144"/>
      <c r="D1" s="144"/>
      <c r="E1" s="144"/>
      <c r="F1" s="144"/>
      <c r="G1" s="144"/>
      <c r="H1" s="144"/>
      <c r="I1" s="144"/>
      <c r="J1" s="144"/>
      <c r="K1" s="144"/>
      <c r="L1" s="144"/>
      <c r="M1" s="144"/>
      <c r="N1" s="144"/>
      <c r="O1" s="144"/>
      <c r="P1" s="144"/>
      <c r="Q1" s="144"/>
      <c r="R1" s="144"/>
      <c r="S1" s="144"/>
      <c r="T1" s="144"/>
      <c r="U1" s="142" t="s">
        <v>405</v>
      </c>
    </row>
    <row r="2" spans="1:21">
      <c r="A2" s="145"/>
      <c r="B2" s="145"/>
      <c r="C2" s="145"/>
      <c r="D2" s="145"/>
      <c r="E2" s="145"/>
      <c r="F2" s="145"/>
      <c r="G2" s="145"/>
      <c r="H2" s="145"/>
      <c r="I2" s="144"/>
      <c r="J2" s="144"/>
      <c r="K2" s="144"/>
      <c r="L2" s="144"/>
      <c r="M2" s="144"/>
      <c r="N2" s="144"/>
      <c r="O2" s="144"/>
      <c r="P2" s="144"/>
      <c r="Q2" s="144"/>
      <c r="R2" s="144"/>
      <c r="S2" s="144"/>
      <c r="T2" s="144"/>
      <c r="U2" s="142"/>
    </row>
    <row r="3" spans="1:21" ht="21">
      <c r="A3" s="430" t="s">
        <v>271</v>
      </c>
      <c r="B3" s="430"/>
      <c r="C3" s="430"/>
      <c r="D3" s="430"/>
      <c r="E3" s="430"/>
      <c r="F3" s="430"/>
      <c r="G3" s="430"/>
      <c r="H3" s="430"/>
      <c r="I3" s="431"/>
      <c r="J3" s="431"/>
      <c r="K3" s="431"/>
      <c r="L3" s="431"/>
      <c r="M3" s="431"/>
      <c r="N3" s="431"/>
      <c r="O3" s="431"/>
      <c r="P3" s="431"/>
      <c r="Q3" s="431"/>
      <c r="R3" s="431"/>
      <c r="S3" s="431"/>
      <c r="T3" s="431"/>
      <c r="U3" s="431"/>
    </row>
    <row r="4" spans="1:21" ht="21">
      <c r="A4" s="147"/>
      <c r="B4" s="147"/>
      <c r="C4" s="147"/>
      <c r="D4" s="147"/>
      <c r="E4" s="147"/>
      <c r="F4" s="147"/>
      <c r="G4" s="147"/>
      <c r="H4" s="147"/>
      <c r="I4" s="148"/>
      <c r="J4" s="148"/>
      <c r="K4" s="148"/>
      <c r="L4" s="148"/>
      <c r="M4" s="148"/>
      <c r="N4" s="148"/>
      <c r="O4" s="148"/>
      <c r="P4" s="148"/>
      <c r="Q4" s="148"/>
      <c r="R4" s="148"/>
      <c r="S4" s="148"/>
      <c r="T4" s="148"/>
      <c r="U4" s="148"/>
    </row>
    <row r="5" spans="1:21" ht="21">
      <c r="A5" s="147"/>
      <c r="B5" s="147"/>
      <c r="C5" s="147"/>
      <c r="D5" s="147"/>
      <c r="E5" s="147"/>
      <c r="F5" s="147"/>
      <c r="G5" s="147"/>
      <c r="H5" s="147"/>
      <c r="I5" s="148"/>
      <c r="J5" s="148"/>
      <c r="K5" s="148"/>
      <c r="L5" s="148"/>
      <c r="M5" s="148"/>
      <c r="N5" s="148"/>
      <c r="O5" s="148"/>
      <c r="P5" s="148"/>
      <c r="Q5" s="148"/>
      <c r="R5" s="148"/>
      <c r="S5" s="148"/>
      <c r="T5" s="148"/>
      <c r="U5" s="148"/>
    </row>
    <row r="6" spans="1:21" ht="21">
      <c r="A6" s="147"/>
      <c r="B6" s="147"/>
      <c r="C6" s="147"/>
      <c r="D6" s="147"/>
      <c r="E6" s="147"/>
      <c r="F6" s="147"/>
      <c r="G6" s="147"/>
      <c r="H6" s="147"/>
      <c r="I6" s="148"/>
      <c r="J6" s="148"/>
      <c r="K6" s="149" t="s">
        <v>89</v>
      </c>
      <c r="L6" s="432">
        <f>基本情報!E8</f>
        <v>0</v>
      </c>
      <c r="M6" s="433"/>
      <c r="N6" s="433"/>
      <c r="O6" s="433"/>
      <c r="P6" s="433"/>
      <c r="Q6" s="433"/>
      <c r="R6" s="433"/>
      <c r="S6" s="433"/>
      <c r="T6" s="433"/>
      <c r="U6" s="150"/>
    </row>
    <row r="7" spans="1:21">
      <c r="A7" s="151"/>
      <c r="B7" s="151"/>
      <c r="C7" s="151"/>
      <c r="D7" s="151"/>
      <c r="E7" s="151"/>
      <c r="F7" s="151"/>
      <c r="G7" s="151"/>
      <c r="H7" s="151"/>
      <c r="I7" s="151"/>
      <c r="J7" s="151"/>
      <c r="K7" s="151"/>
      <c r="L7" s="151"/>
      <c r="M7" s="151"/>
      <c r="N7" s="151"/>
      <c r="O7" s="151"/>
      <c r="P7" s="151"/>
      <c r="Q7" s="151"/>
      <c r="R7" s="151"/>
      <c r="S7" s="151"/>
      <c r="T7" s="151"/>
      <c r="U7" s="151"/>
    </row>
    <row r="8" spans="1:21">
      <c r="A8" s="136"/>
      <c r="B8" s="136"/>
      <c r="C8" s="136"/>
      <c r="D8" s="136"/>
      <c r="E8" s="136"/>
      <c r="F8" s="136"/>
      <c r="G8" s="136"/>
      <c r="H8" s="136"/>
      <c r="I8" s="136"/>
      <c r="J8" s="136"/>
      <c r="K8" s="136"/>
      <c r="L8" s="136"/>
      <c r="M8" s="136"/>
      <c r="N8" s="136"/>
      <c r="O8" s="136"/>
      <c r="P8" s="136"/>
      <c r="Q8" s="136"/>
      <c r="R8" s="136"/>
      <c r="S8" s="136"/>
      <c r="T8" s="136"/>
      <c r="U8" s="136"/>
    </row>
    <row r="9" spans="1:21">
      <c r="A9" s="136"/>
      <c r="B9" s="434" t="s">
        <v>279</v>
      </c>
      <c r="C9" s="434"/>
      <c r="D9" s="434"/>
      <c r="E9" s="434"/>
      <c r="F9" s="434"/>
      <c r="G9" s="434"/>
      <c r="H9" s="434"/>
      <c r="I9" s="434"/>
      <c r="J9" s="434"/>
      <c r="K9" s="434"/>
      <c r="L9" s="434"/>
      <c r="M9" s="434"/>
      <c r="N9" s="434"/>
      <c r="O9" s="434"/>
      <c r="P9" s="434"/>
      <c r="Q9" s="434"/>
      <c r="R9" s="434"/>
      <c r="S9" s="434"/>
      <c r="T9" s="434"/>
      <c r="U9" s="136"/>
    </row>
    <row r="10" spans="1:21">
      <c r="A10" s="136"/>
      <c r="B10" s="434"/>
      <c r="C10" s="434"/>
      <c r="D10" s="434"/>
      <c r="E10" s="434"/>
      <c r="F10" s="434"/>
      <c r="G10" s="434"/>
      <c r="H10" s="434"/>
      <c r="I10" s="434"/>
      <c r="J10" s="434"/>
      <c r="K10" s="434"/>
      <c r="L10" s="434"/>
      <c r="M10" s="434"/>
      <c r="N10" s="434"/>
      <c r="O10" s="434"/>
      <c r="P10" s="434"/>
      <c r="Q10" s="434"/>
      <c r="R10" s="434"/>
      <c r="S10" s="434"/>
      <c r="T10" s="434"/>
      <c r="U10" s="136"/>
    </row>
    <row r="11" spans="1:21">
      <c r="B11" s="434"/>
      <c r="C11" s="434"/>
      <c r="D11" s="434"/>
      <c r="E11" s="434"/>
      <c r="F11" s="434"/>
      <c r="G11" s="434"/>
      <c r="H11" s="434"/>
      <c r="I11" s="434"/>
      <c r="J11" s="434"/>
      <c r="K11" s="434"/>
      <c r="L11" s="434"/>
      <c r="M11" s="434"/>
      <c r="N11" s="434"/>
      <c r="O11" s="434"/>
      <c r="P11" s="434"/>
      <c r="Q11" s="434"/>
      <c r="R11" s="434"/>
      <c r="S11" s="434"/>
      <c r="T11" s="434"/>
    </row>
    <row r="13" spans="1:21" ht="19.5">
      <c r="B13" s="152"/>
      <c r="C13" s="152"/>
      <c r="D13" s="152"/>
      <c r="E13" s="152"/>
      <c r="F13" s="152"/>
      <c r="G13" s="152"/>
      <c r="H13" s="152"/>
      <c r="I13" s="152"/>
      <c r="J13" s="152"/>
      <c r="K13" s="152"/>
      <c r="L13" s="152"/>
      <c r="M13" s="152"/>
      <c r="N13" s="152"/>
      <c r="O13" s="152"/>
      <c r="P13" s="152"/>
      <c r="Q13" s="152"/>
      <c r="R13" s="152"/>
      <c r="S13" s="152"/>
      <c r="T13" s="152"/>
    </row>
    <row r="14" spans="1:21" ht="19.899999999999999" customHeight="1">
      <c r="B14" s="435"/>
      <c r="C14" s="436" t="s">
        <v>329</v>
      </c>
      <c r="D14" s="436"/>
      <c r="E14" s="436"/>
      <c r="F14" s="436"/>
      <c r="G14" s="436"/>
      <c r="H14" s="436"/>
      <c r="I14" s="436"/>
      <c r="J14" s="436"/>
      <c r="K14" s="436"/>
      <c r="L14" s="436"/>
      <c r="M14" s="436"/>
      <c r="N14" s="436"/>
      <c r="O14" s="436"/>
      <c r="P14" s="436"/>
      <c r="Q14" s="154"/>
      <c r="R14" s="459" t="str">
        <f>IF('補助条件確認書（新規）'!V14=0," ",'補助条件確認書（新規）'!V14)</f>
        <v xml:space="preserve"> </v>
      </c>
      <c r="S14" s="460"/>
      <c r="T14" s="461"/>
      <c r="U14" s="140"/>
    </row>
    <row r="15" spans="1:21" ht="19.899999999999999" customHeight="1">
      <c r="B15" s="367"/>
      <c r="C15" s="436"/>
      <c r="D15" s="436"/>
      <c r="E15" s="436"/>
      <c r="F15" s="436"/>
      <c r="G15" s="436"/>
      <c r="H15" s="436"/>
      <c r="I15" s="436"/>
      <c r="J15" s="436"/>
      <c r="K15" s="436"/>
      <c r="L15" s="436"/>
      <c r="M15" s="436"/>
      <c r="N15" s="436"/>
      <c r="O15" s="436"/>
      <c r="P15" s="436"/>
      <c r="Q15" s="154"/>
      <c r="R15" s="462"/>
      <c r="S15" s="463"/>
      <c r="T15" s="464"/>
      <c r="U15" s="140"/>
    </row>
    <row r="16" spans="1:21" ht="19.5">
      <c r="B16" s="153"/>
      <c r="C16" s="153"/>
      <c r="D16" s="153"/>
      <c r="E16" s="153"/>
      <c r="F16" s="153"/>
      <c r="G16" s="153"/>
      <c r="H16" s="153"/>
      <c r="I16" s="153"/>
      <c r="J16" s="153"/>
      <c r="K16" s="153"/>
      <c r="L16" s="153"/>
      <c r="M16" s="153"/>
      <c r="N16" s="153"/>
      <c r="O16" s="153"/>
      <c r="P16" s="153"/>
      <c r="Q16" s="153"/>
      <c r="R16" s="252"/>
      <c r="S16" s="252"/>
      <c r="T16" s="252"/>
      <c r="U16" s="140"/>
    </row>
    <row r="17" spans="2:21" ht="19.5">
      <c r="B17" s="152"/>
      <c r="C17" s="152"/>
      <c r="D17" s="152"/>
      <c r="E17" s="152"/>
      <c r="F17" s="152"/>
      <c r="G17" s="152"/>
      <c r="H17" s="152"/>
      <c r="I17" s="152"/>
      <c r="J17" s="152"/>
      <c r="K17" s="152"/>
      <c r="L17" s="152"/>
      <c r="M17" s="152"/>
      <c r="N17" s="152"/>
      <c r="O17" s="152"/>
      <c r="P17" s="152"/>
      <c r="Q17" s="152"/>
      <c r="R17" s="196"/>
      <c r="S17" s="196"/>
      <c r="T17" s="196"/>
    </row>
    <row r="18" spans="2:21" ht="19.5">
      <c r="B18" s="152"/>
      <c r="C18" s="152"/>
      <c r="D18" s="152"/>
      <c r="E18" s="152"/>
      <c r="F18" s="152"/>
      <c r="G18" s="152"/>
      <c r="H18" s="152"/>
      <c r="I18" s="152"/>
      <c r="J18" s="152"/>
      <c r="K18" s="152"/>
      <c r="L18" s="152"/>
      <c r="M18" s="152"/>
      <c r="N18" s="152"/>
      <c r="O18" s="152"/>
      <c r="P18" s="152"/>
      <c r="Q18" s="152"/>
      <c r="R18" s="196"/>
      <c r="S18" s="196"/>
      <c r="T18" s="196"/>
    </row>
    <row r="19" spans="2:21" ht="18" customHeight="1">
      <c r="B19" s="435"/>
      <c r="C19" s="436" t="s">
        <v>277</v>
      </c>
      <c r="D19" s="436"/>
      <c r="E19" s="436"/>
      <c r="F19" s="436"/>
      <c r="G19" s="436"/>
      <c r="H19" s="436"/>
      <c r="I19" s="436"/>
      <c r="J19" s="436"/>
      <c r="K19" s="436"/>
      <c r="L19" s="436"/>
      <c r="M19" s="436"/>
      <c r="N19" s="436"/>
      <c r="O19" s="436"/>
      <c r="P19" s="436"/>
      <c r="Q19" s="115"/>
      <c r="R19" s="459" t="str">
        <f>IF('補助条件確認書（新規）'!V19=0," ",'補助条件確認書（新規）'!V19)</f>
        <v xml:space="preserve"> </v>
      </c>
      <c r="S19" s="460"/>
      <c r="T19" s="461"/>
      <c r="U19" s="140"/>
    </row>
    <row r="20" spans="2:21">
      <c r="B20" s="367"/>
      <c r="C20" s="436"/>
      <c r="D20" s="436"/>
      <c r="E20" s="436"/>
      <c r="F20" s="436"/>
      <c r="G20" s="436"/>
      <c r="H20" s="436"/>
      <c r="I20" s="436"/>
      <c r="J20" s="436"/>
      <c r="K20" s="436"/>
      <c r="L20" s="436"/>
      <c r="M20" s="436"/>
      <c r="N20" s="436"/>
      <c r="O20" s="436"/>
      <c r="P20" s="436"/>
      <c r="Q20" s="115"/>
      <c r="R20" s="462"/>
      <c r="S20" s="463"/>
      <c r="T20" s="464"/>
      <c r="U20" s="140"/>
    </row>
    <row r="21" spans="2:21" ht="19.5">
      <c r="B21" s="153"/>
      <c r="C21" s="153"/>
      <c r="D21" s="153"/>
      <c r="E21" s="153"/>
      <c r="F21" s="153"/>
      <c r="G21" s="153"/>
      <c r="H21" s="153"/>
      <c r="I21" s="153"/>
      <c r="J21" s="153"/>
      <c r="K21" s="153"/>
      <c r="L21" s="153"/>
      <c r="M21" s="153"/>
      <c r="N21" s="153"/>
      <c r="O21" s="153"/>
      <c r="P21" s="153"/>
      <c r="Q21" s="153"/>
      <c r="R21" s="252"/>
      <c r="S21" s="252"/>
      <c r="T21" s="252"/>
      <c r="U21" s="140"/>
    </row>
    <row r="22" spans="2:21" ht="19.5">
      <c r="B22" s="152"/>
      <c r="C22" s="152"/>
      <c r="D22" s="152"/>
      <c r="E22" s="152"/>
      <c r="F22" s="152"/>
      <c r="G22" s="152"/>
      <c r="H22" s="152"/>
      <c r="I22" s="152"/>
      <c r="J22" s="152"/>
      <c r="K22" s="152"/>
      <c r="L22" s="152"/>
      <c r="M22" s="152"/>
      <c r="N22" s="152"/>
      <c r="O22" s="152"/>
      <c r="P22" s="152"/>
      <c r="Q22" s="152"/>
      <c r="R22" s="196"/>
      <c r="S22" s="196"/>
      <c r="T22" s="196"/>
    </row>
    <row r="23" spans="2:21" ht="19.5">
      <c r="B23" s="152"/>
      <c r="C23" s="152"/>
      <c r="D23" s="152"/>
      <c r="E23" s="152"/>
      <c r="F23" s="152"/>
      <c r="G23" s="152"/>
      <c r="H23" s="152"/>
      <c r="I23" s="152"/>
      <c r="J23" s="152"/>
      <c r="K23" s="152"/>
      <c r="L23" s="152"/>
      <c r="M23" s="152"/>
      <c r="N23" s="152"/>
      <c r="O23" s="152"/>
      <c r="P23" s="152"/>
      <c r="Q23" s="152"/>
      <c r="R23" s="196"/>
      <c r="S23" s="196"/>
      <c r="T23" s="196"/>
    </row>
    <row r="24" spans="2:21" ht="18" customHeight="1">
      <c r="B24" s="435"/>
      <c r="C24" s="436" t="s">
        <v>278</v>
      </c>
      <c r="D24" s="436"/>
      <c r="E24" s="436"/>
      <c r="F24" s="436"/>
      <c r="G24" s="436"/>
      <c r="H24" s="436"/>
      <c r="I24" s="436"/>
      <c r="J24" s="436"/>
      <c r="K24" s="436"/>
      <c r="L24" s="436"/>
      <c r="M24" s="436"/>
      <c r="N24" s="436"/>
      <c r="O24" s="436"/>
      <c r="P24" s="436"/>
      <c r="Q24" s="115"/>
      <c r="R24" s="459" t="str">
        <f>IF('補助条件確認書（新規）'!V24=0," ",'補助条件確認書（新規）'!V24)</f>
        <v xml:space="preserve"> </v>
      </c>
      <c r="S24" s="460"/>
      <c r="T24" s="461"/>
      <c r="U24" s="140"/>
    </row>
    <row r="25" spans="2:21">
      <c r="B25" s="367"/>
      <c r="C25" s="436"/>
      <c r="D25" s="436"/>
      <c r="E25" s="436"/>
      <c r="F25" s="436"/>
      <c r="G25" s="436"/>
      <c r="H25" s="436"/>
      <c r="I25" s="436"/>
      <c r="J25" s="436"/>
      <c r="K25" s="436"/>
      <c r="L25" s="436"/>
      <c r="M25" s="436"/>
      <c r="N25" s="436"/>
      <c r="O25" s="436"/>
      <c r="P25" s="436"/>
      <c r="Q25" s="115"/>
      <c r="R25" s="462"/>
      <c r="S25" s="463"/>
      <c r="T25" s="464"/>
      <c r="U25" s="140"/>
    </row>
    <row r="26" spans="2:21" ht="19.5">
      <c r="B26" s="153"/>
      <c r="C26" s="153"/>
      <c r="D26" s="153"/>
      <c r="E26" s="153"/>
      <c r="F26" s="153"/>
      <c r="G26" s="153"/>
      <c r="H26" s="153"/>
      <c r="I26" s="153"/>
      <c r="J26" s="153"/>
      <c r="K26" s="153"/>
      <c r="L26" s="153"/>
      <c r="M26" s="153"/>
      <c r="N26" s="153"/>
      <c r="O26" s="153"/>
      <c r="P26" s="153"/>
      <c r="Q26" s="153"/>
      <c r="R26" s="252"/>
      <c r="S26" s="252"/>
      <c r="T26" s="252"/>
      <c r="U26" s="140"/>
    </row>
    <row r="27" spans="2:21" ht="19.5">
      <c r="B27" s="152"/>
      <c r="C27" s="152"/>
      <c r="D27" s="152"/>
      <c r="E27" s="152"/>
      <c r="F27" s="152"/>
      <c r="G27" s="152"/>
      <c r="H27" s="152"/>
      <c r="I27" s="152"/>
      <c r="J27" s="152"/>
      <c r="K27" s="152"/>
      <c r="L27" s="152"/>
      <c r="M27" s="152"/>
      <c r="N27" s="152"/>
      <c r="O27" s="152"/>
      <c r="P27" s="152"/>
      <c r="Q27" s="152"/>
      <c r="R27" s="196"/>
      <c r="S27" s="196"/>
      <c r="T27" s="196"/>
    </row>
    <row r="28" spans="2:21" ht="19.5">
      <c r="B28" s="155"/>
      <c r="C28" s="423" t="s">
        <v>337</v>
      </c>
      <c r="D28" s="423"/>
      <c r="E28" s="423"/>
      <c r="F28" s="423"/>
      <c r="G28" s="423"/>
      <c r="H28" s="423"/>
      <c r="I28" s="423"/>
      <c r="J28" s="423"/>
      <c r="K28" s="423"/>
      <c r="L28" s="423"/>
      <c r="M28" s="423"/>
      <c r="N28" s="423"/>
      <c r="O28" s="423"/>
      <c r="P28" s="181"/>
      <c r="Q28" s="181"/>
      <c r="R28" s="459" t="str">
        <f>IF('補助条件確認書（新規）'!V28=0," ",'補助条件確認書（新規）'!V28)</f>
        <v xml:space="preserve"> </v>
      </c>
      <c r="S28" s="460"/>
      <c r="T28" s="461"/>
    </row>
    <row r="29" spans="2:21" ht="19.5" customHeight="1">
      <c r="B29" s="155"/>
      <c r="C29" s="423"/>
      <c r="D29" s="423"/>
      <c r="E29" s="423"/>
      <c r="F29" s="423"/>
      <c r="G29" s="423"/>
      <c r="H29" s="423"/>
      <c r="I29" s="423"/>
      <c r="J29" s="423"/>
      <c r="K29" s="423"/>
      <c r="L29" s="423"/>
      <c r="M29" s="423"/>
      <c r="N29" s="423"/>
      <c r="O29" s="423"/>
      <c r="P29" s="153"/>
      <c r="Q29" s="153"/>
      <c r="R29" s="462"/>
      <c r="S29" s="463"/>
      <c r="T29" s="464"/>
    </row>
    <row r="30" spans="2:21" ht="19.5">
      <c r="B30" s="155"/>
      <c r="C30" s="423"/>
      <c r="D30" s="423"/>
      <c r="E30" s="423"/>
      <c r="F30" s="423"/>
      <c r="G30" s="423"/>
      <c r="H30" s="423"/>
      <c r="I30" s="423"/>
      <c r="J30" s="423"/>
      <c r="K30" s="423"/>
      <c r="L30" s="423"/>
      <c r="M30" s="423"/>
      <c r="N30" s="423"/>
      <c r="O30" s="423"/>
      <c r="P30" s="152"/>
      <c r="Q30" s="152"/>
      <c r="R30" s="196"/>
      <c r="S30" s="196"/>
      <c r="T30" s="196"/>
    </row>
    <row r="31" spans="2:21" ht="19.5">
      <c r="B31" s="155"/>
      <c r="C31" s="423"/>
      <c r="D31" s="423"/>
      <c r="E31" s="423"/>
      <c r="F31" s="423"/>
      <c r="G31" s="423"/>
      <c r="H31" s="423"/>
      <c r="I31" s="423"/>
      <c r="J31" s="423"/>
      <c r="K31" s="423"/>
      <c r="L31" s="423"/>
      <c r="M31" s="423"/>
      <c r="N31" s="423"/>
      <c r="O31" s="423"/>
      <c r="P31" s="152"/>
      <c r="Q31" s="152"/>
      <c r="R31" s="196"/>
      <c r="S31" s="196"/>
      <c r="T31" s="196"/>
    </row>
    <row r="32" spans="2:21" ht="19.5">
      <c r="B32" s="155"/>
      <c r="C32" s="192"/>
      <c r="D32" s="192"/>
      <c r="E32" s="192"/>
      <c r="F32" s="192"/>
      <c r="G32" s="192"/>
      <c r="H32" s="192"/>
      <c r="I32" s="192"/>
      <c r="J32" s="192"/>
      <c r="K32" s="192"/>
      <c r="L32" s="192"/>
      <c r="M32" s="192"/>
      <c r="N32" s="192"/>
      <c r="O32" s="192"/>
      <c r="P32" s="152"/>
      <c r="Q32" s="152"/>
      <c r="R32" s="196"/>
      <c r="S32" s="196"/>
      <c r="T32" s="196"/>
    </row>
    <row r="33" spans="2:20" ht="19.5" customHeight="1">
      <c r="B33" s="155"/>
      <c r="C33" s="153"/>
      <c r="D33" s="153"/>
      <c r="E33" s="153"/>
      <c r="F33" s="153"/>
      <c r="G33" s="153"/>
      <c r="H33" s="153"/>
      <c r="I33" s="153"/>
      <c r="J33" s="153"/>
      <c r="K33" s="153"/>
      <c r="L33" s="153"/>
      <c r="M33" s="153"/>
      <c r="N33" s="153"/>
      <c r="O33" s="153"/>
      <c r="P33" s="153"/>
      <c r="Q33" s="153"/>
      <c r="R33" s="252"/>
      <c r="S33" s="252"/>
      <c r="T33" s="252"/>
    </row>
    <row r="34" spans="2:20" ht="19.5">
      <c r="C34" s="423" t="s">
        <v>338</v>
      </c>
      <c r="D34" s="423"/>
      <c r="E34" s="423"/>
      <c r="F34" s="423"/>
      <c r="G34" s="423"/>
      <c r="H34" s="423"/>
      <c r="I34" s="423"/>
      <c r="J34" s="423"/>
      <c r="K34" s="423"/>
      <c r="L34" s="423"/>
      <c r="M34" s="423"/>
      <c r="N34" s="423"/>
      <c r="O34" s="423"/>
      <c r="P34" s="152"/>
      <c r="Q34" s="152"/>
      <c r="R34" s="459" t="str">
        <f>IF('補助条件確認書（新規）'!V34=0," ",'補助条件確認書（新規）'!V34)</f>
        <v xml:space="preserve"> </v>
      </c>
      <c r="S34" s="460"/>
      <c r="T34" s="461"/>
    </row>
    <row r="35" spans="2:20" ht="19.5">
      <c r="C35" s="423"/>
      <c r="D35" s="423"/>
      <c r="E35" s="423"/>
      <c r="F35" s="423"/>
      <c r="G35" s="423"/>
      <c r="H35" s="423"/>
      <c r="I35" s="423"/>
      <c r="J35" s="423"/>
      <c r="K35" s="423"/>
      <c r="L35" s="423"/>
      <c r="M35" s="423"/>
      <c r="N35" s="423"/>
      <c r="O35" s="423"/>
      <c r="P35" s="152"/>
      <c r="Q35" s="152"/>
      <c r="R35" s="462"/>
      <c r="S35" s="463"/>
      <c r="T35" s="464"/>
    </row>
    <row r="36" spans="2:20" ht="19.5">
      <c r="C36" s="423"/>
      <c r="D36" s="423"/>
      <c r="E36" s="423"/>
      <c r="F36" s="423"/>
      <c r="G36" s="423"/>
      <c r="H36" s="423"/>
      <c r="I36" s="423"/>
      <c r="J36" s="423"/>
      <c r="K36" s="423"/>
      <c r="L36" s="423"/>
      <c r="M36" s="423"/>
      <c r="N36" s="423"/>
      <c r="O36" s="423"/>
      <c r="P36" s="152"/>
      <c r="Q36" s="152"/>
      <c r="R36" s="152"/>
      <c r="S36" s="152"/>
      <c r="T36" s="152"/>
    </row>
    <row r="37" spans="2:20" ht="19.5">
      <c r="C37" s="423"/>
      <c r="D37" s="423"/>
      <c r="E37" s="423"/>
      <c r="F37" s="423"/>
      <c r="G37" s="423"/>
      <c r="H37" s="423"/>
      <c r="I37" s="423"/>
      <c r="J37" s="423"/>
      <c r="K37" s="423"/>
      <c r="L37" s="423"/>
      <c r="M37" s="423"/>
      <c r="N37" s="423"/>
      <c r="O37" s="423"/>
      <c r="P37" s="152"/>
      <c r="Q37" s="152"/>
      <c r="R37" s="152"/>
      <c r="S37" s="152"/>
      <c r="T37" s="152"/>
    </row>
    <row r="38" spans="2:20" ht="19.5">
      <c r="C38" s="423"/>
      <c r="D38" s="423"/>
      <c r="E38" s="423"/>
      <c r="F38" s="423"/>
      <c r="G38" s="423"/>
      <c r="H38" s="423"/>
      <c r="I38" s="423"/>
      <c r="J38" s="423"/>
      <c r="K38" s="423"/>
      <c r="L38" s="423"/>
      <c r="M38" s="423"/>
      <c r="N38" s="423"/>
      <c r="O38" s="423"/>
      <c r="P38" s="155"/>
      <c r="Q38" s="155"/>
      <c r="R38" s="155"/>
      <c r="S38" s="155"/>
      <c r="T38" s="155"/>
    </row>
    <row r="39" spans="2:20" ht="19.5">
      <c r="C39" s="423"/>
      <c r="D39" s="423"/>
      <c r="E39" s="423"/>
      <c r="F39" s="423"/>
      <c r="G39" s="423"/>
      <c r="H39" s="423"/>
      <c r="I39" s="423"/>
      <c r="J39" s="423"/>
      <c r="K39" s="423"/>
      <c r="L39" s="423"/>
      <c r="M39" s="423"/>
      <c r="N39" s="423"/>
      <c r="O39" s="423"/>
      <c r="P39" s="155"/>
      <c r="Q39" s="155"/>
      <c r="R39" s="155"/>
      <c r="S39" s="155"/>
      <c r="T39" s="155"/>
    </row>
    <row r="40" spans="2:20" ht="19.5">
      <c r="C40" s="423"/>
      <c r="D40" s="423"/>
      <c r="E40" s="423"/>
      <c r="F40" s="423"/>
      <c r="G40" s="423"/>
      <c r="H40" s="423"/>
      <c r="I40" s="423"/>
      <c r="J40" s="423"/>
      <c r="K40" s="423"/>
      <c r="L40" s="423"/>
      <c r="M40" s="423"/>
      <c r="N40" s="423"/>
      <c r="O40" s="423"/>
      <c r="P40" s="155"/>
      <c r="Q40" s="155"/>
      <c r="R40" s="155"/>
      <c r="S40" s="155"/>
      <c r="T40" s="155"/>
    </row>
  </sheetData>
  <sheetProtection algorithmName="SHA-512" hashValue="LukWBRPoMiC0WdVVm8FxhvuC02i7ruwNORFjUHVFxiHHe3I98WjhLxOAk3k5d90b0IZGqczc6SwKecY6NOhYQQ==" saltValue="U+DaqKADlFkBmzU6bLehmQ==" spinCount="100000" sheet="1" selectLockedCells="1"/>
  <mergeCells count="16">
    <mergeCell ref="C28:O31"/>
    <mergeCell ref="R28:T29"/>
    <mergeCell ref="C34:O40"/>
    <mergeCell ref="R34:T35"/>
    <mergeCell ref="A3:U3"/>
    <mergeCell ref="L6:T6"/>
    <mergeCell ref="B9:T11"/>
    <mergeCell ref="B14:B15"/>
    <mergeCell ref="C14:P15"/>
    <mergeCell ref="R14:T15"/>
    <mergeCell ref="B19:B20"/>
    <mergeCell ref="C19:P20"/>
    <mergeCell ref="R19:T20"/>
    <mergeCell ref="B24:B25"/>
    <mergeCell ref="C24:P25"/>
    <mergeCell ref="R24:T25"/>
  </mergeCells>
  <phoneticPr fontId="3"/>
  <pageMargins left="0.7" right="0.4"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40"/>
  <sheetViews>
    <sheetView showGridLines="0" showZeros="0" view="pageBreakPreview" zoomScaleNormal="100" zoomScaleSheetLayoutView="100" workbookViewId="0">
      <selection activeCell="R9" sqref="R9:T9"/>
    </sheetView>
  </sheetViews>
  <sheetFormatPr defaultColWidth="3.375" defaultRowHeight="19.5"/>
  <cols>
    <col min="1" max="16384" width="3.375" style="65"/>
  </cols>
  <sheetData>
    <row r="1" spans="1:23">
      <c r="A1" s="64" t="s">
        <v>137</v>
      </c>
    </row>
    <row r="2" spans="1:23" ht="13.9" customHeight="1"/>
    <row r="3" spans="1:23">
      <c r="A3" s="466" t="s">
        <v>138</v>
      </c>
      <c r="B3" s="466"/>
      <c r="C3" s="466"/>
      <c r="D3" s="466"/>
      <c r="E3" s="466"/>
      <c r="F3" s="466"/>
      <c r="G3" s="466"/>
      <c r="H3" s="466"/>
      <c r="I3" s="466"/>
      <c r="J3" s="466"/>
      <c r="K3" s="466"/>
      <c r="L3" s="466"/>
      <c r="M3" s="466"/>
      <c r="N3" s="466"/>
      <c r="O3" s="466"/>
      <c r="P3" s="466"/>
      <c r="Q3" s="466"/>
      <c r="R3" s="466"/>
      <c r="S3" s="466"/>
      <c r="T3" s="466"/>
      <c r="U3" s="466"/>
      <c r="V3" s="466"/>
      <c r="W3" s="466"/>
    </row>
    <row r="4" spans="1:23">
      <c r="A4" s="466"/>
      <c r="B4" s="466"/>
      <c r="C4" s="466"/>
      <c r="D4" s="466"/>
      <c r="E4" s="466"/>
      <c r="F4" s="466"/>
      <c r="G4" s="466"/>
      <c r="H4" s="466"/>
      <c r="I4" s="466"/>
      <c r="J4" s="466"/>
      <c r="K4" s="466"/>
      <c r="L4" s="466"/>
      <c r="M4" s="466"/>
      <c r="N4" s="466"/>
      <c r="O4" s="466"/>
      <c r="P4" s="466"/>
      <c r="Q4" s="466"/>
      <c r="R4" s="466"/>
      <c r="S4" s="466"/>
      <c r="T4" s="466"/>
      <c r="U4" s="466"/>
      <c r="V4" s="466"/>
      <c r="W4" s="466"/>
    </row>
    <row r="5" spans="1:23" ht="14.45" customHeight="1"/>
    <row r="6" spans="1:23" ht="25.5">
      <c r="H6" s="87" t="s">
        <v>34</v>
      </c>
      <c r="I6" s="467">
        <f>'別紙8-3-2'!I17</f>
        <v>0</v>
      </c>
      <c r="J6" s="467"/>
      <c r="K6" s="467"/>
      <c r="L6" s="467"/>
      <c r="M6" s="467"/>
      <c r="N6" s="467"/>
      <c r="O6" s="467"/>
      <c r="P6" s="88" t="s">
        <v>35</v>
      </c>
    </row>
    <row r="9" spans="1:23">
      <c r="B9" s="65" t="s">
        <v>132</v>
      </c>
      <c r="C9" s="86"/>
      <c r="D9" s="86"/>
      <c r="E9" s="468" t="s">
        <v>401</v>
      </c>
      <c r="F9" s="468"/>
      <c r="G9" s="468"/>
      <c r="H9" s="468"/>
      <c r="I9" s="468"/>
      <c r="J9" s="468"/>
      <c r="K9" s="86" t="s">
        <v>178</v>
      </c>
      <c r="L9" s="86"/>
      <c r="M9" s="86"/>
      <c r="N9" s="469" t="s">
        <v>406</v>
      </c>
      <c r="O9" s="469"/>
      <c r="P9" s="86" t="s">
        <v>121</v>
      </c>
      <c r="Q9" s="86"/>
      <c r="R9" s="469"/>
      <c r="S9" s="469"/>
      <c r="T9" s="469"/>
      <c r="U9" s="86" t="s">
        <v>182</v>
      </c>
      <c r="V9" s="86"/>
      <c r="W9" s="86"/>
    </row>
    <row r="10" spans="1:23" ht="19.899999999999999" customHeight="1">
      <c r="B10" s="465" t="s">
        <v>183</v>
      </c>
      <c r="C10" s="465"/>
      <c r="D10" s="465"/>
      <c r="E10" s="465"/>
      <c r="F10" s="465"/>
      <c r="G10" s="465"/>
      <c r="H10" s="465"/>
      <c r="I10" s="465"/>
      <c r="J10" s="465"/>
      <c r="K10" s="465"/>
      <c r="L10" s="465"/>
      <c r="M10" s="465"/>
      <c r="N10" s="465"/>
      <c r="O10" s="465"/>
      <c r="P10" s="465"/>
      <c r="Q10" s="465"/>
      <c r="R10" s="465"/>
      <c r="S10" s="465"/>
      <c r="T10" s="465"/>
      <c r="U10" s="465"/>
      <c r="V10" s="465"/>
      <c r="W10" s="465"/>
    </row>
    <row r="11" spans="1:23">
      <c r="B11" s="465"/>
      <c r="C11" s="465"/>
      <c r="D11" s="465"/>
      <c r="E11" s="465"/>
      <c r="F11" s="465"/>
      <c r="G11" s="465"/>
      <c r="H11" s="465"/>
      <c r="I11" s="465"/>
      <c r="J11" s="465"/>
      <c r="K11" s="465"/>
      <c r="L11" s="465"/>
      <c r="M11" s="465"/>
      <c r="N11" s="465"/>
      <c r="O11" s="465"/>
      <c r="P11" s="465"/>
      <c r="Q11" s="465"/>
      <c r="R11" s="465"/>
      <c r="S11" s="465"/>
      <c r="T11" s="465"/>
      <c r="U11" s="465"/>
      <c r="V11" s="465"/>
      <c r="W11" s="465"/>
    </row>
    <row r="12" spans="1:23" ht="13.9" customHeight="1"/>
    <row r="13" spans="1:23" ht="13.9" customHeight="1"/>
    <row r="14" spans="1:23">
      <c r="B14" s="65" t="s">
        <v>129</v>
      </c>
      <c r="G14" s="65" t="s">
        <v>286</v>
      </c>
      <c r="I14" s="65" t="s">
        <v>201</v>
      </c>
    </row>
    <row r="15" spans="1:23">
      <c r="I15" s="65" t="s">
        <v>202</v>
      </c>
    </row>
    <row r="16" spans="1:23">
      <c r="I16" s="65" t="s">
        <v>333</v>
      </c>
    </row>
    <row r="17" spans="1:24">
      <c r="B17" s="65" t="s">
        <v>287</v>
      </c>
      <c r="G17" s="65" t="s">
        <v>286</v>
      </c>
      <c r="I17" s="308">
        <f>基本情報!E8</f>
        <v>0</v>
      </c>
      <c r="J17" s="309"/>
      <c r="K17" s="309"/>
      <c r="L17" s="309"/>
      <c r="M17" s="309"/>
      <c r="N17" s="309"/>
      <c r="O17" s="309"/>
      <c r="P17" s="309"/>
      <c r="Q17" s="309"/>
      <c r="R17" s="309"/>
      <c r="S17" s="309"/>
      <c r="T17" s="309"/>
      <c r="U17" s="309"/>
      <c r="V17" s="309"/>
    </row>
    <row r="18" spans="1:24">
      <c r="B18" s="156" t="s">
        <v>288</v>
      </c>
    </row>
    <row r="20" spans="1:24">
      <c r="C20" s="65" t="s">
        <v>128</v>
      </c>
    </row>
    <row r="22" spans="1:24">
      <c r="E22" s="468" t="s">
        <v>401</v>
      </c>
      <c r="F22" s="468"/>
      <c r="G22" s="468"/>
      <c r="H22" s="468"/>
      <c r="I22" s="468"/>
      <c r="J22" s="468"/>
      <c r="X22" s="66" t="s">
        <v>52</v>
      </c>
    </row>
    <row r="23" spans="1:24" ht="16.899999999999999" customHeight="1"/>
    <row r="24" spans="1:24">
      <c r="B24" s="65" t="s">
        <v>29</v>
      </c>
    </row>
    <row r="25" spans="1:24">
      <c r="L25" s="65" t="s">
        <v>289</v>
      </c>
    </row>
    <row r="26" spans="1:24">
      <c r="L26" s="65" t="s">
        <v>83</v>
      </c>
      <c r="M26" s="67"/>
      <c r="N26" s="67"/>
      <c r="O26" s="69"/>
      <c r="P26" s="69"/>
      <c r="Q26" s="69"/>
      <c r="R26" s="69"/>
      <c r="S26" s="69"/>
      <c r="T26" s="69"/>
      <c r="U26" s="69"/>
      <c r="V26" s="69"/>
      <c r="W26" s="69"/>
      <c r="X26" s="45"/>
    </row>
    <row r="27" spans="1:24">
      <c r="M27" s="309" t="str">
        <f>IF(基本情報!E5="","",基本情報!E5)</f>
        <v/>
      </c>
      <c r="N27" s="309"/>
      <c r="O27" s="309"/>
      <c r="P27" s="309"/>
      <c r="Q27" s="309"/>
      <c r="R27" s="309"/>
      <c r="S27" s="309"/>
      <c r="T27" s="309"/>
      <c r="U27" s="309"/>
      <c r="V27" s="309"/>
      <c r="W27" s="309"/>
      <c r="X27" s="45"/>
    </row>
    <row r="28" spans="1:24">
      <c r="L28" s="65" t="s">
        <v>84</v>
      </c>
      <c r="M28" s="67"/>
      <c r="N28" s="67"/>
      <c r="O28" s="69"/>
      <c r="P28" s="69"/>
      <c r="Q28" s="69"/>
      <c r="R28" s="69"/>
      <c r="S28" s="69"/>
      <c r="T28" s="69"/>
      <c r="U28" s="69"/>
      <c r="V28" s="69"/>
      <c r="W28" s="69"/>
    </row>
    <row r="29" spans="1:24">
      <c r="M29" s="309" t="str">
        <f>IF(基本情報!E6="","",基本情報!E6)</f>
        <v/>
      </c>
      <c r="N29" s="309"/>
      <c r="O29" s="309"/>
      <c r="P29" s="309"/>
      <c r="Q29" s="309"/>
      <c r="R29" s="309"/>
      <c r="S29" s="309"/>
      <c r="T29" s="309"/>
      <c r="U29" s="309"/>
      <c r="V29" s="309"/>
      <c r="W29" s="309"/>
      <c r="X29" s="66"/>
    </row>
    <row r="30" spans="1:24">
      <c r="M30" s="308">
        <f>基本情報!E7</f>
        <v>0</v>
      </c>
      <c r="N30" s="309"/>
      <c r="O30" s="309"/>
      <c r="P30" s="309"/>
      <c r="Q30" s="309"/>
      <c r="R30" s="309"/>
      <c r="S30" s="309"/>
      <c r="T30" s="309"/>
      <c r="U30" s="309"/>
      <c r="V30" s="309"/>
      <c r="W30" s="309"/>
      <c r="X30" s="66"/>
    </row>
    <row r="31" spans="1:24" ht="15" customHeight="1">
      <c r="A31" s="89"/>
      <c r="B31" s="89"/>
      <c r="C31" s="89"/>
      <c r="D31" s="89"/>
      <c r="E31" s="89"/>
      <c r="F31" s="89"/>
      <c r="G31" s="89"/>
      <c r="H31" s="89"/>
      <c r="I31" s="89"/>
      <c r="J31" s="89"/>
      <c r="K31" s="89"/>
      <c r="L31" s="89"/>
      <c r="M31" s="89"/>
      <c r="N31" s="89"/>
      <c r="O31" s="89"/>
      <c r="P31" s="89"/>
      <c r="Q31" s="89"/>
      <c r="R31" s="89"/>
      <c r="S31" s="89"/>
      <c r="T31" s="89"/>
      <c r="U31" s="89"/>
      <c r="V31" s="89"/>
      <c r="W31" s="89"/>
    </row>
    <row r="32" spans="1:24" ht="15" customHeight="1"/>
    <row r="33" spans="2:24">
      <c r="B33" s="65" t="s">
        <v>133</v>
      </c>
    </row>
    <row r="34" spans="2:24">
      <c r="B34" s="477" t="s">
        <v>134</v>
      </c>
      <c r="C34" s="477"/>
      <c r="D34" s="477"/>
      <c r="E34" s="477"/>
      <c r="F34" s="477"/>
      <c r="G34" s="477"/>
      <c r="H34" s="477"/>
      <c r="I34" s="477"/>
      <c r="J34" s="477"/>
      <c r="K34" s="478">
        <f>基本情報!E18</f>
        <v>0</v>
      </c>
      <c r="L34" s="473"/>
      <c r="M34" s="473"/>
      <c r="N34" s="473"/>
      <c r="O34" s="473"/>
      <c r="P34" s="473"/>
      <c r="Q34" s="473"/>
      <c r="R34" s="473"/>
      <c r="S34" s="473"/>
      <c r="T34" s="473"/>
      <c r="U34" s="473"/>
      <c r="V34" s="479"/>
    </row>
    <row r="35" spans="2:24">
      <c r="B35" s="477"/>
      <c r="C35" s="477"/>
      <c r="D35" s="477"/>
      <c r="E35" s="477"/>
      <c r="F35" s="477"/>
      <c r="G35" s="477"/>
      <c r="H35" s="477"/>
      <c r="I35" s="477"/>
      <c r="J35" s="477"/>
      <c r="K35" s="480">
        <f>基本情報!E19</f>
        <v>0</v>
      </c>
      <c r="L35" s="475"/>
      <c r="M35" s="475"/>
      <c r="N35" s="475"/>
      <c r="O35" s="475"/>
      <c r="P35" s="475"/>
      <c r="Q35" s="475"/>
      <c r="R35" s="475"/>
      <c r="S35" s="475"/>
      <c r="T35" s="475"/>
      <c r="U35" s="475"/>
      <c r="V35" s="476"/>
      <c r="X35" s="141" t="s">
        <v>267</v>
      </c>
    </row>
    <row r="36" spans="2:24">
      <c r="B36" s="477" t="s">
        <v>135</v>
      </c>
      <c r="C36" s="477"/>
      <c r="D36" s="477"/>
      <c r="E36" s="477"/>
      <c r="F36" s="477"/>
      <c r="G36" s="477"/>
      <c r="H36" s="477"/>
      <c r="I36" s="477"/>
      <c r="J36" s="477"/>
      <c r="K36" s="481" t="s">
        <v>87</v>
      </c>
      <c r="L36" s="483">
        <f>基本情報!E20</f>
        <v>0</v>
      </c>
      <c r="M36" s="483"/>
      <c r="N36" s="483"/>
      <c r="O36" s="485" t="s">
        <v>88</v>
      </c>
      <c r="P36" s="485">
        <f>基本情報!I20</f>
        <v>0</v>
      </c>
      <c r="Q36" s="485"/>
      <c r="R36" s="485"/>
      <c r="S36" s="485"/>
      <c r="T36" s="485"/>
      <c r="U36" s="485"/>
      <c r="V36" s="487"/>
    </row>
    <row r="37" spans="2:24">
      <c r="B37" s="477"/>
      <c r="C37" s="477"/>
      <c r="D37" s="477"/>
      <c r="E37" s="477"/>
      <c r="F37" s="477"/>
      <c r="G37" s="477"/>
      <c r="H37" s="477"/>
      <c r="I37" s="477"/>
      <c r="J37" s="477"/>
      <c r="K37" s="482"/>
      <c r="L37" s="484"/>
      <c r="M37" s="484"/>
      <c r="N37" s="484"/>
      <c r="O37" s="486"/>
      <c r="P37" s="486"/>
      <c r="Q37" s="486"/>
      <c r="R37" s="486"/>
      <c r="S37" s="486"/>
      <c r="T37" s="486"/>
      <c r="U37" s="486"/>
      <c r="V37" s="488"/>
    </row>
    <row r="38" spans="2:24">
      <c r="B38" s="470" t="s">
        <v>136</v>
      </c>
      <c r="C38" s="471"/>
      <c r="D38" s="471"/>
      <c r="E38" s="471"/>
      <c r="F38" s="471"/>
      <c r="G38" s="471"/>
      <c r="H38" s="471"/>
      <c r="I38" s="471"/>
      <c r="J38" s="471"/>
      <c r="K38" s="90" t="s">
        <v>87</v>
      </c>
      <c r="L38" s="472">
        <f>基本情報!E21</f>
        <v>0</v>
      </c>
      <c r="M38" s="473"/>
      <c r="N38" s="473"/>
      <c r="O38" s="473"/>
      <c r="P38" s="473"/>
      <c r="Q38" s="473"/>
      <c r="R38" s="473"/>
      <c r="S38" s="473"/>
      <c r="T38" s="473"/>
      <c r="U38" s="473"/>
      <c r="V38" s="91" t="s">
        <v>88</v>
      </c>
    </row>
    <row r="39" spans="2:24">
      <c r="B39" s="471"/>
      <c r="C39" s="471"/>
      <c r="D39" s="471"/>
      <c r="E39" s="471"/>
      <c r="F39" s="471"/>
      <c r="G39" s="471"/>
      <c r="H39" s="471"/>
      <c r="I39" s="471"/>
      <c r="J39" s="471"/>
      <c r="K39" s="474">
        <f>基本情報!E22</f>
        <v>0</v>
      </c>
      <c r="L39" s="475"/>
      <c r="M39" s="475"/>
      <c r="N39" s="475"/>
      <c r="O39" s="475"/>
      <c r="P39" s="475"/>
      <c r="Q39" s="475"/>
      <c r="R39" s="475"/>
      <c r="S39" s="475"/>
      <c r="T39" s="475"/>
      <c r="U39" s="475"/>
      <c r="V39" s="476"/>
    </row>
    <row r="40" spans="2:24" ht="10.9" customHeight="1"/>
  </sheetData>
  <sheetProtection algorithmName="SHA-512" hashValue="u5vJL00YhBNAiA4kh9vGfnTfOaY4deT2ln6ChzCC53N22VSg4YGJecRwlTMYtCAv6pH0emp1gRfsPEyFSNijdQ==" saltValue="uNj06SZ2o0r/Xho8/vSYNw==" spinCount="100000" sheet="1" selectLockedCells="1"/>
  <mergeCells count="22">
    <mergeCell ref="I17:V17"/>
    <mergeCell ref="B38:J39"/>
    <mergeCell ref="L38:U38"/>
    <mergeCell ref="K39:V39"/>
    <mergeCell ref="E22:J22"/>
    <mergeCell ref="M27:W27"/>
    <mergeCell ref="M29:W29"/>
    <mergeCell ref="M30:W30"/>
    <mergeCell ref="B34:J35"/>
    <mergeCell ref="K34:V34"/>
    <mergeCell ref="K35:V35"/>
    <mergeCell ref="B36:J37"/>
    <mergeCell ref="K36:K37"/>
    <mergeCell ref="L36:N37"/>
    <mergeCell ref="O36:O37"/>
    <mergeCell ref="P36:V37"/>
    <mergeCell ref="B10:W11"/>
    <mergeCell ref="A3:W4"/>
    <mergeCell ref="I6:O6"/>
    <mergeCell ref="E9:J9"/>
    <mergeCell ref="N9:O9"/>
    <mergeCell ref="R9:T9"/>
  </mergeCells>
  <phoneticPr fontId="3"/>
  <pageMargins left="0.7" right="0.7" top="0.75" bottom="0.52"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zoomScaleNormal="100" zoomScaleSheetLayoutView="100" workbookViewId="0">
      <selection activeCell="L16" sqref="L16:M16"/>
    </sheetView>
  </sheetViews>
  <sheetFormatPr defaultColWidth="3.375" defaultRowHeight="19.5"/>
  <cols>
    <col min="1" max="16384" width="3.375" style="65"/>
  </cols>
  <sheetData>
    <row r="1" spans="1:24">
      <c r="A1" s="64" t="s">
        <v>144</v>
      </c>
    </row>
    <row r="2" spans="1:24">
      <c r="Q2" s="311"/>
      <c r="R2" s="311"/>
      <c r="S2" s="311"/>
      <c r="T2" s="311"/>
      <c r="U2" s="311"/>
      <c r="V2" s="311"/>
      <c r="W2" s="311"/>
      <c r="X2" s="66" t="s">
        <v>60</v>
      </c>
    </row>
    <row r="3" spans="1:24">
      <c r="Q3" s="312" t="s">
        <v>409</v>
      </c>
      <c r="R3" s="311"/>
      <c r="S3" s="311"/>
      <c r="T3" s="311"/>
      <c r="U3" s="311"/>
      <c r="V3" s="311"/>
      <c r="W3" s="311"/>
      <c r="X3" s="66" t="s">
        <v>52</v>
      </c>
    </row>
    <row r="4" spans="1:24">
      <c r="X4" s="45"/>
    </row>
    <row r="5" spans="1:24">
      <c r="B5" s="65" t="s">
        <v>29</v>
      </c>
      <c r="X5" s="45"/>
    </row>
    <row r="6" spans="1:24">
      <c r="X6" s="45"/>
    </row>
    <row r="7" spans="1:24">
      <c r="L7" s="65" t="s">
        <v>292</v>
      </c>
      <c r="X7" s="45"/>
    </row>
    <row r="8" spans="1:24">
      <c r="L8" s="65" t="s">
        <v>83</v>
      </c>
      <c r="M8" s="67"/>
      <c r="N8" s="67"/>
      <c r="O8" s="69"/>
      <c r="P8" s="69"/>
      <c r="Q8" s="69"/>
      <c r="R8" s="69"/>
      <c r="S8" s="69"/>
      <c r="T8" s="69"/>
      <c r="U8" s="69"/>
      <c r="V8" s="69"/>
      <c r="W8" s="69"/>
      <c r="X8" s="45"/>
    </row>
    <row r="9" spans="1:24">
      <c r="M9" s="309" t="str">
        <f>IF(基本情報!E5="","",基本情報!E5)</f>
        <v/>
      </c>
      <c r="N9" s="309"/>
      <c r="O9" s="309"/>
      <c r="P9" s="309"/>
      <c r="Q9" s="309"/>
      <c r="R9" s="309"/>
      <c r="S9" s="309"/>
      <c r="T9" s="309"/>
      <c r="U9" s="309"/>
      <c r="V9" s="309"/>
      <c r="W9" s="309"/>
      <c r="X9" s="45"/>
    </row>
    <row r="10" spans="1:24">
      <c r="L10" s="65" t="s">
        <v>84</v>
      </c>
      <c r="M10" s="67"/>
      <c r="N10" s="67"/>
      <c r="O10" s="69"/>
      <c r="P10" s="69"/>
      <c r="Q10" s="69"/>
      <c r="R10" s="69"/>
      <c r="S10" s="69"/>
      <c r="T10" s="69"/>
      <c r="U10" s="69"/>
      <c r="V10" s="69"/>
      <c r="W10" s="69"/>
    </row>
    <row r="11" spans="1:24">
      <c r="M11" s="309" t="str">
        <f>IF(基本情報!E6="","",基本情報!E6)</f>
        <v/>
      </c>
      <c r="N11" s="309"/>
      <c r="O11" s="309"/>
      <c r="P11" s="309"/>
      <c r="Q11" s="309"/>
      <c r="R11" s="309"/>
      <c r="S11" s="309"/>
      <c r="T11" s="309"/>
      <c r="U11" s="309"/>
      <c r="V11" s="309"/>
      <c r="W11" s="309"/>
      <c r="X11" s="66"/>
    </row>
    <row r="12" spans="1:24">
      <c r="M12" s="308">
        <f>基本情報!E7</f>
        <v>0</v>
      </c>
      <c r="N12" s="314"/>
      <c r="O12" s="314"/>
      <c r="P12" s="314"/>
      <c r="Q12" s="314"/>
      <c r="R12" s="314"/>
      <c r="S12" s="314"/>
      <c r="T12" s="314"/>
      <c r="U12" s="314"/>
      <c r="V12" s="314"/>
      <c r="W12" s="314"/>
      <c r="X12" s="66"/>
    </row>
    <row r="14" spans="1:24">
      <c r="A14" s="313" t="s">
        <v>145</v>
      </c>
      <c r="B14" s="313"/>
      <c r="C14" s="313"/>
      <c r="D14" s="313"/>
      <c r="E14" s="313"/>
      <c r="F14" s="313"/>
      <c r="G14" s="313"/>
      <c r="H14" s="313"/>
      <c r="I14" s="313"/>
      <c r="J14" s="313"/>
      <c r="K14" s="313"/>
      <c r="L14" s="313"/>
      <c r="M14" s="313"/>
      <c r="N14" s="313"/>
      <c r="O14" s="313"/>
      <c r="P14" s="313"/>
      <c r="Q14" s="313"/>
      <c r="R14" s="313"/>
      <c r="S14" s="313"/>
      <c r="T14" s="313"/>
      <c r="U14" s="313"/>
      <c r="V14" s="313"/>
      <c r="W14" s="313"/>
    </row>
    <row r="16" spans="1:24">
      <c r="C16" s="468" t="s">
        <v>108</v>
      </c>
      <c r="D16" s="468"/>
      <c r="E16" s="468"/>
      <c r="F16" s="468"/>
      <c r="G16" s="468"/>
      <c r="H16" s="468"/>
      <c r="I16" s="86" t="s">
        <v>178</v>
      </c>
      <c r="J16" s="86"/>
      <c r="K16" s="86"/>
      <c r="L16" s="469"/>
      <c r="M16" s="469"/>
      <c r="N16" s="86" t="s">
        <v>121</v>
      </c>
      <c r="O16" s="86"/>
      <c r="P16" s="469"/>
      <c r="Q16" s="469"/>
      <c r="R16" s="469"/>
      <c r="S16" s="86" t="s">
        <v>185</v>
      </c>
      <c r="T16" s="86"/>
      <c r="U16" s="86"/>
      <c r="V16" s="86"/>
      <c r="W16" s="86"/>
    </row>
    <row r="17" spans="1:23" ht="19.899999999999999" customHeight="1">
      <c r="B17" s="490" t="s">
        <v>184</v>
      </c>
      <c r="C17" s="490"/>
      <c r="D17" s="490"/>
      <c r="E17" s="490"/>
      <c r="F17" s="490"/>
      <c r="G17" s="490"/>
      <c r="H17" s="490"/>
      <c r="I17" s="490"/>
      <c r="J17" s="490"/>
      <c r="K17" s="490"/>
      <c r="L17" s="490"/>
      <c r="M17" s="490"/>
      <c r="N17" s="490"/>
      <c r="O17" s="490"/>
      <c r="P17" s="490"/>
      <c r="Q17" s="490"/>
      <c r="R17" s="490"/>
      <c r="S17" s="490"/>
      <c r="T17" s="490"/>
      <c r="U17" s="490"/>
      <c r="V17" s="490"/>
      <c r="W17" s="75"/>
    </row>
    <row r="18" spans="1:23" ht="19.899999999999999" customHeight="1">
      <c r="B18" s="490"/>
      <c r="C18" s="490"/>
      <c r="D18" s="490"/>
      <c r="E18" s="490"/>
      <c r="F18" s="490"/>
      <c r="G18" s="490"/>
      <c r="H18" s="490"/>
      <c r="I18" s="490"/>
      <c r="J18" s="490"/>
      <c r="K18" s="490"/>
      <c r="L18" s="490"/>
      <c r="M18" s="490"/>
      <c r="N18" s="490"/>
      <c r="O18" s="490"/>
      <c r="P18" s="490"/>
      <c r="Q18" s="490"/>
      <c r="R18" s="490"/>
      <c r="S18" s="490"/>
      <c r="T18" s="490"/>
      <c r="U18" s="490"/>
      <c r="V18" s="490"/>
      <c r="W18" s="75"/>
    </row>
    <row r="19" spans="1:23">
      <c r="B19" s="490"/>
      <c r="C19" s="490"/>
      <c r="D19" s="490"/>
      <c r="E19" s="490"/>
      <c r="F19" s="490"/>
      <c r="G19" s="490"/>
      <c r="H19" s="490"/>
      <c r="I19" s="490"/>
      <c r="J19" s="490"/>
      <c r="K19" s="490"/>
      <c r="L19" s="490"/>
      <c r="M19" s="490"/>
      <c r="N19" s="490"/>
      <c r="O19" s="490"/>
      <c r="P19" s="490"/>
      <c r="Q19" s="490"/>
      <c r="R19" s="490"/>
      <c r="S19" s="490"/>
      <c r="T19" s="490"/>
      <c r="U19" s="490"/>
      <c r="V19" s="490"/>
      <c r="W19" s="75"/>
    </row>
    <row r="21" spans="1:23">
      <c r="A21" s="65" t="s">
        <v>33</v>
      </c>
      <c r="I21" s="65" t="s">
        <v>201</v>
      </c>
    </row>
    <row r="22" spans="1:23">
      <c r="I22" s="65" t="s">
        <v>202</v>
      </c>
    </row>
    <row r="23" spans="1:23" ht="15" customHeight="1">
      <c r="I23" s="65" t="s">
        <v>333</v>
      </c>
    </row>
    <row r="24" spans="1:23">
      <c r="A24" s="65" t="s">
        <v>85</v>
      </c>
      <c r="I24" s="308">
        <f>基本情報!E8</f>
        <v>0</v>
      </c>
      <c r="J24" s="309"/>
      <c r="K24" s="309"/>
      <c r="L24" s="309"/>
      <c r="M24" s="309"/>
      <c r="N24" s="309"/>
      <c r="O24" s="309"/>
      <c r="P24" s="309"/>
      <c r="Q24" s="309"/>
      <c r="R24" s="309"/>
      <c r="S24" s="309"/>
      <c r="T24" s="309"/>
      <c r="U24" s="309"/>
    </row>
    <row r="25" spans="1:23">
      <c r="H25" s="65" t="s">
        <v>87</v>
      </c>
      <c r="I25" s="308">
        <f>基本情報!E9</f>
        <v>0</v>
      </c>
      <c r="J25" s="309"/>
      <c r="K25" s="309"/>
      <c r="L25" s="309"/>
      <c r="M25" s="309"/>
      <c r="N25" s="309"/>
      <c r="O25" s="309"/>
      <c r="P25" s="309"/>
      <c r="Q25" s="309"/>
      <c r="R25" s="309"/>
      <c r="S25" s="309"/>
      <c r="T25" s="309"/>
      <c r="U25" s="309"/>
      <c r="V25" s="65" t="s">
        <v>88</v>
      </c>
    </row>
    <row r="26" spans="1:23" ht="13.15" customHeight="1">
      <c r="I26" s="138"/>
      <c r="J26" s="139"/>
      <c r="K26" s="139"/>
      <c r="L26" s="139"/>
      <c r="M26" s="139"/>
      <c r="N26" s="139"/>
      <c r="O26" s="139"/>
      <c r="P26" s="139"/>
      <c r="Q26" s="139"/>
      <c r="R26" s="139"/>
      <c r="S26" s="139"/>
      <c r="T26" s="139"/>
      <c r="U26" s="139"/>
    </row>
    <row r="27" spans="1:23">
      <c r="A27" s="92" t="s">
        <v>148</v>
      </c>
      <c r="B27" s="465" t="s">
        <v>146</v>
      </c>
      <c r="C27" s="465"/>
      <c r="D27" s="465"/>
      <c r="E27" s="465"/>
      <c r="F27" s="465"/>
      <c r="G27" s="465"/>
      <c r="H27" s="465"/>
      <c r="I27" s="465"/>
      <c r="J27" s="465"/>
      <c r="K27" s="465"/>
      <c r="L27" s="465"/>
      <c r="M27" s="465"/>
      <c r="N27" s="465"/>
      <c r="O27" s="465"/>
      <c r="P27" s="465"/>
      <c r="Q27" s="465"/>
      <c r="R27" s="465"/>
      <c r="S27" s="465"/>
      <c r="T27" s="465"/>
      <c r="U27" s="465"/>
      <c r="V27" s="465"/>
    </row>
    <row r="28" spans="1:23">
      <c r="B28" s="465"/>
      <c r="C28" s="465"/>
      <c r="D28" s="465"/>
      <c r="E28" s="465"/>
      <c r="F28" s="465"/>
      <c r="G28" s="465"/>
      <c r="H28" s="465"/>
      <c r="I28" s="465"/>
      <c r="J28" s="465"/>
      <c r="K28" s="465"/>
      <c r="L28" s="465"/>
      <c r="M28" s="465"/>
      <c r="N28" s="465"/>
      <c r="O28" s="465"/>
      <c r="P28" s="465"/>
      <c r="Q28" s="465"/>
      <c r="R28" s="465"/>
      <c r="S28" s="465"/>
      <c r="T28" s="465"/>
      <c r="U28" s="465"/>
      <c r="V28" s="465"/>
    </row>
    <row r="29" spans="1:23" ht="8.4499999999999993" customHeight="1"/>
    <row r="30" spans="1:23">
      <c r="I30" s="65" t="s">
        <v>34</v>
      </c>
      <c r="J30" s="489"/>
      <c r="K30" s="489"/>
      <c r="L30" s="489"/>
      <c r="M30" s="489"/>
      <c r="N30" s="489"/>
      <c r="O30" s="489"/>
      <c r="P30" s="65" t="s">
        <v>35</v>
      </c>
    </row>
    <row r="32" spans="1:23">
      <c r="A32" s="92" t="s">
        <v>290</v>
      </c>
      <c r="B32" s="465" t="s">
        <v>147</v>
      </c>
      <c r="C32" s="465"/>
      <c r="D32" s="465"/>
      <c r="E32" s="465"/>
      <c r="F32" s="465"/>
      <c r="G32" s="465"/>
      <c r="H32" s="465"/>
      <c r="I32" s="465"/>
      <c r="J32" s="465"/>
      <c r="K32" s="465"/>
      <c r="L32" s="465"/>
      <c r="M32" s="465"/>
      <c r="N32" s="465"/>
      <c r="O32" s="465"/>
      <c r="P32" s="465"/>
      <c r="Q32" s="465"/>
      <c r="R32" s="465"/>
      <c r="S32" s="465"/>
      <c r="T32" s="465"/>
      <c r="U32" s="465"/>
      <c r="V32" s="465"/>
    </row>
    <row r="33" spans="1:22">
      <c r="B33" s="465"/>
      <c r="C33" s="465"/>
      <c r="D33" s="465"/>
      <c r="E33" s="465"/>
      <c r="F33" s="465"/>
      <c r="G33" s="465"/>
      <c r="H33" s="465"/>
      <c r="I33" s="465"/>
      <c r="J33" s="465"/>
      <c r="K33" s="465"/>
      <c r="L33" s="465"/>
      <c r="M33" s="465"/>
      <c r="N33" s="465"/>
      <c r="O33" s="465"/>
      <c r="P33" s="465"/>
      <c r="Q33" s="465"/>
      <c r="R33" s="465"/>
      <c r="S33" s="465"/>
      <c r="T33" s="465"/>
      <c r="U33" s="465"/>
      <c r="V33" s="465"/>
    </row>
    <row r="34" spans="1:22" ht="8.4499999999999993" customHeight="1"/>
    <row r="35" spans="1:22">
      <c r="I35" s="65" t="s">
        <v>34</v>
      </c>
      <c r="J35" s="489"/>
      <c r="K35" s="489"/>
      <c r="L35" s="489"/>
      <c r="M35" s="489"/>
      <c r="N35" s="489"/>
      <c r="O35" s="489"/>
      <c r="P35" s="65" t="s">
        <v>35</v>
      </c>
    </row>
    <row r="36" spans="1:22" ht="15" customHeight="1"/>
    <row r="37" spans="1:22">
      <c r="A37" s="65" t="s">
        <v>291</v>
      </c>
    </row>
    <row r="38" spans="1:22" ht="13.15" customHeight="1"/>
    <row r="39" spans="1:22">
      <c r="A39" s="65" t="s">
        <v>280</v>
      </c>
      <c r="C39" s="65" t="s">
        <v>281</v>
      </c>
    </row>
  </sheetData>
  <sheetProtection algorithmName="SHA-512" hashValue="HQUC5VMxBuapFxuuAG6fPW5S3PCclUbGxZEnD8467VhOMvTg66UbDt0KqrHcigaWOXRSGfJ19f1AixLBH5Msmw==" saltValue="AetwyFAr6+fQu7J2rrNTfg==" spinCount="100000" sheet="1" selectLockedCells="1"/>
  <mergeCells count="16">
    <mergeCell ref="B32:V33"/>
    <mergeCell ref="J35:O35"/>
    <mergeCell ref="J30:O30"/>
    <mergeCell ref="C16:H16"/>
    <mergeCell ref="L16:M16"/>
    <mergeCell ref="P16:R16"/>
    <mergeCell ref="B17:V19"/>
    <mergeCell ref="B27:V28"/>
    <mergeCell ref="I24:U24"/>
    <mergeCell ref="I25:U25"/>
    <mergeCell ref="A14:W14"/>
    <mergeCell ref="Q2:W2"/>
    <mergeCell ref="Q3:W3"/>
    <mergeCell ref="M9:W9"/>
    <mergeCell ref="M11:W11"/>
    <mergeCell ref="M12:W12"/>
  </mergeCells>
  <phoneticPr fontId="3"/>
  <pageMargins left="0.7" right="0.7" top="0.75" bottom="0.51"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40"/>
  <sheetViews>
    <sheetView showGridLines="0" showZeros="0" view="pageBreakPreview" topLeftCell="A4" zoomScaleNormal="100" zoomScaleSheetLayoutView="100" workbookViewId="0">
      <selection activeCell="Q2" sqref="Q2:W2"/>
    </sheetView>
  </sheetViews>
  <sheetFormatPr defaultColWidth="3.375" defaultRowHeight="19.5"/>
  <cols>
    <col min="1" max="16384" width="3.375" style="65"/>
  </cols>
  <sheetData>
    <row r="1" spans="1:24">
      <c r="A1" s="64" t="s">
        <v>38</v>
      </c>
    </row>
    <row r="2" spans="1:24" ht="19.899999999999999" customHeight="1">
      <c r="Q2" s="311"/>
      <c r="R2" s="311"/>
      <c r="S2" s="311"/>
      <c r="T2" s="311"/>
      <c r="U2" s="311"/>
      <c r="V2" s="311"/>
      <c r="W2" s="311"/>
      <c r="X2" s="66" t="s">
        <v>60</v>
      </c>
    </row>
    <row r="3" spans="1:24">
      <c r="Q3" s="312" t="s">
        <v>108</v>
      </c>
      <c r="R3" s="311"/>
      <c r="S3" s="311"/>
      <c r="T3" s="311"/>
      <c r="U3" s="311"/>
      <c r="V3" s="311"/>
      <c r="W3" s="311"/>
      <c r="X3" s="66" t="s">
        <v>52</v>
      </c>
    </row>
    <row r="6" spans="1:24">
      <c r="B6" s="65" t="s">
        <v>29</v>
      </c>
    </row>
    <row r="8" spans="1:24">
      <c r="L8" s="65" t="s">
        <v>82</v>
      </c>
      <c r="X8" s="45"/>
    </row>
    <row r="9" spans="1:24">
      <c r="L9" s="65" t="s">
        <v>83</v>
      </c>
      <c r="M9" s="67"/>
      <c r="N9" s="67"/>
      <c r="O9" s="68"/>
      <c r="P9" s="68"/>
      <c r="Q9" s="68"/>
      <c r="R9" s="68"/>
      <c r="S9" s="68"/>
      <c r="T9" s="68"/>
      <c r="U9" s="68"/>
      <c r="V9" s="68"/>
      <c r="W9" s="68"/>
      <c r="X9" s="45"/>
    </row>
    <row r="10" spans="1:24">
      <c r="M10" s="309" t="str">
        <f>IF(基本情報!E5="","",基本情報!E5)</f>
        <v/>
      </c>
      <c r="N10" s="309"/>
      <c r="O10" s="309"/>
      <c r="P10" s="309"/>
      <c r="Q10" s="309"/>
      <c r="R10" s="309"/>
      <c r="S10" s="309"/>
      <c r="T10" s="309"/>
      <c r="U10" s="309"/>
      <c r="V10" s="309"/>
      <c r="W10" s="309"/>
      <c r="X10" s="45"/>
    </row>
    <row r="11" spans="1:24">
      <c r="L11" s="65" t="s">
        <v>84</v>
      </c>
      <c r="M11" s="67"/>
      <c r="N11" s="67"/>
      <c r="O11" s="68"/>
      <c r="P11" s="68"/>
      <c r="Q11" s="68"/>
      <c r="R11" s="68"/>
      <c r="S11" s="68"/>
      <c r="T11" s="68"/>
      <c r="U11" s="68"/>
      <c r="V11" s="68"/>
      <c r="W11" s="68"/>
    </row>
    <row r="12" spans="1:24">
      <c r="M12" s="309" t="str">
        <f>IF(基本情報!E6="","",基本情報!E6)</f>
        <v/>
      </c>
      <c r="N12" s="309"/>
      <c r="O12" s="309"/>
      <c r="P12" s="309"/>
      <c r="Q12" s="309"/>
      <c r="R12" s="309"/>
      <c r="S12" s="309"/>
      <c r="T12" s="309"/>
      <c r="U12" s="309"/>
      <c r="V12" s="309"/>
      <c r="W12" s="309"/>
      <c r="X12" s="66"/>
    </row>
    <row r="13" spans="1:24">
      <c r="M13" s="308">
        <f>基本情報!E7</f>
        <v>0</v>
      </c>
      <c r="N13" s="437"/>
      <c r="O13" s="437"/>
      <c r="P13" s="437"/>
      <c r="Q13" s="437"/>
      <c r="R13" s="437"/>
      <c r="S13" s="437"/>
      <c r="T13" s="437"/>
      <c r="U13" s="437"/>
      <c r="V13" s="437"/>
      <c r="W13" s="437"/>
      <c r="X13" s="66"/>
    </row>
    <row r="14" spans="1:24" ht="13.9" customHeight="1"/>
    <row r="15" spans="1:24" ht="13.9" customHeight="1"/>
    <row r="16" spans="1:24">
      <c r="A16" s="313" t="s">
        <v>39</v>
      </c>
      <c r="B16" s="313"/>
      <c r="C16" s="313"/>
      <c r="D16" s="313"/>
      <c r="E16" s="313"/>
      <c r="F16" s="313"/>
      <c r="G16" s="313"/>
      <c r="H16" s="313"/>
      <c r="I16" s="313"/>
      <c r="J16" s="313"/>
      <c r="K16" s="313"/>
      <c r="L16" s="313"/>
      <c r="M16" s="313"/>
      <c r="N16" s="313"/>
      <c r="O16" s="313"/>
      <c r="P16" s="313"/>
      <c r="Q16" s="313"/>
      <c r="R16" s="313"/>
      <c r="S16" s="313"/>
      <c r="T16" s="313"/>
      <c r="U16" s="313"/>
      <c r="V16" s="313"/>
      <c r="W16" s="313"/>
    </row>
    <row r="17" spans="1:24" ht="14.45" customHeight="1"/>
    <row r="18" spans="1:24" ht="14.45" customHeight="1"/>
    <row r="19" spans="1:24">
      <c r="B19" s="65" t="s">
        <v>40</v>
      </c>
    </row>
    <row r="20" spans="1:24" ht="13.9" customHeight="1"/>
    <row r="21" spans="1:24" ht="13.9" customHeight="1"/>
    <row r="22" spans="1:24">
      <c r="A22" s="65" t="s">
        <v>33</v>
      </c>
      <c r="I22" s="65" t="s">
        <v>201</v>
      </c>
    </row>
    <row r="23" spans="1:24">
      <c r="I23" s="65" t="s">
        <v>202</v>
      </c>
    </row>
    <row r="24" spans="1:24" ht="21.75" customHeight="1">
      <c r="I24" s="65" t="s">
        <v>333</v>
      </c>
    </row>
    <row r="25" spans="1:24">
      <c r="A25" s="65" t="s">
        <v>85</v>
      </c>
      <c r="I25" s="308">
        <f>基本情報!E8</f>
        <v>0</v>
      </c>
      <c r="J25" s="309"/>
      <c r="K25" s="309"/>
      <c r="L25" s="309"/>
      <c r="M25" s="309"/>
      <c r="N25" s="309"/>
      <c r="O25" s="309"/>
      <c r="P25" s="309"/>
      <c r="Q25" s="309"/>
      <c r="R25" s="309"/>
      <c r="S25" s="309"/>
      <c r="T25" s="309"/>
      <c r="U25" s="309"/>
    </row>
    <row r="26" spans="1:24">
      <c r="H26" s="65" t="s">
        <v>87</v>
      </c>
      <c r="I26" s="308">
        <f>基本情報!E9</f>
        <v>0</v>
      </c>
      <c r="J26" s="310"/>
      <c r="K26" s="310"/>
      <c r="L26" s="310"/>
      <c r="M26" s="310"/>
      <c r="N26" s="310"/>
      <c r="O26" s="310"/>
      <c r="P26" s="310"/>
      <c r="Q26" s="310"/>
      <c r="R26" s="310"/>
      <c r="S26" s="310"/>
      <c r="T26" s="310"/>
      <c r="U26" s="310"/>
      <c r="V26" s="65" t="s">
        <v>88</v>
      </c>
    </row>
    <row r="27" spans="1:24" ht="13.15" customHeight="1"/>
    <row r="28" spans="1:24">
      <c r="A28" s="65" t="s">
        <v>282</v>
      </c>
      <c r="H28" s="65" t="s">
        <v>34</v>
      </c>
      <c r="I28" s="493"/>
      <c r="J28" s="493"/>
      <c r="K28" s="493"/>
      <c r="L28" s="493"/>
      <c r="M28" s="493"/>
      <c r="N28" s="493"/>
      <c r="O28" s="65" t="s">
        <v>35</v>
      </c>
      <c r="X28" s="65" t="s">
        <v>109</v>
      </c>
    </row>
    <row r="29" spans="1:24">
      <c r="A29" s="65" t="s">
        <v>41</v>
      </c>
      <c r="H29" s="65" t="s">
        <v>34</v>
      </c>
      <c r="I29" s="492">
        <f>I30-I28</f>
        <v>0</v>
      </c>
      <c r="J29" s="492"/>
      <c r="K29" s="492"/>
      <c r="L29" s="492"/>
      <c r="M29" s="492"/>
      <c r="N29" s="492"/>
      <c r="O29" s="65" t="s">
        <v>35</v>
      </c>
    </row>
    <row r="30" spans="1:24">
      <c r="A30" s="65" t="s">
        <v>42</v>
      </c>
      <c r="H30" s="65" t="s">
        <v>34</v>
      </c>
      <c r="I30" s="492">
        <f>'別紙8-1（変更）'!I17</f>
        <v>0</v>
      </c>
      <c r="J30" s="492"/>
      <c r="K30" s="492"/>
      <c r="L30" s="492"/>
      <c r="M30" s="492"/>
      <c r="N30" s="492"/>
      <c r="O30" s="65" t="s">
        <v>35</v>
      </c>
    </row>
    <row r="31" spans="1:24" ht="12" customHeight="1"/>
    <row r="32" spans="1:24">
      <c r="A32" s="65" t="s">
        <v>283</v>
      </c>
      <c r="H32" s="491"/>
      <c r="I32" s="491"/>
      <c r="J32" s="491"/>
      <c r="K32" s="491"/>
      <c r="L32" s="491"/>
      <c r="M32" s="491"/>
      <c r="N32" s="491"/>
      <c r="O32" s="491"/>
      <c r="P32" s="491"/>
      <c r="Q32" s="491"/>
      <c r="R32" s="491"/>
      <c r="S32" s="491"/>
      <c r="T32" s="491"/>
      <c r="U32" s="491"/>
      <c r="V32" s="491"/>
    </row>
    <row r="33" spans="1:22">
      <c r="H33" s="491"/>
      <c r="I33" s="491"/>
      <c r="J33" s="491"/>
      <c r="K33" s="491"/>
      <c r="L33" s="491"/>
      <c r="M33" s="491"/>
      <c r="N33" s="491"/>
      <c r="O33" s="491"/>
      <c r="P33" s="491"/>
      <c r="Q33" s="491"/>
      <c r="R33" s="491"/>
      <c r="S33" s="491"/>
      <c r="T33" s="491"/>
      <c r="U33" s="491"/>
      <c r="V33" s="491"/>
    </row>
    <row r="34" spans="1:22">
      <c r="H34" s="491"/>
      <c r="I34" s="491"/>
      <c r="J34" s="491"/>
      <c r="K34" s="491"/>
      <c r="L34" s="491"/>
      <c r="M34" s="491"/>
      <c r="N34" s="491"/>
      <c r="O34" s="491"/>
      <c r="P34" s="491"/>
      <c r="Q34" s="491"/>
      <c r="R34" s="491"/>
      <c r="S34" s="491"/>
      <c r="T34" s="491"/>
      <c r="U34" s="491"/>
      <c r="V34" s="491"/>
    </row>
    <row r="35" spans="1:22">
      <c r="H35" s="491"/>
      <c r="I35" s="491"/>
      <c r="J35" s="491"/>
      <c r="K35" s="491"/>
      <c r="L35" s="491"/>
      <c r="M35" s="491"/>
      <c r="N35" s="491"/>
      <c r="O35" s="491"/>
      <c r="P35" s="491"/>
      <c r="Q35" s="491"/>
      <c r="R35" s="491"/>
      <c r="S35" s="491"/>
      <c r="T35" s="491"/>
      <c r="U35" s="491"/>
      <c r="V35" s="491"/>
    </row>
    <row r="36" spans="1:22">
      <c r="H36" s="491"/>
      <c r="I36" s="491"/>
      <c r="J36" s="491"/>
      <c r="K36" s="491"/>
      <c r="L36" s="491"/>
      <c r="M36" s="491"/>
      <c r="N36" s="491"/>
      <c r="O36" s="491"/>
      <c r="P36" s="491"/>
      <c r="Q36" s="491"/>
      <c r="R36" s="491"/>
      <c r="S36" s="491"/>
      <c r="T36" s="491"/>
      <c r="U36" s="491"/>
      <c r="V36" s="491"/>
    </row>
    <row r="37" spans="1:22" ht="13.15" customHeight="1"/>
    <row r="38" spans="1:22">
      <c r="A38" s="65" t="s">
        <v>284</v>
      </c>
      <c r="H38" s="65" t="s">
        <v>37</v>
      </c>
    </row>
    <row r="39" spans="1:22" ht="10.9" customHeight="1"/>
    <row r="40" spans="1:22">
      <c r="A40" s="65" t="s">
        <v>280</v>
      </c>
      <c r="C40" s="65" t="s">
        <v>281</v>
      </c>
    </row>
  </sheetData>
  <sheetProtection algorithmName="SHA-512" hashValue="OiTqdatlcO788JrP+Wf601VzhvNXQn/DH3/XyYOaACdMULdvg9QXW8S5QhNe+Plj/gaGLt5XuaK0Iz6aaLRuZA==" saltValue="O4ltFuunlvg0gmmB+74jkg==" spinCount="100000" sheet="1" formatRows="0" selectLockedCells="1"/>
  <mergeCells count="12">
    <mergeCell ref="H32:V36"/>
    <mergeCell ref="I29:N29"/>
    <mergeCell ref="I30:N30"/>
    <mergeCell ref="Q2:W2"/>
    <mergeCell ref="Q3:W3"/>
    <mergeCell ref="A16:W16"/>
    <mergeCell ref="I28:N28"/>
    <mergeCell ref="M10:W10"/>
    <mergeCell ref="M12:W12"/>
    <mergeCell ref="M13:W13"/>
    <mergeCell ref="I25:U25"/>
    <mergeCell ref="I26:U26"/>
  </mergeCells>
  <phoneticPr fontId="3"/>
  <pageMargins left="0.7" right="0.7" top="0.75" bottom="0.52"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19"/>
  <sheetViews>
    <sheetView showGridLines="0" view="pageBreakPreview" zoomScale="70" zoomScaleNormal="100" zoomScaleSheetLayoutView="70" workbookViewId="0">
      <selection activeCell="D8" sqref="D8"/>
    </sheetView>
  </sheetViews>
  <sheetFormatPr defaultColWidth="8.75" defaultRowHeight="18.75"/>
  <cols>
    <col min="1" max="1" width="2.375" style="6" customWidth="1"/>
    <col min="2" max="2" width="46.75" style="6" customWidth="1"/>
    <col min="3" max="10" width="13.625" style="6" customWidth="1"/>
    <col min="11" max="12" width="8.75" style="6"/>
    <col min="13" max="13" width="8.75" style="6" customWidth="1"/>
    <col min="14" max="14" width="10.5" style="6" customWidth="1"/>
    <col min="15" max="15" width="15.625" style="6" customWidth="1"/>
    <col min="16" max="16384" width="8.75" style="6"/>
  </cols>
  <sheetData>
    <row r="1" spans="2:15" ht="24" customHeight="1">
      <c r="B1" s="6" t="s">
        <v>324</v>
      </c>
      <c r="K1" s="142" t="s">
        <v>268</v>
      </c>
    </row>
    <row r="2" spans="2:15" ht="25.15" customHeight="1">
      <c r="B2" s="315" t="s">
        <v>205</v>
      </c>
      <c r="C2" s="315"/>
      <c r="D2" s="315"/>
      <c r="E2" s="315"/>
      <c r="F2" s="315"/>
      <c r="G2" s="315"/>
      <c r="H2" s="315"/>
      <c r="I2" s="315"/>
      <c r="J2" s="315"/>
      <c r="K2" s="315"/>
    </row>
    <row r="3" spans="2:15" ht="15.6" customHeight="1">
      <c r="B3" s="117"/>
    </row>
    <row r="4" spans="2:15" ht="25.15" customHeight="1">
      <c r="G4" s="50" t="s">
        <v>89</v>
      </c>
      <c r="H4" s="316">
        <f>基本情報!E8</f>
        <v>0</v>
      </c>
      <c r="I4" s="317"/>
      <c r="J4" s="317"/>
      <c r="K4" s="317"/>
    </row>
    <row r="5" spans="2:15" ht="25.15" customHeight="1" thickBot="1">
      <c r="K5" s="48" t="s">
        <v>18</v>
      </c>
    </row>
    <row r="6" spans="2:15" ht="56.25">
      <c r="B6" s="318" t="s">
        <v>25</v>
      </c>
      <c r="C6" s="51" t="s">
        <v>0</v>
      </c>
      <c r="D6" s="52" t="s">
        <v>1</v>
      </c>
      <c r="E6" s="51" t="s">
        <v>2</v>
      </c>
      <c r="F6" s="52" t="s">
        <v>3</v>
      </c>
      <c r="G6" s="51" t="s">
        <v>4</v>
      </c>
      <c r="H6" s="52" t="s">
        <v>5</v>
      </c>
      <c r="I6" s="52" t="s">
        <v>6</v>
      </c>
      <c r="J6" s="52" t="s">
        <v>7</v>
      </c>
      <c r="K6" s="54" t="s">
        <v>8</v>
      </c>
    </row>
    <row r="7" spans="2:15" ht="39.950000000000003" customHeight="1" thickBot="1">
      <c r="B7" s="319"/>
      <c r="C7" s="55" t="s">
        <v>9</v>
      </c>
      <c r="D7" s="55" t="s">
        <v>10</v>
      </c>
      <c r="E7" s="55" t="s">
        <v>17</v>
      </c>
      <c r="F7" s="55" t="s">
        <v>11</v>
      </c>
      <c r="G7" s="56" t="s">
        <v>12</v>
      </c>
      <c r="H7" s="56" t="s">
        <v>13</v>
      </c>
      <c r="I7" s="56" t="s">
        <v>14</v>
      </c>
      <c r="J7" s="56" t="s">
        <v>15</v>
      </c>
      <c r="K7" s="76"/>
      <c r="N7" s="6" t="s">
        <v>76</v>
      </c>
      <c r="O7" t="s">
        <v>303</v>
      </c>
    </row>
    <row r="8" spans="2:15" ht="39.950000000000003" customHeight="1">
      <c r="B8" s="58" t="s">
        <v>248</v>
      </c>
      <c r="C8" s="157">
        <f>'別紙8-2（変更）'!H9</f>
        <v>0</v>
      </c>
      <c r="D8" s="182">
        <v>0</v>
      </c>
      <c r="E8" s="157">
        <f>C8-D8</f>
        <v>0</v>
      </c>
      <c r="F8" s="157">
        <f>E8</f>
        <v>0</v>
      </c>
      <c r="G8" s="157">
        <f>N8*'別紙8-2（変更）'!M9</f>
        <v>0</v>
      </c>
      <c r="H8" s="158">
        <f>MIN(E8,F8,G8)</f>
        <v>0</v>
      </c>
      <c r="I8" s="159"/>
      <c r="J8" s="159"/>
      <c r="K8" s="77"/>
      <c r="N8" s="59">
        <v>133000</v>
      </c>
      <c r="O8" s="85">
        <f>'別紙8-2（変更）附表（購入予定物品一覧）'!J6</f>
        <v>0</v>
      </c>
    </row>
    <row r="9" spans="2:15" ht="39.950000000000003" customHeight="1">
      <c r="B9" s="60" t="s">
        <v>227</v>
      </c>
      <c r="C9" s="157"/>
      <c r="D9" s="157"/>
      <c r="E9" s="157"/>
      <c r="F9" s="157"/>
      <c r="G9" s="157"/>
      <c r="H9" s="158"/>
      <c r="I9" s="160"/>
      <c r="J9" s="160"/>
      <c r="K9" s="77"/>
      <c r="N9" s="59">
        <v>3600</v>
      </c>
    </row>
    <row r="10" spans="2:15" ht="39.950000000000003" customHeight="1">
      <c r="B10" s="60" t="s">
        <v>229</v>
      </c>
      <c r="C10" s="157">
        <f>'別紙8-2（変更）'!H11</f>
        <v>0</v>
      </c>
      <c r="D10" s="182">
        <v>0</v>
      </c>
      <c r="E10" s="157">
        <f t="shared" ref="E10:E16" si="0">C10-D10</f>
        <v>0</v>
      </c>
      <c r="F10" s="157">
        <f t="shared" ref="F10:F16" si="1">E10</f>
        <v>0</v>
      </c>
      <c r="G10" s="157">
        <f>N10*'別紙8-2（変更）'!M11</f>
        <v>0</v>
      </c>
      <c r="H10" s="158">
        <f t="shared" ref="H10:H15" si="2">MIN(E10,F10,G10)</f>
        <v>0</v>
      </c>
      <c r="I10" s="160"/>
      <c r="J10" s="160"/>
      <c r="K10" s="77"/>
      <c r="N10" s="59">
        <v>4320000</v>
      </c>
      <c r="O10" s="85">
        <f>'別紙8-2（変更）附表（購入予定物品一覧）'!J7</f>
        <v>0</v>
      </c>
    </row>
    <row r="11" spans="2:15" ht="39.950000000000003" customHeight="1">
      <c r="B11" s="61" t="s">
        <v>231</v>
      </c>
      <c r="C11" s="157">
        <f>'別紙8-2（変更）'!H12</f>
        <v>0</v>
      </c>
      <c r="D11" s="182">
        <v>0</v>
      </c>
      <c r="E11" s="157">
        <f t="shared" si="0"/>
        <v>0</v>
      </c>
      <c r="F11" s="157">
        <f t="shared" si="1"/>
        <v>0</v>
      </c>
      <c r="G11" s="157">
        <f>N11*'別紙8-2（変更）'!M12</f>
        <v>0</v>
      </c>
      <c r="H11" s="158">
        <f>MIN(MIN(E11,F11,O11),G11)</f>
        <v>0</v>
      </c>
      <c r="I11" s="160"/>
      <c r="J11" s="160"/>
      <c r="K11" s="77"/>
      <c r="M11" t="s">
        <v>304</v>
      </c>
      <c r="N11" s="59">
        <v>51400</v>
      </c>
      <c r="O11" s="85">
        <f>'別紙8-2（変更）附表（購入予定物品一覧）'!J8</f>
        <v>0</v>
      </c>
    </row>
    <row r="12" spans="2:15" ht="39.950000000000003" customHeight="1">
      <c r="B12" s="61" t="s">
        <v>233</v>
      </c>
      <c r="C12" s="157">
        <f>'別紙8-2（変更）'!H13+'別紙8-2（変更）'!H14</f>
        <v>0</v>
      </c>
      <c r="D12" s="182">
        <v>0</v>
      </c>
      <c r="E12" s="157">
        <f t="shared" si="0"/>
        <v>0</v>
      </c>
      <c r="F12" s="157">
        <f t="shared" si="1"/>
        <v>0</v>
      </c>
      <c r="G12" s="157">
        <f>F12</f>
        <v>0</v>
      </c>
      <c r="H12" s="158">
        <f t="shared" si="2"/>
        <v>0</v>
      </c>
      <c r="I12" s="160"/>
      <c r="J12" s="160"/>
      <c r="K12" s="77"/>
      <c r="N12" s="6" t="s">
        <v>249</v>
      </c>
      <c r="O12" s="85">
        <f>'別紙8-2（変更）附表（購入予定物品一覧）'!J9</f>
        <v>0</v>
      </c>
    </row>
    <row r="13" spans="2:15" ht="39.950000000000003" customHeight="1">
      <c r="B13" s="61" t="s">
        <v>235</v>
      </c>
      <c r="C13" s="157">
        <f>'別紙8-2（変更）'!H15</f>
        <v>0</v>
      </c>
      <c r="D13" s="182">
        <v>0</v>
      </c>
      <c r="E13" s="157">
        <f t="shared" si="0"/>
        <v>0</v>
      </c>
      <c r="F13" s="157">
        <f t="shared" si="1"/>
        <v>0</v>
      </c>
      <c r="G13" s="157">
        <f>IF(C13&gt;0,N13,0)</f>
        <v>0</v>
      </c>
      <c r="H13" s="158">
        <f t="shared" si="2"/>
        <v>0</v>
      </c>
      <c r="I13" s="160"/>
      <c r="J13" s="160"/>
      <c r="K13" s="77"/>
      <c r="N13" s="59">
        <v>905000</v>
      </c>
      <c r="O13" s="85">
        <f>'別紙8-2（変更）附表（購入予定物品一覧）'!J10</f>
        <v>0</v>
      </c>
    </row>
    <row r="14" spans="2:15" ht="39.950000000000003" customHeight="1">
      <c r="B14" s="61" t="s">
        <v>236</v>
      </c>
      <c r="C14" s="157">
        <f>'別紙8-2（変更）'!H16</f>
        <v>0</v>
      </c>
      <c r="D14" s="182">
        <v>0</v>
      </c>
      <c r="E14" s="157">
        <f t="shared" ref="E14" si="3">C14-D14</f>
        <v>0</v>
      </c>
      <c r="F14" s="157">
        <f t="shared" ref="F14" si="4">E14</f>
        <v>0</v>
      </c>
      <c r="G14" s="157">
        <f>N14*'別紙8-2（変更）'!M16</f>
        <v>0</v>
      </c>
      <c r="H14" s="158">
        <f>MIN(MIN(E14,F14,O14),G14)</f>
        <v>0</v>
      </c>
      <c r="I14" s="160"/>
      <c r="J14" s="160"/>
      <c r="K14" s="77"/>
      <c r="M14" t="s">
        <v>304</v>
      </c>
      <c r="N14" s="59">
        <v>205000</v>
      </c>
      <c r="O14" s="85">
        <f>'別紙8-2（変更）附表（購入予定物品一覧）'!J11</f>
        <v>0</v>
      </c>
    </row>
    <row r="15" spans="2:15" ht="39.950000000000003" customHeight="1">
      <c r="B15" s="61" t="s">
        <v>322</v>
      </c>
      <c r="C15" s="157">
        <f>'別紙8-2（変更）'!H17</f>
        <v>0</v>
      </c>
      <c r="D15" s="182">
        <v>0</v>
      </c>
      <c r="E15" s="157">
        <f t="shared" si="0"/>
        <v>0</v>
      </c>
      <c r="F15" s="157">
        <f t="shared" si="1"/>
        <v>0</v>
      </c>
      <c r="G15" s="157">
        <f>IF(C15&gt;0,N15,0)</f>
        <v>0</v>
      </c>
      <c r="H15" s="158">
        <f t="shared" si="2"/>
        <v>0</v>
      </c>
      <c r="I15" s="160"/>
      <c r="J15" s="160"/>
      <c r="K15" s="77"/>
      <c r="N15" s="59">
        <v>300000</v>
      </c>
      <c r="O15" s="85">
        <f>'別紙8-2（変更）附表（購入予定物品一覧）'!J12</f>
        <v>0</v>
      </c>
    </row>
    <row r="16" spans="2:15" ht="39.950000000000003" customHeight="1" thickBot="1">
      <c r="B16" s="62" t="s">
        <v>323</v>
      </c>
      <c r="C16" s="157">
        <f>'別紙8-2（変更）'!H18</f>
        <v>0</v>
      </c>
      <c r="D16" s="182">
        <v>0</v>
      </c>
      <c r="E16" s="157">
        <f t="shared" si="0"/>
        <v>0</v>
      </c>
      <c r="F16" s="157">
        <f t="shared" si="1"/>
        <v>0</v>
      </c>
      <c r="G16" s="157">
        <f>N16*'別紙8-2（変更）'!M18</f>
        <v>0</v>
      </c>
      <c r="H16" s="158">
        <f>MIN(MIN(E16,F16,O16),G16)</f>
        <v>0</v>
      </c>
      <c r="I16" s="160"/>
      <c r="J16" s="160"/>
      <c r="K16" s="77"/>
      <c r="M16" t="s">
        <v>304</v>
      </c>
      <c r="N16" s="59">
        <v>1500000</v>
      </c>
      <c r="O16" s="85">
        <f>'別紙8-2（変更）附表（購入予定物品一覧）'!J13</f>
        <v>0</v>
      </c>
    </row>
    <row r="17" spans="2:11" ht="39.950000000000003" customHeight="1" thickTop="1" thickBot="1">
      <c r="B17" s="63" t="s">
        <v>26</v>
      </c>
      <c r="C17" s="161">
        <f t="shared" ref="C17:H17" si="5">SUM(C8:C16)</f>
        <v>0</v>
      </c>
      <c r="D17" s="161">
        <f t="shared" si="5"/>
        <v>0</v>
      </c>
      <c r="E17" s="161">
        <f t="shared" si="5"/>
        <v>0</v>
      </c>
      <c r="F17" s="161">
        <f t="shared" si="5"/>
        <v>0</v>
      </c>
      <c r="G17" s="161">
        <f t="shared" si="5"/>
        <v>0</v>
      </c>
      <c r="H17" s="161">
        <f t="shared" si="5"/>
        <v>0</v>
      </c>
      <c r="I17" s="161">
        <f>ROUNDDOWN(H17,-3)</f>
        <v>0</v>
      </c>
      <c r="J17" s="161">
        <f>I17</f>
        <v>0</v>
      </c>
      <c r="K17" s="78"/>
    </row>
    <row r="18" spans="2:11" ht="26.45" customHeight="1">
      <c r="B18" s="6" t="s">
        <v>16</v>
      </c>
    </row>
    <row r="19" spans="2:11" ht="26.45" customHeight="1">
      <c r="B19" s="6" t="s">
        <v>19</v>
      </c>
    </row>
  </sheetData>
  <sheetProtection algorithmName="SHA-512" hashValue="KDAp+PEtWRgrIF2jGvGjB8b/8Rpdr/FD2sXAsWnHvyFB5O+MTI2h1c7vLmReC1cM9Zn0ajQGUYVlRqiedNdIfg==" saltValue="c3ldlK8tKcYgdba11CRytA==" spinCount="100000" sheet="1" selectLockedCells="1"/>
  <mergeCells count="3">
    <mergeCell ref="B2:K2"/>
    <mergeCell ref="H4:K4"/>
    <mergeCell ref="B6:B7"/>
  </mergeCells>
  <phoneticPr fontId="3"/>
  <pageMargins left="0.7" right="0.7" top="0.54" bottom="0.5" header="0.3" footer="0.3"/>
  <pageSetup paperSize="9" scale="71"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2A44-23AF-4DF5-9248-FE1607742A61}">
  <sheetPr>
    <tabColor theme="4" tint="0.39997558519241921"/>
    <pageSetUpPr fitToPage="1"/>
  </sheetPr>
  <dimension ref="A1:P31"/>
  <sheetViews>
    <sheetView showGridLines="0" view="pageBreakPreview" zoomScale="85" zoomScaleNormal="85" zoomScaleSheetLayoutView="85" workbookViewId="0">
      <selection activeCell="M9" sqref="M9"/>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327</v>
      </c>
      <c r="C1" s="42"/>
      <c r="D1" s="42"/>
      <c r="N1" s="142" t="s">
        <v>268</v>
      </c>
    </row>
    <row r="2" spans="1:16">
      <c r="A2" s="41"/>
      <c r="B2" s="43" t="s">
        <v>204</v>
      </c>
      <c r="C2" s="44"/>
      <c r="D2" s="45"/>
    </row>
    <row r="3" spans="1:16" ht="27.6" customHeight="1">
      <c r="A3" s="41"/>
      <c r="B3" s="44"/>
      <c r="C3" s="44"/>
      <c r="D3" s="45"/>
    </row>
    <row r="4" spans="1:16">
      <c r="A4" s="41"/>
      <c r="B4" s="44"/>
      <c r="J4" s="17" t="s">
        <v>89</v>
      </c>
      <c r="K4" s="350">
        <f>基本情報!E8</f>
        <v>0</v>
      </c>
      <c r="L4" s="350"/>
      <c r="M4" s="350"/>
      <c r="N4" s="350"/>
      <c r="O4" s="17"/>
      <c r="P4" s="17"/>
    </row>
    <row r="5" spans="1:16" ht="20.45" customHeight="1">
      <c r="A5" s="41"/>
      <c r="B5" s="42"/>
      <c r="J5" s="42"/>
      <c r="K5" s="42"/>
      <c r="L5" s="42"/>
      <c r="M5" s="42"/>
      <c r="N5" s="42"/>
      <c r="O5" s="42"/>
      <c r="P5" s="42"/>
    </row>
    <row r="6" spans="1:16" ht="18" customHeight="1">
      <c r="A6" s="41"/>
      <c r="B6" s="351" t="s">
        <v>53</v>
      </c>
      <c r="C6" s="352"/>
      <c r="D6" s="352"/>
      <c r="E6" s="353"/>
      <c r="F6" s="325" t="s">
        <v>54</v>
      </c>
      <c r="G6" s="325"/>
      <c r="H6" s="357" t="s">
        <v>246</v>
      </c>
      <c r="I6" s="359" t="s">
        <v>243</v>
      </c>
      <c r="J6" s="360"/>
      <c r="K6" s="360"/>
      <c r="L6" s="360"/>
      <c r="M6" s="360"/>
      <c r="N6" s="361"/>
    </row>
    <row r="7" spans="1:16">
      <c r="A7" s="41"/>
      <c r="B7" s="354"/>
      <c r="C7" s="355"/>
      <c r="D7" s="355"/>
      <c r="E7" s="356"/>
      <c r="F7" s="357"/>
      <c r="G7" s="357"/>
      <c r="H7" s="358"/>
      <c r="I7" s="362"/>
      <c r="J7" s="363"/>
      <c r="K7" s="363"/>
      <c r="L7" s="363"/>
      <c r="M7" s="363"/>
      <c r="N7" s="364"/>
    </row>
    <row r="8" spans="1:16">
      <c r="A8" s="41"/>
      <c r="B8" s="346"/>
      <c r="C8" s="347"/>
      <c r="D8" s="347"/>
      <c r="E8" s="348"/>
      <c r="F8" s="349"/>
      <c r="G8" s="349"/>
      <c r="H8" s="46" t="s">
        <v>57</v>
      </c>
      <c r="I8" s="346"/>
      <c r="J8" s="347"/>
      <c r="K8" s="347"/>
      <c r="L8" s="347"/>
      <c r="M8" s="112"/>
      <c r="N8" s="113"/>
    </row>
    <row r="9" spans="1:16" ht="43.9" customHeight="1">
      <c r="A9" s="41"/>
      <c r="B9" s="320" t="s">
        <v>176</v>
      </c>
      <c r="C9" s="320"/>
      <c r="D9" s="320"/>
      <c r="E9" s="320"/>
      <c r="F9" s="322" t="s">
        <v>188</v>
      </c>
      <c r="G9" s="322"/>
      <c r="H9" s="98">
        <f>'別紙8-2（変更）附表（購入予定物品一覧）'!E6</f>
        <v>0</v>
      </c>
      <c r="I9" s="442" t="s">
        <v>189</v>
      </c>
      <c r="J9" s="443"/>
      <c r="K9" s="443"/>
      <c r="L9" s="443"/>
      <c r="M9" s="184"/>
      <c r="N9" s="121" t="s">
        <v>187</v>
      </c>
    </row>
    <row r="10" spans="1:16" ht="43.9" customHeight="1">
      <c r="A10" s="41"/>
      <c r="B10" s="320" t="s">
        <v>228</v>
      </c>
      <c r="C10" s="321"/>
      <c r="D10" s="321"/>
      <c r="E10" s="321"/>
      <c r="F10" s="365" t="s">
        <v>238</v>
      </c>
      <c r="G10" s="365"/>
      <c r="H10" s="98"/>
      <c r="I10" s="442" t="s">
        <v>260</v>
      </c>
      <c r="J10" s="443"/>
      <c r="K10" s="443"/>
      <c r="L10" s="443"/>
      <c r="M10" s="163"/>
      <c r="N10" s="123" t="s">
        <v>259</v>
      </c>
    </row>
    <row r="11" spans="1:16" ht="43.9" customHeight="1">
      <c r="A11" s="41"/>
      <c r="B11" s="320" t="s">
        <v>230</v>
      </c>
      <c r="C11" s="321"/>
      <c r="D11" s="321"/>
      <c r="E11" s="321"/>
      <c r="F11" s="322" t="s">
        <v>177</v>
      </c>
      <c r="G11" s="322"/>
      <c r="H11" s="98">
        <f>'別紙8-2（変更）附表（購入予定物品一覧）'!E7</f>
        <v>0</v>
      </c>
      <c r="I11" s="442" t="s">
        <v>240</v>
      </c>
      <c r="J11" s="443"/>
      <c r="K11" s="443"/>
      <c r="L11" s="443"/>
      <c r="M11" s="185"/>
      <c r="N11" s="121" t="s">
        <v>187</v>
      </c>
    </row>
    <row r="12" spans="1:16" ht="43.9" customHeight="1">
      <c r="A12" s="41"/>
      <c r="B12" s="320" t="s">
        <v>232</v>
      </c>
      <c r="C12" s="321"/>
      <c r="D12" s="321"/>
      <c r="E12" s="321"/>
      <c r="F12" s="322" t="s">
        <v>81</v>
      </c>
      <c r="G12" s="322"/>
      <c r="H12" s="98">
        <f>'別紙8-2（変更）附表（購入予定物品一覧）'!E8</f>
        <v>0</v>
      </c>
      <c r="I12" s="442" t="s">
        <v>241</v>
      </c>
      <c r="J12" s="443"/>
      <c r="K12" s="443"/>
      <c r="L12" s="443"/>
      <c r="M12" s="163">
        <f>SUMIF('別紙8-2（変更）附表（購入予定物品一覧）'!A:A,"（４）",'別紙8-2（変更）附表（購入予定物品一覧）'!F:F)</f>
        <v>0</v>
      </c>
      <c r="N12" s="121" t="s">
        <v>242</v>
      </c>
    </row>
    <row r="13" spans="1:16" ht="43.9" customHeight="1">
      <c r="A13" s="41"/>
      <c r="B13" s="333" t="s">
        <v>234</v>
      </c>
      <c r="C13" s="334"/>
      <c r="D13" s="337" t="s">
        <v>294</v>
      </c>
      <c r="E13" s="338"/>
      <c r="F13" s="447" t="s">
        <v>305</v>
      </c>
      <c r="G13" s="448"/>
      <c r="H13" s="98">
        <f>'別紙8-2（変更）附表（購入予定物品一覧）'!E9</f>
        <v>0</v>
      </c>
      <c r="I13" s="439"/>
      <c r="J13" s="440"/>
      <c r="K13" s="440"/>
      <c r="L13" s="440"/>
      <c r="M13" s="440"/>
      <c r="N13" s="441"/>
    </row>
    <row r="14" spans="1:16" ht="43.9" customHeight="1">
      <c r="A14" s="41"/>
      <c r="B14" s="335"/>
      <c r="C14" s="336"/>
      <c r="D14" s="337" t="s">
        <v>295</v>
      </c>
      <c r="E14" s="338"/>
      <c r="F14" s="449"/>
      <c r="G14" s="450"/>
      <c r="H14" s="186">
        <v>0</v>
      </c>
      <c r="I14" s="494"/>
      <c r="J14" s="495"/>
      <c r="K14" s="495"/>
      <c r="L14" s="495"/>
      <c r="M14" s="495"/>
      <c r="N14" s="496"/>
    </row>
    <row r="15" spans="1:16" ht="43.9" customHeight="1">
      <c r="A15" s="41"/>
      <c r="B15" s="320" t="s">
        <v>235</v>
      </c>
      <c r="C15" s="321"/>
      <c r="D15" s="321"/>
      <c r="E15" s="321"/>
      <c r="F15" s="322" t="s">
        <v>244</v>
      </c>
      <c r="G15" s="322"/>
      <c r="H15" s="98">
        <f>'別紙8-2（変更）附表（購入予定物品一覧）'!E10</f>
        <v>0</v>
      </c>
      <c r="I15" s="439"/>
      <c r="J15" s="440"/>
      <c r="K15" s="440"/>
      <c r="L15" s="440"/>
      <c r="M15" s="440"/>
      <c r="N15" s="441"/>
    </row>
    <row r="16" spans="1:16" ht="43.9" customHeight="1">
      <c r="A16" s="41"/>
      <c r="B16" s="320" t="s">
        <v>237</v>
      </c>
      <c r="C16" s="321"/>
      <c r="D16" s="321"/>
      <c r="E16" s="321"/>
      <c r="F16" s="322" t="s">
        <v>80</v>
      </c>
      <c r="G16" s="322"/>
      <c r="H16" s="98">
        <f>'別紙8-2（変更）附表（購入予定物品一覧）'!E11</f>
        <v>0</v>
      </c>
      <c r="I16" s="442" t="s">
        <v>247</v>
      </c>
      <c r="J16" s="443"/>
      <c r="K16" s="443"/>
      <c r="L16" s="443"/>
      <c r="M16" s="163">
        <f>SUMIF('別紙8-2（変更）附表（購入予定物品一覧）'!A:A,"（７）",'別紙8-2（変更）附表（購入予定物品一覧）'!F:F)</f>
        <v>0</v>
      </c>
      <c r="N16" s="121" t="s">
        <v>242</v>
      </c>
    </row>
    <row r="17" spans="1:14" ht="43.9" customHeight="1">
      <c r="A17" s="41"/>
      <c r="B17" s="320" t="s">
        <v>325</v>
      </c>
      <c r="C17" s="321"/>
      <c r="D17" s="321"/>
      <c r="E17" s="321"/>
      <c r="F17" s="322" t="s">
        <v>239</v>
      </c>
      <c r="G17" s="322"/>
      <c r="H17" s="98">
        <f>'別紙8-2（変更）附表（購入予定物品一覧）'!E12</f>
        <v>0</v>
      </c>
      <c r="I17" s="439"/>
      <c r="J17" s="440"/>
      <c r="K17" s="440"/>
      <c r="L17" s="440"/>
      <c r="M17" s="440"/>
      <c r="N17" s="441"/>
    </row>
    <row r="18" spans="1:14" ht="43.9" customHeight="1">
      <c r="A18" s="41"/>
      <c r="B18" s="320" t="s">
        <v>326</v>
      </c>
      <c r="C18" s="321"/>
      <c r="D18" s="321"/>
      <c r="E18" s="321"/>
      <c r="F18" s="322" t="s">
        <v>253</v>
      </c>
      <c r="G18" s="322"/>
      <c r="H18" s="98">
        <f>'別紙8-2（変更）附表（購入予定物品一覧）'!E13</f>
        <v>0</v>
      </c>
      <c r="I18" s="442" t="s">
        <v>241</v>
      </c>
      <c r="J18" s="443"/>
      <c r="K18" s="443"/>
      <c r="L18" s="443"/>
      <c r="M18" s="163">
        <f>SUMIF('別紙8-2（変更）附表（購入予定物品一覧）'!A:A,"（９）",'別紙8-2（変更）附表（購入予定物品一覧）'!F:F)</f>
        <v>0</v>
      </c>
      <c r="N18" s="121" t="s">
        <v>242</v>
      </c>
    </row>
    <row r="19" spans="1:14" ht="43.9" customHeight="1">
      <c r="A19" s="41"/>
      <c r="B19" s="325" t="s">
        <v>58</v>
      </c>
      <c r="C19" s="326"/>
      <c r="D19" s="326"/>
      <c r="E19" s="326"/>
      <c r="F19" s="325"/>
      <c r="G19" s="325"/>
      <c r="H19" s="162">
        <f>SUM(H9:H18)</f>
        <v>0</v>
      </c>
      <c r="I19" s="327"/>
      <c r="J19" s="328"/>
      <c r="K19" s="328"/>
      <c r="L19" s="328"/>
      <c r="M19" s="328"/>
      <c r="N19" s="329"/>
    </row>
    <row r="20" spans="1:14">
      <c r="A20" s="45"/>
      <c r="B20" s="41" t="s">
        <v>331</v>
      </c>
      <c r="C20" s="122"/>
      <c r="D20" s="122"/>
      <c r="E20" s="122"/>
      <c r="F20" s="122"/>
    </row>
    <row r="21" spans="1:14">
      <c r="A21" s="45"/>
      <c r="B21" s="124" t="s">
        <v>332</v>
      </c>
      <c r="C21" s="125"/>
      <c r="D21" s="125"/>
    </row>
    <row r="22" spans="1:14" ht="10.15" customHeight="1">
      <c r="B22" s="114"/>
    </row>
    <row r="23" spans="1:14" ht="25.15" customHeight="1"/>
    <row r="24" spans="1:14" ht="25.15" customHeight="1"/>
    <row r="25" spans="1:14" ht="25.15" customHeight="1"/>
    <row r="26" spans="1:14" ht="25.15" customHeight="1"/>
    <row r="27" spans="1:14" ht="25.15" customHeight="1"/>
    <row r="28" spans="1:14" ht="25.15" customHeight="1">
      <c r="D28" s="47"/>
      <c r="E28" s="47"/>
      <c r="F28" s="47"/>
    </row>
    <row r="29" spans="1:14" ht="25.15" customHeight="1"/>
    <row r="30" spans="1:14" ht="25.15" customHeight="1"/>
    <row r="31" spans="1:14" ht="25.15" customHeight="1"/>
  </sheetData>
  <sheetProtection algorithmName="SHA-512" hashValue="DTpbyC4qTniv2pTgzYuEJcIGMo81yJfGYrhkaXxBo8q7p14ry+hAKbHrf5ZI2JabYizTz2HPjLtQ0YczGeswbQ==" saltValue="Zdw5VsXJR4eX9Bz/hOTOHg==" spinCount="100000" sheet="1" formatRows="0" selectLockedCells="1"/>
  <mergeCells count="41">
    <mergeCell ref="F19:G19"/>
    <mergeCell ref="F16:G16"/>
    <mergeCell ref="B16:E16"/>
    <mergeCell ref="B17:E17"/>
    <mergeCell ref="I19:N19"/>
    <mergeCell ref="I17:N17"/>
    <mergeCell ref="B19:E19"/>
    <mergeCell ref="F17:G17"/>
    <mergeCell ref="F18:G18"/>
    <mergeCell ref="B18:E18"/>
    <mergeCell ref="F13:G14"/>
    <mergeCell ref="I12:L12"/>
    <mergeCell ref="I16:L16"/>
    <mergeCell ref="I18:L18"/>
    <mergeCell ref="I13:N13"/>
    <mergeCell ref="I15:N15"/>
    <mergeCell ref="I14:N14"/>
    <mergeCell ref="B6:E7"/>
    <mergeCell ref="B8:E8"/>
    <mergeCell ref="B12:E12"/>
    <mergeCell ref="B15:E15"/>
    <mergeCell ref="I10:L10"/>
    <mergeCell ref="I11:L11"/>
    <mergeCell ref="F12:G12"/>
    <mergeCell ref="F15:G15"/>
    <mergeCell ref="B11:E11"/>
    <mergeCell ref="B9:E9"/>
    <mergeCell ref="B10:E10"/>
    <mergeCell ref="F10:G10"/>
    <mergeCell ref="F11:G11"/>
    <mergeCell ref="B13:C14"/>
    <mergeCell ref="D13:E13"/>
    <mergeCell ref="D14:E14"/>
    <mergeCell ref="K4:N4"/>
    <mergeCell ref="I6:N7"/>
    <mergeCell ref="F6:G7"/>
    <mergeCell ref="F8:G8"/>
    <mergeCell ref="F9:G9"/>
    <mergeCell ref="H6:H7"/>
    <mergeCell ref="I8:L8"/>
    <mergeCell ref="I9:L9"/>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D95-9D31-429B-9BB7-6DED73AAB8C3}">
  <sheetPr>
    <tabColor theme="4" tint="0.39997558519241921"/>
    <pageSetUpPr fitToPage="1"/>
  </sheetPr>
  <dimension ref="A1:N132"/>
  <sheetViews>
    <sheetView showGridLines="0" view="pageBreakPreview" topLeftCell="D1" zoomScaleNormal="100" zoomScaleSheetLayoutView="100" workbookViewId="0">
      <selection activeCell="A23" sqref="A23"/>
    </sheetView>
  </sheetViews>
  <sheetFormatPr defaultColWidth="8.75" defaultRowHeight="18.75"/>
  <cols>
    <col min="1" max="1" width="8.75" style="126"/>
    <col min="2" max="2" width="23.5" style="126" customWidth="1"/>
    <col min="3" max="3" width="26.25" style="126" customWidth="1"/>
    <col min="4" max="4" width="23.75" style="126" customWidth="1"/>
    <col min="5" max="5" width="14.875" style="126" customWidth="1"/>
    <col min="6" max="6" width="7" style="126" customWidth="1"/>
    <col min="7" max="7" width="15.875" style="126" bestFit="1" customWidth="1"/>
    <col min="8" max="8" width="19" style="126" customWidth="1"/>
    <col min="9" max="9" width="15.25" style="126" customWidth="1"/>
    <col min="10" max="10" width="9.875" style="126" hidden="1" customWidth="1"/>
    <col min="11" max="12" width="8.75" style="126" hidden="1" customWidth="1"/>
    <col min="13" max="13" width="9.5" style="126" hidden="1" customWidth="1"/>
    <col min="14" max="14" width="8.75" style="126" hidden="1" customWidth="1"/>
    <col min="15" max="16384" width="8.75" style="126"/>
  </cols>
  <sheetData>
    <row r="1" spans="1:14">
      <c r="A1" s="126" t="s">
        <v>206</v>
      </c>
      <c r="I1" s="142" t="s">
        <v>268</v>
      </c>
    </row>
    <row r="2" spans="1:14" ht="19.5">
      <c r="A2" s="127" t="s">
        <v>194</v>
      </c>
    </row>
    <row r="3" spans="1:14" ht="19.5">
      <c r="D3" s="128"/>
      <c r="E3" s="129" t="s">
        <v>89</v>
      </c>
      <c r="F3" s="500">
        <f>基本情報!E8</f>
        <v>0</v>
      </c>
      <c r="G3" s="501"/>
      <c r="H3" s="501"/>
      <c r="I3" s="128"/>
    </row>
    <row r="4" spans="1:14" ht="8.4499999999999993" customHeight="1"/>
    <row r="5" spans="1:14">
      <c r="A5" s="503" t="s">
        <v>208</v>
      </c>
      <c r="B5" s="504"/>
      <c r="C5" s="504"/>
      <c r="D5" s="505"/>
      <c r="E5" s="502" t="s">
        <v>250</v>
      </c>
      <c r="F5" s="502"/>
    </row>
    <row r="6" spans="1:14">
      <c r="A6" s="130" t="s">
        <v>209</v>
      </c>
      <c r="B6" s="497" t="s">
        <v>217</v>
      </c>
      <c r="C6" s="498"/>
      <c r="D6" s="498"/>
      <c r="E6" s="499">
        <f t="shared" ref="E6:E13" si="0">SUMIF(A:A,A6,G:G)</f>
        <v>0</v>
      </c>
      <c r="F6" s="499"/>
      <c r="J6" s="172">
        <f t="shared" ref="J6:J13" si="1">SUMIF(A:A,A6,N:N)</f>
        <v>0</v>
      </c>
      <c r="L6" s="126" t="s">
        <v>297</v>
      </c>
      <c r="M6" s="170">
        <v>133000</v>
      </c>
      <c r="N6" s="99" t="s">
        <v>301</v>
      </c>
    </row>
    <row r="7" spans="1:14">
      <c r="A7" s="130" t="s">
        <v>210</v>
      </c>
      <c r="B7" s="497" t="s">
        <v>218</v>
      </c>
      <c r="C7" s="498"/>
      <c r="D7" s="498"/>
      <c r="E7" s="499">
        <f t="shared" si="0"/>
        <v>0</v>
      </c>
      <c r="F7" s="499"/>
      <c r="J7" s="172">
        <f t="shared" si="1"/>
        <v>0</v>
      </c>
      <c r="L7" s="126" t="s">
        <v>210</v>
      </c>
      <c r="M7" s="170">
        <v>4320000</v>
      </c>
      <c r="N7" s="99" t="s">
        <v>301</v>
      </c>
    </row>
    <row r="8" spans="1:14">
      <c r="A8" s="130" t="s">
        <v>211</v>
      </c>
      <c r="B8" s="497" t="s">
        <v>219</v>
      </c>
      <c r="C8" s="498"/>
      <c r="D8" s="498"/>
      <c r="E8" s="499">
        <f t="shared" si="0"/>
        <v>0</v>
      </c>
      <c r="F8" s="499"/>
      <c r="J8" s="172">
        <f t="shared" si="1"/>
        <v>0</v>
      </c>
      <c r="L8" s="126" t="s">
        <v>211</v>
      </c>
      <c r="M8" s="170">
        <v>51400</v>
      </c>
      <c r="N8" s="107" t="s">
        <v>298</v>
      </c>
    </row>
    <row r="9" spans="1:14">
      <c r="A9" s="130" t="s">
        <v>212</v>
      </c>
      <c r="B9" s="497" t="s">
        <v>293</v>
      </c>
      <c r="C9" s="498"/>
      <c r="D9" s="498"/>
      <c r="E9" s="499">
        <f t="shared" si="0"/>
        <v>0</v>
      </c>
      <c r="F9" s="499"/>
      <c r="J9" s="172">
        <f t="shared" si="1"/>
        <v>0</v>
      </c>
      <c r="L9" s="126" t="s">
        <v>212</v>
      </c>
      <c r="M9" s="99" t="s">
        <v>300</v>
      </c>
    </row>
    <row r="10" spans="1:14">
      <c r="A10" s="130" t="s">
        <v>213</v>
      </c>
      <c r="B10" s="497" t="s">
        <v>220</v>
      </c>
      <c r="C10" s="498"/>
      <c r="D10" s="498"/>
      <c r="E10" s="499">
        <f t="shared" si="0"/>
        <v>0</v>
      </c>
      <c r="F10" s="499"/>
      <c r="J10" s="172">
        <f t="shared" si="1"/>
        <v>0</v>
      </c>
      <c r="L10" s="126" t="s">
        <v>213</v>
      </c>
      <c r="M10" s="170">
        <v>905000</v>
      </c>
      <c r="N10" s="99" t="s">
        <v>299</v>
      </c>
    </row>
    <row r="11" spans="1:14">
      <c r="A11" s="130" t="s">
        <v>214</v>
      </c>
      <c r="B11" s="497" t="s">
        <v>221</v>
      </c>
      <c r="C11" s="498"/>
      <c r="D11" s="498"/>
      <c r="E11" s="499">
        <f t="shared" si="0"/>
        <v>0</v>
      </c>
      <c r="F11" s="499"/>
      <c r="J11" s="172">
        <f t="shared" si="1"/>
        <v>0</v>
      </c>
      <c r="L11" s="126" t="s">
        <v>214</v>
      </c>
      <c r="M11" s="170">
        <v>205000</v>
      </c>
      <c r="N11" s="107" t="s">
        <v>298</v>
      </c>
    </row>
    <row r="12" spans="1:14">
      <c r="A12" s="130" t="s">
        <v>215</v>
      </c>
      <c r="B12" s="497" t="s">
        <v>222</v>
      </c>
      <c r="C12" s="498"/>
      <c r="D12" s="498"/>
      <c r="E12" s="499">
        <f t="shared" si="0"/>
        <v>0</v>
      </c>
      <c r="F12" s="499"/>
      <c r="J12" s="172">
        <f t="shared" si="1"/>
        <v>0</v>
      </c>
      <c r="L12" s="126" t="s">
        <v>215</v>
      </c>
      <c r="M12" s="170">
        <v>300000</v>
      </c>
      <c r="N12" s="99" t="s">
        <v>299</v>
      </c>
    </row>
    <row r="13" spans="1:14" ht="19.5">
      <c r="A13" s="130" t="s">
        <v>216</v>
      </c>
      <c r="B13" s="497" t="s">
        <v>223</v>
      </c>
      <c r="C13" s="498"/>
      <c r="D13" s="498"/>
      <c r="E13" s="499">
        <f t="shared" si="0"/>
        <v>0</v>
      </c>
      <c r="F13" s="499"/>
      <c r="G13" s="49" t="s">
        <v>195</v>
      </c>
      <c r="H13" s="165">
        <f>SUM(G:G)-G18</f>
        <v>0</v>
      </c>
      <c r="I13" s="131" t="s">
        <v>224</v>
      </c>
      <c r="J13" s="172">
        <f t="shared" si="1"/>
        <v>0</v>
      </c>
      <c r="L13" s="126" t="s">
        <v>216</v>
      </c>
      <c r="M13" s="170">
        <v>1500000</v>
      </c>
      <c r="N13" s="107" t="s">
        <v>298</v>
      </c>
    </row>
    <row r="14" spans="1:14" ht="26.45" customHeight="1">
      <c r="A14" s="180" t="s">
        <v>315</v>
      </c>
    </row>
    <row r="15" spans="1:14">
      <c r="A15" s="132" t="s">
        <v>196</v>
      </c>
    </row>
    <row r="16" spans="1:14" ht="19.5">
      <c r="A16" s="102" t="s">
        <v>207</v>
      </c>
      <c r="B16" s="102" t="s">
        <v>269</v>
      </c>
      <c r="C16" s="103" t="s">
        <v>197</v>
      </c>
      <c r="D16" s="103" t="s">
        <v>198</v>
      </c>
      <c r="E16" s="102" t="s">
        <v>199</v>
      </c>
      <c r="F16" s="102" t="s">
        <v>225</v>
      </c>
      <c r="G16" s="102" t="s">
        <v>200</v>
      </c>
      <c r="H16" s="103" t="s">
        <v>55</v>
      </c>
      <c r="I16" s="103" t="s">
        <v>56</v>
      </c>
    </row>
    <row r="17" spans="1:14" ht="19.5">
      <c r="A17" s="104"/>
      <c r="B17" s="104"/>
      <c r="C17" s="105"/>
      <c r="D17" s="105"/>
      <c r="E17" s="133" t="s">
        <v>57</v>
      </c>
      <c r="F17" s="110" t="s">
        <v>226</v>
      </c>
      <c r="G17" s="133" t="s">
        <v>57</v>
      </c>
      <c r="H17" s="105"/>
      <c r="I17" s="143" t="s">
        <v>270</v>
      </c>
    </row>
    <row r="18" spans="1:14" ht="37.5">
      <c r="A18" s="111" t="s">
        <v>245</v>
      </c>
      <c r="B18" s="106" t="s">
        <v>316</v>
      </c>
      <c r="C18" s="106" t="s">
        <v>317</v>
      </c>
      <c r="D18" s="106" t="s">
        <v>318</v>
      </c>
      <c r="E18" s="109">
        <v>64800</v>
      </c>
      <c r="F18" s="109">
        <v>1</v>
      </c>
      <c r="G18" s="109">
        <v>64800</v>
      </c>
      <c r="H18" s="134" t="s">
        <v>321</v>
      </c>
      <c r="I18" s="134" t="s">
        <v>319</v>
      </c>
    </row>
    <row r="20" spans="1:14">
      <c r="A20" s="135" t="s">
        <v>254</v>
      </c>
    </row>
    <row r="21" spans="1:14" ht="19.5">
      <c r="A21" s="102" t="s">
        <v>207</v>
      </c>
      <c r="B21" s="102" t="s">
        <v>269</v>
      </c>
      <c r="C21" s="103" t="s">
        <v>197</v>
      </c>
      <c r="D21" s="103" t="s">
        <v>198</v>
      </c>
      <c r="E21" s="102" t="s">
        <v>199</v>
      </c>
      <c r="F21" s="102" t="s">
        <v>225</v>
      </c>
      <c r="G21" s="102" t="s">
        <v>200</v>
      </c>
      <c r="H21" s="103" t="s">
        <v>55</v>
      </c>
      <c r="I21" s="103" t="s">
        <v>56</v>
      </c>
    </row>
    <row r="22" spans="1:14" ht="19.5">
      <c r="A22" s="104"/>
      <c r="B22" s="104"/>
      <c r="C22" s="105"/>
      <c r="D22" s="105"/>
      <c r="E22" s="133" t="s">
        <v>57</v>
      </c>
      <c r="F22" s="110" t="s">
        <v>226</v>
      </c>
      <c r="G22" s="133" t="s">
        <v>57</v>
      </c>
      <c r="H22" s="105"/>
      <c r="I22" s="143" t="s">
        <v>270</v>
      </c>
      <c r="M22" s="99" t="s">
        <v>302</v>
      </c>
      <c r="N22" s="99" t="s">
        <v>303</v>
      </c>
    </row>
    <row r="23" spans="1:14" s="108" customFormat="1">
      <c r="A23" s="187"/>
      <c r="B23" s="188"/>
      <c r="C23" s="188"/>
      <c r="D23" s="188"/>
      <c r="E23" s="189"/>
      <c r="F23" s="189"/>
      <c r="G23" s="164">
        <f>E23*F23</f>
        <v>0</v>
      </c>
      <c r="H23" s="190"/>
      <c r="I23" s="190"/>
      <c r="M23" s="171" t="e">
        <f t="shared" ref="M23:M54" si="2">IF(OR(E23&lt;=VLOOKUP(A23,$L$6:$N$13,2,FALSE),VLOOKUP(A23,$L$6:$N$13,3,FALSE)&lt;&gt;"／台"),E23,VLOOKUP(A23,$L$6:$N$13,2,FALSE))</f>
        <v>#N/A</v>
      </c>
      <c r="N23" s="171" t="e">
        <f t="shared" ref="N23:N86" si="3">M23*F23</f>
        <v>#N/A</v>
      </c>
    </row>
    <row r="24" spans="1:14" s="108" customFormat="1">
      <c r="A24" s="187"/>
      <c r="B24" s="188"/>
      <c r="C24" s="188"/>
      <c r="D24" s="188"/>
      <c r="E24" s="189"/>
      <c r="F24" s="189"/>
      <c r="G24" s="164">
        <f t="shared" ref="G24:G132" si="4">E24*F24</f>
        <v>0</v>
      </c>
      <c r="H24" s="190"/>
      <c r="I24" s="190"/>
      <c r="M24" s="171" t="e">
        <f t="shared" si="2"/>
        <v>#N/A</v>
      </c>
      <c r="N24" s="171" t="e">
        <f t="shared" si="3"/>
        <v>#N/A</v>
      </c>
    </row>
    <row r="25" spans="1:14" s="108" customFormat="1">
      <c r="A25" s="187"/>
      <c r="B25" s="188"/>
      <c r="C25" s="188"/>
      <c r="D25" s="188"/>
      <c r="E25" s="189"/>
      <c r="F25" s="189"/>
      <c r="G25" s="164">
        <f t="shared" si="4"/>
        <v>0</v>
      </c>
      <c r="H25" s="190"/>
      <c r="I25" s="190"/>
      <c r="M25" s="171" t="e">
        <f t="shared" si="2"/>
        <v>#N/A</v>
      </c>
      <c r="N25" s="171" t="e">
        <f t="shared" si="3"/>
        <v>#N/A</v>
      </c>
    </row>
    <row r="26" spans="1:14" s="108" customFormat="1">
      <c r="A26" s="187"/>
      <c r="B26" s="188"/>
      <c r="C26" s="188"/>
      <c r="D26" s="188"/>
      <c r="E26" s="189"/>
      <c r="F26" s="189"/>
      <c r="G26" s="164">
        <f t="shared" si="4"/>
        <v>0</v>
      </c>
      <c r="H26" s="190"/>
      <c r="I26" s="190"/>
      <c r="M26" s="171" t="e">
        <f t="shared" si="2"/>
        <v>#N/A</v>
      </c>
      <c r="N26" s="171" t="e">
        <f t="shared" si="3"/>
        <v>#N/A</v>
      </c>
    </row>
    <row r="27" spans="1:14" s="108" customFormat="1">
      <c r="A27" s="187"/>
      <c r="B27" s="188"/>
      <c r="C27" s="188"/>
      <c r="D27" s="188"/>
      <c r="E27" s="189"/>
      <c r="F27" s="189"/>
      <c r="G27" s="164">
        <f t="shared" si="4"/>
        <v>0</v>
      </c>
      <c r="H27" s="190"/>
      <c r="I27" s="190"/>
      <c r="M27" s="171" t="e">
        <f t="shared" si="2"/>
        <v>#N/A</v>
      </c>
      <c r="N27" s="171" t="e">
        <f t="shared" si="3"/>
        <v>#N/A</v>
      </c>
    </row>
    <row r="28" spans="1:14" s="108" customFormat="1">
      <c r="A28" s="187"/>
      <c r="B28" s="188"/>
      <c r="C28" s="188"/>
      <c r="D28" s="188"/>
      <c r="E28" s="189"/>
      <c r="F28" s="189"/>
      <c r="G28" s="164">
        <f t="shared" si="4"/>
        <v>0</v>
      </c>
      <c r="H28" s="190"/>
      <c r="I28" s="190"/>
      <c r="M28" s="171" t="e">
        <f t="shared" si="2"/>
        <v>#N/A</v>
      </c>
      <c r="N28" s="171" t="e">
        <f t="shared" si="3"/>
        <v>#N/A</v>
      </c>
    </row>
    <row r="29" spans="1:14" s="108" customFormat="1">
      <c r="A29" s="187"/>
      <c r="B29" s="188"/>
      <c r="C29" s="188"/>
      <c r="D29" s="188"/>
      <c r="E29" s="189"/>
      <c r="F29" s="189"/>
      <c r="G29" s="164">
        <f t="shared" si="4"/>
        <v>0</v>
      </c>
      <c r="H29" s="190"/>
      <c r="I29" s="190"/>
      <c r="M29" s="171" t="e">
        <f t="shared" si="2"/>
        <v>#N/A</v>
      </c>
      <c r="N29" s="171" t="e">
        <f t="shared" si="3"/>
        <v>#N/A</v>
      </c>
    </row>
    <row r="30" spans="1:14" s="108" customFormat="1">
      <c r="A30" s="187"/>
      <c r="B30" s="188"/>
      <c r="C30" s="188"/>
      <c r="D30" s="188"/>
      <c r="E30" s="189"/>
      <c r="F30" s="189"/>
      <c r="G30" s="164">
        <f t="shared" si="4"/>
        <v>0</v>
      </c>
      <c r="H30" s="190"/>
      <c r="I30" s="190"/>
      <c r="M30" s="171" t="e">
        <f t="shared" si="2"/>
        <v>#N/A</v>
      </c>
      <c r="N30" s="171" t="e">
        <f t="shared" si="3"/>
        <v>#N/A</v>
      </c>
    </row>
    <row r="31" spans="1:14" s="108" customFormat="1">
      <c r="A31" s="187"/>
      <c r="B31" s="188"/>
      <c r="C31" s="188"/>
      <c r="D31" s="188"/>
      <c r="E31" s="189"/>
      <c r="F31" s="189"/>
      <c r="G31" s="164">
        <f t="shared" si="4"/>
        <v>0</v>
      </c>
      <c r="H31" s="190"/>
      <c r="I31" s="190"/>
      <c r="M31" s="171" t="e">
        <f t="shared" si="2"/>
        <v>#N/A</v>
      </c>
      <c r="N31" s="171" t="e">
        <f t="shared" si="3"/>
        <v>#N/A</v>
      </c>
    </row>
    <row r="32" spans="1:14" s="108" customFormat="1">
      <c r="A32" s="187"/>
      <c r="B32" s="188"/>
      <c r="C32" s="188"/>
      <c r="D32" s="188"/>
      <c r="E32" s="189"/>
      <c r="F32" s="189"/>
      <c r="G32" s="164">
        <f t="shared" si="4"/>
        <v>0</v>
      </c>
      <c r="H32" s="190"/>
      <c r="I32" s="190"/>
      <c r="M32" s="171" t="e">
        <f t="shared" si="2"/>
        <v>#N/A</v>
      </c>
      <c r="N32" s="171" t="e">
        <f t="shared" si="3"/>
        <v>#N/A</v>
      </c>
    </row>
    <row r="33" spans="1:14" s="108" customFormat="1">
      <c r="A33" s="187"/>
      <c r="B33" s="188"/>
      <c r="C33" s="188"/>
      <c r="D33" s="188"/>
      <c r="E33" s="189"/>
      <c r="F33" s="189"/>
      <c r="G33" s="164">
        <f t="shared" si="4"/>
        <v>0</v>
      </c>
      <c r="H33" s="190"/>
      <c r="I33" s="190"/>
      <c r="M33" s="171" t="e">
        <f t="shared" si="2"/>
        <v>#N/A</v>
      </c>
      <c r="N33" s="171" t="e">
        <f t="shared" si="3"/>
        <v>#N/A</v>
      </c>
    </row>
    <row r="34" spans="1:14" s="108" customFormat="1">
      <c r="A34" s="187"/>
      <c r="B34" s="188"/>
      <c r="C34" s="188"/>
      <c r="D34" s="188"/>
      <c r="E34" s="189"/>
      <c r="F34" s="189"/>
      <c r="G34" s="164">
        <f t="shared" si="4"/>
        <v>0</v>
      </c>
      <c r="H34" s="190"/>
      <c r="I34" s="190"/>
      <c r="M34" s="171" t="e">
        <f t="shared" si="2"/>
        <v>#N/A</v>
      </c>
      <c r="N34" s="171" t="e">
        <f t="shared" si="3"/>
        <v>#N/A</v>
      </c>
    </row>
    <row r="35" spans="1:14" s="108" customFormat="1">
      <c r="A35" s="187"/>
      <c r="B35" s="188"/>
      <c r="C35" s="188"/>
      <c r="D35" s="188"/>
      <c r="E35" s="189"/>
      <c r="F35" s="189"/>
      <c r="G35" s="164">
        <f t="shared" si="4"/>
        <v>0</v>
      </c>
      <c r="H35" s="190"/>
      <c r="I35" s="190"/>
      <c r="M35" s="171" t="e">
        <f t="shared" si="2"/>
        <v>#N/A</v>
      </c>
      <c r="N35" s="171" t="e">
        <f t="shared" si="3"/>
        <v>#N/A</v>
      </c>
    </row>
    <row r="36" spans="1:14" s="108" customFormat="1">
      <c r="A36" s="187"/>
      <c r="B36" s="188"/>
      <c r="C36" s="188"/>
      <c r="D36" s="188"/>
      <c r="E36" s="189"/>
      <c r="F36" s="189"/>
      <c r="G36" s="164">
        <f t="shared" si="4"/>
        <v>0</v>
      </c>
      <c r="H36" s="190"/>
      <c r="I36" s="190"/>
      <c r="M36" s="171" t="e">
        <f t="shared" si="2"/>
        <v>#N/A</v>
      </c>
      <c r="N36" s="171" t="e">
        <f t="shared" si="3"/>
        <v>#N/A</v>
      </c>
    </row>
    <row r="37" spans="1:14" s="108" customFormat="1">
      <c r="A37" s="187"/>
      <c r="B37" s="188"/>
      <c r="C37" s="188"/>
      <c r="D37" s="188"/>
      <c r="E37" s="189"/>
      <c r="F37" s="189"/>
      <c r="G37" s="164">
        <f t="shared" si="4"/>
        <v>0</v>
      </c>
      <c r="H37" s="190"/>
      <c r="I37" s="190"/>
      <c r="M37" s="171" t="e">
        <f t="shared" si="2"/>
        <v>#N/A</v>
      </c>
      <c r="N37" s="171" t="e">
        <f t="shared" si="3"/>
        <v>#N/A</v>
      </c>
    </row>
    <row r="38" spans="1:14" s="108" customFormat="1">
      <c r="A38" s="187"/>
      <c r="B38" s="188"/>
      <c r="C38" s="188"/>
      <c r="D38" s="188"/>
      <c r="E38" s="189"/>
      <c r="F38" s="189"/>
      <c r="G38" s="164">
        <f t="shared" si="4"/>
        <v>0</v>
      </c>
      <c r="H38" s="190"/>
      <c r="I38" s="190"/>
      <c r="M38" s="171" t="e">
        <f t="shared" si="2"/>
        <v>#N/A</v>
      </c>
      <c r="N38" s="171" t="e">
        <f t="shared" si="3"/>
        <v>#N/A</v>
      </c>
    </row>
    <row r="39" spans="1:14" s="108" customFormat="1">
      <c r="A39" s="187"/>
      <c r="B39" s="188"/>
      <c r="C39" s="188"/>
      <c r="D39" s="188"/>
      <c r="E39" s="189"/>
      <c r="F39" s="189"/>
      <c r="G39" s="164">
        <f t="shared" si="4"/>
        <v>0</v>
      </c>
      <c r="H39" s="190"/>
      <c r="I39" s="190"/>
      <c r="M39" s="171" t="e">
        <f t="shared" si="2"/>
        <v>#N/A</v>
      </c>
      <c r="N39" s="171" t="e">
        <f t="shared" si="3"/>
        <v>#N/A</v>
      </c>
    </row>
    <row r="40" spans="1:14" s="108" customFormat="1">
      <c r="A40" s="187"/>
      <c r="B40" s="188"/>
      <c r="C40" s="188"/>
      <c r="D40" s="188"/>
      <c r="E40" s="189"/>
      <c r="F40" s="189"/>
      <c r="G40" s="164">
        <f t="shared" si="4"/>
        <v>0</v>
      </c>
      <c r="H40" s="190"/>
      <c r="I40" s="190"/>
      <c r="M40" s="171" t="e">
        <f t="shared" si="2"/>
        <v>#N/A</v>
      </c>
      <c r="N40" s="171" t="e">
        <f t="shared" si="3"/>
        <v>#N/A</v>
      </c>
    </row>
    <row r="41" spans="1:14" s="108" customFormat="1">
      <c r="A41" s="187"/>
      <c r="B41" s="188"/>
      <c r="C41" s="188"/>
      <c r="D41" s="188"/>
      <c r="E41" s="189"/>
      <c r="F41" s="189"/>
      <c r="G41" s="164">
        <f t="shared" si="4"/>
        <v>0</v>
      </c>
      <c r="H41" s="190"/>
      <c r="I41" s="190"/>
      <c r="M41" s="171" t="e">
        <f t="shared" si="2"/>
        <v>#N/A</v>
      </c>
      <c r="N41" s="171" t="e">
        <f t="shared" si="3"/>
        <v>#N/A</v>
      </c>
    </row>
    <row r="42" spans="1:14" s="108" customFormat="1">
      <c r="A42" s="187"/>
      <c r="B42" s="188"/>
      <c r="C42" s="188"/>
      <c r="D42" s="188"/>
      <c r="E42" s="189"/>
      <c r="F42" s="189"/>
      <c r="G42" s="164">
        <f t="shared" si="4"/>
        <v>0</v>
      </c>
      <c r="H42" s="190"/>
      <c r="I42" s="190"/>
      <c r="M42" s="171" t="e">
        <f t="shared" si="2"/>
        <v>#N/A</v>
      </c>
      <c r="N42" s="171" t="e">
        <f t="shared" si="3"/>
        <v>#N/A</v>
      </c>
    </row>
    <row r="43" spans="1:14" s="108" customFormat="1">
      <c r="A43" s="187"/>
      <c r="B43" s="188"/>
      <c r="C43" s="188"/>
      <c r="D43" s="188"/>
      <c r="E43" s="189"/>
      <c r="F43" s="189"/>
      <c r="G43" s="164">
        <f t="shared" si="4"/>
        <v>0</v>
      </c>
      <c r="H43" s="190"/>
      <c r="I43" s="190"/>
      <c r="M43" s="171" t="e">
        <f t="shared" si="2"/>
        <v>#N/A</v>
      </c>
      <c r="N43" s="171" t="e">
        <f t="shared" si="3"/>
        <v>#N/A</v>
      </c>
    </row>
    <row r="44" spans="1:14" s="108" customFormat="1">
      <c r="A44" s="187"/>
      <c r="B44" s="188"/>
      <c r="C44" s="188"/>
      <c r="D44" s="188"/>
      <c r="E44" s="189"/>
      <c r="F44" s="189"/>
      <c r="G44" s="164">
        <f t="shared" si="4"/>
        <v>0</v>
      </c>
      <c r="H44" s="190"/>
      <c r="I44" s="190"/>
      <c r="M44" s="171" t="e">
        <f t="shared" si="2"/>
        <v>#N/A</v>
      </c>
      <c r="N44" s="171" t="e">
        <f t="shared" si="3"/>
        <v>#N/A</v>
      </c>
    </row>
    <row r="45" spans="1:14" s="108" customFormat="1">
      <c r="A45" s="187"/>
      <c r="B45" s="188"/>
      <c r="C45" s="188"/>
      <c r="D45" s="188"/>
      <c r="E45" s="189"/>
      <c r="F45" s="189"/>
      <c r="G45" s="164">
        <f t="shared" si="4"/>
        <v>0</v>
      </c>
      <c r="H45" s="190"/>
      <c r="I45" s="190"/>
      <c r="M45" s="171" t="e">
        <f t="shared" si="2"/>
        <v>#N/A</v>
      </c>
      <c r="N45" s="171" t="e">
        <f t="shared" si="3"/>
        <v>#N/A</v>
      </c>
    </row>
    <row r="46" spans="1:14" s="108" customFormat="1">
      <c r="A46" s="187"/>
      <c r="B46" s="188"/>
      <c r="C46" s="188"/>
      <c r="D46" s="188"/>
      <c r="E46" s="189"/>
      <c r="F46" s="189"/>
      <c r="G46" s="164">
        <f t="shared" si="4"/>
        <v>0</v>
      </c>
      <c r="H46" s="190"/>
      <c r="I46" s="190"/>
      <c r="M46" s="171" t="e">
        <f t="shared" si="2"/>
        <v>#N/A</v>
      </c>
      <c r="N46" s="171" t="e">
        <f t="shared" si="3"/>
        <v>#N/A</v>
      </c>
    </row>
    <row r="47" spans="1:14" s="108" customFormat="1">
      <c r="A47" s="187"/>
      <c r="B47" s="188"/>
      <c r="C47" s="188"/>
      <c r="D47" s="188"/>
      <c r="E47" s="189"/>
      <c r="F47" s="189"/>
      <c r="G47" s="164">
        <f t="shared" si="4"/>
        <v>0</v>
      </c>
      <c r="H47" s="190"/>
      <c r="I47" s="190"/>
      <c r="M47" s="171" t="e">
        <f t="shared" si="2"/>
        <v>#N/A</v>
      </c>
      <c r="N47" s="171" t="e">
        <f t="shared" si="3"/>
        <v>#N/A</v>
      </c>
    </row>
    <row r="48" spans="1:14" s="108" customFormat="1">
      <c r="A48" s="187"/>
      <c r="B48" s="188"/>
      <c r="C48" s="188"/>
      <c r="D48" s="188"/>
      <c r="E48" s="189"/>
      <c r="F48" s="189"/>
      <c r="G48" s="164">
        <f t="shared" si="4"/>
        <v>0</v>
      </c>
      <c r="H48" s="190"/>
      <c r="I48" s="190"/>
      <c r="M48" s="171" t="e">
        <f t="shared" si="2"/>
        <v>#N/A</v>
      </c>
      <c r="N48" s="171" t="e">
        <f t="shared" si="3"/>
        <v>#N/A</v>
      </c>
    </row>
    <row r="49" spans="1:14" s="108" customFormat="1">
      <c r="A49" s="187"/>
      <c r="B49" s="188"/>
      <c r="C49" s="188"/>
      <c r="D49" s="188"/>
      <c r="E49" s="189"/>
      <c r="F49" s="189"/>
      <c r="G49" s="164">
        <f t="shared" si="4"/>
        <v>0</v>
      </c>
      <c r="H49" s="190"/>
      <c r="I49" s="190"/>
      <c r="M49" s="171" t="e">
        <f t="shared" si="2"/>
        <v>#N/A</v>
      </c>
      <c r="N49" s="171" t="e">
        <f t="shared" si="3"/>
        <v>#N/A</v>
      </c>
    </row>
    <row r="50" spans="1:14" s="108" customFormat="1">
      <c r="A50" s="187"/>
      <c r="B50" s="188"/>
      <c r="C50" s="188"/>
      <c r="D50" s="188"/>
      <c r="E50" s="189"/>
      <c r="F50" s="189"/>
      <c r="G50" s="164">
        <f t="shared" si="4"/>
        <v>0</v>
      </c>
      <c r="H50" s="190"/>
      <c r="I50" s="190"/>
      <c r="M50" s="171" t="e">
        <f t="shared" si="2"/>
        <v>#N/A</v>
      </c>
      <c r="N50" s="171" t="e">
        <f t="shared" si="3"/>
        <v>#N/A</v>
      </c>
    </row>
    <row r="51" spans="1:14" s="108" customFormat="1">
      <c r="A51" s="187"/>
      <c r="B51" s="188"/>
      <c r="C51" s="188"/>
      <c r="D51" s="188"/>
      <c r="E51" s="189"/>
      <c r="F51" s="189"/>
      <c r="G51" s="164">
        <f t="shared" ref="G51:G114" si="5">E51*F51</f>
        <v>0</v>
      </c>
      <c r="H51" s="190"/>
      <c r="I51" s="190"/>
      <c r="M51" s="171" t="e">
        <f t="shared" si="2"/>
        <v>#N/A</v>
      </c>
      <c r="N51" s="171" t="e">
        <f t="shared" si="3"/>
        <v>#N/A</v>
      </c>
    </row>
    <row r="52" spans="1:14" s="108" customFormat="1">
      <c r="A52" s="187"/>
      <c r="B52" s="188"/>
      <c r="C52" s="188"/>
      <c r="D52" s="188"/>
      <c r="E52" s="189"/>
      <c r="F52" s="189"/>
      <c r="G52" s="164">
        <f t="shared" si="5"/>
        <v>0</v>
      </c>
      <c r="H52" s="190"/>
      <c r="I52" s="190"/>
      <c r="M52" s="171" t="e">
        <f t="shared" si="2"/>
        <v>#N/A</v>
      </c>
      <c r="N52" s="171" t="e">
        <f t="shared" si="3"/>
        <v>#N/A</v>
      </c>
    </row>
    <row r="53" spans="1:14" s="108" customFormat="1">
      <c r="A53" s="187"/>
      <c r="B53" s="188"/>
      <c r="C53" s="188"/>
      <c r="D53" s="188"/>
      <c r="E53" s="189"/>
      <c r="F53" s="189"/>
      <c r="G53" s="164">
        <f t="shared" si="5"/>
        <v>0</v>
      </c>
      <c r="H53" s="190"/>
      <c r="I53" s="190"/>
      <c r="M53" s="171" t="e">
        <f t="shared" si="2"/>
        <v>#N/A</v>
      </c>
      <c r="N53" s="171" t="e">
        <f t="shared" si="3"/>
        <v>#N/A</v>
      </c>
    </row>
    <row r="54" spans="1:14" s="108" customFormat="1">
      <c r="A54" s="187"/>
      <c r="B54" s="188"/>
      <c r="C54" s="188"/>
      <c r="D54" s="188"/>
      <c r="E54" s="189"/>
      <c r="F54" s="189"/>
      <c r="G54" s="164">
        <f t="shared" si="5"/>
        <v>0</v>
      </c>
      <c r="H54" s="190"/>
      <c r="I54" s="190"/>
      <c r="M54" s="171" t="e">
        <f t="shared" si="2"/>
        <v>#N/A</v>
      </c>
      <c r="N54" s="171" t="e">
        <f t="shared" si="3"/>
        <v>#N/A</v>
      </c>
    </row>
    <row r="55" spans="1:14" s="108" customFormat="1">
      <c r="A55" s="187"/>
      <c r="B55" s="188"/>
      <c r="C55" s="188"/>
      <c r="D55" s="188"/>
      <c r="E55" s="189"/>
      <c r="F55" s="189"/>
      <c r="G55" s="164">
        <f t="shared" si="5"/>
        <v>0</v>
      </c>
      <c r="H55" s="190"/>
      <c r="I55" s="190"/>
      <c r="M55" s="171" t="e">
        <f t="shared" ref="M55:M86" si="6">IF(OR(E55&lt;=VLOOKUP(A55,$L$6:$N$13,2,FALSE),VLOOKUP(A55,$L$6:$N$13,3,FALSE)&lt;&gt;"／台"),E55,VLOOKUP(A55,$L$6:$N$13,2,FALSE))</f>
        <v>#N/A</v>
      </c>
      <c r="N55" s="171" t="e">
        <f t="shared" si="3"/>
        <v>#N/A</v>
      </c>
    </row>
    <row r="56" spans="1:14" s="108" customFormat="1">
      <c r="A56" s="187"/>
      <c r="B56" s="188"/>
      <c r="C56" s="188"/>
      <c r="D56" s="188"/>
      <c r="E56" s="189"/>
      <c r="F56" s="189"/>
      <c r="G56" s="164">
        <f t="shared" si="5"/>
        <v>0</v>
      </c>
      <c r="H56" s="190"/>
      <c r="I56" s="190"/>
      <c r="M56" s="171" t="e">
        <f t="shared" si="6"/>
        <v>#N/A</v>
      </c>
      <c r="N56" s="171" t="e">
        <f t="shared" si="3"/>
        <v>#N/A</v>
      </c>
    </row>
    <row r="57" spans="1:14" s="108" customFormat="1">
      <c r="A57" s="187"/>
      <c r="B57" s="188"/>
      <c r="C57" s="188"/>
      <c r="D57" s="188"/>
      <c r="E57" s="189"/>
      <c r="F57" s="189"/>
      <c r="G57" s="164">
        <f t="shared" si="5"/>
        <v>0</v>
      </c>
      <c r="H57" s="190"/>
      <c r="I57" s="190"/>
      <c r="M57" s="171" t="e">
        <f t="shared" si="6"/>
        <v>#N/A</v>
      </c>
      <c r="N57" s="171" t="e">
        <f t="shared" si="3"/>
        <v>#N/A</v>
      </c>
    </row>
    <row r="58" spans="1:14" s="108" customFormat="1">
      <c r="A58" s="187"/>
      <c r="B58" s="188"/>
      <c r="C58" s="188"/>
      <c r="D58" s="188"/>
      <c r="E58" s="189"/>
      <c r="F58" s="189"/>
      <c r="G58" s="164">
        <f t="shared" si="5"/>
        <v>0</v>
      </c>
      <c r="H58" s="190"/>
      <c r="I58" s="190"/>
      <c r="M58" s="171" t="e">
        <f t="shared" si="6"/>
        <v>#N/A</v>
      </c>
      <c r="N58" s="171" t="e">
        <f t="shared" si="3"/>
        <v>#N/A</v>
      </c>
    </row>
    <row r="59" spans="1:14" s="108" customFormat="1">
      <c r="A59" s="187"/>
      <c r="B59" s="188"/>
      <c r="C59" s="188"/>
      <c r="D59" s="188"/>
      <c r="E59" s="189"/>
      <c r="F59" s="189"/>
      <c r="G59" s="164">
        <f t="shared" si="5"/>
        <v>0</v>
      </c>
      <c r="H59" s="190"/>
      <c r="I59" s="190"/>
      <c r="M59" s="171" t="e">
        <f t="shared" si="6"/>
        <v>#N/A</v>
      </c>
      <c r="N59" s="171" t="e">
        <f t="shared" si="3"/>
        <v>#N/A</v>
      </c>
    </row>
    <row r="60" spans="1:14" s="108" customFormat="1">
      <c r="A60" s="187"/>
      <c r="B60" s="188"/>
      <c r="C60" s="188"/>
      <c r="D60" s="188"/>
      <c r="E60" s="189"/>
      <c r="F60" s="189"/>
      <c r="G60" s="164">
        <f t="shared" si="5"/>
        <v>0</v>
      </c>
      <c r="H60" s="190"/>
      <c r="I60" s="190"/>
      <c r="M60" s="171" t="e">
        <f t="shared" si="6"/>
        <v>#N/A</v>
      </c>
      <c r="N60" s="171" t="e">
        <f t="shared" si="3"/>
        <v>#N/A</v>
      </c>
    </row>
    <row r="61" spans="1:14" s="108" customFormat="1">
      <c r="A61" s="187"/>
      <c r="B61" s="188"/>
      <c r="C61" s="188"/>
      <c r="D61" s="188"/>
      <c r="E61" s="189"/>
      <c r="F61" s="189"/>
      <c r="G61" s="164">
        <f t="shared" si="5"/>
        <v>0</v>
      </c>
      <c r="H61" s="190"/>
      <c r="I61" s="190"/>
      <c r="M61" s="171" t="e">
        <f t="shared" si="6"/>
        <v>#N/A</v>
      </c>
      <c r="N61" s="171" t="e">
        <f t="shared" si="3"/>
        <v>#N/A</v>
      </c>
    </row>
    <row r="62" spans="1:14" s="108" customFormat="1">
      <c r="A62" s="187"/>
      <c r="B62" s="188"/>
      <c r="C62" s="188"/>
      <c r="D62" s="188"/>
      <c r="E62" s="189"/>
      <c r="F62" s="189"/>
      <c r="G62" s="164">
        <f t="shared" si="5"/>
        <v>0</v>
      </c>
      <c r="H62" s="190"/>
      <c r="I62" s="190"/>
      <c r="M62" s="171" t="e">
        <f t="shared" si="6"/>
        <v>#N/A</v>
      </c>
      <c r="N62" s="171" t="e">
        <f t="shared" si="3"/>
        <v>#N/A</v>
      </c>
    </row>
    <row r="63" spans="1:14" s="108" customFormat="1">
      <c r="A63" s="187"/>
      <c r="B63" s="188"/>
      <c r="C63" s="188"/>
      <c r="D63" s="188"/>
      <c r="E63" s="189"/>
      <c r="F63" s="189"/>
      <c r="G63" s="164">
        <f t="shared" si="5"/>
        <v>0</v>
      </c>
      <c r="H63" s="190"/>
      <c r="I63" s="190"/>
      <c r="M63" s="171" t="e">
        <f t="shared" si="6"/>
        <v>#N/A</v>
      </c>
      <c r="N63" s="171" t="e">
        <f t="shared" si="3"/>
        <v>#N/A</v>
      </c>
    </row>
    <row r="64" spans="1:14" s="108" customFormat="1">
      <c r="A64" s="187"/>
      <c r="B64" s="188"/>
      <c r="C64" s="188"/>
      <c r="D64" s="188"/>
      <c r="E64" s="189"/>
      <c r="F64" s="189"/>
      <c r="G64" s="164">
        <f t="shared" si="5"/>
        <v>0</v>
      </c>
      <c r="H64" s="190"/>
      <c r="I64" s="190"/>
      <c r="M64" s="171" t="e">
        <f t="shared" si="6"/>
        <v>#N/A</v>
      </c>
      <c r="N64" s="171" t="e">
        <f t="shared" si="3"/>
        <v>#N/A</v>
      </c>
    </row>
    <row r="65" spans="1:14" s="108" customFormat="1">
      <c r="A65" s="187"/>
      <c r="B65" s="188"/>
      <c r="C65" s="188"/>
      <c r="D65" s="188"/>
      <c r="E65" s="189"/>
      <c r="F65" s="189"/>
      <c r="G65" s="164">
        <f t="shared" si="5"/>
        <v>0</v>
      </c>
      <c r="H65" s="190"/>
      <c r="I65" s="190"/>
      <c r="M65" s="171" t="e">
        <f t="shared" si="6"/>
        <v>#N/A</v>
      </c>
      <c r="N65" s="171" t="e">
        <f t="shared" si="3"/>
        <v>#N/A</v>
      </c>
    </row>
    <row r="66" spans="1:14" s="108" customFormat="1">
      <c r="A66" s="187"/>
      <c r="B66" s="188"/>
      <c r="C66" s="188"/>
      <c r="D66" s="188"/>
      <c r="E66" s="189"/>
      <c r="F66" s="189"/>
      <c r="G66" s="164">
        <f t="shared" si="5"/>
        <v>0</v>
      </c>
      <c r="H66" s="190"/>
      <c r="I66" s="190"/>
      <c r="M66" s="171" t="e">
        <f t="shared" si="6"/>
        <v>#N/A</v>
      </c>
      <c r="N66" s="171" t="e">
        <f t="shared" si="3"/>
        <v>#N/A</v>
      </c>
    </row>
    <row r="67" spans="1:14" s="108" customFormat="1">
      <c r="A67" s="187"/>
      <c r="B67" s="188"/>
      <c r="C67" s="188"/>
      <c r="D67" s="188"/>
      <c r="E67" s="189"/>
      <c r="F67" s="189"/>
      <c r="G67" s="164">
        <f t="shared" si="5"/>
        <v>0</v>
      </c>
      <c r="H67" s="190"/>
      <c r="I67" s="190"/>
      <c r="M67" s="171" t="e">
        <f t="shared" si="6"/>
        <v>#N/A</v>
      </c>
      <c r="N67" s="171" t="e">
        <f t="shared" si="3"/>
        <v>#N/A</v>
      </c>
    </row>
    <row r="68" spans="1:14" s="108" customFormat="1">
      <c r="A68" s="187"/>
      <c r="B68" s="188"/>
      <c r="C68" s="188"/>
      <c r="D68" s="188"/>
      <c r="E68" s="189"/>
      <c r="F68" s="189"/>
      <c r="G68" s="164">
        <f t="shared" si="5"/>
        <v>0</v>
      </c>
      <c r="H68" s="190"/>
      <c r="I68" s="190"/>
      <c r="M68" s="171" t="e">
        <f t="shared" si="6"/>
        <v>#N/A</v>
      </c>
      <c r="N68" s="171" t="e">
        <f t="shared" si="3"/>
        <v>#N/A</v>
      </c>
    </row>
    <row r="69" spans="1:14" s="108" customFormat="1">
      <c r="A69" s="187"/>
      <c r="B69" s="188"/>
      <c r="C69" s="188"/>
      <c r="D69" s="188"/>
      <c r="E69" s="189"/>
      <c r="F69" s="189"/>
      <c r="G69" s="164">
        <f t="shared" si="5"/>
        <v>0</v>
      </c>
      <c r="H69" s="190"/>
      <c r="I69" s="190"/>
      <c r="M69" s="171" t="e">
        <f t="shared" si="6"/>
        <v>#N/A</v>
      </c>
      <c r="N69" s="171" t="e">
        <f t="shared" si="3"/>
        <v>#N/A</v>
      </c>
    </row>
    <row r="70" spans="1:14" s="108" customFormat="1">
      <c r="A70" s="187"/>
      <c r="B70" s="188"/>
      <c r="C70" s="188"/>
      <c r="D70" s="188"/>
      <c r="E70" s="189"/>
      <c r="F70" s="189"/>
      <c r="G70" s="164">
        <f t="shared" si="5"/>
        <v>0</v>
      </c>
      <c r="H70" s="190"/>
      <c r="I70" s="190"/>
      <c r="M70" s="171" t="e">
        <f t="shared" si="6"/>
        <v>#N/A</v>
      </c>
      <c r="N70" s="171" t="e">
        <f t="shared" si="3"/>
        <v>#N/A</v>
      </c>
    </row>
    <row r="71" spans="1:14" s="108" customFormat="1">
      <c r="A71" s="187"/>
      <c r="B71" s="188"/>
      <c r="C71" s="188"/>
      <c r="D71" s="188"/>
      <c r="E71" s="189"/>
      <c r="F71" s="189"/>
      <c r="G71" s="164">
        <f t="shared" si="5"/>
        <v>0</v>
      </c>
      <c r="H71" s="190"/>
      <c r="I71" s="190"/>
      <c r="M71" s="171" t="e">
        <f t="shared" si="6"/>
        <v>#N/A</v>
      </c>
      <c r="N71" s="171" t="e">
        <f t="shared" si="3"/>
        <v>#N/A</v>
      </c>
    </row>
    <row r="72" spans="1:14" s="108" customFormat="1">
      <c r="A72" s="187"/>
      <c r="B72" s="188"/>
      <c r="C72" s="188"/>
      <c r="D72" s="188"/>
      <c r="E72" s="189"/>
      <c r="F72" s="189"/>
      <c r="G72" s="164">
        <f t="shared" si="5"/>
        <v>0</v>
      </c>
      <c r="H72" s="190"/>
      <c r="I72" s="190"/>
      <c r="M72" s="171" t="e">
        <f t="shared" si="6"/>
        <v>#N/A</v>
      </c>
      <c r="N72" s="171" t="e">
        <f t="shared" si="3"/>
        <v>#N/A</v>
      </c>
    </row>
    <row r="73" spans="1:14" s="108" customFormat="1">
      <c r="A73" s="187"/>
      <c r="B73" s="188"/>
      <c r="C73" s="188"/>
      <c r="D73" s="188"/>
      <c r="E73" s="189"/>
      <c r="F73" s="189"/>
      <c r="G73" s="164">
        <f t="shared" si="5"/>
        <v>0</v>
      </c>
      <c r="H73" s="190"/>
      <c r="I73" s="190"/>
      <c r="M73" s="171" t="e">
        <f t="shared" si="6"/>
        <v>#N/A</v>
      </c>
      <c r="N73" s="171" t="e">
        <f t="shared" si="3"/>
        <v>#N/A</v>
      </c>
    </row>
    <row r="74" spans="1:14" s="108" customFormat="1">
      <c r="A74" s="187"/>
      <c r="B74" s="188"/>
      <c r="C74" s="188"/>
      <c r="D74" s="188"/>
      <c r="E74" s="189"/>
      <c r="F74" s="189"/>
      <c r="G74" s="164">
        <f t="shared" si="5"/>
        <v>0</v>
      </c>
      <c r="H74" s="190"/>
      <c r="I74" s="190"/>
      <c r="M74" s="171" t="e">
        <f t="shared" si="6"/>
        <v>#N/A</v>
      </c>
      <c r="N74" s="171" t="e">
        <f t="shared" si="3"/>
        <v>#N/A</v>
      </c>
    </row>
    <row r="75" spans="1:14" s="108" customFormat="1">
      <c r="A75" s="187"/>
      <c r="B75" s="188"/>
      <c r="C75" s="188"/>
      <c r="D75" s="188"/>
      <c r="E75" s="189"/>
      <c r="F75" s="189"/>
      <c r="G75" s="164">
        <f t="shared" si="5"/>
        <v>0</v>
      </c>
      <c r="H75" s="190"/>
      <c r="I75" s="190"/>
      <c r="M75" s="171" t="e">
        <f t="shared" si="6"/>
        <v>#N/A</v>
      </c>
      <c r="N75" s="171" t="e">
        <f t="shared" si="3"/>
        <v>#N/A</v>
      </c>
    </row>
    <row r="76" spans="1:14" s="108" customFormat="1">
      <c r="A76" s="187"/>
      <c r="B76" s="188"/>
      <c r="C76" s="188"/>
      <c r="D76" s="188"/>
      <c r="E76" s="189"/>
      <c r="F76" s="189"/>
      <c r="G76" s="164">
        <f t="shared" si="5"/>
        <v>0</v>
      </c>
      <c r="H76" s="190"/>
      <c r="I76" s="190"/>
      <c r="M76" s="171" t="e">
        <f t="shared" si="6"/>
        <v>#N/A</v>
      </c>
      <c r="N76" s="171" t="e">
        <f t="shared" si="3"/>
        <v>#N/A</v>
      </c>
    </row>
    <row r="77" spans="1:14" s="108" customFormat="1">
      <c r="A77" s="187"/>
      <c r="B77" s="188"/>
      <c r="C77" s="188"/>
      <c r="D77" s="188"/>
      <c r="E77" s="189"/>
      <c r="F77" s="189"/>
      <c r="G77" s="164">
        <f t="shared" si="5"/>
        <v>0</v>
      </c>
      <c r="H77" s="190"/>
      <c r="I77" s="190"/>
      <c r="M77" s="171" t="e">
        <f t="shared" si="6"/>
        <v>#N/A</v>
      </c>
      <c r="N77" s="171" t="e">
        <f t="shared" si="3"/>
        <v>#N/A</v>
      </c>
    </row>
    <row r="78" spans="1:14" s="108" customFormat="1">
      <c r="A78" s="187"/>
      <c r="B78" s="188"/>
      <c r="C78" s="188"/>
      <c r="D78" s="188"/>
      <c r="E78" s="189"/>
      <c r="F78" s="189"/>
      <c r="G78" s="164">
        <f t="shared" si="5"/>
        <v>0</v>
      </c>
      <c r="H78" s="190"/>
      <c r="I78" s="190"/>
      <c r="M78" s="171" t="e">
        <f t="shared" si="6"/>
        <v>#N/A</v>
      </c>
      <c r="N78" s="171" t="e">
        <f t="shared" si="3"/>
        <v>#N/A</v>
      </c>
    </row>
    <row r="79" spans="1:14" s="108" customFormat="1">
      <c r="A79" s="187"/>
      <c r="B79" s="188"/>
      <c r="C79" s="188"/>
      <c r="D79" s="188"/>
      <c r="E79" s="189"/>
      <c r="F79" s="189"/>
      <c r="G79" s="164">
        <f t="shared" si="5"/>
        <v>0</v>
      </c>
      <c r="H79" s="190"/>
      <c r="I79" s="190"/>
      <c r="M79" s="171" t="e">
        <f t="shared" si="6"/>
        <v>#N/A</v>
      </c>
      <c r="N79" s="171" t="e">
        <f t="shared" si="3"/>
        <v>#N/A</v>
      </c>
    </row>
    <row r="80" spans="1:14" s="108" customFormat="1">
      <c r="A80" s="187"/>
      <c r="B80" s="188"/>
      <c r="C80" s="188"/>
      <c r="D80" s="188"/>
      <c r="E80" s="189"/>
      <c r="F80" s="189"/>
      <c r="G80" s="164">
        <f t="shared" si="5"/>
        <v>0</v>
      </c>
      <c r="H80" s="190"/>
      <c r="I80" s="190"/>
      <c r="M80" s="171" t="e">
        <f t="shared" si="6"/>
        <v>#N/A</v>
      </c>
      <c r="N80" s="171" t="e">
        <f t="shared" si="3"/>
        <v>#N/A</v>
      </c>
    </row>
    <row r="81" spans="1:14" s="108" customFormat="1">
      <c r="A81" s="187"/>
      <c r="B81" s="188"/>
      <c r="C81" s="188"/>
      <c r="D81" s="188"/>
      <c r="E81" s="189"/>
      <c r="F81" s="189"/>
      <c r="G81" s="164">
        <f t="shared" si="5"/>
        <v>0</v>
      </c>
      <c r="H81" s="190"/>
      <c r="I81" s="190"/>
      <c r="M81" s="171" t="e">
        <f t="shared" si="6"/>
        <v>#N/A</v>
      </c>
      <c r="N81" s="171" t="e">
        <f t="shared" si="3"/>
        <v>#N/A</v>
      </c>
    </row>
    <row r="82" spans="1:14" s="108" customFormat="1">
      <c r="A82" s="187"/>
      <c r="B82" s="188"/>
      <c r="C82" s="188"/>
      <c r="D82" s="188"/>
      <c r="E82" s="189"/>
      <c r="F82" s="189"/>
      <c r="G82" s="164">
        <f t="shared" si="5"/>
        <v>0</v>
      </c>
      <c r="H82" s="190"/>
      <c r="I82" s="190"/>
      <c r="M82" s="171" t="e">
        <f t="shared" si="6"/>
        <v>#N/A</v>
      </c>
      <c r="N82" s="171" t="e">
        <f t="shared" si="3"/>
        <v>#N/A</v>
      </c>
    </row>
    <row r="83" spans="1:14" s="108" customFormat="1">
      <c r="A83" s="187"/>
      <c r="B83" s="188"/>
      <c r="C83" s="188"/>
      <c r="D83" s="188"/>
      <c r="E83" s="189"/>
      <c r="F83" s="189"/>
      <c r="G83" s="164">
        <f t="shared" si="5"/>
        <v>0</v>
      </c>
      <c r="H83" s="190"/>
      <c r="I83" s="190"/>
      <c r="M83" s="171" t="e">
        <f t="shared" si="6"/>
        <v>#N/A</v>
      </c>
      <c r="N83" s="171" t="e">
        <f t="shared" si="3"/>
        <v>#N/A</v>
      </c>
    </row>
    <row r="84" spans="1:14" s="108" customFormat="1">
      <c r="A84" s="187"/>
      <c r="B84" s="188"/>
      <c r="C84" s="188"/>
      <c r="D84" s="188"/>
      <c r="E84" s="189"/>
      <c r="F84" s="189"/>
      <c r="G84" s="164">
        <f t="shared" si="5"/>
        <v>0</v>
      </c>
      <c r="H84" s="190"/>
      <c r="I84" s="190"/>
      <c r="M84" s="171" t="e">
        <f t="shared" si="6"/>
        <v>#N/A</v>
      </c>
      <c r="N84" s="171" t="e">
        <f t="shared" si="3"/>
        <v>#N/A</v>
      </c>
    </row>
    <row r="85" spans="1:14" s="108" customFormat="1">
      <c r="A85" s="187"/>
      <c r="B85" s="188"/>
      <c r="C85" s="188"/>
      <c r="D85" s="188"/>
      <c r="E85" s="189"/>
      <c r="F85" s="189"/>
      <c r="G85" s="164">
        <f t="shared" si="5"/>
        <v>0</v>
      </c>
      <c r="H85" s="190"/>
      <c r="I85" s="190"/>
      <c r="M85" s="171" t="e">
        <f t="shared" si="6"/>
        <v>#N/A</v>
      </c>
      <c r="N85" s="171" t="e">
        <f t="shared" si="3"/>
        <v>#N/A</v>
      </c>
    </row>
    <row r="86" spans="1:14" s="108" customFormat="1">
      <c r="A86" s="187"/>
      <c r="B86" s="188"/>
      <c r="C86" s="188"/>
      <c r="D86" s="188"/>
      <c r="E86" s="189"/>
      <c r="F86" s="189"/>
      <c r="G86" s="164">
        <f t="shared" si="5"/>
        <v>0</v>
      </c>
      <c r="H86" s="190"/>
      <c r="I86" s="190"/>
      <c r="M86" s="171" t="e">
        <f t="shared" si="6"/>
        <v>#N/A</v>
      </c>
      <c r="N86" s="171" t="e">
        <f t="shared" si="3"/>
        <v>#N/A</v>
      </c>
    </row>
    <row r="87" spans="1:14" s="108" customFormat="1">
      <c r="A87" s="187"/>
      <c r="B87" s="188"/>
      <c r="C87" s="188"/>
      <c r="D87" s="188"/>
      <c r="E87" s="189"/>
      <c r="F87" s="189"/>
      <c r="G87" s="164">
        <f t="shared" si="5"/>
        <v>0</v>
      </c>
      <c r="H87" s="190"/>
      <c r="I87" s="190"/>
      <c r="M87" s="171" t="e">
        <f t="shared" ref="M87:M118" si="7">IF(OR(E87&lt;=VLOOKUP(A87,$L$6:$N$13,2,FALSE),VLOOKUP(A87,$L$6:$N$13,3,FALSE)&lt;&gt;"／台"),E87,VLOOKUP(A87,$L$6:$N$13,2,FALSE))</f>
        <v>#N/A</v>
      </c>
      <c r="N87" s="171" t="e">
        <f t="shared" ref="N87:N132" si="8">M87*F87</f>
        <v>#N/A</v>
      </c>
    </row>
    <row r="88" spans="1:14" s="108" customFormat="1">
      <c r="A88" s="187"/>
      <c r="B88" s="188"/>
      <c r="C88" s="188"/>
      <c r="D88" s="188"/>
      <c r="E88" s="189"/>
      <c r="F88" s="189"/>
      <c r="G88" s="164">
        <f t="shared" si="5"/>
        <v>0</v>
      </c>
      <c r="H88" s="190"/>
      <c r="I88" s="190"/>
      <c r="M88" s="171" t="e">
        <f t="shared" si="7"/>
        <v>#N/A</v>
      </c>
      <c r="N88" s="171" t="e">
        <f t="shared" si="8"/>
        <v>#N/A</v>
      </c>
    </row>
    <row r="89" spans="1:14" s="108" customFormat="1">
      <c r="A89" s="187"/>
      <c r="B89" s="188"/>
      <c r="C89" s="188"/>
      <c r="D89" s="188"/>
      <c r="E89" s="189"/>
      <c r="F89" s="189"/>
      <c r="G89" s="164">
        <f t="shared" si="5"/>
        <v>0</v>
      </c>
      <c r="H89" s="190"/>
      <c r="I89" s="190"/>
      <c r="M89" s="171" t="e">
        <f t="shared" si="7"/>
        <v>#N/A</v>
      </c>
      <c r="N89" s="171" t="e">
        <f t="shared" si="8"/>
        <v>#N/A</v>
      </c>
    </row>
    <row r="90" spans="1:14" s="108" customFormat="1">
      <c r="A90" s="187"/>
      <c r="B90" s="188"/>
      <c r="C90" s="188"/>
      <c r="D90" s="188"/>
      <c r="E90" s="189"/>
      <c r="F90" s="189"/>
      <c r="G90" s="164">
        <f t="shared" si="5"/>
        <v>0</v>
      </c>
      <c r="H90" s="190"/>
      <c r="I90" s="190"/>
      <c r="M90" s="171" t="e">
        <f t="shared" si="7"/>
        <v>#N/A</v>
      </c>
      <c r="N90" s="171" t="e">
        <f t="shared" si="8"/>
        <v>#N/A</v>
      </c>
    </row>
    <row r="91" spans="1:14" s="108" customFormat="1">
      <c r="A91" s="187"/>
      <c r="B91" s="188"/>
      <c r="C91" s="188"/>
      <c r="D91" s="188"/>
      <c r="E91" s="189"/>
      <c r="F91" s="189"/>
      <c r="G91" s="164">
        <f t="shared" si="5"/>
        <v>0</v>
      </c>
      <c r="H91" s="190"/>
      <c r="I91" s="190"/>
      <c r="M91" s="171" t="e">
        <f t="shared" si="7"/>
        <v>#N/A</v>
      </c>
      <c r="N91" s="171" t="e">
        <f t="shared" si="8"/>
        <v>#N/A</v>
      </c>
    </row>
    <row r="92" spans="1:14" s="108" customFormat="1">
      <c r="A92" s="187"/>
      <c r="B92" s="188"/>
      <c r="C92" s="188"/>
      <c r="D92" s="188"/>
      <c r="E92" s="189"/>
      <c r="F92" s="189"/>
      <c r="G92" s="164">
        <f t="shared" si="5"/>
        <v>0</v>
      </c>
      <c r="H92" s="190"/>
      <c r="I92" s="190"/>
      <c r="M92" s="171" t="e">
        <f t="shared" si="7"/>
        <v>#N/A</v>
      </c>
      <c r="N92" s="171" t="e">
        <f t="shared" si="8"/>
        <v>#N/A</v>
      </c>
    </row>
    <row r="93" spans="1:14" s="108" customFormat="1">
      <c r="A93" s="187"/>
      <c r="B93" s="188"/>
      <c r="C93" s="188"/>
      <c r="D93" s="188"/>
      <c r="E93" s="189"/>
      <c r="F93" s="189"/>
      <c r="G93" s="164">
        <f t="shared" si="5"/>
        <v>0</v>
      </c>
      <c r="H93" s="190"/>
      <c r="I93" s="190"/>
      <c r="M93" s="171" t="e">
        <f t="shared" si="7"/>
        <v>#N/A</v>
      </c>
      <c r="N93" s="171" t="e">
        <f t="shared" si="8"/>
        <v>#N/A</v>
      </c>
    </row>
    <row r="94" spans="1:14" s="108" customFormat="1">
      <c r="A94" s="187"/>
      <c r="B94" s="188"/>
      <c r="C94" s="188"/>
      <c r="D94" s="188"/>
      <c r="E94" s="189"/>
      <c r="F94" s="189"/>
      <c r="G94" s="164">
        <f t="shared" si="5"/>
        <v>0</v>
      </c>
      <c r="H94" s="190"/>
      <c r="I94" s="190"/>
      <c r="M94" s="171" t="e">
        <f t="shared" si="7"/>
        <v>#N/A</v>
      </c>
      <c r="N94" s="171" t="e">
        <f t="shared" si="8"/>
        <v>#N/A</v>
      </c>
    </row>
    <row r="95" spans="1:14" s="108" customFormat="1">
      <c r="A95" s="187"/>
      <c r="B95" s="188"/>
      <c r="C95" s="188"/>
      <c r="D95" s="188"/>
      <c r="E95" s="189"/>
      <c r="F95" s="189"/>
      <c r="G95" s="164">
        <f t="shared" si="5"/>
        <v>0</v>
      </c>
      <c r="H95" s="190"/>
      <c r="I95" s="190"/>
      <c r="M95" s="171" t="e">
        <f t="shared" si="7"/>
        <v>#N/A</v>
      </c>
      <c r="N95" s="171" t="e">
        <f t="shared" si="8"/>
        <v>#N/A</v>
      </c>
    </row>
    <row r="96" spans="1:14" s="108" customFormat="1">
      <c r="A96" s="187"/>
      <c r="B96" s="188"/>
      <c r="C96" s="188"/>
      <c r="D96" s="188"/>
      <c r="E96" s="189"/>
      <c r="F96" s="189"/>
      <c r="G96" s="164">
        <f t="shared" si="5"/>
        <v>0</v>
      </c>
      <c r="H96" s="190"/>
      <c r="I96" s="190"/>
      <c r="M96" s="171" t="e">
        <f t="shared" si="7"/>
        <v>#N/A</v>
      </c>
      <c r="N96" s="171" t="e">
        <f t="shared" si="8"/>
        <v>#N/A</v>
      </c>
    </row>
    <row r="97" spans="1:14" s="108" customFormat="1">
      <c r="A97" s="187"/>
      <c r="B97" s="188"/>
      <c r="C97" s="188"/>
      <c r="D97" s="188"/>
      <c r="E97" s="189"/>
      <c r="F97" s="189"/>
      <c r="G97" s="164">
        <f t="shared" si="5"/>
        <v>0</v>
      </c>
      <c r="H97" s="190"/>
      <c r="I97" s="190"/>
      <c r="M97" s="171" t="e">
        <f t="shared" si="7"/>
        <v>#N/A</v>
      </c>
      <c r="N97" s="171" t="e">
        <f t="shared" si="8"/>
        <v>#N/A</v>
      </c>
    </row>
    <row r="98" spans="1:14" s="108" customFormat="1">
      <c r="A98" s="187"/>
      <c r="B98" s="188"/>
      <c r="C98" s="188"/>
      <c r="D98" s="188"/>
      <c r="E98" s="189"/>
      <c r="F98" s="189"/>
      <c r="G98" s="164">
        <f t="shared" si="5"/>
        <v>0</v>
      </c>
      <c r="H98" s="190"/>
      <c r="I98" s="190"/>
      <c r="M98" s="171" t="e">
        <f t="shared" si="7"/>
        <v>#N/A</v>
      </c>
      <c r="N98" s="171" t="e">
        <f t="shared" si="8"/>
        <v>#N/A</v>
      </c>
    </row>
    <row r="99" spans="1:14" s="108" customFormat="1">
      <c r="A99" s="187"/>
      <c r="B99" s="188"/>
      <c r="C99" s="188"/>
      <c r="D99" s="188"/>
      <c r="E99" s="189"/>
      <c r="F99" s="189"/>
      <c r="G99" s="164">
        <f t="shared" si="5"/>
        <v>0</v>
      </c>
      <c r="H99" s="190"/>
      <c r="I99" s="190"/>
      <c r="M99" s="171" t="e">
        <f t="shared" si="7"/>
        <v>#N/A</v>
      </c>
      <c r="N99" s="171" t="e">
        <f t="shared" si="8"/>
        <v>#N/A</v>
      </c>
    </row>
    <row r="100" spans="1:14" s="108" customFormat="1">
      <c r="A100" s="187"/>
      <c r="B100" s="188"/>
      <c r="C100" s="188"/>
      <c r="D100" s="188"/>
      <c r="E100" s="189"/>
      <c r="F100" s="189"/>
      <c r="G100" s="164">
        <f t="shared" si="5"/>
        <v>0</v>
      </c>
      <c r="H100" s="190"/>
      <c r="I100" s="190"/>
      <c r="M100" s="171" t="e">
        <f t="shared" si="7"/>
        <v>#N/A</v>
      </c>
      <c r="N100" s="171" t="e">
        <f t="shared" si="8"/>
        <v>#N/A</v>
      </c>
    </row>
    <row r="101" spans="1:14" s="108" customFormat="1">
      <c r="A101" s="187"/>
      <c r="B101" s="188"/>
      <c r="C101" s="188"/>
      <c r="D101" s="188"/>
      <c r="E101" s="189"/>
      <c r="F101" s="189"/>
      <c r="G101" s="164">
        <f t="shared" si="5"/>
        <v>0</v>
      </c>
      <c r="H101" s="190"/>
      <c r="I101" s="190"/>
      <c r="M101" s="171" t="e">
        <f t="shared" si="7"/>
        <v>#N/A</v>
      </c>
      <c r="N101" s="171" t="e">
        <f t="shared" si="8"/>
        <v>#N/A</v>
      </c>
    </row>
    <row r="102" spans="1:14" s="108" customFormat="1">
      <c r="A102" s="187"/>
      <c r="B102" s="188"/>
      <c r="C102" s="188"/>
      <c r="D102" s="188"/>
      <c r="E102" s="189"/>
      <c r="F102" s="189"/>
      <c r="G102" s="164">
        <f t="shared" si="5"/>
        <v>0</v>
      </c>
      <c r="H102" s="190"/>
      <c r="I102" s="190"/>
      <c r="M102" s="171" t="e">
        <f t="shared" si="7"/>
        <v>#N/A</v>
      </c>
      <c r="N102" s="171" t="e">
        <f t="shared" si="8"/>
        <v>#N/A</v>
      </c>
    </row>
    <row r="103" spans="1:14" s="108" customFormat="1">
      <c r="A103" s="187"/>
      <c r="B103" s="188"/>
      <c r="C103" s="188"/>
      <c r="D103" s="188"/>
      <c r="E103" s="189"/>
      <c r="F103" s="189"/>
      <c r="G103" s="164">
        <f t="shared" si="5"/>
        <v>0</v>
      </c>
      <c r="H103" s="190"/>
      <c r="I103" s="190"/>
      <c r="M103" s="171" t="e">
        <f t="shared" si="7"/>
        <v>#N/A</v>
      </c>
      <c r="N103" s="171" t="e">
        <f t="shared" si="8"/>
        <v>#N/A</v>
      </c>
    </row>
    <row r="104" spans="1:14" s="108" customFormat="1">
      <c r="A104" s="187"/>
      <c r="B104" s="188"/>
      <c r="C104" s="188"/>
      <c r="D104" s="188"/>
      <c r="E104" s="189"/>
      <c r="F104" s="189"/>
      <c r="G104" s="164">
        <f t="shared" si="5"/>
        <v>0</v>
      </c>
      <c r="H104" s="190"/>
      <c r="I104" s="190"/>
      <c r="M104" s="171" t="e">
        <f t="shared" si="7"/>
        <v>#N/A</v>
      </c>
      <c r="N104" s="171" t="e">
        <f t="shared" si="8"/>
        <v>#N/A</v>
      </c>
    </row>
    <row r="105" spans="1:14" s="108" customFormat="1">
      <c r="A105" s="187"/>
      <c r="B105" s="188"/>
      <c r="C105" s="188"/>
      <c r="D105" s="188"/>
      <c r="E105" s="189"/>
      <c r="F105" s="189"/>
      <c r="G105" s="164">
        <f t="shared" si="5"/>
        <v>0</v>
      </c>
      <c r="H105" s="190"/>
      <c r="I105" s="190"/>
      <c r="M105" s="171" t="e">
        <f t="shared" si="7"/>
        <v>#N/A</v>
      </c>
      <c r="N105" s="171" t="e">
        <f t="shared" si="8"/>
        <v>#N/A</v>
      </c>
    </row>
    <row r="106" spans="1:14" s="108" customFormat="1">
      <c r="A106" s="187"/>
      <c r="B106" s="188"/>
      <c r="C106" s="188"/>
      <c r="D106" s="188"/>
      <c r="E106" s="189"/>
      <c r="F106" s="189"/>
      <c r="G106" s="164">
        <f t="shared" si="5"/>
        <v>0</v>
      </c>
      <c r="H106" s="190"/>
      <c r="I106" s="190"/>
      <c r="M106" s="171" t="e">
        <f t="shared" si="7"/>
        <v>#N/A</v>
      </c>
      <c r="N106" s="171" t="e">
        <f t="shared" si="8"/>
        <v>#N/A</v>
      </c>
    </row>
    <row r="107" spans="1:14" s="108" customFormat="1">
      <c r="A107" s="187"/>
      <c r="B107" s="188"/>
      <c r="C107" s="188"/>
      <c r="D107" s="188"/>
      <c r="E107" s="189"/>
      <c r="F107" s="189"/>
      <c r="G107" s="164">
        <f t="shared" si="5"/>
        <v>0</v>
      </c>
      <c r="H107" s="190"/>
      <c r="I107" s="190"/>
      <c r="M107" s="171" t="e">
        <f t="shared" si="7"/>
        <v>#N/A</v>
      </c>
      <c r="N107" s="171" t="e">
        <f t="shared" si="8"/>
        <v>#N/A</v>
      </c>
    </row>
    <row r="108" spans="1:14" s="108" customFormat="1">
      <c r="A108" s="187"/>
      <c r="B108" s="188"/>
      <c r="C108" s="188"/>
      <c r="D108" s="188"/>
      <c r="E108" s="189"/>
      <c r="F108" s="189"/>
      <c r="G108" s="164">
        <f t="shared" si="5"/>
        <v>0</v>
      </c>
      <c r="H108" s="190"/>
      <c r="I108" s="190"/>
      <c r="M108" s="171" t="e">
        <f t="shared" si="7"/>
        <v>#N/A</v>
      </c>
      <c r="N108" s="171" t="e">
        <f t="shared" si="8"/>
        <v>#N/A</v>
      </c>
    </row>
    <row r="109" spans="1:14" s="108" customFormat="1">
      <c r="A109" s="187"/>
      <c r="B109" s="188"/>
      <c r="C109" s="188"/>
      <c r="D109" s="188"/>
      <c r="E109" s="189"/>
      <c r="F109" s="189"/>
      <c r="G109" s="164">
        <f t="shared" si="5"/>
        <v>0</v>
      </c>
      <c r="H109" s="190"/>
      <c r="I109" s="190"/>
      <c r="M109" s="171" t="e">
        <f t="shared" si="7"/>
        <v>#N/A</v>
      </c>
      <c r="N109" s="171" t="e">
        <f t="shared" si="8"/>
        <v>#N/A</v>
      </c>
    </row>
    <row r="110" spans="1:14" s="108" customFormat="1">
      <c r="A110" s="187"/>
      <c r="B110" s="188"/>
      <c r="C110" s="188"/>
      <c r="D110" s="188"/>
      <c r="E110" s="189"/>
      <c r="F110" s="189"/>
      <c r="G110" s="164">
        <f t="shared" si="5"/>
        <v>0</v>
      </c>
      <c r="H110" s="190"/>
      <c r="I110" s="190"/>
      <c r="M110" s="171" t="e">
        <f t="shared" si="7"/>
        <v>#N/A</v>
      </c>
      <c r="N110" s="171" t="e">
        <f t="shared" si="8"/>
        <v>#N/A</v>
      </c>
    </row>
    <row r="111" spans="1:14" s="108" customFormat="1">
      <c r="A111" s="187"/>
      <c r="B111" s="188"/>
      <c r="C111" s="188"/>
      <c r="D111" s="188"/>
      <c r="E111" s="189"/>
      <c r="F111" s="189"/>
      <c r="G111" s="164">
        <f t="shared" si="5"/>
        <v>0</v>
      </c>
      <c r="H111" s="190"/>
      <c r="I111" s="190"/>
      <c r="M111" s="171" t="e">
        <f t="shared" si="7"/>
        <v>#N/A</v>
      </c>
      <c r="N111" s="171" t="e">
        <f t="shared" si="8"/>
        <v>#N/A</v>
      </c>
    </row>
    <row r="112" spans="1:14" s="108" customFormat="1">
      <c r="A112" s="187"/>
      <c r="B112" s="188"/>
      <c r="C112" s="188"/>
      <c r="D112" s="188"/>
      <c r="E112" s="189"/>
      <c r="F112" s="189"/>
      <c r="G112" s="164">
        <f t="shared" si="5"/>
        <v>0</v>
      </c>
      <c r="H112" s="190"/>
      <c r="I112" s="190"/>
      <c r="M112" s="171" t="e">
        <f t="shared" si="7"/>
        <v>#N/A</v>
      </c>
      <c r="N112" s="171" t="e">
        <f t="shared" si="8"/>
        <v>#N/A</v>
      </c>
    </row>
    <row r="113" spans="1:14" s="108" customFormat="1">
      <c r="A113" s="187"/>
      <c r="B113" s="188"/>
      <c r="C113" s="188"/>
      <c r="D113" s="188"/>
      <c r="E113" s="189"/>
      <c r="F113" s="189"/>
      <c r="G113" s="164">
        <f t="shared" si="5"/>
        <v>0</v>
      </c>
      <c r="H113" s="190"/>
      <c r="I113" s="190"/>
      <c r="M113" s="171" t="e">
        <f t="shared" si="7"/>
        <v>#N/A</v>
      </c>
      <c r="N113" s="171" t="e">
        <f t="shared" si="8"/>
        <v>#N/A</v>
      </c>
    </row>
    <row r="114" spans="1:14" s="108" customFormat="1">
      <c r="A114" s="187"/>
      <c r="B114" s="188"/>
      <c r="C114" s="188"/>
      <c r="D114" s="188"/>
      <c r="E114" s="189"/>
      <c r="F114" s="189"/>
      <c r="G114" s="164">
        <f t="shared" si="5"/>
        <v>0</v>
      </c>
      <c r="H114" s="190"/>
      <c r="I114" s="190"/>
      <c r="M114" s="171" t="e">
        <f t="shared" si="7"/>
        <v>#N/A</v>
      </c>
      <c r="N114" s="171" t="e">
        <f t="shared" si="8"/>
        <v>#N/A</v>
      </c>
    </row>
    <row r="115" spans="1:14" s="108" customFormat="1">
      <c r="A115" s="187"/>
      <c r="B115" s="188"/>
      <c r="C115" s="188"/>
      <c r="D115" s="188"/>
      <c r="E115" s="189"/>
      <c r="F115" s="189"/>
      <c r="G115" s="164">
        <f t="shared" ref="G115:G130" si="9">E115*F115</f>
        <v>0</v>
      </c>
      <c r="H115" s="190"/>
      <c r="I115" s="190"/>
      <c r="M115" s="171" t="e">
        <f t="shared" si="7"/>
        <v>#N/A</v>
      </c>
      <c r="N115" s="171" t="e">
        <f t="shared" si="8"/>
        <v>#N/A</v>
      </c>
    </row>
    <row r="116" spans="1:14" s="108" customFormat="1">
      <c r="A116" s="187"/>
      <c r="B116" s="188"/>
      <c r="C116" s="188"/>
      <c r="D116" s="188"/>
      <c r="E116" s="189"/>
      <c r="F116" s="189"/>
      <c r="G116" s="164">
        <f t="shared" si="9"/>
        <v>0</v>
      </c>
      <c r="H116" s="190"/>
      <c r="I116" s="190"/>
      <c r="M116" s="171" t="e">
        <f t="shared" si="7"/>
        <v>#N/A</v>
      </c>
      <c r="N116" s="171" t="e">
        <f t="shared" si="8"/>
        <v>#N/A</v>
      </c>
    </row>
    <row r="117" spans="1:14" s="108" customFormat="1">
      <c r="A117" s="187"/>
      <c r="B117" s="188"/>
      <c r="C117" s="188"/>
      <c r="D117" s="188"/>
      <c r="E117" s="189"/>
      <c r="F117" s="189"/>
      <c r="G117" s="164">
        <f t="shared" si="9"/>
        <v>0</v>
      </c>
      <c r="H117" s="190"/>
      <c r="I117" s="190"/>
      <c r="M117" s="171" t="e">
        <f t="shared" si="7"/>
        <v>#N/A</v>
      </c>
      <c r="N117" s="171" t="e">
        <f t="shared" si="8"/>
        <v>#N/A</v>
      </c>
    </row>
    <row r="118" spans="1:14" s="108" customFormat="1">
      <c r="A118" s="187"/>
      <c r="B118" s="188"/>
      <c r="C118" s="188"/>
      <c r="D118" s="188"/>
      <c r="E118" s="189"/>
      <c r="F118" s="189"/>
      <c r="G118" s="164">
        <f t="shared" si="9"/>
        <v>0</v>
      </c>
      <c r="H118" s="190"/>
      <c r="I118" s="190"/>
      <c r="M118" s="171" t="e">
        <f t="shared" si="7"/>
        <v>#N/A</v>
      </c>
      <c r="N118" s="171" t="e">
        <f t="shared" si="8"/>
        <v>#N/A</v>
      </c>
    </row>
    <row r="119" spans="1:14" s="108" customFormat="1">
      <c r="A119" s="187"/>
      <c r="B119" s="188"/>
      <c r="C119" s="188"/>
      <c r="D119" s="188"/>
      <c r="E119" s="189"/>
      <c r="F119" s="189"/>
      <c r="G119" s="164">
        <f t="shared" si="9"/>
        <v>0</v>
      </c>
      <c r="H119" s="190"/>
      <c r="I119" s="190"/>
      <c r="M119" s="171" t="e">
        <f t="shared" ref="M119:M132" si="10">IF(OR(E119&lt;=VLOOKUP(A119,$L$6:$N$13,2,FALSE),VLOOKUP(A119,$L$6:$N$13,3,FALSE)&lt;&gt;"／台"),E119,VLOOKUP(A119,$L$6:$N$13,2,FALSE))</f>
        <v>#N/A</v>
      </c>
      <c r="N119" s="171" t="e">
        <f t="shared" si="8"/>
        <v>#N/A</v>
      </c>
    </row>
    <row r="120" spans="1:14" s="108" customFormat="1">
      <c r="A120" s="187"/>
      <c r="B120" s="188"/>
      <c r="C120" s="188"/>
      <c r="D120" s="188"/>
      <c r="E120" s="189"/>
      <c r="F120" s="189"/>
      <c r="G120" s="164">
        <f t="shared" si="9"/>
        <v>0</v>
      </c>
      <c r="H120" s="190"/>
      <c r="I120" s="190"/>
      <c r="M120" s="171" t="e">
        <f t="shared" si="10"/>
        <v>#N/A</v>
      </c>
      <c r="N120" s="171" t="e">
        <f t="shared" si="8"/>
        <v>#N/A</v>
      </c>
    </row>
    <row r="121" spans="1:14" s="108" customFormat="1">
      <c r="A121" s="187"/>
      <c r="B121" s="188"/>
      <c r="C121" s="188"/>
      <c r="D121" s="188"/>
      <c r="E121" s="189"/>
      <c r="F121" s="189"/>
      <c r="G121" s="164">
        <f t="shared" si="9"/>
        <v>0</v>
      </c>
      <c r="H121" s="190"/>
      <c r="I121" s="190"/>
      <c r="M121" s="171" t="e">
        <f t="shared" si="10"/>
        <v>#N/A</v>
      </c>
      <c r="N121" s="171" t="e">
        <f t="shared" si="8"/>
        <v>#N/A</v>
      </c>
    </row>
    <row r="122" spans="1:14" s="108" customFormat="1">
      <c r="A122" s="187"/>
      <c r="B122" s="188"/>
      <c r="C122" s="188"/>
      <c r="D122" s="188"/>
      <c r="E122" s="189"/>
      <c r="F122" s="189"/>
      <c r="G122" s="164">
        <f t="shared" si="9"/>
        <v>0</v>
      </c>
      <c r="H122" s="190"/>
      <c r="I122" s="190"/>
      <c r="M122" s="171" t="e">
        <f t="shared" si="10"/>
        <v>#N/A</v>
      </c>
      <c r="N122" s="171" t="e">
        <f t="shared" si="8"/>
        <v>#N/A</v>
      </c>
    </row>
    <row r="123" spans="1:14" s="108" customFormat="1">
      <c r="A123" s="187"/>
      <c r="B123" s="188"/>
      <c r="C123" s="188"/>
      <c r="D123" s="188"/>
      <c r="E123" s="189"/>
      <c r="F123" s="189"/>
      <c r="G123" s="164">
        <f t="shared" si="9"/>
        <v>0</v>
      </c>
      <c r="H123" s="190"/>
      <c r="I123" s="190"/>
      <c r="M123" s="171" t="e">
        <f t="shared" si="10"/>
        <v>#N/A</v>
      </c>
      <c r="N123" s="171" t="e">
        <f t="shared" si="8"/>
        <v>#N/A</v>
      </c>
    </row>
    <row r="124" spans="1:14" s="108" customFormat="1">
      <c r="A124" s="187"/>
      <c r="B124" s="188"/>
      <c r="C124" s="188"/>
      <c r="D124" s="188"/>
      <c r="E124" s="189"/>
      <c r="F124" s="189"/>
      <c r="G124" s="164">
        <f t="shared" si="9"/>
        <v>0</v>
      </c>
      <c r="H124" s="190"/>
      <c r="I124" s="190"/>
      <c r="M124" s="171" t="e">
        <f t="shared" si="10"/>
        <v>#N/A</v>
      </c>
      <c r="N124" s="171" t="e">
        <f t="shared" si="8"/>
        <v>#N/A</v>
      </c>
    </row>
    <row r="125" spans="1:14" s="108" customFormat="1">
      <c r="A125" s="187"/>
      <c r="B125" s="188"/>
      <c r="C125" s="188"/>
      <c r="D125" s="188"/>
      <c r="E125" s="189"/>
      <c r="F125" s="189"/>
      <c r="G125" s="164">
        <f t="shared" si="9"/>
        <v>0</v>
      </c>
      <c r="H125" s="190"/>
      <c r="I125" s="190"/>
      <c r="M125" s="171" t="e">
        <f t="shared" si="10"/>
        <v>#N/A</v>
      </c>
      <c r="N125" s="171" t="e">
        <f t="shared" si="8"/>
        <v>#N/A</v>
      </c>
    </row>
    <row r="126" spans="1:14" s="108" customFormat="1">
      <c r="A126" s="187"/>
      <c r="B126" s="188"/>
      <c r="C126" s="188"/>
      <c r="D126" s="188"/>
      <c r="E126" s="189"/>
      <c r="F126" s="189"/>
      <c r="G126" s="164">
        <f t="shared" si="9"/>
        <v>0</v>
      </c>
      <c r="H126" s="190"/>
      <c r="I126" s="190"/>
      <c r="M126" s="171" t="e">
        <f t="shared" si="10"/>
        <v>#N/A</v>
      </c>
      <c r="N126" s="171" t="e">
        <f t="shared" si="8"/>
        <v>#N/A</v>
      </c>
    </row>
    <row r="127" spans="1:14" s="108" customFormat="1">
      <c r="A127" s="187"/>
      <c r="B127" s="188"/>
      <c r="C127" s="188"/>
      <c r="D127" s="188"/>
      <c r="E127" s="189"/>
      <c r="F127" s="189"/>
      <c r="G127" s="164">
        <f t="shared" si="9"/>
        <v>0</v>
      </c>
      <c r="H127" s="190"/>
      <c r="I127" s="190"/>
      <c r="M127" s="171" t="e">
        <f t="shared" si="10"/>
        <v>#N/A</v>
      </c>
      <c r="N127" s="171" t="e">
        <f t="shared" si="8"/>
        <v>#N/A</v>
      </c>
    </row>
    <row r="128" spans="1:14" s="108" customFormat="1">
      <c r="A128" s="187"/>
      <c r="B128" s="188"/>
      <c r="C128" s="188"/>
      <c r="D128" s="188"/>
      <c r="E128" s="189"/>
      <c r="F128" s="189"/>
      <c r="G128" s="164">
        <f t="shared" si="9"/>
        <v>0</v>
      </c>
      <c r="H128" s="190"/>
      <c r="I128" s="190"/>
      <c r="M128" s="171" t="e">
        <f t="shared" si="10"/>
        <v>#N/A</v>
      </c>
      <c r="N128" s="171" t="e">
        <f t="shared" si="8"/>
        <v>#N/A</v>
      </c>
    </row>
    <row r="129" spans="1:14" s="108" customFormat="1">
      <c r="A129" s="187"/>
      <c r="B129" s="188"/>
      <c r="C129" s="188"/>
      <c r="D129" s="188"/>
      <c r="E129" s="189"/>
      <c r="F129" s="189"/>
      <c r="G129" s="164">
        <f t="shared" si="9"/>
        <v>0</v>
      </c>
      <c r="H129" s="190"/>
      <c r="I129" s="190"/>
      <c r="M129" s="171" t="e">
        <f t="shared" si="10"/>
        <v>#N/A</v>
      </c>
      <c r="N129" s="171" t="e">
        <f t="shared" si="8"/>
        <v>#N/A</v>
      </c>
    </row>
    <row r="130" spans="1:14" s="108" customFormat="1">
      <c r="A130" s="187"/>
      <c r="B130" s="188"/>
      <c r="C130" s="188"/>
      <c r="D130" s="188"/>
      <c r="E130" s="189"/>
      <c r="F130" s="189"/>
      <c r="G130" s="164">
        <f t="shared" si="9"/>
        <v>0</v>
      </c>
      <c r="H130" s="190"/>
      <c r="I130" s="190"/>
      <c r="M130" s="171" t="e">
        <f t="shared" si="10"/>
        <v>#N/A</v>
      </c>
      <c r="N130" s="171" t="e">
        <f t="shared" si="8"/>
        <v>#N/A</v>
      </c>
    </row>
    <row r="131" spans="1:14" s="108" customFormat="1">
      <c r="A131" s="187"/>
      <c r="B131" s="188"/>
      <c r="C131" s="188"/>
      <c r="D131" s="188"/>
      <c r="E131" s="189"/>
      <c r="F131" s="189"/>
      <c r="G131" s="164">
        <f t="shared" si="4"/>
        <v>0</v>
      </c>
      <c r="H131" s="190"/>
      <c r="I131" s="190"/>
      <c r="M131" s="171" t="e">
        <f t="shared" si="10"/>
        <v>#N/A</v>
      </c>
      <c r="N131" s="171" t="e">
        <f t="shared" si="8"/>
        <v>#N/A</v>
      </c>
    </row>
    <row r="132" spans="1:14" s="108" customFormat="1">
      <c r="A132" s="187"/>
      <c r="B132" s="188"/>
      <c r="C132" s="188"/>
      <c r="D132" s="188"/>
      <c r="E132" s="189"/>
      <c r="F132" s="189"/>
      <c r="G132" s="164">
        <f t="shared" si="4"/>
        <v>0</v>
      </c>
      <c r="H132" s="190"/>
      <c r="I132" s="190"/>
      <c r="M132" s="171" t="e">
        <f t="shared" si="10"/>
        <v>#N/A</v>
      </c>
      <c r="N132" s="171" t="e">
        <f t="shared" si="8"/>
        <v>#N/A</v>
      </c>
    </row>
  </sheetData>
  <sheetProtection algorithmName="SHA-512" hashValue="rw3daDPlpoNJUdNXPLPgfW8juU05gOVbpAwBJRNIvlV9ZEPWvxivrCy1c9k72oLK8AmMEX4qbt9lvD+cELN07A==" saltValue="3h3mBmf9+khpaVTFpSmjFQ==" spinCount="100000" sheet="1" insertRows="0" selectLockedCells="1"/>
  <mergeCells count="19">
    <mergeCell ref="E12:F12"/>
    <mergeCell ref="B9:D9"/>
    <mergeCell ref="E9:F9"/>
    <mergeCell ref="B13:D13"/>
    <mergeCell ref="E13:F13"/>
    <mergeCell ref="B11:D11"/>
    <mergeCell ref="E11:F11"/>
    <mergeCell ref="B12:D12"/>
    <mergeCell ref="B10:D10"/>
    <mergeCell ref="E10:F10"/>
    <mergeCell ref="B7:D7"/>
    <mergeCell ref="E7:F7"/>
    <mergeCell ref="B8:D8"/>
    <mergeCell ref="E8:F8"/>
    <mergeCell ref="F3:H3"/>
    <mergeCell ref="E5:F5"/>
    <mergeCell ref="E6:F6"/>
    <mergeCell ref="B6:D6"/>
    <mergeCell ref="A5:D5"/>
  </mergeCells>
  <phoneticPr fontId="3"/>
  <dataValidations count="1">
    <dataValidation type="list" allowBlank="1" showInputMessage="1" showErrorMessage="1" sqref="A23:A132" xr:uid="{C807B431-C8E4-4C31-A3A8-4131B1FDB81F}">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42" t="s">
        <v>268</v>
      </c>
    </row>
    <row r="2" spans="1:13">
      <c r="A2" s="409"/>
      <c r="B2" s="409"/>
      <c r="C2" s="409"/>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410" t="s">
        <v>72</v>
      </c>
      <c r="B4" s="410"/>
      <c r="C4" s="411"/>
      <c r="D4" s="411"/>
      <c r="E4" s="411"/>
      <c r="F4" s="411"/>
      <c r="G4" s="411"/>
      <c r="H4" s="411"/>
      <c r="I4" s="411"/>
      <c r="J4" s="411"/>
      <c r="K4" s="411"/>
      <c r="L4" s="411"/>
      <c r="M4" s="411"/>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350">
        <f>基本情報!E8</f>
        <v>0</v>
      </c>
      <c r="J7" s="417"/>
      <c r="K7" s="417"/>
      <c r="L7" s="417"/>
      <c r="M7" s="417"/>
    </row>
    <row r="8" spans="1:13">
      <c r="A8" s="18"/>
      <c r="B8" s="18"/>
      <c r="C8" s="18"/>
      <c r="D8" s="18"/>
      <c r="E8" s="18"/>
      <c r="F8" s="18"/>
      <c r="G8" s="18"/>
      <c r="H8" s="18"/>
      <c r="I8" s="18"/>
      <c r="J8" s="18"/>
      <c r="K8" s="18"/>
      <c r="L8" s="18"/>
      <c r="M8" s="18"/>
    </row>
    <row r="9" spans="1:13" ht="19.5" thickBot="1">
      <c r="A9" s="392" t="s">
        <v>61</v>
      </c>
      <c r="B9" s="387"/>
      <c r="C9" s="18"/>
      <c r="D9" s="18"/>
      <c r="E9" s="18"/>
      <c r="F9" s="18"/>
      <c r="G9" s="18"/>
      <c r="H9" s="393" t="s">
        <v>62</v>
      </c>
      <c r="I9" s="393"/>
      <c r="J9" s="394"/>
      <c r="K9" s="394"/>
      <c r="L9" s="394"/>
      <c r="M9" s="18"/>
    </row>
    <row r="10" spans="1:13" ht="29.45" customHeight="1" thickBot="1">
      <c r="A10" s="18"/>
      <c r="B10" s="412" t="s">
        <v>63</v>
      </c>
      <c r="C10" s="413"/>
      <c r="D10" s="413"/>
      <c r="E10" s="413"/>
      <c r="F10" s="413"/>
      <c r="G10" s="414"/>
      <c r="H10" s="415" t="s">
        <v>64</v>
      </c>
      <c r="I10" s="413"/>
      <c r="J10" s="413"/>
      <c r="K10" s="413"/>
      <c r="L10" s="416"/>
      <c r="M10" s="18"/>
    </row>
    <row r="11" spans="1:13" ht="29.45" customHeight="1">
      <c r="A11" s="18"/>
      <c r="B11" s="418" t="s">
        <v>73</v>
      </c>
      <c r="C11" s="419"/>
      <c r="D11" s="419"/>
      <c r="E11" s="419"/>
      <c r="F11" s="419"/>
      <c r="G11" s="420"/>
      <c r="H11" s="19"/>
      <c r="I11" s="20"/>
      <c r="J11" s="421">
        <f>'別紙8-1（変更）'!I17</f>
        <v>0</v>
      </c>
      <c r="K11" s="421"/>
      <c r="L11" s="21"/>
      <c r="M11" s="18"/>
    </row>
    <row r="12" spans="1:13" ht="29.45" customHeight="1">
      <c r="A12" s="18"/>
      <c r="B12" s="403" t="s">
        <v>65</v>
      </c>
      <c r="C12" s="404"/>
      <c r="D12" s="404"/>
      <c r="E12" s="404"/>
      <c r="F12" s="404"/>
      <c r="G12" s="405"/>
      <c r="H12" s="22"/>
      <c r="I12" s="23"/>
      <c r="J12" s="422">
        <f>J18-J11-J13</f>
        <v>0</v>
      </c>
      <c r="K12" s="422"/>
      <c r="L12" s="24"/>
      <c r="M12" s="18"/>
    </row>
    <row r="13" spans="1:13" ht="29.45" customHeight="1" thickBot="1">
      <c r="A13" s="18"/>
      <c r="B13" s="403" t="s">
        <v>66</v>
      </c>
      <c r="C13" s="404"/>
      <c r="D13" s="404"/>
      <c r="E13" s="404"/>
      <c r="F13" s="404"/>
      <c r="G13" s="405"/>
      <c r="H13" s="25"/>
      <c r="I13" s="26"/>
      <c r="J13" s="406">
        <f>'別紙8-1（変更）'!D17</f>
        <v>0</v>
      </c>
      <c r="K13" s="406"/>
      <c r="L13" s="27"/>
      <c r="M13" s="18"/>
    </row>
    <row r="14" spans="1:13" ht="29.45" customHeight="1" thickBot="1">
      <c r="A14" s="18"/>
      <c r="B14" s="383" t="s">
        <v>67</v>
      </c>
      <c r="C14" s="384"/>
      <c r="D14" s="384"/>
      <c r="E14" s="384"/>
      <c r="F14" s="384"/>
      <c r="G14" s="385"/>
      <c r="H14" s="28"/>
      <c r="I14" s="386">
        <f>SUM(J11:K13)</f>
        <v>0</v>
      </c>
      <c r="J14" s="386"/>
      <c r="K14" s="386"/>
      <c r="L14" s="29"/>
      <c r="M14" s="18"/>
    </row>
    <row r="15" spans="1:13">
      <c r="A15" s="18"/>
      <c r="B15" s="407"/>
      <c r="C15" s="407"/>
      <c r="D15" s="407"/>
      <c r="E15" s="407"/>
      <c r="F15" s="407"/>
      <c r="G15" s="407"/>
      <c r="H15" s="407"/>
      <c r="I15" s="407"/>
      <c r="J15" s="407"/>
      <c r="K15" s="407"/>
      <c r="L15" s="407"/>
      <c r="M15" s="18"/>
    </row>
    <row r="16" spans="1:13" ht="19.5" thickBot="1">
      <c r="A16" s="392" t="s">
        <v>68</v>
      </c>
      <c r="B16" s="387"/>
      <c r="C16" s="18"/>
      <c r="D16" s="18"/>
      <c r="E16" s="18"/>
      <c r="F16" s="18"/>
      <c r="G16" s="18"/>
      <c r="H16" s="393" t="s">
        <v>62</v>
      </c>
      <c r="I16" s="393"/>
      <c r="J16" s="394"/>
      <c r="K16" s="394"/>
      <c r="L16" s="394"/>
      <c r="M16" s="18"/>
    </row>
    <row r="17" spans="1:13" ht="29.45" customHeight="1" thickBot="1">
      <c r="A17" s="18"/>
      <c r="B17" s="412" t="s">
        <v>63</v>
      </c>
      <c r="C17" s="413"/>
      <c r="D17" s="413"/>
      <c r="E17" s="413"/>
      <c r="F17" s="413"/>
      <c r="G17" s="414"/>
      <c r="H17" s="415" t="s">
        <v>64</v>
      </c>
      <c r="I17" s="413"/>
      <c r="J17" s="413"/>
      <c r="K17" s="413"/>
      <c r="L17" s="416"/>
      <c r="M17" s="18"/>
    </row>
    <row r="18" spans="1:13" ht="29.45" customHeight="1">
      <c r="A18" s="18"/>
      <c r="B18" s="395" t="s">
        <v>69</v>
      </c>
      <c r="C18" s="396"/>
      <c r="D18" s="396"/>
      <c r="E18" s="396"/>
      <c r="F18" s="396"/>
      <c r="G18" s="397"/>
      <c r="H18" s="30"/>
      <c r="I18" s="31"/>
      <c r="J18" s="398">
        <f>'別紙8-1（変更）'!C17</f>
        <v>0</v>
      </c>
      <c r="K18" s="398"/>
      <c r="L18" s="32"/>
      <c r="M18" s="18"/>
    </row>
    <row r="19" spans="1:13" ht="29.45" customHeight="1">
      <c r="A19" s="18"/>
      <c r="B19" s="399"/>
      <c r="C19" s="400"/>
      <c r="D19" s="400"/>
      <c r="E19" s="400"/>
      <c r="F19" s="400"/>
      <c r="G19" s="401"/>
      <c r="H19" s="33"/>
      <c r="I19" s="402"/>
      <c r="J19" s="402"/>
      <c r="K19" s="402"/>
      <c r="L19" s="34"/>
      <c r="M19" s="18"/>
    </row>
    <row r="20" spans="1:13" ht="29.45" customHeight="1" thickBot="1">
      <c r="A20" s="18"/>
      <c r="B20" s="376"/>
      <c r="C20" s="377"/>
      <c r="D20" s="377"/>
      <c r="E20" s="377"/>
      <c r="F20" s="377"/>
      <c r="G20" s="378"/>
      <c r="H20" s="35"/>
      <c r="I20" s="379"/>
      <c r="J20" s="379"/>
      <c r="K20" s="379"/>
      <c r="L20" s="36"/>
      <c r="M20" s="18"/>
    </row>
    <row r="21" spans="1:13" ht="29.45" customHeight="1" thickBot="1">
      <c r="A21" s="18"/>
      <c r="B21" s="383" t="s">
        <v>67</v>
      </c>
      <c r="C21" s="384"/>
      <c r="D21" s="384"/>
      <c r="E21" s="384"/>
      <c r="F21" s="384"/>
      <c r="G21" s="385"/>
      <c r="H21" s="28"/>
      <c r="I21" s="386">
        <f>SUM(J18:K20)</f>
        <v>0</v>
      </c>
      <c r="J21" s="386"/>
      <c r="K21" s="386"/>
      <c r="L21" s="29"/>
      <c r="M21" s="18"/>
    </row>
    <row r="22" spans="1:13">
      <c r="A22" s="18"/>
      <c r="B22" s="18"/>
      <c r="C22" s="18"/>
      <c r="D22" s="18"/>
      <c r="E22" s="18"/>
      <c r="F22" s="18"/>
      <c r="G22" s="18"/>
      <c r="H22" s="18"/>
      <c r="I22" s="18"/>
      <c r="J22" s="18"/>
      <c r="K22" s="18"/>
      <c r="L22" s="18"/>
      <c r="M22" s="18"/>
    </row>
    <row r="23" spans="1:13">
      <c r="A23" s="18"/>
      <c r="B23" s="387" t="s">
        <v>70</v>
      </c>
      <c r="C23" s="387"/>
      <c r="D23" s="387"/>
      <c r="E23" s="387"/>
      <c r="F23" s="387"/>
      <c r="G23" s="387"/>
      <c r="H23" s="387"/>
      <c r="I23" s="387"/>
      <c r="J23" s="387"/>
      <c r="K23" s="37"/>
      <c r="L23" s="18"/>
      <c r="M23" s="18"/>
    </row>
    <row r="24" spans="1:13">
      <c r="A24" s="18"/>
      <c r="B24" s="37"/>
      <c r="C24" s="37"/>
      <c r="D24" s="37"/>
      <c r="E24" s="37"/>
      <c r="F24" s="37"/>
      <c r="G24" s="37"/>
      <c r="H24" s="37"/>
      <c r="I24" s="37"/>
      <c r="J24" s="37"/>
      <c r="K24" s="37"/>
      <c r="L24" s="18"/>
      <c r="M24" s="18"/>
    </row>
    <row r="25" spans="1:13">
      <c r="A25" s="18"/>
      <c r="B25" s="37"/>
      <c r="C25" s="1"/>
      <c r="D25" s="389" t="str">
        <f>'様式第２号（変更申請書）'!Q3</f>
        <v>令和５年　月　　日</v>
      </c>
      <c r="E25" s="390"/>
      <c r="F25" s="390"/>
      <c r="G25" s="390"/>
      <c r="H25" s="390"/>
      <c r="I25" s="39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88" t="s">
        <v>74</v>
      </c>
      <c r="E27" s="388"/>
      <c r="F27" s="408" t="s">
        <v>90</v>
      </c>
      <c r="G27" s="408"/>
      <c r="H27" s="408"/>
      <c r="I27" s="408"/>
      <c r="J27" s="408"/>
      <c r="K27" s="408"/>
      <c r="L27" s="408"/>
      <c r="M27" s="408"/>
    </row>
    <row r="28" spans="1:13">
      <c r="A28" s="18"/>
      <c r="B28" s="18"/>
      <c r="C28" s="18"/>
      <c r="D28" s="38"/>
      <c r="E28" s="38"/>
      <c r="F28" s="39"/>
      <c r="G28" s="391" t="str">
        <f>IF(基本情報!E5="","",基本情報!E5)</f>
        <v/>
      </c>
      <c r="H28" s="391"/>
      <c r="I28" s="391"/>
      <c r="J28" s="391"/>
      <c r="K28" s="391"/>
      <c r="L28" s="391"/>
      <c r="M28" s="391"/>
    </row>
    <row r="29" spans="1:13" ht="9" customHeight="1">
      <c r="A29" s="18"/>
      <c r="B29" s="37"/>
      <c r="C29" s="37"/>
      <c r="D29" s="37"/>
      <c r="E29" s="37"/>
      <c r="F29" s="37"/>
      <c r="G29" s="37"/>
      <c r="H29" s="37"/>
      <c r="I29" s="37"/>
      <c r="J29" s="37"/>
      <c r="K29" s="37"/>
      <c r="L29" s="18"/>
      <c r="M29" s="18"/>
    </row>
    <row r="30" spans="1:13">
      <c r="A30" s="18"/>
      <c r="B30" s="18"/>
      <c r="C30" s="18"/>
      <c r="D30" s="380" t="s">
        <v>75</v>
      </c>
      <c r="E30" s="380"/>
      <c r="F30" s="408" t="s">
        <v>91</v>
      </c>
      <c r="G30" s="408"/>
      <c r="H30" s="408"/>
      <c r="I30" s="408"/>
      <c r="J30" s="408"/>
      <c r="K30" s="408"/>
      <c r="L30" s="408"/>
      <c r="M30" s="408"/>
    </row>
    <row r="31" spans="1:13">
      <c r="A31" s="18"/>
      <c r="B31" s="18"/>
      <c r="C31" s="18"/>
      <c r="D31" s="381"/>
      <c r="E31" s="381"/>
      <c r="F31" s="40"/>
      <c r="G31" s="382" t="str">
        <f>IF(基本情報!E6="","",基本情報!E6)</f>
        <v/>
      </c>
      <c r="H31" s="382"/>
      <c r="I31" s="382"/>
      <c r="J31" s="382"/>
      <c r="K31" s="382"/>
      <c r="L31" s="382"/>
      <c r="M31" s="382"/>
    </row>
    <row r="32" spans="1:13">
      <c r="A32" s="18"/>
      <c r="B32" s="18"/>
      <c r="C32" s="18"/>
      <c r="D32" s="18"/>
      <c r="E32" s="18"/>
      <c r="F32" s="18"/>
      <c r="G32" s="382">
        <f>基本情報!E7</f>
        <v>0</v>
      </c>
      <c r="H32" s="382"/>
      <c r="I32" s="382"/>
      <c r="J32" s="382"/>
      <c r="K32" s="382"/>
      <c r="L32" s="382"/>
      <c r="M32" s="382"/>
    </row>
  </sheetData>
  <sheetProtection algorithmName="SHA-512" hashValue="3AKaVS51FYfmKIBYcOLC4TWSnVy5CFTVk647oAV1xYRHK5MByF5SpUFr6LMI35h8fJ+ZPODSjAz3ABixpt1jtg==" saltValue="kETx/3ePF/nslNVybDlZnw=="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2C22-F25C-4FED-9B17-B7927E95D72D}">
  <sheetPr>
    <tabColor theme="4" tint="0.39997558519241921"/>
  </sheetPr>
  <dimension ref="A1:U44"/>
  <sheetViews>
    <sheetView showGridLines="0" view="pageBreakPreview" topLeftCell="A11" zoomScale="85" zoomScaleNormal="85" zoomScaleSheetLayoutView="85" workbookViewId="0">
      <selection activeCell="R14" sqref="R14:T15"/>
    </sheetView>
  </sheetViews>
  <sheetFormatPr defaultRowHeight="18.75"/>
  <cols>
    <col min="1" max="21" width="4.5" customWidth="1"/>
  </cols>
  <sheetData>
    <row r="1" spans="1:21">
      <c r="A1" s="144"/>
      <c r="B1" s="144"/>
      <c r="C1" s="144"/>
      <c r="D1" s="144"/>
      <c r="E1" s="144"/>
      <c r="F1" s="144"/>
      <c r="G1" s="144"/>
      <c r="H1" s="144"/>
      <c r="I1" s="144"/>
      <c r="J1" s="144"/>
      <c r="K1" s="144"/>
      <c r="L1" s="144"/>
      <c r="M1" s="144"/>
      <c r="N1" s="144"/>
      <c r="O1" s="144"/>
      <c r="P1" s="144"/>
      <c r="Q1" s="144"/>
      <c r="R1" s="144"/>
      <c r="S1" s="144"/>
      <c r="T1" s="144"/>
      <c r="U1" s="142"/>
    </row>
    <row r="2" spans="1:21">
      <c r="A2" s="145"/>
      <c r="B2" s="145"/>
      <c r="C2" s="145"/>
      <c r="D2" s="145"/>
      <c r="E2" s="145"/>
      <c r="F2" s="145"/>
      <c r="G2" s="145"/>
      <c r="H2" s="145"/>
      <c r="I2" s="144"/>
      <c r="J2" s="144"/>
      <c r="K2" s="144"/>
      <c r="L2" s="144"/>
      <c r="M2" s="144"/>
      <c r="N2" s="144"/>
      <c r="O2" s="144"/>
      <c r="P2" s="144"/>
      <c r="Q2" s="144"/>
      <c r="R2" s="144"/>
      <c r="S2" s="144"/>
      <c r="T2" s="144"/>
      <c r="U2" s="142" t="s">
        <v>268</v>
      </c>
    </row>
    <row r="3" spans="1:21" ht="21">
      <c r="A3" s="430" t="s">
        <v>271</v>
      </c>
      <c r="B3" s="430"/>
      <c r="C3" s="430"/>
      <c r="D3" s="430"/>
      <c r="E3" s="430"/>
      <c r="F3" s="430"/>
      <c r="G3" s="430"/>
      <c r="H3" s="430"/>
      <c r="I3" s="431"/>
      <c r="J3" s="431"/>
      <c r="K3" s="431"/>
      <c r="L3" s="431"/>
      <c r="M3" s="431"/>
      <c r="N3" s="431"/>
      <c r="O3" s="431"/>
      <c r="P3" s="431"/>
      <c r="Q3" s="431"/>
      <c r="R3" s="431"/>
      <c r="S3" s="431"/>
      <c r="T3" s="431"/>
      <c r="U3" s="431"/>
    </row>
    <row r="4" spans="1:21" ht="21">
      <c r="A4" s="147"/>
      <c r="B4" s="147"/>
      <c r="C4" s="147"/>
      <c r="D4" s="147"/>
      <c r="E4" s="147"/>
      <c r="F4" s="147"/>
      <c r="G4" s="147"/>
      <c r="H4" s="147"/>
      <c r="I4" s="148"/>
      <c r="J4" s="148"/>
      <c r="K4" s="148"/>
      <c r="L4" s="148"/>
      <c r="M4" s="148"/>
      <c r="N4" s="148"/>
      <c r="O4" s="148"/>
      <c r="P4" s="148"/>
      <c r="Q4" s="148"/>
      <c r="R4" s="148"/>
      <c r="S4" s="148"/>
      <c r="T4" s="148"/>
      <c r="U4" s="148"/>
    </row>
    <row r="5" spans="1:21" ht="21">
      <c r="A5" s="147"/>
      <c r="B5" s="147"/>
      <c r="C5" s="147"/>
      <c r="D5" s="147"/>
      <c r="E5" s="147"/>
      <c r="F5" s="147"/>
      <c r="G5" s="147"/>
      <c r="H5" s="147"/>
      <c r="I5" s="148"/>
      <c r="J5" s="148"/>
      <c r="K5" s="148"/>
      <c r="L5" s="148"/>
      <c r="M5" s="148"/>
      <c r="N5" s="148"/>
      <c r="O5" s="148"/>
      <c r="P5" s="148"/>
      <c r="Q5" s="148"/>
      <c r="R5" s="148"/>
      <c r="S5" s="148"/>
      <c r="T5" s="148"/>
      <c r="U5" s="148"/>
    </row>
    <row r="6" spans="1:21" ht="21">
      <c r="A6" s="147"/>
      <c r="B6" s="147"/>
      <c r="C6" s="147"/>
      <c r="D6" s="147"/>
      <c r="E6" s="147"/>
      <c r="F6" s="147"/>
      <c r="G6" s="147"/>
      <c r="H6" s="147"/>
      <c r="I6" s="148"/>
      <c r="J6" s="148"/>
      <c r="K6" s="149" t="s">
        <v>89</v>
      </c>
      <c r="L6" s="432">
        <f>基本情報!E8</f>
        <v>0</v>
      </c>
      <c r="M6" s="433"/>
      <c r="N6" s="433"/>
      <c r="O6" s="433"/>
      <c r="P6" s="433"/>
      <c r="Q6" s="433"/>
      <c r="R6" s="433"/>
      <c r="S6" s="433"/>
      <c r="T6" s="433"/>
      <c r="U6" s="150"/>
    </row>
    <row r="7" spans="1:21">
      <c r="A7" s="151"/>
      <c r="B7" s="151"/>
      <c r="C7" s="151"/>
      <c r="D7" s="151"/>
      <c r="E7" s="151"/>
      <c r="F7" s="151"/>
      <c r="G7" s="151"/>
      <c r="H7" s="151"/>
      <c r="I7" s="151"/>
      <c r="J7" s="151"/>
      <c r="K7" s="151"/>
      <c r="L7" s="151"/>
      <c r="M7" s="151"/>
      <c r="N7" s="151"/>
      <c r="O7" s="151"/>
      <c r="P7" s="151"/>
      <c r="Q7" s="151"/>
      <c r="R7" s="151"/>
      <c r="S7" s="151"/>
      <c r="T7" s="151"/>
      <c r="U7" s="151"/>
    </row>
    <row r="8" spans="1:21">
      <c r="A8" s="136"/>
      <c r="B8" s="136"/>
      <c r="C8" s="136"/>
      <c r="D8" s="136"/>
      <c r="E8" s="136"/>
      <c r="F8" s="136"/>
      <c r="G8" s="136"/>
      <c r="H8" s="136"/>
      <c r="I8" s="136"/>
      <c r="J8" s="136"/>
      <c r="K8" s="136"/>
      <c r="L8" s="136"/>
      <c r="M8" s="136"/>
      <c r="N8" s="136"/>
      <c r="O8" s="136"/>
      <c r="P8" s="136"/>
      <c r="Q8" s="136"/>
      <c r="R8" s="136"/>
      <c r="S8" s="136"/>
      <c r="T8" s="136"/>
      <c r="U8" s="136"/>
    </row>
    <row r="9" spans="1:21">
      <c r="A9" s="136"/>
      <c r="B9" s="434" t="s">
        <v>272</v>
      </c>
      <c r="C9" s="434"/>
      <c r="D9" s="434"/>
      <c r="E9" s="434"/>
      <c r="F9" s="434"/>
      <c r="G9" s="434"/>
      <c r="H9" s="434"/>
      <c r="I9" s="434"/>
      <c r="J9" s="434"/>
      <c r="K9" s="434"/>
      <c r="L9" s="434"/>
      <c r="M9" s="434"/>
      <c r="N9" s="434"/>
      <c r="O9" s="434"/>
      <c r="P9" s="434"/>
      <c r="Q9" s="434"/>
      <c r="R9" s="434"/>
      <c r="S9" s="434"/>
      <c r="T9" s="434"/>
      <c r="U9" s="136"/>
    </row>
    <row r="10" spans="1:21">
      <c r="A10" s="136"/>
      <c r="B10" s="434"/>
      <c r="C10" s="434"/>
      <c r="D10" s="434"/>
      <c r="E10" s="434"/>
      <c r="F10" s="434"/>
      <c r="G10" s="434"/>
      <c r="H10" s="434"/>
      <c r="I10" s="434"/>
      <c r="J10" s="434"/>
      <c r="K10" s="434"/>
      <c r="L10" s="434"/>
      <c r="M10" s="434"/>
      <c r="N10" s="434"/>
      <c r="O10" s="434"/>
      <c r="P10" s="434"/>
      <c r="Q10" s="434"/>
      <c r="R10" s="434"/>
      <c r="S10" s="434"/>
      <c r="T10" s="434"/>
      <c r="U10" s="136"/>
    </row>
    <row r="11" spans="1:21">
      <c r="B11" s="434"/>
      <c r="C11" s="434"/>
      <c r="D11" s="434"/>
      <c r="E11" s="434"/>
      <c r="F11" s="434"/>
      <c r="G11" s="434"/>
      <c r="H11" s="434"/>
      <c r="I11" s="434"/>
      <c r="J11" s="434"/>
      <c r="K11" s="434"/>
      <c r="L11" s="434"/>
      <c r="M11" s="434"/>
      <c r="N11" s="434"/>
      <c r="O11" s="434"/>
      <c r="P11" s="434"/>
      <c r="Q11" s="434"/>
      <c r="R11" s="434"/>
      <c r="S11" s="434"/>
      <c r="T11" s="434"/>
    </row>
    <row r="13" spans="1:21" ht="19.5">
      <c r="B13" s="152"/>
      <c r="C13" s="152"/>
      <c r="D13" s="152"/>
      <c r="E13" s="152"/>
      <c r="F13" s="152"/>
      <c r="G13" s="152"/>
      <c r="H13" s="152"/>
      <c r="I13" s="152"/>
      <c r="J13" s="152"/>
      <c r="K13" s="152"/>
      <c r="L13" s="152"/>
      <c r="M13" s="152"/>
      <c r="N13" s="152"/>
      <c r="O13" s="152"/>
      <c r="P13" s="152"/>
      <c r="Q13" s="152"/>
      <c r="R13" s="152"/>
      <c r="S13" s="152"/>
      <c r="T13" s="152"/>
    </row>
    <row r="14" spans="1:21" ht="19.899999999999999" customHeight="1">
      <c r="B14" s="435"/>
      <c r="C14" s="436" t="s">
        <v>320</v>
      </c>
      <c r="D14" s="436"/>
      <c r="E14" s="436"/>
      <c r="F14" s="436"/>
      <c r="G14" s="436"/>
      <c r="H14" s="436"/>
      <c r="I14" s="436"/>
      <c r="J14" s="436"/>
      <c r="K14" s="436"/>
      <c r="L14" s="436"/>
      <c r="M14" s="436"/>
      <c r="N14" s="436"/>
      <c r="O14" s="436"/>
      <c r="P14" s="436"/>
      <c r="Q14" s="154"/>
      <c r="R14" s="424"/>
      <c r="S14" s="425"/>
      <c r="T14" s="426"/>
      <c r="U14" s="140"/>
    </row>
    <row r="15" spans="1:21" ht="19.899999999999999" customHeight="1">
      <c r="B15" s="367"/>
      <c r="C15" s="436"/>
      <c r="D15" s="436"/>
      <c r="E15" s="436"/>
      <c r="F15" s="436"/>
      <c r="G15" s="436"/>
      <c r="H15" s="436"/>
      <c r="I15" s="436"/>
      <c r="J15" s="436"/>
      <c r="K15" s="436"/>
      <c r="L15" s="436"/>
      <c r="M15" s="436"/>
      <c r="N15" s="436"/>
      <c r="O15" s="436"/>
      <c r="P15" s="436"/>
      <c r="Q15" s="154"/>
      <c r="R15" s="427"/>
      <c r="S15" s="428"/>
      <c r="T15" s="429"/>
      <c r="U15" s="140"/>
    </row>
    <row r="16" spans="1:21" ht="19.5">
      <c r="B16" s="153"/>
      <c r="C16" s="153"/>
      <c r="D16" s="153"/>
      <c r="E16" s="153"/>
      <c r="F16" s="153"/>
      <c r="G16" s="153"/>
      <c r="H16" s="153"/>
      <c r="I16" s="153"/>
      <c r="J16" s="153"/>
      <c r="K16" s="153"/>
      <c r="L16" s="153"/>
      <c r="M16" s="153"/>
      <c r="N16" s="153"/>
      <c r="O16" s="153"/>
      <c r="P16" s="153"/>
      <c r="Q16" s="153"/>
      <c r="R16" s="153"/>
      <c r="S16" s="153"/>
      <c r="T16" s="153"/>
      <c r="U16" s="140"/>
    </row>
    <row r="17" spans="2:21" ht="19.5">
      <c r="B17" s="152"/>
      <c r="C17" s="152"/>
      <c r="D17" s="152"/>
      <c r="E17" s="152"/>
      <c r="F17" s="152"/>
      <c r="G17" s="152"/>
      <c r="H17" s="152"/>
      <c r="I17" s="152"/>
      <c r="J17" s="152"/>
      <c r="K17" s="152"/>
      <c r="L17" s="152"/>
      <c r="M17" s="152"/>
      <c r="N17" s="152"/>
      <c r="O17" s="152"/>
      <c r="P17" s="152"/>
      <c r="Q17" s="152"/>
      <c r="R17" s="152"/>
      <c r="S17" s="152"/>
      <c r="T17" s="152"/>
    </row>
    <row r="18" spans="2:21" ht="19.5">
      <c r="B18" s="152"/>
      <c r="C18" s="152"/>
      <c r="D18" s="152"/>
      <c r="E18" s="152"/>
      <c r="F18" s="152"/>
      <c r="G18" s="152"/>
      <c r="H18" s="152"/>
      <c r="I18" s="152"/>
      <c r="J18" s="152"/>
      <c r="K18" s="152"/>
      <c r="L18" s="152"/>
      <c r="M18" s="152"/>
      <c r="N18" s="152"/>
      <c r="O18" s="152"/>
      <c r="P18" s="152"/>
      <c r="Q18" s="152"/>
      <c r="R18" s="152"/>
      <c r="S18" s="152"/>
      <c r="T18" s="152"/>
    </row>
    <row r="19" spans="2:21" ht="18" customHeight="1">
      <c r="B19" s="435"/>
      <c r="C19" s="436" t="s">
        <v>275</v>
      </c>
      <c r="D19" s="436"/>
      <c r="E19" s="436"/>
      <c r="F19" s="436"/>
      <c r="G19" s="436"/>
      <c r="H19" s="436"/>
      <c r="I19" s="436"/>
      <c r="J19" s="436"/>
      <c r="K19" s="436"/>
      <c r="L19" s="436"/>
      <c r="M19" s="436"/>
      <c r="N19" s="436"/>
      <c r="O19" s="436"/>
      <c r="P19" s="436"/>
      <c r="Q19" s="115"/>
      <c r="R19" s="424"/>
      <c r="S19" s="425"/>
      <c r="T19" s="426"/>
      <c r="U19" s="140"/>
    </row>
    <row r="20" spans="2:21">
      <c r="B20" s="367"/>
      <c r="C20" s="436"/>
      <c r="D20" s="436"/>
      <c r="E20" s="436"/>
      <c r="F20" s="436"/>
      <c r="G20" s="436"/>
      <c r="H20" s="436"/>
      <c r="I20" s="436"/>
      <c r="J20" s="436"/>
      <c r="K20" s="436"/>
      <c r="L20" s="436"/>
      <c r="M20" s="436"/>
      <c r="N20" s="436"/>
      <c r="O20" s="436"/>
      <c r="P20" s="436"/>
      <c r="Q20" s="115"/>
      <c r="R20" s="427"/>
      <c r="S20" s="428"/>
      <c r="T20" s="429"/>
      <c r="U20" s="140"/>
    </row>
    <row r="21" spans="2:21" ht="19.5">
      <c r="B21" s="153"/>
      <c r="C21" s="153"/>
      <c r="D21" s="153"/>
      <c r="E21" s="153"/>
      <c r="F21" s="153"/>
      <c r="G21" s="153"/>
      <c r="H21" s="153"/>
      <c r="I21" s="153"/>
      <c r="J21" s="153"/>
      <c r="K21" s="153"/>
      <c r="L21" s="153"/>
      <c r="M21" s="153"/>
      <c r="N21" s="153"/>
      <c r="O21" s="153"/>
      <c r="P21" s="153"/>
      <c r="Q21" s="153"/>
      <c r="R21" s="153"/>
      <c r="S21" s="153"/>
      <c r="T21" s="153"/>
      <c r="U21" s="140"/>
    </row>
    <row r="22" spans="2:21" ht="19.5">
      <c r="B22" s="152"/>
      <c r="C22" s="152"/>
      <c r="D22" s="152"/>
      <c r="E22" s="152"/>
      <c r="F22" s="152"/>
      <c r="G22" s="152"/>
      <c r="H22" s="152"/>
      <c r="I22" s="152"/>
      <c r="J22" s="152"/>
      <c r="K22" s="152"/>
      <c r="L22" s="152"/>
      <c r="M22" s="152"/>
      <c r="N22" s="152"/>
      <c r="O22" s="152"/>
      <c r="P22" s="152"/>
      <c r="Q22" s="152"/>
      <c r="R22" s="152"/>
      <c r="S22" s="152"/>
      <c r="T22" s="152"/>
    </row>
    <row r="23" spans="2:21" ht="19.5">
      <c r="B23" s="152"/>
      <c r="C23" s="152"/>
      <c r="D23" s="152"/>
      <c r="E23" s="152"/>
      <c r="F23" s="152"/>
      <c r="G23" s="152"/>
      <c r="H23" s="152"/>
      <c r="I23" s="152"/>
      <c r="J23" s="152"/>
      <c r="K23" s="152"/>
      <c r="L23" s="152"/>
      <c r="M23" s="152"/>
      <c r="N23" s="152"/>
      <c r="O23" s="152"/>
      <c r="P23" s="152"/>
      <c r="Q23" s="152"/>
      <c r="R23" s="152"/>
      <c r="S23" s="152"/>
      <c r="T23" s="152"/>
    </row>
    <row r="24" spans="2:21" ht="18" customHeight="1">
      <c r="B24" s="435"/>
      <c r="C24" s="436" t="s">
        <v>274</v>
      </c>
      <c r="D24" s="436"/>
      <c r="E24" s="436"/>
      <c r="F24" s="436"/>
      <c r="G24" s="436"/>
      <c r="H24" s="436"/>
      <c r="I24" s="436"/>
      <c r="J24" s="436"/>
      <c r="K24" s="436"/>
      <c r="L24" s="436"/>
      <c r="M24" s="436"/>
      <c r="N24" s="436"/>
      <c r="O24" s="436"/>
      <c r="P24" s="436"/>
      <c r="Q24" s="115"/>
      <c r="R24" s="424"/>
      <c r="S24" s="425"/>
      <c r="T24" s="426"/>
      <c r="U24" s="140"/>
    </row>
    <row r="25" spans="2:21">
      <c r="B25" s="367"/>
      <c r="C25" s="436"/>
      <c r="D25" s="436"/>
      <c r="E25" s="436"/>
      <c r="F25" s="436"/>
      <c r="G25" s="436"/>
      <c r="H25" s="436"/>
      <c r="I25" s="436"/>
      <c r="J25" s="436"/>
      <c r="K25" s="436"/>
      <c r="L25" s="436"/>
      <c r="M25" s="436"/>
      <c r="N25" s="436"/>
      <c r="O25" s="436"/>
      <c r="P25" s="436"/>
      <c r="Q25" s="115"/>
      <c r="R25" s="427"/>
      <c r="S25" s="428"/>
      <c r="T25" s="429"/>
      <c r="U25" s="140"/>
    </row>
    <row r="26" spans="2:21" ht="19.5">
      <c r="B26" s="153"/>
      <c r="C26" s="153"/>
      <c r="D26" s="153"/>
      <c r="E26" s="153"/>
      <c r="F26" s="153"/>
      <c r="G26" s="153"/>
      <c r="H26" s="153"/>
      <c r="I26" s="153"/>
      <c r="J26" s="153"/>
      <c r="K26" s="153"/>
      <c r="L26" s="153"/>
      <c r="M26" s="153"/>
      <c r="N26" s="153"/>
      <c r="O26" s="153"/>
      <c r="P26" s="153"/>
      <c r="Q26" s="153"/>
      <c r="R26" s="153"/>
      <c r="S26" s="153"/>
      <c r="T26" s="153"/>
      <c r="U26" s="140"/>
    </row>
    <row r="27" spans="2:21" ht="19.5">
      <c r="B27" s="152"/>
      <c r="C27" s="152"/>
      <c r="D27" s="152"/>
      <c r="E27" s="152"/>
      <c r="F27" s="152"/>
      <c r="G27" s="152"/>
      <c r="H27" s="152"/>
      <c r="I27" s="152"/>
      <c r="J27" s="152"/>
      <c r="K27" s="152"/>
      <c r="L27" s="152"/>
      <c r="M27" s="152"/>
      <c r="N27" s="152"/>
      <c r="O27" s="152"/>
      <c r="P27" s="152"/>
      <c r="Q27" s="152"/>
      <c r="R27" s="152"/>
      <c r="S27" s="152"/>
      <c r="T27" s="152"/>
    </row>
    <row r="28" spans="2:21" ht="19.5">
      <c r="B28" s="152"/>
      <c r="C28" s="423" t="s">
        <v>339</v>
      </c>
      <c r="D28" s="423"/>
      <c r="E28" s="423"/>
      <c r="F28" s="423"/>
      <c r="G28" s="423"/>
      <c r="H28" s="423"/>
      <c r="I28" s="423"/>
      <c r="J28" s="423"/>
      <c r="K28" s="423"/>
      <c r="L28" s="423"/>
      <c r="M28" s="423"/>
      <c r="N28" s="423"/>
      <c r="O28" s="423"/>
      <c r="P28" s="423"/>
      <c r="Q28" s="152"/>
      <c r="R28" s="424"/>
      <c r="S28" s="425"/>
      <c r="T28" s="426"/>
    </row>
    <row r="29" spans="2:21" ht="19.5">
      <c r="B29" s="152"/>
      <c r="C29" s="423"/>
      <c r="D29" s="423"/>
      <c r="E29" s="423"/>
      <c r="F29" s="423"/>
      <c r="G29" s="423"/>
      <c r="H29" s="423"/>
      <c r="I29" s="423"/>
      <c r="J29" s="423"/>
      <c r="K29" s="423"/>
      <c r="L29" s="423"/>
      <c r="M29" s="423"/>
      <c r="N29" s="423"/>
      <c r="O29" s="423"/>
      <c r="P29" s="423"/>
      <c r="Q29" s="152"/>
      <c r="R29" s="506"/>
      <c r="S29" s="507"/>
      <c r="T29" s="508"/>
    </row>
    <row r="30" spans="2:21" ht="19.5">
      <c r="B30" s="152"/>
      <c r="C30" s="423"/>
      <c r="D30" s="423"/>
      <c r="E30" s="423"/>
      <c r="F30" s="423"/>
      <c r="G30" s="423"/>
      <c r="H30" s="423"/>
      <c r="I30" s="423"/>
      <c r="J30" s="423"/>
      <c r="K30" s="423"/>
      <c r="L30" s="423"/>
      <c r="M30" s="423"/>
      <c r="N30" s="423"/>
      <c r="O30" s="423"/>
      <c r="P30" s="423"/>
      <c r="Q30" s="152"/>
      <c r="R30" s="191"/>
      <c r="S30" s="191"/>
      <c r="T30" s="191"/>
    </row>
    <row r="31" spans="2:21" ht="19.5">
      <c r="B31" s="155"/>
      <c r="C31" s="155"/>
      <c r="D31" s="155"/>
      <c r="E31" s="155"/>
      <c r="F31" s="155"/>
      <c r="G31" s="155"/>
      <c r="H31" s="155"/>
      <c r="I31" s="155"/>
      <c r="J31" s="155"/>
      <c r="K31" s="155"/>
      <c r="L31" s="155"/>
      <c r="M31" s="155"/>
      <c r="N31" s="155"/>
      <c r="O31" s="155"/>
      <c r="P31" s="155"/>
      <c r="Q31" s="155"/>
      <c r="R31" s="155"/>
      <c r="S31" s="155"/>
      <c r="T31" s="155"/>
    </row>
    <row r="32" spans="2:21" ht="19.5">
      <c r="B32" s="155"/>
      <c r="C32" s="423" t="s">
        <v>337</v>
      </c>
      <c r="D32" s="423"/>
      <c r="E32" s="423"/>
      <c r="F32" s="423"/>
      <c r="G32" s="423"/>
      <c r="H32" s="423"/>
      <c r="I32" s="423"/>
      <c r="J32" s="423"/>
      <c r="K32" s="423"/>
      <c r="L32" s="423"/>
      <c r="M32" s="423"/>
      <c r="N32" s="423"/>
      <c r="O32" s="423"/>
      <c r="P32" s="181"/>
      <c r="Q32" s="181"/>
      <c r="R32" s="424"/>
      <c r="S32" s="425"/>
      <c r="T32" s="426"/>
    </row>
    <row r="33" spans="2:20" ht="19.5">
      <c r="B33" s="155"/>
      <c r="C33" s="423"/>
      <c r="D33" s="423"/>
      <c r="E33" s="423"/>
      <c r="F33" s="423"/>
      <c r="G33" s="423"/>
      <c r="H33" s="423"/>
      <c r="I33" s="423"/>
      <c r="J33" s="423"/>
      <c r="K33" s="423"/>
      <c r="L33" s="423"/>
      <c r="M33" s="423"/>
      <c r="N33" s="423"/>
      <c r="O33" s="423"/>
      <c r="P33" s="153"/>
      <c r="Q33" s="153"/>
      <c r="R33" s="427"/>
      <c r="S33" s="428"/>
      <c r="T33" s="429"/>
    </row>
    <row r="34" spans="2:20" ht="19.5">
      <c r="B34" s="155"/>
      <c r="C34" s="423"/>
      <c r="D34" s="423"/>
      <c r="E34" s="423"/>
      <c r="F34" s="423"/>
      <c r="G34" s="423"/>
      <c r="H34" s="423"/>
      <c r="I34" s="423"/>
      <c r="J34" s="423"/>
      <c r="K34" s="423"/>
      <c r="L34" s="423"/>
      <c r="M34" s="423"/>
      <c r="N34" s="423"/>
      <c r="O34" s="423"/>
      <c r="P34" s="152"/>
      <c r="Q34" s="152"/>
      <c r="R34" s="152"/>
      <c r="S34" s="152"/>
      <c r="T34" s="152"/>
    </row>
    <row r="35" spans="2:20" ht="19.5">
      <c r="B35" s="155"/>
      <c r="C35" s="423"/>
      <c r="D35" s="423"/>
      <c r="E35" s="423"/>
      <c r="F35" s="423"/>
      <c r="G35" s="423"/>
      <c r="H35" s="423"/>
      <c r="I35" s="423"/>
      <c r="J35" s="423"/>
      <c r="K35" s="423"/>
      <c r="L35" s="423"/>
      <c r="M35" s="423"/>
      <c r="N35" s="423"/>
      <c r="O35" s="423"/>
      <c r="P35" s="152"/>
      <c r="Q35" s="152"/>
      <c r="R35" s="152"/>
      <c r="S35" s="152"/>
      <c r="T35" s="152"/>
    </row>
    <row r="36" spans="2:20" ht="19.5">
      <c r="B36" s="155"/>
      <c r="C36" s="192"/>
      <c r="D36" s="192"/>
      <c r="E36" s="192"/>
      <c r="F36" s="192"/>
      <c r="G36" s="192"/>
      <c r="H36" s="192"/>
      <c r="I36" s="192"/>
      <c r="J36" s="192"/>
      <c r="K36" s="192"/>
      <c r="L36" s="192"/>
      <c r="M36" s="192"/>
      <c r="N36" s="192"/>
      <c r="O36" s="192"/>
      <c r="P36" s="152"/>
      <c r="Q36" s="152"/>
      <c r="R36" s="152"/>
      <c r="S36" s="152"/>
      <c r="T36" s="152"/>
    </row>
    <row r="37" spans="2:20" ht="19.5">
      <c r="B37" s="155"/>
      <c r="C37" s="153"/>
      <c r="D37" s="153"/>
      <c r="E37" s="153"/>
      <c r="F37" s="153"/>
      <c r="G37" s="153"/>
      <c r="H37" s="153"/>
      <c r="I37" s="153"/>
      <c r="J37" s="153"/>
      <c r="K37" s="153"/>
      <c r="L37" s="153"/>
      <c r="M37" s="153"/>
      <c r="N37" s="153"/>
      <c r="O37" s="153"/>
      <c r="P37" s="153"/>
      <c r="Q37" s="153"/>
      <c r="R37" s="153"/>
      <c r="S37" s="153"/>
      <c r="T37" s="153"/>
    </row>
    <row r="38" spans="2:20" ht="19.5">
      <c r="C38" s="423" t="s">
        <v>338</v>
      </c>
      <c r="D38" s="423"/>
      <c r="E38" s="423"/>
      <c r="F38" s="423"/>
      <c r="G38" s="423"/>
      <c r="H38" s="423"/>
      <c r="I38" s="423"/>
      <c r="J38" s="423"/>
      <c r="K38" s="423"/>
      <c r="L38" s="423"/>
      <c r="M38" s="423"/>
      <c r="N38" s="423"/>
      <c r="O38" s="423"/>
      <c r="P38" s="152"/>
      <c r="Q38" s="152"/>
      <c r="R38" s="424"/>
      <c r="S38" s="425"/>
      <c r="T38" s="426"/>
    </row>
    <row r="39" spans="2:20" ht="19.5">
      <c r="C39" s="423"/>
      <c r="D39" s="423"/>
      <c r="E39" s="423"/>
      <c r="F39" s="423"/>
      <c r="G39" s="423"/>
      <c r="H39" s="423"/>
      <c r="I39" s="423"/>
      <c r="J39" s="423"/>
      <c r="K39" s="423"/>
      <c r="L39" s="423"/>
      <c r="M39" s="423"/>
      <c r="N39" s="423"/>
      <c r="O39" s="423"/>
      <c r="P39" s="152"/>
      <c r="Q39" s="152"/>
      <c r="R39" s="427"/>
      <c r="S39" s="428"/>
      <c r="T39" s="429"/>
    </row>
    <row r="40" spans="2:20" ht="19.5">
      <c r="C40" s="423"/>
      <c r="D40" s="423"/>
      <c r="E40" s="423"/>
      <c r="F40" s="423"/>
      <c r="G40" s="423"/>
      <c r="H40" s="423"/>
      <c r="I40" s="423"/>
      <c r="J40" s="423"/>
      <c r="K40" s="423"/>
      <c r="L40" s="423"/>
      <c r="M40" s="423"/>
      <c r="N40" s="423"/>
      <c r="O40" s="423"/>
      <c r="P40" s="152"/>
      <c r="Q40" s="152"/>
      <c r="R40" s="152"/>
      <c r="S40" s="152"/>
      <c r="T40" s="152"/>
    </row>
    <row r="41" spans="2:20" ht="19.5">
      <c r="C41" s="423"/>
      <c r="D41" s="423"/>
      <c r="E41" s="423"/>
      <c r="F41" s="423"/>
      <c r="G41" s="423"/>
      <c r="H41" s="423"/>
      <c r="I41" s="423"/>
      <c r="J41" s="423"/>
      <c r="K41" s="423"/>
      <c r="L41" s="423"/>
      <c r="M41" s="423"/>
      <c r="N41" s="423"/>
      <c r="O41" s="423"/>
      <c r="P41" s="152"/>
      <c r="Q41" s="152"/>
      <c r="R41" s="152"/>
      <c r="S41" s="152"/>
      <c r="T41" s="152"/>
    </row>
    <row r="42" spans="2:20" ht="19.5">
      <c r="C42" s="423"/>
      <c r="D42" s="423"/>
      <c r="E42" s="423"/>
      <c r="F42" s="423"/>
      <c r="G42" s="423"/>
      <c r="H42" s="423"/>
      <c r="I42" s="423"/>
      <c r="J42" s="423"/>
      <c r="K42" s="423"/>
      <c r="L42" s="423"/>
      <c r="M42" s="423"/>
      <c r="N42" s="423"/>
      <c r="O42" s="423"/>
      <c r="P42" s="155"/>
      <c r="Q42" s="155"/>
      <c r="R42" s="155"/>
      <c r="S42" s="155"/>
      <c r="T42" s="155"/>
    </row>
    <row r="43" spans="2:20" ht="19.5">
      <c r="C43" s="423"/>
      <c r="D43" s="423"/>
      <c r="E43" s="423"/>
      <c r="F43" s="423"/>
      <c r="G43" s="423"/>
      <c r="H43" s="423"/>
      <c r="I43" s="423"/>
      <c r="J43" s="423"/>
      <c r="K43" s="423"/>
      <c r="L43" s="423"/>
      <c r="M43" s="423"/>
      <c r="N43" s="423"/>
      <c r="O43" s="423"/>
      <c r="P43" s="155"/>
      <c r="Q43" s="155"/>
      <c r="R43" s="155"/>
      <c r="S43" s="155"/>
      <c r="T43" s="155"/>
    </row>
    <row r="44" spans="2:20" ht="19.5">
      <c r="C44" s="423"/>
      <c r="D44" s="423"/>
      <c r="E44" s="423"/>
      <c r="F44" s="423"/>
      <c r="G44" s="423"/>
      <c r="H44" s="423"/>
      <c r="I44" s="423"/>
      <c r="J44" s="423"/>
      <c r="K44" s="423"/>
      <c r="L44" s="423"/>
      <c r="M44" s="423"/>
      <c r="N44" s="423"/>
      <c r="O44" s="423"/>
      <c r="P44" s="155"/>
      <c r="Q44" s="155"/>
      <c r="R44" s="155"/>
      <c r="S44" s="155"/>
      <c r="T44" s="155"/>
    </row>
  </sheetData>
  <sheetProtection algorithmName="SHA-512" hashValue="EeND43EMvqUWQOhb/P1V+esWHNYzmgp2+qUQnOlJvPjD1xHUH36fVeUvixt8aXdWOhuM7zu+iN138wI7BK2d+w==" saltValue="xURF++fxcbOcp+gpjWedcw==" spinCount="100000" sheet="1" selectLockedCells="1"/>
  <mergeCells count="18">
    <mergeCell ref="B19:B20"/>
    <mergeCell ref="C19:P20"/>
    <mergeCell ref="R19:T20"/>
    <mergeCell ref="B24:B25"/>
    <mergeCell ref="C24:P25"/>
    <mergeCell ref="R24:T25"/>
    <mergeCell ref="A3:U3"/>
    <mergeCell ref="L6:T6"/>
    <mergeCell ref="B9:T11"/>
    <mergeCell ref="B14:B15"/>
    <mergeCell ref="C14:P15"/>
    <mergeCell ref="R14:T15"/>
    <mergeCell ref="C28:P30"/>
    <mergeCell ref="R28:T29"/>
    <mergeCell ref="C32:O35"/>
    <mergeCell ref="R32:T33"/>
    <mergeCell ref="C38:O44"/>
    <mergeCell ref="R38:T39"/>
  </mergeCells>
  <phoneticPr fontId="3"/>
  <dataValidations count="1">
    <dataValidation type="list" allowBlank="1" showInputMessage="1" showErrorMessage="1" sqref="R24:T25 R14:T15 R19:T20 R32:T33 R38:T39 R28:T29" xr:uid="{B3B3A190-92AE-4EB7-9E10-B7FD7CAAA5F2}">
      <formula1>"はい"</formula1>
    </dataValidation>
  </dataValidations>
  <pageMargins left="0.7" right="0.4"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43"/>
  <sheetViews>
    <sheetView showGridLines="0" view="pageBreakPreview" topLeftCell="A10" zoomScale="85" zoomScaleNormal="85" zoomScaleSheetLayoutView="85" workbookViewId="0">
      <selection activeCell="H16" sqref="H16:T18"/>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142" t="s">
        <v>268</v>
      </c>
    </row>
    <row r="2" spans="1:21">
      <c r="A2" s="73"/>
      <c r="B2" s="73"/>
      <c r="C2" s="73"/>
      <c r="D2" s="73"/>
      <c r="E2" s="73"/>
      <c r="F2" s="73"/>
      <c r="G2" s="73"/>
      <c r="H2" s="73"/>
      <c r="I2" s="71"/>
      <c r="J2" s="71"/>
      <c r="K2" s="71"/>
      <c r="L2" s="71"/>
      <c r="M2" s="71"/>
      <c r="N2" s="71"/>
      <c r="O2" s="71"/>
      <c r="P2" s="71"/>
      <c r="Q2" s="71"/>
      <c r="R2" s="71"/>
      <c r="S2" s="71"/>
      <c r="T2" s="71"/>
      <c r="U2" s="72"/>
    </row>
    <row r="3" spans="1:21" ht="21">
      <c r="A3" s="410" t="s">
        <v>262</v>
      </c>
      <c r="B3" s="410"/>
      <c r="C3" s="410"/>
      <c r="D3" s="410"/>
      <c r="E3" s="410"/>
      <c r="F3" s="410"/>
      <c r="G3" s="410"/>
      <c r="H3" s="410"/>
      <c r="I3" s="411"/>
      <c r="J3" s="411"/>
      <c r="K3" s="411"/>
      <c r="L3" s="411"/>
      <c r="M3" s="411"/>
      <c r="N3" s="411"/>
      <c r="O3" s="411"/>
      <c r="P3" s="411"/>
      <c r="Q3" s="411"/>
      <c r="R3" s="411"/>
      <c r="S3" s="411"/>
      <c r="T3" s="411"/>
      <c r="U3" s="411"/>
    </row>
    <row r="4" spans="1:21" ht="21">
      <c r="A4" s="118"/>
      <c r="B4" s="118"/>
      <c r="C4" s="118"/>
      <c r="D4" s="118"/>
      <c r="E4" s="118"/>
      <c r="F4" s="118"/>
      <c r="G4" s="118"/>
      <c r="H4" s="118"/>
      <c r="I4" s="119"/>
      <c r="J4" s="119"/>
      <c r="K4" s="119"/>
      <c r="L4" s="119"/>
      <c r="M4" s="119"/>
      <c r="N4" s="119"/>
      <c r="O4" s="119"/>
      <c r="P4" s="119"/>
      <c r="Q4" s="119"/>
      <c r="R4" s="119"/>
      <c r="S4" s="119"/>
      <c r="T4" s="119"/>
      <c r="U4" s="119"/>
    </row>
    <row r="5" spans="1:21" ht="21">
      <c r="A5" s="118"/>
      <c r="B5" s="118"/>
      <c r="C5" s="118"/>
      <c r="D5" s="118"/>
      <c r="E5" s="118"/>
      <c r="F5" s="118"/>
      <c r="G5" s="118"/>
      <c r="H5" s="118"/>
      <c r="I5" s="119"/>
      <c r="J5" s="119"/>
      <c r="K5" s="119"/>
      <c r="L5" s="119"/>
      <c r="M5" s="119"/>
      <c r="N5" s="119"/>
      <c r="O5" s="119"/>
      <c r="P5" s="119"/>
      <c r="Q5" s="119"/>
      <c r="R5" s="119"/>
      <c r="S5" s="119"/>
      <c r="T5" s="119"/>
      <c r="U5" s="119"/>
    </row>
    <row r="6" spans="1:21" ht="21">
      <c r="A6" s="118"/>
      <c r="B6" s="118"/>
      <c r="C6" s="118"/>
      <c r="D6" s="118"/>
      <c r="E6" s="118"/>
      <c r="F6" s="118"/>
      <c r="G6" s="118"/>
      <c r="H6" s="118"/>
      <c r="I6" s="119"/>
      <c r="J6" s="119"/>
      <c r="K6" s="17" t="s">
        <v>89</v>
      </c>
      <c r="L6" s="350">
        <f>基本情報!E8</f>
        <v>0</v>
      </c>
      <c r="M6" s="350"/>
      <c r="N6" s="350"/>
      <c r="O6" s="350"/>
      <c r="P6" s="350"/>
      <c r="Q6" s="350"/>
      <c r="R6" s="350"/>
      <c r="S6" s="350"/>
      <c r="T6" s="350"/>
      <c r="U6" s="122"/>
    </row>
    <row r="7" spans="1:21">
      <c r="A7" s="18"/>
      <c r="B7" s="18"/>
      <c r="C7" s="18"/>
      <c r="D7" s="18"/>
      <c r="E7" s="18"/>
      <c r="F7" s="18"/>
      <c r="G7" s="18"/>
      <c r="H7" s="18"/>
      <c r="I7" s="18"/>
      <c r="J7" s="18"/>
      <c r="K7" s="18"/>
      <c r="L7" s="18"/>
      <c r="M7" s="18"/>
      <c r="N7" s="18"/>
      <c r="O7" s="18"/>
      <c r="P7" s="18"/>
      <c r="Q7" s="18"/>
      <c r="R7" s="18"/>
      <c r="S7" s="18"/>
      <c r="T7" s="18"/>
      <c r="U7" s="18"/>
    </row>
    <row r="8" spans="1:21">
      <c r="A8" s="74"/>
      <c r="B8" s="74"/>
      <c r="C8" s="74"/>
      <c r="D8" s="74"/>
      <c r="E8" s="74"/>
      <c r="F8" s="74"/>
      <c r="G8" s="74"/>
      <c r="H8" s="74"/>
      <c r="I8" s="74"/>
      <c r="J8" s="74"/>
      <c r="K8" s="74"/>
      <c r="L8" s="74"/>
      <c r="M8" s="74"/>
      <c r="N8" s="74"/>
      <c r="O8" s="74"/>
      <c r="P8" s="74"/>
      <c r="Q8" s="74"/>
      <c r="R8" s="74"/>
      <c r="S8" s="74"/>
      <c r="T8" s="74"/>
      <c r="U8" s="74"/>
    </row>
    <row r="9" spans="1:21" customFormat="1">
      <c r="A9" s="136"/>
      <c r="B9" s="434" t="s">
        <v>263</v>
      </c>
      <c r="C9" s="434"/>
      <c r="D9" s="434"/>
      <c r="E9" s="434"/>
      <c r="F9" s="434"/>
      <c r="G9" s="434"/>
      <c r="H9" s="434"/>
      <c r="I9" s="434"/>
      <c r="J9" s="434"/>
      <c r="K9" s="434"/>
      <c r="L9" s="434"/>
      <c r="M9" s="434"/>
      <c r="N9" s="434"/>
      <c r="O9" s="434"/>
      <c r="P9" s="434"/>
      <c r="Q9" s="434"/>
      <c r="R9" s="434"/>
      <c r="S9" s="434"/>
      <c r="T9" s="434"/>
      <c r="U9" s="136"/>
    </row>
    <row r="10" spans="1:21" customFormat="1">
      <c r="A10" s="136"/>
      <c r="B10" s="434"/>
      <c r="C10" s="434"/>
      <c r="D10" s="434"/>
      <c r="E10" s="434"/>
      <c r="F10" s="434"/>
      <c r="G10" s="434"/>
      <c r="H10" s="434"/>
      <c r="I10" s="434"/>
      <c r="J10" s="434"/>
      <c r="K10" s="434"/>
      <c r="L10" s="434"/>
      <c r="M10" s="434"/>
      <c r="N10" s="434"/>
      <c r="O10" s="434"/>
      <c r="P10" s="434"/>
      <c r="Q10" s="434"/>
      <c r="R10" s="434"/>
      <c r="S10" s="434"/>
      <c r="T10" s="434"/>
      <c r="U10" s="136"/>
    </row>
    <row r="11" spans="1:21" customFormat="1">
      <c r="B11" s="434"/>
      <c r="C11" s="434"/>
      <c r="D11" s="434"/>
      <c r="E11" s="434"/>
      <c r="F11" s="434"/>
      <c r="G11" s="434"/>
      <c r="H11" s="434"/>
      <c r="I11" s="434"/>
      <c r="J11" s="434"/>
      <c r="K11" s="434"/>
      <c r="L11" s="434"/>
      <c r="M11" s="434"/>
      <c r="N11" s="434"/>
      <c r="O11" s="434"/>
      <c r="P11" s="434"/>
      <c r="Q11" s="434"/>
      <c r="R11" s="434"/>
      <c r="S11" s="434"/>
      <c r="T11" s="434"/>
    </row>
    <row r="12" spans="1:21" customFormat="1"/>
    <row r="13" spans="1:21" customFormat="1" ht="19.5">
      <c r="B13" s="520" t="s">
        <v>340</v>
      </c>
      <c r="C13" s="520"/>
      <c r="D13" s="520"/>
      <c r="E13" s="520"/>
      <c r="F13" s="520"/>
      <c r="G13" s="520"/>
      <c r="H13" s="520"/>
      <c r="I13" s="520"/>
      <c r="J13" s="520"/>
      <c r="K13" s="520"/>
      <c r="L13" s="520"/>
      <c r="M13" s="520"/>
      <c r="N13" s="520"/>
      <c r="O13" s="520"/>
      <c r="P13" s="520"/>
      <c r="Q13" s="520"/>
      <c r="R13" s="520"/>
      <c r="S13" s="520"/>
      <c r="T13" s="520"/>
    </row>
    <row r="14" spans="1:21" customFormat="1" ht="19.5">
      <c r="B14" s="137"/>
      <c r="C14" s="137"/>
      <c r="D14" s="137"/>
      <c r="E14" s="137"/>
      <c r="F14" s="137"/>
      <c r="G14" s="137"/>
      <c r="H14" s="137"/>
      <c r="I14" s="137"/>
      <c r="J14" s="137"/>
      <c r="K14" s="137"/>
      <c r="L14" s="137"/>
      <c r="M14" s="137"/>
      <c r="N14" s="137"/>
      <c r="O14" s="137"/>
      <c r="P14" s="137"/>
      <c r="Q14" s="137"/>
      <c r="R14" s="137"/>
      <c r="S14" s="137"/>
      <c r="T14" s="137"/>
    </row>
    <row r="15" spans="1:21" ht="19.5">
      <c r="B15" s="120"/>
      <c r="C15" s="120"/>
      <c r="D15" s="120"/>
      <c r="E15" s="120"/>
      <c r="F15" s="120"/>
      <c r="G15" s="120"/>
      <c r="H15" s="120"/>
      <c r="I15" s="120"/>
      <c r="J15" s="120"/>
      <c r="K15" s="120"/>
      <c r="L15" s="120"/>
      <c r="M15" s="120"/>
      <c r="N15" s="120"/>
      <c r="O15" s="120"/>
      <c r="P15" s="120"/>
      <c r="Q15" s="120"/>
      <c r="R15" s="120"/>
      <c r="S15" s="120"/>
      <c r="T15" s="120"/>
    </row>
    <row r="16" spans="1:21" ht="24.6" customHeight="1">
      <c r="B16" s="511" t="s">
        <v>175</v>
      </c>
      <c r="C16" s="512"/>
      <c r="D16" s="512"/>
      <c r="E16" s="512"/>
      <c r="F16" s="512"/>
      <c r="G16" s="513"/>
      <c r="H16" s="510"/>
      <c r="I16" s="510"/>
      <c r="J16" s="510"/>
      <c r="K16" s="510"/>
      <c r="L16" s="510"/>
      <c r="M16" s="510"/>
      <c r="N16" s="510"/>
      <c r="O16" s="510"/>
      <c r="P16" s="510"/>
      <c r="Q16" s="510"/>
      <c r="R16" s="510"/>
      <c r="S16" s="510"/>
      <c r="T16" s="510"/>
    </row>
    <row r="17" spans="2:20" ht="24.6" customHeight="1">
      <c r="B17" s="514"/>
      <c r="C17" s="515"/>
      <c r="D17" s="515"/>
      <c r="E17" s="515"/>
      <c r="F17" s="515"/>
      <c r="G17" s="516"/>
      <c r="H17" s="510"/>
      <c r="I17" s="510"/>
      <c r="J17" s="510"/>
      <c r="K17" s="510"/>
      <c r="L17" s="510"/>
      <c r="M17" s="510"/>
      <c r="N17" s="510"/>
      <c r="O17" s="510"/>
      <c r="P17" s="510"/>
      <c r="Q17" s="510"/>
      <c r="R17" s="510"/>
      <c r="S17" s="510"/>
      <c r="T17" s="510"/>
    </row>
    <row r="18" spans="2:20" ht="24.6" customHeight="1">
      <c r="B18" s="517"/>
      <c r="C18" s="518"/>
      <c r="D18" s="518"/>
      <c r="E18" s="518"/>
      <c r="F18" s="518"/>
      <c r="G18" s="519"/>
      <c r="H18" s="510"/>
      <c r="I18" s="510"/>
      <c r="J18" s="510"/>
      <c r="K18" s="510"/>
      <c r="L18" s="510"/>
      <c r="M18" s="510"/>
      <c r="N18" s="510"/>
      <c r="O18" s="510"/>
      <c r="P18" s="510"/>
      <c r="Q18" s="510"/>
      <c r="R18" s="510"/>
      <c r="S18" s="510"/>
      <c r="T18" s="510"/>
    </row>
    <row r="19" spans="2:20" ht="24.6" customHeight="1">
      <c r="B19" s="509" t="s">
        <v>59</v>
      </c>
      <c r="C19" s="509"/>
      <c r="D19" s="509"/>
      <c r="E19" s="509"/>
      <c r="F19" s="509"/>
      <c r="G19" s="509"/>
      <c r="H19" s="510"/>
      <c r="I19" s="510"/>
      <c r="J19" s="510"/>
      <c r="K19" s="510"/>
      <c r="L19" s="510"/>
      <c r="M19" s="510"/>
      <c r="N19" s="510"/>
      <c r="O19" s="510"/>
      <c r="P19" s="510"/>
      <c r="Q19" s="510"/>
      <c r="R19" s="510"/>
      <c r="S19" s="510"/>
      <c r="T19" s="510"/>
    </row>
    <row r="20" spans="2:20" ht="24.6" customHeight="1">
      <c r="B20" s="509"/>
      <c r="C20" s="509"/>
      <c r="D20" s="509"/>
      <c r="E20" s="509"/>
      <c r="F20" s="509"/>
      <c r="G20" s="509"/>
      <c r="H20" s="510"/>
      <c r="I20" s="510"/>
      <c r="J20" s="510"/>
      <c r="K20" s="510"/>
      <c r="L20" s="510"/>
      <c r="M20" s="510"/>
      <c r="N20" s="510"/>
      <c r="O20" s="510"/>
      <c r="P20" s="510"/>
      <c r="Q20" s="510"/>
      <c r="R20" s="510"/>
      <c r="S20" s="510"/>
      <c r="T20" s="510"/>
    </row>
    <row r="21" spans="2:20" ht="24.6" customHeight="1">
      <c r="B21" s="509"/>
      <c r="C21" s="509"/>
      <c r="D21" s="509"/>
      <c r="E21" s="509"/>
      <c r="F21" s="509"/>
      <c r="G21" s="509"/>
      <c r="H21" s="510"/>
      <c r="I21" s="510"/>
      <c r="J21" s="510"/>
      <c r="K21" s="510"/>
      <c r="L21" s="510"/>
      <c r="M21" s="510"/>
      <c r="N21" s="510"/>
      <c r="O21" s="510"/>
      <c r="P21" s="510"/>
      <c r="Q21" s="510"/>
      <c r="R21" s="510"/>
      <c r="S21" s="510"/>
      <c r="T21" s="510"/>
    </row>
    <row r="22" spans="2:20" ht="24.6" customHeight="1">
      <c r="B22" s="509" t="s">
        <v>186</v>
      </c>
      <c r="C22" s="509"/>
      <c r="D22" s="509"/>
      <c r="E22" s="509"/>
      <c r="F22" s="509"/>
      <c r="G22" s="509"/>
      <c r="H22" s="510"/>
      <c r="I22" s="510"/>
      <c r="J22" s="510"/>
      <c r="K22" s="510"/>
      <c r="L22" s="510"/>
      <c r="M22" s="510"/>
      <c r="N22" s="510"/>
      <c r="O22" s="510"/>
      <c r="P22" s="510"/>
      <c r="Q22" s="510"/>
      <c r="R22" s="510"/>
      <c r="S22" s="510"/>
      <c r="T22" s="510"/>
    </row>
    <row r="23" spans="2:20" ht="24.6" customHeight="1">
      <c r="B23" s="509"/>
      <c r="C23" s="509"/>
      <c r="D23" s="509"/>
      <c r="E23" s="509"/>
      <c r="F23" s="509"/>
      <c r="G23" s="509"/>
      <c r="H23" s="510"/>
      <c r="I23" s="510"/>
      <c r="J23" s="510"/>
      <c r="K23" s="510"/>
      <c r="L23" s="510"/>
      <c r="M23" s="510"/>
      <c r="N23" s="510"/>
      <c r="O23" s="510"/>
      <c r="P23" s="510"/>
      <c r="Q23" s="510"/>
      <c r="R23" s="510"/>
      <c r="S23" s="510"/>
      <c r="T23" s="510"/>
    </row>
    <row r="24" spans="2:20" ht="24.6" customHeight="1">
      <c r="B24" s="509"/>
      <c r="C24" s="509"/>
      <c r="D24" s="509"/>
      <c r="E24" s="509"/>
      <c r="F24" s="509"/>
      <c r="G24" s="509"/>
      <c r="H24" s="510"/>
      <c r="I24" s="510"/>
      <c r="J24" s="510"/>
      <c r="K24" s="510"/>
      <c r="L24" s="510"/>
      <c r="M24" s="510"/>
      <c r="N24" s="510"/>
      <c r="O24" s="510"/>
      <c r="P24" s="510"/>
      <c r="Q24" s="510"/>
      <c r="R24" s="510"/>
      <c r="S24" s="510"/>
      <c r="T24" s="510"/>
    </row>
    <row r="25" spans="2:20" ht="24.6" customHeight="1">
      <c r="B25" s="509" t="s">
        <v>106</v>
      </c>
      <c r="C25" s="509"/>
      <c r="D25" s="509"/>
      <c r="E25" s="509"/>
      <c r="F25" s="509"/>
      <c r="G25" s="509"/>
      <c r="H25" s="510"/>
      <c r="I25" s="510"/>
      <c r="J25" s="510"/>
      <c r="K25" s="510"/>
      <c r="L25" s="510"/>
      <c r="M25" s="510"/>
      <c r="N25" s="510"/>
      <c r="O25" s="510"/>
      <c r="P25" s="510"/>
      <c r="Q25" s="510"/>
      <c r="R25" s="510"/>
      <c r="S25" s="510"/>
      <c r="T25" s="510"/>
    </row>
    <row r="26" spans="2:20" ht="24.6" customHeight="1">
      <c r="B26" s="509"/>
      <c r="C26" s="509"/>
      <c r="D26" s="509"/>
      <c r="E26" s="509"/>
      <c r="F26" s="509"/>
      <c r="G26" s="509"/>
      <c r="H26" s="510"/>
      <c r="I26" s="510"/>
      <c r="J26" s="510"/>
      <c r="K26" s="510"/>
      <c r="L26" s="510"/>
      <c r="M26" s="510"/>
      <c r="N26" s="510"/>
      <c r="O26" s="510"/>
      <c r="P26" s="510"/>
      <c r="Q26" s="510"/>
      <c r="R26" s="510"/>
      <c r="S26" s="510"/>
      <c r="T26" s="510"/>
    </row>
    <row r="27" spans="2:20" ht="24.6" customHeight="1">
      <c r="B27" s="509"/>
      <c r="C27" s="509"/>
      <c r="D27" s="509"/>
      <c r="E27" s="509"/>
      <c r="F27" s="509"/>
      <c r="G27" s="509"/>
      <c r="H27" s="510"/>
      <c r="I27" s="510"/>
      <c r="J27" s="510"/>
      <c r="K27" s="510"/>
      <c r="L27" s="510"/>
      <c r="M27" s="510"/>
      <c r="N27" s="510"/>
      <c r="O27" s="510"/>
      <c r="P27" s="510"/>
      <c r="Q27" s="510"/>
      <c r="R27" s="510"/>
      <c r="S27" s="510"/>
      <c r="T27" s="510"/>
    </row>
    <row r="28" spans="2:20" ht="24.6" customHeight="1">
      <c r="B28" s="509" t="s">
        <v>107</v>
      </c>
      <c r="C28" s="509"/>
      <c r="D28" s="509"/>
      <c r="E28" s="509"/>
      <c r="F28" s="509"/>
      <c r="G28" s="509"/>
      <c r="H28" s="510"/>
      <c r="I28" s="510"/>
      <c r="J28" s="510"/>
      <c r="K28" s="510"/>
      <c r="L28" s="510"/>
      <c r="M28" s="510"/>
      <c r="N28" s="510"/>
      <c r="O28" s="510"/>
      <c r="P28" s="510"/>
      <c r="Q28" s="510"/>
      <c r="R28" s="510"/>
      <c r="S28" s="510"/>
      <c r="T28" s="510"/>
    </row>
    <row r="29" spans="2:20" ht="24.6" customHeight="1">
      <c r="B29" s="509"/>
      <c r="C29" s="509"/>
      <c r="D29" s="509"/>
      <c r="E29" s="509"/>
      <c r="F29" s="509"/>
      <c r="G29" s="509"/>
      <c r="H29" s="510"/>
      <c r="I29" s="510"/>
      <c r="J29" s="510"/>
      <c r="K29" s="510"/>
      <c r="L29" s="510"/>
      <c r="M29" s="510"/>
      <c r="N29" s="510"/>
      <c r="O29" s="510"/>
      <c r="P29" s="510"/>
      <c r="Q29" s="510"/>
      <c r="R29" s="510"/>
      <c r="S29" s="510"/>
      <c r="T29" s="510"/>
    </row>
    <row r="30" spans="2:20" ht="24.6" customHeight="1">
      <c r="B30" s="509"/>
      <c r="C30" s="509"/>
      <c r="D30" s="509"/>
      <c r="E30" s="509"/>
      <c r="F30" s="509"/>
      <c r="G30" s="509"/>
      <c r="H30" s="510"/>
      <c r="I30" s="510"/>
      <c r="J30" s="510"/>
      <c r="K30" s="510"/>
      <c r="L30" s="510"/>
      <c r="M30" s="510"/>
      <c r="N30" s="510"/>
      <c r="O30" s="510"/>
      <c r="P30" s="510"/>
      <c r="Q30" s="510"/>
      <c r="R30" s="510"/>
      <c r="S30" s="510"/>
      <c r="T30" s="510"/>
    </row>
    <row r="31" spans="2:20" ht="24.6" customHeight="1">
      <c r="B31" s="509" t="s">
        <v>251</v>
      </c>
      <c r="C31" s="509"/>
      <c r="D31" s="509"/>
      <c r="E31" s="509"/>
      <c r="F31" s="509"/>
      <c r="G31" s="509"/>
      <c r="H31" s="510"/>
      <c r="I31" s="510"/>
      <c r="J31" s="510"/>
      <c r="K31" s="510"/>
      <c r="L31" s="510"/>
      <c r="M31" s="510"/>
      <c r="N31" s="510"/>
      <c r="O31" s="510"/>
      <c r="P31" s="510"/>
      <c r="Q31" s="510"/>
      <c r="R31" s="510"/>
      <c r="S31" s="510"/>
      <c r="T31" s="510"/>
    </row>
    <row r="32" spans="2:20" ht="24.6" customHeight="1">
      <c r="B32" s="509"/>
      <c r="C32" s="509"/>
      <c r="D32" s="509"/>
      <c r="E32" s="509"/>
      <c r="F32" s="509"/>
      <c r="G32" s="509"/>
      <c r="H32" s="510"/>
      <c r="I32" s="510"/>
      <c r="J32" s="510"/>
      <c r="K32" s="510"/>
      <c r="L32" s="510"/>
      <c r="M32" s="510"/>
      <c r="N32" s="510"/>
      <c r="O32" s="510"/>
      <c r="P32" s="510"/>
      <c r="Q32" s="510"/>
      <c r="R32" s="510"/>
      <c r="S32" s="510"/>
      <c r="T32" s="510"/>
    </row>
    <row r="33" spans="2:20" ht="24.6" customHeight="1">
      <c r="B33" s="509"/>
      <c r="C33" s="509"/>
      <c r="D33" s="509"/>
      <c r="E33" s="509"/>
      <c r="F33" s="509"/>
      <c r="G33" s="509"/>
      <c r="H33" s="510"/>
      <c r="I33" s="510"/>
      <c r="J33" s="510"/>
      <c r="K33" s="510"/>
      <c r="L33" s="510"/>
      <c r="M33" s="510"/>
      <c r="N33" s="510"/>
      <c r="O33" s="510"/>
      <c r="P33" s="510"/>
      <c r="Q33" s="510"/>
      <c r="R33" s="510"/>
      <c r="S33" s="510"/>
      <c r="T33" s="510"/>
    </row>
    <row r="34" spans="2:20" ht="24.6" customHeight="1">
      <c r="B34" s="509" t="s">
        <v>252</v>
      </c>
      <c r="C34" s="509"/>
      <c r="D34" s="509"/>
      <c r="E34" s="509"/>
      <c r="F34" s="509"/>
      <c r="G34" s="509"/>
      <c r="H34" s="510"/>
      <c r="I34" s="510"/>
      <c r="J34" s="510"/>
      <c r="K34" s="510"/>
      <c r="L34" s="510"/>
      <c r="M34" s="510"/>
      <c r="N34" s="510"/>
      <c r="O34" s="510"/>
      <c r="P34" s="510"/>
      <c r="Q34" s="510"/>
      <c r="R34" s="510"/>
      <c r="S34" s="510"/>
      <c r="T34" s="510"/>
    </row>
    <row r="35" spans="2:20" ht="24.6" customHeight="1">
      <c r="B35" s="509"/>
      <c r="C35" s="509"/>
      <c r="D35" s="509"/>
      <c r="E35" s="509"/>
      <c r="F35" s="509"/>
      <c r="G35" s="509"/>
      <c r="H35" s="510"/>
      <c r="I35" s="510"/>
      <c r="J35" s="510"/>
      <c r="K35" s="510"/>
      <c r="L35" s="510"/>
      <c r="M35" s="510"/>
      <c r="N35" s="510"/>
      <c r="O35" s="510"/>
      <c r="P35" s="510"/>
      <c r="Q35" s="510"/>
      <c r="R35" s="510"/>
      <c r="S35" s="510"/>
      <c r="T35" s="510"/>
    </row>
    <row r="36" spans="2:20" ht="24.6" customHeight="1">
      <c r="B36" s="509"/>
      <c r="C36" s="509"/>
      <c r="D36" s="509"/>
      <c r="E36" s="509"/>
      <c r="F36" s="509"/>
      <c r="G36" s="509"/>
      <c r="H36" s="510"/>
      <c r="I36" s="510"/>
      <c r="J36" s="510"/>
      <c r="K36" s="510"/>
      <c r="L36" s="510"/>
      <c r="M36" s="510"/>
      <c r="N36" s="510"/>
      <c r="O36" s="510"/>
      <c r="P36" s="510"/>
      <c r="Q36" s="510"/>
      <c r="R36" s="510"/>
      <c r="S36" s="510"/>
      <c r="T36" s="510"/>
    </row>
    <row r="37" spans="2:20" ht="19.5">
      <c r="B37" s="47" t="s">
        <v>193</v>
      </c>
      <c r="C37" s="47"/>
      <c r="D37" s="47"/>
      <c r="E37" s="47"/>
      <c r="F37" s="47"/>
      <c r="G37" s="47"/>
      <c r="H37" s="47"/>
      <c r="I37" s="47"/>
      <c r="J37" s="47"/>
      <c r="K37" s="47"/>
      <c r="L37" s="47"/>
      <c r="M37" s="47"/>
      <c r="N37" s="47"/>
      <c r="O37" s="47"/>
      <c r="P37" s="47"/>
      <c r="Q37" s="47"/>
      <c r="R37" s="47"/>
      <c r="S37" s="47"/>
      <c r="T37" s="47"/>
    </row>
    <row r="38" spans="2:20" ht="19.5">
      <c r="B38" s="47"/>
      <c r="C38" s="47"/>
      <c r="D38" s="47"/>
      <c r="E38" s="47"/>
      <c r="F38" s="47"/>
      <c r="G38" s="47"/>
      <c r="H38" s="47"/>
      <c r="I38" s="47"/>
      <c r="J38" s="47"/>
      <c r="K38" s="47"/>
      <c r="L38" s="47"/>
      <c r="M38" s="47"/>
      <c r="N38" s="47"/>
      <c r="O38" s="47"/>
      <c r="P38" s="47"/>
      <c r="Q38" s="47"/>
      <c r="R38" s="47"/>
      <c r="S38" s="47"/>
      <c r="T38" s="47"/>
    </row>
    <row r="39" spans="2:20" ht="19.5">
      <c r="B39" s="47"/>
      <c r="C39" s="47"/>
      <c r="D39" s="47"/>
      <c r="E39" s="47"/>
      <c r="F39" s="47"/>
      <c r="G39" s="47"/>
      <c r="H39" s="47"/>
      <c r="I39" s="47"/>
      <c r="J39" s="47"/>
      <c r="K39" s="47"/>
      <c r="L39" s="47"/>
      <c r="M39" s="47"/>
      <c r="N39" s="47"/>
      <c r="O39" s="47"/>
      <c r="P39" s="47"/>
      <c r="Q39" s="47"/>
      <c r="R39" s="47"/>
      <c r="S39" s="47"/>
      <c r="T39" s="47"/>
    </row>
    <row r="40" spans="2:20" ht="19.5">
      <c r="B40" s="47"/>
      <c r="C40" s="47"/>
      <c r="D40" s="47"/>
      <c r="E40" s="47"/>
      <c r="F40" s="47"/>
      <c r="G40" s="47"/>
      <c r="H40" s="47"/>
      <c r="I40" s="47"/>
      <c r="J40" s="47"/>
      <c r="K40" s="47"/>
      <c r="L40" s="47"/>
      <c r="M40" s="47"/>
      <c r="N40" s="47"/>
      <c r="O40" s="47"/>
      <c r="P40" s="47"/>
      <c r="Q40" s="47"/>
      <c r="R40" s="47"/>
      <c r="S40" s="47"/>
      <c r="T40" s="47"/>
    </row>
    <row r="41" spans="2:20" ht="19.5">
      <c r="B41" s="47"/>
      <c r="C41" s="47"/>
      <c r="D41" s="47"/>
      <c r="E41" s="47"/>
      <c r="F41" s="47"/>
      <c r="G41" s="47"/>
      <c r="H41" s="47"/>
      <c r="I41" s="47"/>
      <c r="J41" s="47"/>
      <c r="K41" s="47"/>
      <c r="L41" s="47"/>
      <c r="M41" s="47"/>
      <c r="N41" s="47"/>
      <c r="O41" s="47"/>
      <c r="P41" s="47"/>
      <c r="Q41" s="47"/>
      <c r="R41" s="47"/>
      <c r="S41" s="47"/>
      <c r="T41" s="47"/>
    </row>
    <row r="42" spans="2:20" ht="19.5">
      <c r="B42" s="47"/>
      <c r="C42" s="47"/>
      <c r="D42" s="47"/>
      <c r="E42" s="47"/>
      <c r="F42" s="47"/>
      <c r="G42" s="47"/>
      <c r="H42" s="47"/>
      <c r="I42" s="47"/>
      <c r="J42" s="47"/>
      <c r="K42" s="47"/>
      <c r="L42" s="47"/>
      <c r="M42" s="47"/>
      <c r="N42" s="47"/>
      <c r="O42" s="47"/>
      <c r="P42" s="47"/>
      <c r="Q42" s="47"/>
      <c r="R42" s="47"/>
      <c r="S42" s="47"/>
      <c r="T42" s="47"/>
    </row>
    <row r="43" spans="2:20" ht="19.5">
      <c r="B43" s="47"/>
      <c r="C43" s="47"/>
      <c r="D43" s="47"/>
      <c r="E43" s="47"/>
      <c r="F43" s="47"/>
      <c r="G43" s="47"/>
      <c r="H43" s="47"/>
      <c r="I43" s="47"/>
      <c r="J43" s="47"/>
      <c r="K43" s="47"/>
      <c r="L43" s="47"/>
      <c r="M43" s="47"/>
      <c r="N43" s="47"/>
      <c r="O43" s="47"/>
      <c r="P43" s="47"/>
      <c r="Q43" s="47"/>
      <c r="R43" s="47"/>
      <c r="S43" s="47"/>
      <c r="T43" s="47"/>
    </row>
  </sheetData>
  <sheetProtection algorithmName="SHA-512" hashValue="zENUhUD/7/T3TbFnsHZqp595xGW+jnytOhgerq6kUiX7FscVj3QrBlL0sSa6i/sk9jTT+/fX0Tp1F/xUPqji1g==" saltValue="fBTIki46OkyUzILyCSzRMQ==" spinCount="100000" sheet="1" formatRows="0" selectLockedCells="1"/>
  <mergeCells count="18">
    <mergeCell ref="B28:G30"/>
    <mergeCell ref="H28:T30"/>
    <mergeCell ref="B31:G33"/>
    <mergeCell ref="H31:T33"/>
    <mergeCell ref="B34:G36"/>
    <mergeCell ref="H34:T36"/>
    <mergeCell ref="A3:U3"/>
    <mergeCell ref="L6:T6"/>
    <mergeCell ref="B16:G18"/>
    <mergeCell ref="H16:T18"/>
    <mergeCell ref="B9:T11"/>
    <mergeCell ref="B13:T13"/>
    <mergeCell ref="B19:G21"/>
    <mergeCell ref="H19:T21"/>
    <mergeCell ref="B22:G24"/>
    <mergeCell ref="H22:T24"/>
    <mergeCell ref="B25:G27"/>
    <mergeCell ref="H25:T27"/>
  </mergeCells>
  <phoneticPr fontId="3"/>
  <pageMargins left="0.7" right="0.4"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118</v>
      </c>
    </row>
    <row r="2" spans="1:24" ht="19.899999999999999" customHeight="1">
      <c r="Q2" s="311"/>
      <c r="R2" s="311"/>
      <c r="S2" s="311"/>
      <c r="T2" s="311"/>
      <c r="U2" s="311"/>
      <c r="V2" s="311"/>
      <c r="W2" s="311"/>
      <c r="X2" s="66" t="s">
        <v>60</v>
      </c>
    </row>
    <row r="3" spans="1:24">
      <c r="Q3" s="312" t="s">
        <v>108</v>
      </c>
      <c r="R3" s="311"/>
      <c r="S3" s="311"/>
      <c r="T3" s="311"/>
      <c r="U3" s="311"/>
      <c r="V3" s="311"/>
      <c r="W3" s="311"/>
      <c r="X3" s="66" t="s">
        <v>52</v>
      </c>
    </row>
    <row r="4" spans="1:24" ht="13.9" customHeight="1"/>
    <row r="5" spans="1:24">
      <c r="B5" s="65" t="s">
        <v>29</v>
      </c>
    </row>
    <row r="6" spans="1:24" ht="15.6" customHeight="1"/>
    <row r="7" spans="1:24">
      <c r="L7" s="65" t="s">
        <v>82</v>
      </c>
      <c r="X7" s="45"/>
    </row>
    <row r="8" spans="1:24">
      <c r="L8" s="65" t="s">
        <v>83</v>
      </c>
      <c r="M8" s="67"/>
      <c r="N8" s="67"/>
      <c r="O8" s="68"/>
      <c r="P8" s="68"/>
      <c r="Q8" s="68"/>
      <c r="R8" s="68"/>
      <c r="S8" s="68"/>
      <c r="T8" s="68"/>
      <c r="U8" s="68"/>
      <c r="V8" s="68"/>
      <c r="W8" s="68"/>
      <c r="X8" s="45"/>
    </row>
    <row r="9" spans="1:24">
      <c r="M9" s="308">
        <f>基本情報!E5</f>
        <v>0</v>
      </c>
      <c r="N9" s="309"/>
      <c r="O9" s="309"/>
      <c r="P9" s="309"/>
      <c r="Q9" s="309"/>
      <c r="R9" s="309"/>
      <c r="S9" s="309"/>
      <c r="T9" s="309"/>
      <c r="U9" s="309"/>
      <c r="V9" s="309"/>
      <c r="W9" s="309"/>
      <c r="X9" s="45"/>
    </row>
    <row r="10" spans="1:24">
      <c r="L10" s="65" t="s">
        <v>84</v>
      </c>
      <c r="M10" s="67"/>
      <c r="N10" s="67"/>
      <c r="O10" s="68"/>
      <c r="P10" s="68"/>
      <c r="Q10" s="68"/>
      <c r="R10" s="68"/>
      <c r="S10" s="68"/>
      <c r="T10" s="68"/>
      <c r="U10" s="68"/>
      <c r="V10" s="68"/>
      <c r="W10" s="68"/>
    </row>
    <row r="11" spans="1:24">
      <c r="M11" s="309" t="str">
        <f>IF(基本情報!E6="","",基本情報!E6)</f>
        <v/>
      </c>
      <c r="N11" s="309"/>
      <c r="O11" s="309"/>
      <c r="P11" s="309"/>
      <c r="Q11" s="309"/>
      <c r="R11" s="309"/>
      <c r="S11" s="309"/>
      <c r="T11" s="309"/>
      <c r="U11" s="309"/>
      <c r="V11" s="309"/>
      <c r="W11" s="309"/>
      <c r="X11" s="66"/>
    </row>
    <row r="12" spans="1:24">
      <c r="M12" s="308">
        <f>基本情報!E7</f>
        <v>0</v>
      </c>
      <c r="N12" s="309"/>
      <c r="O12" s="309"/>
      <c r="P12" s="309"/>
      <c r="Q12" s="309"/>
      <c r="R12" s="309"/>
      <c r="S12" s="309"/>
      <c r="T12" s="309"/>
      <c r="U12" s="309"/>
      <c r="V12" s="309"/>
      <c r="W12" s="309"/>
      <c r="X12" s="66"/>
    </row>
    <row r="13" spans="1:24" ht="13.9" customHeight="1"/>
    <row r="14" spans="1:24">
      <c r="A14" s="313" t="s">
        <v>120</v>
      </c>
      <c r="B14" s="313"/>
      <c r="C14" s="313"/>
      <c r="D14" s="313"/>
      <c r="E14" s="313"/>
      <c r="F14" s="313"/>
      <c r="G14" s="313"/>
      <c r="H14" s="313"/>
      <c r="I14" s="313"/>
      <c r="J14" s="313"/>
      <c r="K14" s="313"/>
      <c r="L14" s="313"/>
      <c r="M14" s="313"/>
      <c r="N14" s="313"/>
      <c r="O14" s="313"/>
      <c r="P14" s="313"/>
      <c r="Q14" s="313"/>
      <c r="R14" s="313"/>
      <c r="S14" s="313"/>
      <c r="T14" s="313"/>
      <c r="U14" s="313"/>
      <c r="V14" s="313"/>
      <c r="W14" s="313"/>
    </row>
    <row r="15" spans="1:24">
      <c r="A15" s="313" t="s">
        <v>119</v>
      </c>
      <c r="B15" s="313"/>
      <c r="C15" s="313"/>
      <c r="D15" s="313"/>
      <c r="E15" s="313"/>
      <c r="F15" s="313"/>
      <c r="G15" s="313"/>
      <c r="H15" s="313"/>
      <c r="I15" s="313"/>
      <c r="J15" s="313"/>
      <c r="K15" s="313"/>
      <c r="L15" s="313"/>
      <c r="M15" s="313"/>
      <c r="N15" s="313"/>
      <c r="O15" s="313"/>
      <c r="P15" s="313"/>
      <c r="Q15" s="313"/>
      <c r="R15" s="313"/>
      <c r="S15" s="313"/>
      <c r="T15" s="313"/>
      <c r="U15" s="313"/>
      <c r="V15" s="313"/>
      <c r="W15" s="313"/>
    </row>
    <row r="16" spans="1:24" ht="14.45" customHeight="1"/>
    <row r="17" spans="1:22">
      <c r="B17" s="86"/>
      <c r="C17" s="468" t="s">
        <v>108</v>
      </c>
      <c r="D17" s="468"/>
      <c r="E17" s="468"/>
      <c r="F17" s="468"/>
      <c r="G17" s="468"/>
      <c r="H17" s="468"/>
      <c r="I17" s="86" t="s">
        <v>178</v>
      </c>
      <c r="J17" s="86"/>
      <c r="K17" s="86"/>
      <c r="L17" s="469"/>
      <c r="M17" s="469"/>
      <c r="N17" s="86" t="s">
        <v>121</v>
      </c>
      <c r="O17" s="86"/>
      <c r="P17" s="469"/>
      <c r="Q17" s="469"/>
      <c r="R17" s="469"/>
      <c r="S17" s="86" t="s">
        <v>180</v>
      </c>
      <c r="T17" s="86"/>
      <c r="U17" s="86"/>
      <c r="V17" s="86"/>
    </row>
    <row r="18" spans="1:22">
      <c r="B18" s="490" t="s">
        <v>179</v>
      </c>
      <c r="C18" s="490"/>
      <c r="D18" s="490"/>
      <c r="E18" s="490"/>
      <c r="F18" s="490"/>
      <c r="G18" s="490"/>
      <c r="H18" s="490"/>
      <c r="I18" s="490"/>
      <c r="J18" s="490"/>
      <c r="K18" s="490"/>
      <c r="L18" s="490"/>
      <c r="M18" s="490"/>
      <c r="N18" s="490"/>
      <c r="O18" s="490"/>
      <c r="P18" s="490"/>
      <c r="Q18" s="490"/>
      <c r="R18" s="490"/>
      <c r="S18" s="490"/>
      <c r="T18" s="490"/>
      <c r="U18" s="490"/>
      <c r="V18" s="490"/>
    </row>
    <row r="19" spans="1:22">
      <c r="B19" s="490"/>
      <c r="C19" s="490"/>
      <c r="D19" s="490"/>
      <c r="E19" s="490"/>
      <c r="F19" s="490"/>
      <c r="G19" s="490"/>
      <c r="H19" s="490"/>
      <c r="I19" s="490"/>
      <c r="J19" s="490"/>
      <c r="K19" s="490"/>
      <c r="L19" s="490"/>
      <c r="M19" s="490"/>
      <c r="N19" s="490"/>
      <c r="O19" s="490"/>
      <c r="P19" s="490"/>
      <c r="Q19" s="490"/>
      <c r="R19" s="490"/>
      <c r="S19" s="490"/>
      <c r="T19" s="490"/>
      <c r="U19" s="490"/>
      <c r="V19" s="490"/>
    </row>
    <row r="20" spans="1:22">
      <c r="B20" s="490"/>
      <c r="C20" s="490"/>
      <c r="D20" s="490"/>
      <c r="E20" s="490"/>
      <c r="F20" s="490"/>
      <c r="G20" s="490"/>
      <c r="H20" s="490"/>
      <c r="I20" s="490"/>
      <c r="J20" s="490"/>
      <c r="K20" s="490"/>
      <c r="L20" s="490"/>
      <c r="M20" s="490"/>
      <c r="N20" s="490"/>
      <c r="O20" s="490"/>
      <c r="P20" s="490"/>
      <c r="Q20" s="490"/>
      <c r="R20" s="490"/>
      <c r="S20" s="490"/>
      <c r="T20" s="490"/>
      <c r="U20" s="490"/>
      <c r="V20" s="490"/>
    </row>
    <row r="21" spans="1:22">
      <c r="B21" s="490"/>
      <c r="C21" s="490"/>
      <c r="D21" s="490"/>
      <c r="E21" s="490"/>
      <c r="F21" s="490"/>
      <c r="G21" s="490"/>
      <c r="H21" s="490"/>
      <c r="I21" s="490"/>
      <c r="J21" s="490"/>
      <c r="K21" s="490"/>
      <c r="L21" s="490"/>
      <c r="M21" s="490"/>
      <c r="N21" s="490"/>
      <c r="O21" s="490"/>
      <c r="P21" s="490"/>
      <c r="Q21" s="490"/>
      <c r="R21" s="490"/>
      <c r="S21" s="490"/>
      <c r="T21" s="490"/>
      <c r="U21" s="490"/>
      <c r="V21" s="490"/>
    </row>
    <row r="22" spans="1:22" ht="13.9" customHeight="1"/>
    <row r="23" spans="1:22">
      <c r="A23" s="65" t="s">
        <v>33</v>
      </c>
      <c r="I23" s="65" t="s">
        <v>201</v>
      </c>
    </row>
    <row r="24" spans="1:22">
      <c r="I24" s="65" t="s">
        <v>202</v>
      </c>
    </row>
    <row r="25" spans="1:22" ht="19.5" customHeight="1">
      <c r="I25" s="65" t="s">
        <v>341</v>
      </c>
    </row>
    <row r="26" spans="1:22">
      <c r="A26" s="65" t="s">
        <v>85</v>
      </c>
      <c r="I26" s="308">
        <f>基本情報!E8</f>
        <v>0</v>
      </c>
      <c r="J26" s="309"/>
      <c r="K26" s="309"/>
      <c r="L26" s="309"/>
      <c r="M26" s="309"/>
      <c r="N26" s="309"/>
      <c r="O26" s="309"/>
      <c r="P26" s="309"/>
      <c r="Q26" s="309"/>
      <c r="R26" s="309"/>
      <c r="S26" s="309"/>
      <c r="T26" s="309"/>
      <c r="U26" s="309"/>
    </row>
    <row r="27" spans="1:22">
      <c r="H27" s="65" t="s">
        <v>87</v>
      </c>
      <c r="I27" s="308">
        <f>基本情報!E9</f>
        <v>0</v>
      </c>
      <c r="J27" s="310"/>
      <c r="K27" s="310"/>
      <c r="L27" s="310"/>
      <c r="M27" s="310"/>
      <c r="N27" s="310"/>
      <c r="O27" s="310"/>
      <c r="P27" s="310"/>
      <c r="Q27" s="310"/>
      <c r="R27" s="310"/>
      <c r="S27" s="310"/>
      <c r="T27" s="310"/>
      <c r="U27" s="310"/>
      <c r="V27" s="65" t="s">
        <v>88</v>
      </c>
    </row>
    <row r="28" spans="1:22" ht="11.45" customHeight="1"/>
    <row r="29" spans="1:22" ht="19.899999999999999" customHeight="1">
      <c r="A29" s="65" t="s">
        <v>122</v>
      </c>
      <c r="I29" s="491"/>
      <c r="J29" s="491"/>
      <c r="K29" s="491"/>
      <c r="L29" s="491"/>
      <c r="M29" s="491"/>
      <c r="N29" s="491"/>
      <c r="O29" s="491"/>
      <c r="P29" s="491"/>
      <c r="Q29" s="491"/>
      <c r="R29" s="491"/>
      <c r="S29" s="491"/>
      <c r="T29" s="491"/>
      <c r="U29" s="491"/>
      <c r="V29" s="491"/>
    </row>
    <row r="30" spans="1:22">
      <c r="I30" s="491"/>
      <c r="J30" s="491"/>
      <c r="K30" s="491"/>
      <c r="L30" s="491"/>
      <c r="M30" s="491"/>
      <c r="N30" s="491"/>
      <c r="O30" s="491"/>
      <c r="P30" s="491"/>
      <c r="Q30" s="491"/>
      <c r="R30" s="491"/>
      <c r="S30" s="491"/>
      <c r="T30" s="491"/>
      <c r="U30" s="491"/>
      <c r="V30" s="491"/>
    </row>
    <row r="31" spans="1:22">
      <c r="I31" s="491"/>
      <c r="J31" s="491"/>
      <c r="K31" s="491"/>
      <c r="L31" s="491"/>
      <c r="M31" s="491"/>
      <c r="N31" s="491"/>
      <c r="O31" s="491"/>
      <c r="P31" s="491"/>
      <c r="Q31" s="491"/>
      <c r="R31" s="491"/>
      <c r="S31" s="491"/>
      <c r="T31" s="491"/>
      <c r="U31" s="491"/>
      <c r="V31" s="491"/>
    </row>
    <row r="32" spans="1:22">
      <c r="I32" s="491"/>
      <c r="J32" s="491"/>
      <c r="K32" s="491"/>
      <c r="L32" s="491"/>
      <c r="M32" s="491"/>
      <c r="N32" s="491"/>
      <c r="O32" s="491"/>
      <c r="P32" s="491"/>
      <c r="Q32" s="491"/>
      <c r="R32" s="491"/>
      <c r="S32" s="491"/>
      <c r="T32" s="491"/>
      <c r="U32" s="491"/>
      <c r="V32" s="491"/>
    </row>
    <row r="33" spans="1:24">
      <c r="I33" s="491"/>
      <c r="J33" s="491"/>
      <c r="K33" s="491"/>
      <c r="L33" s="491"/>
      <c r="M33" s="491"/>
      <c r="N33" s="491"/>
      <c r="O33" s="491"/>
      <c r="P33" s="491"/>
      <c r="Q33" s="491"/>
      <c r="R33" s="491"/>
      <c r="S33" s="491"/>
      <c r="T33" s="491"/>
      <c r="U33" s="491"/>
      <c r="V33" s="491"/>
    </row>
    <row r="34" spans="1:24" ht="13.9" customHeight="1"/>
    <row r="35" spans="1:24">
      <c r="A35" s="65" t="s">
        <v>123</v>
      </c>
      <c r="I35" s="468" t="s">
        <v>108</v>
      </c>
      <c r="J35" s="468"/>
      <c r="K35" s="468"/>
      <c r="L35" s="468"/>
      <c r="M35" s="468"/>
      <c r="N35" s="468"/>
      <c r="O35" s="521" t="s">
        <v>124</v>
      </c>
      <c r="P35" s="521"/>
      <c r="Q35" s="468" t="s">
        <v>108</v>
      </c>
      <c r="R35" s="468"/>
      <c r="S35" s="468"/>
      <c r="T35" s="468"/>
      <c r="U35" s="468"/>
      <c r="V35" s="468"/>
      <c r="X35" s="65" t="s">
        <v>126</v>
      </c>
    </row>
    <row r="36" spans="1:24" ht="11.45" customHeight="1"/>
    <row r="37" spans="1:24">
      <c r="A37" s="65" t="s">
        <v>125</v>
      </c>
      <c r="I37" s="468" t="s">
        <v>108</v>
      </c>
      <c r="J37" s="468"/>
      <c r="K37" s="468"/>
      <c r="L37" s="468"/>
      <c r="M37" s="468"/>
      <c r="N37" s="468"/>
      <c r="X37" s="65" t="s">
        <v>127</v>
      </c>
    </row>
    <row r="39" spans="1:24">
      <c r="A39" s="65" t="s">
        <v>285</v>
      </c>
      <c r="C39" s="65" t="s">
        <v>281</v>
      </c>
    </row>
  </sheetData>
  <sheetProtection algorithmName="SHA-512" hashValue="rwwZ3DbxPX/S6CzfSrVxcTi6dtStsNBJ+esu73SSIYmSsav2yKKFXIa4gNU1b7MrLqJByAI2Dd6N4Pw5BYLayg==" saltValue="FuRU0FqiHfpGFMfzFgjaqw=="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6:U26"/>
    <mergeCell ref="I37:N37"/>
    <mergeCell ref="B18:V21"/>
    <mergeCell ref="I29:V33"/>
    <mergeCell ref="I35:N35"/>
    <mergeCell ref="O35:P35"/>
    <mergeCell ref="Q35:V35"/>
    <mergeCell ref="I27:U27"/>
  </mergeCells>
  <phoneticPr fontId="3"/>
  <pageMargins left="0.7" right="0.7" top="0.75" bottom="0.52"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4" zoomScaleNormal="100" zoomScaleSheetLayoutView="100" workbookViewId="0">
      <selection activeCell="I6" sqref="I6:O6"/>
    </sheetView>
  </sheetViews>
  <sheetFormatPr defaultColWidth="3.375" defaultRowHeight="19.5"/>
  <cols>
    <col min="1" max="16384" width="3.375" style="65"/>
  </cols>
  <sheetData>
    <row r="1" spans="1:23">
      <c r="A1" s="64" t="s">
        <v>130</v>
      </c>
    </row>
    <row r="2" spans="1:23" ht="13.9" customHeight="1"/>
    <row r="3" spans="1:23">
      <c r="A3" s="466" t="s">
        <v>131</v>
      </c>
      <c r="B3" s="466"/>
      <c r="C3" s="466"/>
      <c r="D3" s="466"/>
      <c r="E3" s="466"/>
      <c r="F3" s="466"/>
      <c r="G3" s="466"/>
      <c r="H3" s="466"/>
      <c r="I3" s="466"/>
      <c r="J3" s="466"/>
      <c r="K3" s="466"/>
      <c r="L3" s="466"/>
      <c r="M3" s="466"/>
      <c r="N3" s="466"/>
      <c r="O3" s="466"/>
      <c r="P3" s="466"/>
      <c r="Q3" s="466"/>
      <c r="R3" s="466"/>
      <c r="S3" s="466"/>
      <c r="T3" s="466"/>
      <c r="U3" s="466"/>
      <c r="V3" s="466"/>
      <c r="W3" s="466"/>
    </row>
    <row r="4" spans="1:23">
      <c r="A4" s="466"/>
      <c r="B4" s="466"/>
      <c r="C4" s="466"/>
      <c r="D4" s="466"/>
      <c r="E4" s="466"/>
      <c r="F4" s="466"/>
      <c r="G4" s="466"/>
      <c r="H4" s="466"/>
      <c r="I4" s="466"/>
      <c r="J4" s="466"/>
      <c r="K4" s="466"/>
      <c r="L4" s="466"/>
      <c r="M4" s="466"/>
      <c r="N4" s="466"/>
      <c r="O4" s="466"/>
      <c r="P4" s="466"/>
      <c r="Q4" s="466"/>
      <c r="R4" s="466"/>
      <c r="S4" s="466"/>
      <c r="T4" s="466"/>
      <c r="U4" s="466"/>
      <c r="V4" s="466"/>
      <c r="W4" s="466"/>
    </row>
    <row r="5" spans="1:23" ht="14.45" customHeight="1"/>
    <row r="6" spans="1:23" ht="25.5">
      <c r="H6" s="87" t="s">
        <v>34</v>
      </c>
      <c r="I6" s="522"/>
      <c r="J6" s="522"/>
      <c r="K6" s="522"/>
      <c r="L6" s="522"/>
      <c r="M6" s="522"/>
      <c r="N6" s="522"/>
      <c r="O6" s="522"/>
      <c r="P6" s="88" t="s">
        <v>35</v>
      </c>
    </row>
    <row r="9" spans="1:23">
      <c r="B9" s="65" t="s">
        <v>132</v>
      </c>
      <c r="C9" s="86"/>
      <c r="D9" s="86"/>
      <c r="E9" s="468" t="s">
        <v>108</v>
      </c>
      <c r="F9" s="468"/>
      <c r="G9" s="468"/>
      <c r="H9" s="468"/>
      <c r="I9" s="468"/>
      <c r="J9" s="468"/>
      <c r="K9" s="86" t="s">
        <v>178</v>
      </c>
      <c r="L9" s="86"/>
      <c r="M9" s="86"/>
      <c r="N9" s="469"/>
      <c r="O9" s="469"/>
      <c r="P9" s="86" t="s">
        <v>121</v>
      </c>
      <c r="Q9" s="86"/>
      <c r="R9" s="469"/>
      <c r="S9" s="469"/>
      <c r="T9" s="469"/>
      <c r="U9" s="86" t="s">
        <v>182</v>
      </c>
      <c r="V9" s="86"/>
      <c r="W9" s="86"/>
    </row>
    <row r="10" spans="1:23" ht="19.899999999999999" customHeight="1">
      <c r="B10" s="465" t="s">
        <v>181</v>
      </c>
      <c r="C10" s="465"/>
      <c r="D10" s="465"/>
      <c r="E10" s="465"/>
      <c r="F10" s="465"/>
      <c r="G10" s="465"/>
      <c r="H10" s="465"/>
      <c r="I10" s="465"/>
      <c r="J10" s="465"/>
      <c r="K10" s="465"/>
      <c r="L10" s="465"/>
      <c r="M10" s="465"/>
      <c r="N10" s="465"/>
      <c r="O10" s="465"/>
      <c r="P10" s="465"/>
      <c r="Q10" s="465"/>
      <c r="R10" s="465"/>
      <c r="S10" s="465"/>
      <c r="T10" s="465"/>
      <c r="U10" s="465"/>
      <c r="V10" s="465"/>
      <c r="W10" s="465"/>
    </row>
    <row r="11" spans="1:23">
      <c r="B11" s="465"/>
      <c r="C11" s="465"/>
      <c r="D11" s="465"/>
      <c r="E11" s="465"/>
      <c r="F11" s="465"/>
      <c r="G11" s="465"/>
      <c r="H11" s="465"/>
      <c r="I11" s="465"/>
      <c r="J11" s="465"/>
      <c r="K11" s="465"/>
      <c r="L11" s="465"/>
      <c r="M11" s="465"/>
      <c r="N11" s="465"/>
      <c r="O11" s="465"/>
      <c r="P11" s="465"/>
      <c r="Q11" s="465"/>
      <c r="R11" s="465"/>
      <c r="S11" s="465"/>
      <c r="T11" s="465"/>
      <c r="U11" s="465"/>
      <c r="V11" s="465"/>
      <c r="W11" s="465"/>
    </row>
    <row r="12" spans="1:23" ht="13.9" customHeight="1"/>
    <row r="13" spans="1:23">
      <c r="B13" s="65" t="s">
        <v>129</v>
      </c>
      <c r="G13" s="65" t="s">
        <v>286</v>
      </c>
      <c r="I13" s="65" t="s">
        <v>201</v>
      </c>
    </row>
    <row r="14" spans="1:23">
      <c r="I14" s="65" t="s">
        <v>202</v>
      </c>
    </row>
    <row r="15" spans="1:23">
      <c r="I15" s="65" t="s">
        <v>341</v>
      </c>
    </row>
    <row r="16" spans="1:23">
      <c r="B16" s="65" t="s">
        <v>287</v>
      </c>
      <c r="G16" s="65" t="s">
        <v>286</v>
      </c>
      <c r="I16" s="308">
        <f>基本情報!E8</f>
        <v>0</v>
      </c>
      <c r="J16" s="308"/>
      <c r="K16" s="308"/>
      <c r="L16" s="308"/>
      <c r="M16" s="308"/>
      <c r="N16" s="308"/>
      <c r="O16" s="308"/>
      <c r="P16" s="308"/>
      <c r="Q16" s="308"/>
      <c r="R16" s="308"/>
      <c r="S16" s="308"/>
      <c r="T16" s="308"/>
      <c r="U16" s="308"/>
      <c r="V16" s="308"/>
    </row>
    <row r="17" spans="1:24">
      <c r="B17" s="156" t="s">
        <v>288</v>
      </c>
    </row>
    <row r="18" spans="1:24" ht="11.45" customHeight="1"/>
    <row r="19" spans="1:24">
      <c r="C19" s="65" t="s">
        <v>128</v>
      </c>
    </row>
    <row r="20" spans="1:24" ht="10.9" customHeight="1"/>
    <row r="21" spans="1:24">
      <c r="E21" s="468" t="s">
        <v>108</v>
      </c>
      <c r="F21" s="468"/>
      <c r="G21" s="468"/>
      <c r="H21" s="468"/>
      <c r="I21" s="468"/>
      <c r="J21" s="468"/>
      <c r="X21" s="66" t="s">
        <v>52</v>
      </c>
    </row>
    <row r="23" spans="1:24">
      <c r="B23" s="65" t="s">
        <v>29</v>
      </c>
    </row>
    <row r="24" spans="1:24">
      <c r="L24" s="65" t="s">
        <v>289</v>
      </c>
    </row>
    <row r="25" spans="1:24">
      <c r="L25" s="65" t="s">
        <v>83</v>
      </c>
      <c r="M25" s="67"/>
      <c r="N25" s="67"/>
      <c r="O25" s="69"/>
      <c r="P25" s="69"/>
      <c r="Q25" s="69"/>
      <c r="R25" s="69"/>
      <c r="S25" s="69"/>
      <c r="T25" s="69"/>
      <c r="U25" s="69"/>
      <c r="V25" s="69"/>
      <c r="W25" s="69"/>
      <c r="X25" s="45"/>
    </row>
    <row r="26" spans="1:24">
      <c r="M26" s="309" t="str">
        <f>IF(基本情報!E5="","",基本情報!E5)</f>
        <v/>
      </c>
      <c r="N26" s="309"/>
      <c r="O26" s="309"/>
      <c r="P26" s="309"/>
      <c r="Q26" s="309"/>
      <c r="R26" s="309"/>
      <c r="S26" s="309"/>
      <c r="T26" s="309"/>
      <c r="U26" s="309"/>
      <c r="V26" s="309"/>
      <c r="W26" s="309"/>
      <c r="X26" s="45"/>
    </row>
    <row r="27" spans="1:24">
      <c r="L27" s="65" t="s">
        <v>84</v>
      </c>
      <c r="M27" s="67"/>
      <c r="N27" s="67"/>
      <c r="O27" s="69"/>
      <c r="P27" s="69"/>
      <c r="Q27" s="69"/>
      <c r="R27" s="69"/>
      <c r="S27" s="69"/>
      <c r="T27" s="69"/>
      <c r="U27" s="69"/>
      <c r="V27" s="69"/>
      <c r="W27" s="69"/>
    </row>
    <row r="28" spans="1:24">
      <c r="M28" s="309" t="str">
        <f>IF(基本情報!E6="","",基本情報!E6)</f>
        <v/>
      </c>
      <c r="N28" s="309"/>
      <c r="O28" s="309"/>
      <c r="P28" s="309"/>
      <c r="Q28" s="309"/>
      <c r="R28" s="309"/>
      <c r="S28" s="309"/>
      <c r="T28" s="309"/>
      <c r="U28" s="309"/>
      <c r="V28" s="309"/>
      <c r="W28" s="309"/>
      <c r="X28" s="66"/>
    </row>
    <row r="29" spans="1:24">
      <c r="M29" s="308">
        <f>基本情報!E7</f>
        <v>0</v>
      </c>
      <c r="N29" s="309"/>
      <c r="O29" s="309"/>
      <c r="P29" s="309"/>
      <c r="Q29" s="309"/>
      <c r="R29" s="309"/>
      <c r="S29" s="309"/>
      <c r="T29" s="309"/>
      <c r="U29" s="309"/>
      <c r="V29" s="309"/>
      <c r="W29" s="309"/>
      <c r="X29" s="66"/>
    </row>
    <row r="30" spans="1:24">
      <c r="A30" s="89"/>
      <c r="B30" s="89"/>
      <c r="C30" s="89"/>
      <c r="D30" s="89"/>
      <c r="E30" s="89"/>
      <c r="F30" s="89"/>
      <c r="G30" s="89"/>
      <c r="H30" s="89"/>
      <c r="I30" s="89"/>
      <c r="J30" s="89"/>
      <c r="K30" s="89"/>
      <c r="L30" s="89"/>
      <c r="M30" s="89"/>
      <c r="N30" s="89"/>
      <c r="O30" s="89"/>
      <c r="P30" s="89"/>
      <c r="Q30" s="89"/>
      <c r="R30" s="89"/>
      <c r="S30" s="89"/>
      <c r="T30" s="89"/>
      <c r="U30" s="89"/>
      <c r="V30" s="89"/>
      <c r="W30" s="89"/>
    </row>
    <row r="32" spans="1:24">
      <c r="B32" s="65" t="s">
        <v>133</v>
      </c>
    </row>
    <row r="33" spans="2:24">
      <c r="B33" s="477" t="s">
        <v>134</v>
      </c>
      <c r="C33" s="477"/>
      <c r="D33" s="477"/>
      <c r="E33" s="477"/>
      <c r="F33" s="477"/>
      <c r="G33" s="477"/>
      <c r="H33" s="477"/>
      <c r="I33" s="477"/>
      <c r="J33" s="477"/>
      <c r="K33" s="478">
        <f>基本情報!E18</f>
        <v>0</v>
      </c>
      <c r="L33" s="473"/>
      <c r="M33" s="473"/>
      <c r="N33" s="473"/>
      <c r="O33" s="473"/>
      <c r="P33" s="473"/>
      <c r="Q33" s="473"/>
      <c r="R33" s="473"/>
      <c r="S33" s="473"/>
      <c r="T33" s="473"/>
      <c r="U33" s="473"/>
      <c r="V33" s="479"/>
    </row>
    <row r="34" spans="2:24">
      <c r="B34" s="477"/>
      <c r="C34" s="477"/>
      <c r="D34" s="477"/>
      <c r="E34" s="477"/>
      <c r="F34" s="477"/>
      <c r="G34" s="477"/>
      <c r="H34" s="477"/>
      <c r="I34" s="477"/>
      <c r="J34" s="477"/>
      <c r="K34" s="480">
        <f>基本情報!E19</f>
        <v>0</v>
      </c>
      <c r="L34" s="475"/>
      <c r="M34" s="475"/>
      <c r="N34" s="475"/>
      <c r="O34" s="475"/>
      <c r="P34" s="475"/>
      <c r="Q34" s="475"/>
      <c r="R34" s="475"/>
      <c r="S34" s="475"/>
      <c r="T34" s="475"/>
      <c r="U34" s="475"/>
      <c r="V34" s="476"/>
      <c r="X34" s="141" t="s">
        <v>267</v>
      </c>
    </row>
    <row r="35" spans="2:24">
      <c r="B35" s="477" t="s">
        <v>135</v>
      </c>
      <c r="C35" s="477"/>
      <c r="D35" s="477"/>
      <c r="E35" s="477"/>
      <c r="F35" s="477"/>
      <c r="G35" s="477"/>
      <c r="H35" s="477"/>
      <c r="I35" s="477"/>
      <c r="J35" s="477"/>
      <c r="K35" s="481" t="s">
        <v>87</v>
      </c>
      <c r="L35" s="483">
        <f>基本情報!E20</f>
        <v>0</v>
      </c>
      <c r="M35" s="483"/>
      <c r="N35" s="483"/>
      <c r="O35" s="485" t="s">
        <v>88</v>
      </c>
      <c r="P35" s="485">
        <f>基本情報!I20</f>
        <v>0</v>
      </c>
      <c r="Q35" s="485"/>
      <c r="R35" s="485"/>
      <c r="S35" s="485"/>
      <c r="T35" s="485"/>
      <c r="U35" s="485"/>
      <c r="V35" s="487"/>
    </row>
    <row r="36" spans="2:24">
      <c r="B36" s="477"/>
      <c r="C36" s="477"/>
      <c r="D36" s="477"/>
      <c r="E36" s="477"/>
      <c r="F36" s="477"/>
      <c r="G36" s="477"/>
      <c r="H36" s="477"/>
      <c r="I36" s="477"/>
      <c r="J36" s="477"/>
      <c r="K36" s="482"/>
      <c r="L36" s="484"/>
      <c r="M36" s="484"/>
      <c r="N36" s="484"/>
      <c r="O36" s="486"/>
      <c r="P36" s="486"/>
      <c r="Q36" s="486"/>
      <c r="R36" s="486"/>
      <c r="S36" s="486"/>
      <c r="T36" s="486"/>
      <c r="U36" s="486"/>
      <c r="V36" s="488"/>
    </row>
    <row r="37" spans="2:24">
      <c r="B37" s="470" t="s">
        <v>136</v>
      </c>
      <c r="C37" s="471"/>
      <c r="D37" s="471"/>
      <c r="E37" s="471"/>
      <c r="F37" s="471"/>
      <c r="G37" s="471"/>
      <c r="H37" s="471"/>
      <c r="I37" s="471"/>
      <c r="J37" s="471"/>
      <c r="K37" s="90" t="s">
        <v>87</v>
      </c>
      <c r="L37" s="472">
        <f>基本情報!E21</f>
        <v>0</v>
      </c>
      <c r="M37" s="473"/>
      <c r="N37" s="473"/>
      <c r="O37" s="473"/>
      <c r="P37" s="473"/>
      <c r="Q37" s="473"/>
      <c r="R37" s="473"/>
      <c r="S37" s="473"/>
      <c r="T37" s="473"/>
      <c r="U37" s="473"/>
      <c r="V37" s="91" t="s">
        <v>88</v>
      </c>
    </row>
    <row r="38" spans="2:24">
      <c r="B38" s="471"/>
      <c r="C38" s="471"/>
      <c r="D38" s="471"/>
      <c r="E38" s="471"/>
      <c r="F38" s="471"/>
      <c r="G38" s="471"/>
      <c r="H38" s="471"/>
      <c r="I38" s="471"/>
      <c r="J38" s="471"/>
      <c r="K38" s="474">
        <f>基本情報!E22</f>
        <v>0</v>
      </c>
      <c r="L38" s="475"/>
      <c r="M38" s="475"/>
      <c r="N38" s="475"/>
      <c r="O38" s="475"/>
      <c r="P38" s="475"/>
      <c r="Q38" s="475"/>
      <c r="R38" s="475"/>
      <c r="S38" s="475"/>
      <c r="T38" s="475"/>
      <c r="U38" s="475"/>
      <c r="V38" s="476"/>
    </row>
  </sheetData>
  <sheetProtection algorithmName="SHA-512" hashValue="K07kGcu1RP8GUQgOpgg+MsMjJeUHWcZM04Ck/4kDy/HrWACsSwPVZLyAKLtaWLUoVT/SAH8PrG7CBBLVzsPR4A==" saltValue="/WhQP7h3cXj7Sm6igk4SUA==" spinCount="100000" sheet="1" selectLockedCells="1"/>
  <mergeCells count="22">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 ref="M29:W29"/>
    <mergeCell ref="E21:J21"/>
    <mergeCell ref="E9:J9"/>
    <mergeCell ref="N9:O9"/>
    <mergeCell ref="R9:T9"/>
    <mergeCell ref="I16:V16"/>
  </mergeCells>
  <phoneticPr fontId="3"/>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基本情報</vt:lpstr>
      <vt:lpstr>作業用データ（非表示）</vt:lpstr>
      <vt:lpstr>個人防護具使用実績</vt:lpstr>
      <vt:lpstr>様式第１号（交付申請書）</vt:lpstr>
      <vt:lpstr>別紙8-1-2（新規）</vt:lpstr>
      <vt:lpstr>別紙8-2-2（新規）</vt:lpstr>
      <vt:lpstr>別紙8-2-2（新規）附表（個人防護具積算）</vt:lpstr>
      <vt:lpstr>予算書抄本（新規）</vt:lpstr>
      <vt:lpstr>補助条件確認書（新規）</vt:lpstr>
      <vt:lpstr>様式第５号（実績報告書）</vt:lpstr>
      <vt:lpstr>別紙8-3-2</vt:lpstr>
      <vt:lpstr>別紙8-4-2</vt:lpstr>
      <vt:lpstr>別紙8-4-2（実績）附表（個人防護具積算）</vt:lpstr>
      <vt:lpstr>決算書抄本</vt:lpstr>
      <vt:lpstr>補助条件確認書（実績）</vt:lpstr>
      <vt:lpstr>様式第６号（請求書）</vt:lpstr>
      <vt:lpstr>様式第７号（消費税仕入控除）</vt:lpstr>
      <vt:lpstr>様式第２号（変更申請書）</vt:lpstr>
      <vt:lpstr>別紙8-1（変更）</vt:lpstr>
      <vt:lpstr>別紙8-2（変更）</vt:lpstr>
      <vt:lpstr>別紙8-2（変更）附表（購入予定物品一覧）</vt:lpstr>
      <vt:lpstr>予算書抄本（変更）</vt:lpstr>
      <vt:lpstr>補助条件確認書（変更）</vt:lpstr>
      <vt:lpstr>整備理由書（変更）</vt:lpstr>
      <vt:lpstr>様式第３号（中止廃止申請）</vt:lpstr>
      <vt:lpstr>様式第４号（概算払請求書）</vt:lpstr>
      <vt:lpstr>基本情報!Print_Area</vt:lpstr>
      <vt:lpstr>決算書抄本!Print_Area</vt:lpstr>
      <vt:lpstr>個人防護具使用実績!Print_Area</vt:lpstr>
      <vt:lpstr>'整備理由書（変更）'!Print_Area</vt:lpstr>
      <vt:lpstr>'別紙8-1（変更）'!Print_Area</vt:lpstr>
      <vt:lpstr>'別紙8-1-2（新規）'!Print_Area</vt:lpstr>
      <vt:lpstr>'別紙8-2（変更）'!Print_Area</vt:lpstr>
      <vt:lpstr>'別紙8-2（変更）附表（購入予定物品一覧）'!Print_Area</vt:lpstr>
      <vt:lpstr>'別紙8-2-2（新規）'!Print_Area</vt:lpstr>
      <vt:lpstr>'別紙8-2-2（新規）附表（個人防護具積算）'!Print_Area</vt:lpstr>
      <vt:lpstr>'別紙8-3-2'!Print_Area</vt:lpstr>
      <vt:lpstr>'別紙8-4-2'!Print_Area</vt:lpstr>
      <vt:lpstr>'別紙8-4-2（実績）附表（個人防護具積算）'!Print_Area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個人防護具使用実績!Print_Titles</vt:lpstr>
      <vt:lpstr>'別紙8-2（変更）附表（購入予定物品一覧）'!Print_Titles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2024-02-14T00:26:45Z</dcterms:modified>
</cp:coreProperties>
</file>