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DB2F0FBD-AA51-4661-AF0C-826CEC03C0F9}" xr6:coauthVersionLast="47" xr6:coauthVersionMax="47" xr10:uidLastSave="{00000000-0000-0000-0000-000000000000}"/>
  <bookViews>
    <workbookView xWindow="-120" yWindow="-120" windowWidth="29040" windowHeight="15840" tabRatio="884" xr2:uid="{00000000-000D-0000-FFFF-FFFF00000000}"/>
  </bookViews>
  <sheets>
    <sheet name="基本情報" sheetId="18" r:id="rId1"/>
    <sheet name="作業用データ（非表示）" sheetId="26" state="hidden" r:id="rId2"/>
    <sheet name="個人防護具使用実績" sheetId="47" r:id="rId3"/>
    <sheet name="様式第１号（交付申請書）" sheetId="8" r:id="rId4"/>
    <sheet name="別紙3-1（新規）" sheetId="4" r:id="rId5"/>
    <sheet name="別紙3-2（新規）" sheetId="15" r:id="rId6"/>
    <sheet name="別紙3-2（新規）附表（個人防護具積算）" sheetId="48" r:id="rId7"/>
    <sheet name="予算書抄本（新規）" sheetId="16" r:id="rId8"/>
    <sheet name="補助条件確認書（新規）" sheetId="41" r:id="rId9"/>
    <sheet name="様式第５号（実績報告書）" sheetId="50" r:id="rId10"/>
    <sheet name="別紙3-3" sheetId="6" r:id="rId11"/>
    <sheet name="別紙3-4" sheetId="38" r:id="rId12"/>
    <sheet name="別紙3-4（実績）附表（個人防護具積算）" sheetId="49" r:id="rId13"/>
    <sheet name="決算書抄本" sheetId="25" r:id="rId14"/>
    <sheet name="補助条件確認書（実績）" sheetId="39" r:id="rId15"/>
    <sheet name="様式第６号（請求書）" sheetId="29" r:id="rId16"/>
    <sheet name="様式第７号（消費税仕入控除）" sheetId="30" r:id="rId17"/>
    <sheet name="様式第２号（変更申請書）" sheetId="10" state="hidden" r:id="rId18"/>
    <sheet name="別紙3-1（変更）" sheetId="20" state="hidden" r:id="rId19"/>
    <sheet name="別紙3-2（変更）" sheetId="36" state="hidden" r:id="rId20"/>
    <sheet name="別紙3-2（変更）附表（購入予定物品一覧）" sheetId="35" state="hidden" r:id="rId21"/>
    <sheet name="予算書抄本（変更）" sheetId="22" state="hidden" r:id="rId22"/>
    <sheet name="補助条件確認書（変更）" sheetId="40" state="hidden" r:id="rId23"/>
    <sheet name="整備理由書（変更）" sheetId="23" state="hidden" r:id="rId24"/>
    <sheet name="様式第３号（中止廃止申請）" sheetId="27" r:id="rId25"/>
    <sheet name="様式第４号（概算払請求書）" sheetId="28" r:id="rId26"/>
  </sheets>
  <definedNames>
    <definedName name="_xlnm.Print_Area" localSheetId="0">基本情報!$A$1:$J$22</definedName>
    <definedName name="_xlnm.Print_Area" localSheetId="13">決算書抄本!$A$1:$M$36</definedName>
    <definedName name="_xlnm.Print_Area" localSheetId="2">個人防護具使用実績!$A$1:$K$30</definedName>
    <definedName name="_xlnm.Print_Area" localSheetId="23">'整備理由書（変更）'!$A$1:$U$36</definedName>
    <definedName name="_xlnm.Print_Area" localSheetId="4">'別紙3-1（新規）'!$A$1:$K$15</definedName>
    <definedName name="_xlnm.Print_Area" localSheetId="18">'別紙3-1（変更）'!$A$1:$K$15</definedName>
    <definedName name="_xlnm.Print_Area" localSheetId="5">'別紙3-2（新規）'!$A$1:$H$15</definedName>
    <definedName name="_xlnm.Print_Area" localSheetId="6">'別紙3-2（新規）附表（個人防護具積算）'!$A$1:$H$21</definedName>
    <definedName name="_xlnm.Print_Area" localSheetId="19">'別紙3-2（変更）'!$A$1:$H$15</definedName>
    <definedName name="_xlnm.Print_Area" localSheetId="20">'別紙3-2（変更）附表（購入予定物品一覧）'!$A$1:$I$133</definedName>
    <definedName name="_xlnm.Print_Area" localSheetId="10">'別紙3-3'!$A$1:$L$15</definedName>
    <definedName name="_xlnm.Print_Area" localSheetId="11">'別紙3-4'!$A$1:$H$15</definedName>
    <definedName name="_xlnm.Print_Area" localSheetId="12">'別紙3-4（実績）附表（個人防護具積算）'!$A$1:$H$21</definedName>
    <definedName name="_xlnm.Print_Area" localSheetId="14">'補助条件確認書（実績）'!$A$1:$U$40</definedName>
    <definedName name="_xlnm.Print_Area" localSheetId="8">'補助条件確認書（新規）'!$A$1:$U$41</definedName>
    <definedName name="_xlnm.Print_Area" localSheetId="22">'補助条件確認書（変更）'!$A$1:$U$44</definedName>
    <definedName name="_xlnm.Print_Area" localSheetId="7">'予算書抄本（新規）'!$A$1:$M$36</definedName>
    <definedName name="_xlnm.Print_Area" localSheetId="21">'予算書抄本（変更）'!$A$1:$M$36</definedName>
    <definedName name="_xlnm.Print_Area" localSheetId="3">'様式第１号（交付申請書）'!$A$1:$W$34</definedName>
    <definedName name="_xlnm.Print_Area" localSheetId="17">'様式第２号（変更申請書）'!$A$1:$W$39</definedName>
    <definedName name="_xlnm.Print_Area" localSheetId="24">'様式第３号（中止廃止申請）'!$A$1:$W$38</definedName>
    <definedName name="_xlnm.Print_Area" localSheetId="25">'様式第４号（概算払請求書）'!$A$1:$W$39</definedName>
    <definedName name="_xlnm.Print_Area" localSheetId="9">'様式第５号（実績報告書）'!$A$1:$W$30</definedName>
    <definedName name="_xlnm.Print_Area" localSheetId="15">'様式第６号（請求書）'!$A$1:$W$39</definedName>
    <definedName name="_xlnm.Print_Area" localSheetId="16">'様式第７号（消費税仕入控除）'!$A$1:$W$38</definedName>
    <definedName name="_xlnm.Print_Titles" localSheetId="2">個人防護具使用実績!$6:$7</definedName>
    <definedName name="_xlnm.Print_Titles" localSheetId="20">'別紙3-2（変更）附表（購入予定物品一覧）'!$17:$18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29" l="1"/>
  <c r="D25" i="25"/>
  <c r="BI3" i="50"/>
  <c r="I8" i="47"/>
  <c r="H8" i="47"/>
  <c r="E8" i="47"/>
  <c r="F16" i="49" s="1"/>
  <c r="F8" i="47"/>
  <c r="F17" i="49" s="1"/>
  <c r="G8" i="47"/>
  <c r="F18" i="49" s="1"/>
  <c r="D8" i="47"/>
  <c r="F15" i="49" s="1"/>
  <c r="C8" i="47"/>
  <c r="D10" i="49" s="1"/>
  <c r="I25" i="50"/>
  <c r="I24" i="50"/>
  <c r="M13" i="50"/>
  <c r="M12" i="50"/>
  <c r="M10" i="50"/>
  <c r="V34" i="41"/>
  <c r="R34" i="39" s="1"/>
  <c r="V28" i="41"/>
  <c r="R28" i="39" s="1"/>
  <c r="V24" i="41"/>
  <c r="R24" i="39" s="1"/>
  <c r="V19" i="41"/>
  <c r="R19" i="39" s="1"/>
  <c r="V10" i="41"/>
  <c r="P14" i="39" s="1"/>
  <c r="D10" i="6"/>
  <c r="C16" i="49"/>
  <c r="C17" i="49"/>
  <c r="C18" i="49"/>
  <c r="C19" i="49"/>
  <c r="C20" i="49"/>
  <c r="D16" i="49"/>
  <c r="D17" i="49"/>
  <c r="D18" i="49"/>
  <c r="D19" i="49"/>
  <c r="D20" i="49"/>
  <c r="D15" i="49"/>
  <c r="C15" i="49"/>
  <c r="F20" i="49"/>
  <c r="E20" i="49"/>
  <c r="F19" i="49"/>
  <c r="F8" i="49"/>
  <c r="E5" i="49"/>
  <c r="F3" i="49"/>
  <c r="E17" i="49" l="1"/>
  <c r="G17" i="49" s="1"/>
  <c r="E18" i="49"/>
  <c r="G18" i="49" s="1"/>
  <c r="E16" i="49"/>
  <c r="G16" i="49" s="1"/>
  <c r="C21" i="49"/>
  <c r="E15" i="49"/>
  <c r="G15" i="49" s="1"/>
  <c r="E19" i="49"/>
  <c r="G19" i="49"/>
  <c r="G20" i="49"/>
  <c r="G21" i="49" l="1"/>
  <c r="D10" i="48" l="1"/>
  <c r="F20" i="48"/>
  <c r="F19" i="48"/>
  <c r="F18" i="48"/>
  <c r="F17" i="48"/>
  <c r="F16" i="48"/>
  <c r="F15" i="48"/>
  <c r="E3" i="47"/>
  <c r="G20" i="48" l="1"/>
  <c r="G19" i="48"/>
  <c r="G18" i="48"/>
  <c r="G11" i="15"/>
  <c r="C21" i="48"/>
  <c r="E20" i="48"/>
  <c r="E19" i="48"/>
  <c r="E18" i="48"/>
  <c r="E17" i="48"/>
  <c r="G17" i="48" s="1"/>
  <c r="E16" i="48"/>
  <c r="G16" i="48" s="1"/>
  <c r="E15" i="48"/>
  <c r="F8" i="48"/>
  <c r="E5" i="48"/>
  <c r="F3" i="48"/>
  <c r="G10" i="4" l="1"/>
  <c r="G11" i="38"/>
  <c r="G10" i="6" s="1"/>
  <c r="G15" i="48"/>
  <c r="G21" i="48" s="1"/>
  <c r="E11" i="15" s="1"/>
  <c r="E15" i="15" s="1"/>
  <c r="C10" i="4" l="1"/>
  <c r="E11" i="38"/>
  <c r="C10" i="6" s="1"/>
  <c r="E10" i="6" s="1"/>
  <c r="F10" i="6" l="1"/>
  <c r="H10" i="6"/>
  <c r="G14" i="35" l="1"/>
  <c r="M11" i="30" l="1"/>
  <c r="M29" i="29"/>
  <c r="G31" i="25"/>
  <c r="M29" i="28"/>
  <c r="M11" i="27"/>
  <c r="G31" i="22"/>
  <c r="M12" i="10"/>
  <c r="G31" i="16"/>
  <c r="M12" i="8"/>
  <c r="M10" i="8"/>
  <c r="G28" i="16"/>
  <c r="M10" i="10"/>
  <c r="G28" i="22"/>
  <c r="M9" i="27"/>
  <c r="M27" i="28"/>
  <c r="G28" i="25"/>
  <c r="M27" i="29"/>
  <c r="M9" i="30"/>
  <c r="O12" i="6"/>
  <c r="O11" i="6"/>
  <c r="O9" i="6"/>
  <c r="O8" i="6"/>
  <c r="M133" i="35"/>
  <c r="N133" i="35" s="1"/>
  <c r="M132" i="35"/>
  <c r="N132" i="35" s="1"/>
  <c r="M131" i="35"/>
  <c r="N131" i="35" s="1"/>
  <c r="M130" i="35"/>
  <c r="N130" i="35" s="1"/>
  <c r="M129" i="35"/>
  <c r="N129" i="35" s="1"/>
  <c r="M128" i="35"/>
  <c r="N128" i="35" s="1"/>
  <c r="M127" i="35"/>
  <c r="N127" i="35" s="1"/>
  <c r="M126" i="35"/>
  <c r="N126" i="35" s="1"/>
  <c r="M125" i="35"/>
  <c r="N125" i="35" s="1"/>
  <c r="M124" i="35"/>
  <c r="N124" i="35" s="1"/>
  <c r="M123" i="35"/>
  <c r="N123" i="35" s="1"/>
  <c r="M122" i="35"/>
  <c r="N122" i="35" s="1"/>
  <c r="M121" i="35"/>
  <c r="N121" i="35" s="1"/>
  <c r="M120" i="35"/>
  <c r="N120" i="35" s="1"/>
  <c r="M119" i="35"/>
  <c r="N119" i="35" s="1"/>
  <c r="M118" i="35"/>
  <c r="N118" i="35" s="1"/>
  <c r="M117" i="35"/>
  <c r="N117" i="35" s="1"/>
  <c r="M116" i="35"/>
  <c r="N116" i="35" s="1"/>
  <c r="M115" i="35"/>
  <c r="N115" i="35" s="1"/>
  <c r="M114" i="35"/>
  <c r="N114" i="35" s="1"/>
  <c r="M113" i="35"/>
  <c r="N113" i="35" s="1"/>
  <c r="M112" i="35"/>
  <c r="N112" i="35" s="1"/>
  <c r="M111" i="35"/>
  <c r="N111" i="35" s="1"/>
  <c r="M110" i="35"/>
  <c r="N110" i="35" s="1"/>
  <c r="M109" i="35"/>
  <c r="N109" i="35" s="1"/>
  <c r="M108" i="35"/>
  <c r="N108" i="35" s="1"/>
  <c r="M107" i="35"/>
  <c r="N107" i="35" s="1"/>
  <c r="M106" i="35"/>
  <c r="N106" i="35" s="1"/>
  <c r="M105" i="35"/>
  <c r="N105" i="35" s="1"/>
  <c r="M104" i="35"/>
  <c r="N104" i="35" s="1"/>
  <c r="M103" i="35"/>
  <c r="N103" i="35" s="1"/>
  <c r="M102" i="35"/>
  <c r="N102" i="35" s="1"/>
  <c r="M101" i="35"/>
  <c r="N101" i="35" s="1"/>
  <c r="M100" i="35"/>
  <c r="N100" i="35" s="1"/>
  <c r="M99" i="35"/>
  <c r="N99" i="35" s="1"/>
  <c r="M98" i="35"/>
  <c r="N98" i="35" s="1"/>
  <c r="M97" i="35"/>
  <c r="N97" i="35" s="1"/>
  <c r="M96" i="35"/>
  <c r="N96" i="35" s="1"/>
  <c r="M95" i="35"/>
  <c r="N95" i="35" s="1"/>
  <c r="M94" i="35"/>
  <c r="N94" i="35" s="1"/>
  <c r="M93" i="35"/>
  <c r="N93" i="35" s="1"/>
  <c r="M92" i="35"/>
  <c r="N92" i="35" s="1"/>
  <c r="M91" i="35"/>
  <c r="N91" i="35" s="1"/>
  <c r="M90" i="35"/>
  <c r="N90" i="35" s="1"/>
  <c r="M89" i="35"/>
  <c r="N89" i="35" s="1"/>
  <c r="M88" i="35"/>
  <c r="N88" i="35" s="1"/>
  <c r="M87" i="35"/>
  <c r="N87" i="35" s="1"/>
  <c r="M86" i="35"/>
  <c r="N86" i="35" s="1"/>
  <c r="M85" i="35"/>
  <c r="N85" i="35" s="1"/>
  <c r="M84" i="35"/>
  <c r="N84" i="35" s="1"/>
  <c r="M83" i="35"/>
  <c r="N83" i="35" s="1"/>
  <c r="M82" i="35"/>
  <c r="N82" i="35" s="1"/>
  <c r="M81" i="35"/>
  <c r="N81" i="35" s="1"/>
  <c r="M80" i="35"/>
  <c r="N80" i="35" s="1"/>
  <c r="M79" i="35"/>
  <c r="N79" i="35" s="1"/>
  <c r="M78" i="35"/>
  <c r="N78" i="35" s="1"/>
  <c r="M77" i="35"/>
  <c r="N77" i="35" s="1"/>
  <c r="M76" i="35"/>
  <c r="N76" i="35" s="1"/>
  <c r="M75" i="35"/>
  <c r="N75" i="35" s="1"/>
  <c r="M74" i="35"/>
  <c r="N74" i="35" s="1"/>
  <c r="M73" i="35"/>
  <c r="N73" i="35" s="1"/>
  <c r="M72" i="35"/>
  <c r="N72" i="35" s="1"/>
  <c r="M71" i="35"/>
  <c r="N71" i="35" s="1"/>
  <c r="M70" i="35"/>
  <c r="N70" i="35" s="1"/>
  <c r="M69" i="35"/>
  <c r="N69" i="35" s="1"/>
  <c r="M68" i="35"/>
  <c r="N68" i="35" s="1"/>
  <c r="M67" i="35"/>
  <c r="N67" i="35" s="1"/>
  <c r="M66" i="35"/>
  <c r="N66" i="35" s="1"/>
  <c r="M65" i="35"/>
  <c r="N65" i="35" s="1"/>
  <c r="M64" i="35"/>
  <c r="N64" i="35" s="1"/>
  <c r="M63" i="35"/>
  <c r="N63" i="35" s="1"/>
  <c r="M62" i="35"/>
  <c r="N62" i="35" s="1"/>
  <c r="M61" i="35"/>
  <c r="N61" i="35" s="1"/>
  <c r="M60" i="35"/>
  <c r="N60" i="35" s="1"/>
  <c r="M59" i="35"/>
  <c r="N59" i="35" s="1"/>
  <c r="M58" i="35"/>
  <c r="N58" i="35" s="1"/>
  <c r="M57" i="35"/>
  <c r="N57" i="35" s="1"/>
  <c r="M56" i="35"/>
  <c r="N56" i="35" s="1"/>
  <c r="M55" i="35"/>
  <c r="N55" i="35" s="1"/>
  <c r="M54" i="35"/>
  <c r="N54" i="35" s="1"/>
  <c r="M53" i="35"/>
  <c r="N53" i="35" s="1"/>
  <c r="M52" i="35"/>
  <c r="N52" i="35" s="1"/>
  <c r="M51" i="35"/>
  <c r="N51" i="35" s="1"/>
  <c r="M50" i="35"/>
  <c r="N50" i="35" s="1"/>
  <c r="M49" i="35"/>
  <c r="N49" i="35" s="1"/>
  <c r="M48" i="35"/>
  <c r="N48" i="35" s="1"/>
  <c r="M47" i="35"/>
  <c r="N47" i="35" s="1"/>
  <c r="M46" i="35"/>
  <c r="N46" i="35" s="1"/>
  <c r="M45" i="35"/>
  <c r="N45" i="35" s="1"/>
  <c r="M44" i="35"/>
  <c r="N44" i="35" s="1"/>
  <c r="M43" i="35"/>
  <c r="N43" i="35" s="1"/>
  <c r="M42" i="35"/>
  <c r="N42" i="35" s="1"/>
  <c r="M41" i="35"/>
  <c r="N41" i="35" s="1"/>
  <c r="M40" i="35"/>
  <c r="N40" i="35" s="1"/>
  <c r="M39" i="35"/>
  <c r="N39" i="35" s="1"/>
  <c r="M38" i="35"/>
  <c r="N38" i="35" s="1"/>
  <c r="M37" i="35"/>
  <c r="N37" i="35" s="1"/>
  <c r="M36" i="35"/>
  <c r="N36" i="35" s="1"/>
  <c r="M35" i="35"/>
  <c r="N35" i="35" s="1"/>
  <c r="M34" i="35"/>
  <c r="N34" i="35" s="1"/>
  <c r="M33" i="35"/>
  <c r="N33" i="35" s="1"/>
  <c r="M32" i="35"/>
  <c r="N32" i="35" s="1"/>
  <c r="M31" i="35"/>
  <c r="N31" i="35" s="1"/>
  <c r="M30" i="35"/>
  <c r="N30" i="35" s="1"/>
  <c r="M29" i="35"/>
  <c r="N29" i="35" s="1"/>
  <c r="M28" i="35"/>
  <c r="N28" i="35" s="1"/>
  <c r="M27" i="35"/>
  <c r="N27" i="35" s="1"/>
  <c r="M26" i="35"/>
  <c r="N26" i="35" s="1"/>
  <c r="M25" i="35"/>
  <c r="N25" i="35" s="1"/>
  <c r="M24" i="35"/>
  <c r="N24" i="35" s="1"/>
  <c r="M23" i="35"/>
  <c r="N23" i="35" s="1"/>
  <c r="M22" i="35"/>
  <c r="N22" i="35" s="1"/>
  <c r="M21" i="35"/>
  <c r="N21" i="35" s="1"/>
  <c r="M20" i="35"/>
  <c r="N20" i="35" s="1"/>
  <c r="M19" i="35"/>
  <c r="N19" i="35" s="1"/>
  <c r="J9" i="35"/>
  <c r="O12" i="20" s="1"/>
  <c r="J8" i="35"/>
  <c r="O11" i="20" s="1"/>
  <c r="J7" i="35"/>
  <c r="O9" i="20" s="1"/>
  <c r="J6" i="35"/>
  <c r="O8" i="20" s="1"/>
  <c r="G131" i="35"/>
  <c r="G130" i="35"/>
  <c r="G129" i="35"/>
  <c r="G128" i="35"/>
  <c r="G127" i="35"/>
  <c r="G126" i="35"/>
  <c r="G125" i="35"/>
  <c r="G124" i="35"/>
  <c r="G123" i="35"/>
  <c r="G122" i="35"/>
  <c r="G121" i="35"/>
  <c r="G120" i="35"/>
  <c r="G119" i="35"/>
  <c r="G118" i="35"/>
  <c r="G117" i="35"/>
  <c r="G116" i="35"/>
  <c r="G115" i="35"/>
  <c r="G114" i="35"/>
  <c r="G113" i="35"/>
  <c r="G112" i="35"/>
  <c r="G111" i="35"/>
  <c r="G110" i="35"/>
  <c r="G109" i="35"/>
  <c r="G108" i="35"/>
  <c r="G107" i="35"/>
  <c r="G106" i="35"/>
  <c r="G105" i="35"/>
  <c r="G104" i="35"/>
  <c r="G103" i="35"/>
  <c r="G102" i="35"/>
  <c r="G101" i="35"/>
  <c r="G100" i="35"/>
  <c r="G99" i="35"/>
  <c r="G98" i="35"/>
  <c r="G97" i="35"/>
  <c r="G96" i="35"/>
  <c r="G95" i="35"/>
  <c r="G94" i="35"/>
  <c r="G93" i="35"/>
  <c r="G92" i="35"/>
  <c r="G91" i="35"/>
  <c r="G90" i="35"/>
  <c r="G89" i="35"/>
  <c r="G88" i="35"/>
  <c r="G87" i="35"/>
  <c r="G86" i="35"/>
  <c r="G85" i="35"/>
  <c r="G84" i="35"/>
  <c r="G83" i="35"/>
  <c r="G82" i="35"/>
  <c r="G81" i="35"/>
  <c r="G80" i="35"/>
  <c r="G79" i="35"/>
  <c r="G78" i="35"/>
  <c r="G77" i="35"/>
  <c r="G76" i="35"/>
  <c r="G75" i="35"/>
  <c r="G74" i="35"/>
  <c r="G73" i="35"/>
  <c r="G72" i="35"/>
  <c r="G71" i="35"/>
  <c r="G70" i="35"/>
  <c r="G69" i="35"/>
  <c r="G68" i="35"/>
  <c r="G67" i="35"/>
  <c r="G66" i="35"/>
  <c r="G65" i="35"/>
  <c r="G64" i="35"/>
  <c r="G63" i="35"/>
  <c r="G62" i="35"/>
  <c r="G61" i="35"/>
  <c r="G60" i="35"/>
  <c r="G59" i="35"/>
  <c r="G58" i="35"/>
  <c r="G57" i="35"/>
  <c r="G56" i="35"/>
  <c r="G55" i="35"/>
  <c r="G54" i="35"/>
  <c r="G53" i="35"/>
  <c r="G52" i="35"/>
  <c r="G51" i="35"/>
  <c r="G50" i="35"/>
  <c r="G49" i="35"/>
  <c r="G48" i="35"/>
  <c r="G47" i="35"/>
  <c r="O8" i="4"/>
  <c r="O12" i="4"/>
  <c r="O11" i="4"/>
  <c r="O9" i="4"/>
  <c r="I24" i="30"/>
  <c r="I23" i="30"/>
  <c r="I16" i="29"/>
  <c r="I16" i="28" l="1"/>
  <c r="AK4" i="26" l="1"/>
  <c r="AM4" i="26"/>
  <c r="AL4" i="26"/>
  <c r="BF4" i="26"/>
  <c r="BE4" i="26"/>
  <c r="BD4" i="26"/>
  <c r="CM4" i="26"/>
  <c r="CL4" i="26"/>
  <c r="CK4" i="26"/>
  <c r="L6" i="41"/>
  <c r="L6" i="40"/>
  <c r="L6" i="39"/>
  <c r="CI4" i="26"/>
  <c r="CH4" i="26"/>
  <c r="CG4" i="26"/>
  <c r="CF4" i="26"/>
  <c r="BB4" i="26"/>
  <c r="BA4" i="26"/>
  <c r="AZ4" i="26"/>
  <c r="AY4" i="26"/>
  <c r="AI4" i="26"/>
  <c r="AH4" i="26"/>
  <c r="AG4" i="26"/>
  <c r="AF4" i="26"/>
  <c r="G10" i="38"/>
  <c r="F4" i="38"/>
  <c r="D13" i="20"/>
  <c r="G12" i="36"/>
  <c r="G11" i="20" s="1"/>
  <c r="G10" i="36"/>
  <c r="G9" i="20" s="1"/>
  <c r="F4" i="36"/>
  <c r="G133" i="35"/>
  <c r="G132" i="35"/>
  <c r="G46" i="35"/>
  <c r="G45" i="35"/>
  <c r="G44" i="35"/>
  <c r="G43" i="35"/>
  <c r="G42" i="35"/>
  <c r="G41" i="35"/>
  <c r="G40" i="35"/>
  <c r="G39" i="35"/>
  <c r="G38" i="35"/>
  <c r="G37" i="35"/>
  <c r="G36" i="35"/>
  <c r="G35" i="35"/>
  <c r="G34" i="35"/>
  <c r="G33" i="35"/>
  <c r="G32" i="35"/>
  <c r="G31" i="35"/>
  <c r="G30" i="35"/>
  <c r="G29" i="35"/>
  <c r="G28" i="35"/>
  <c r="G27" i="35"/>
  <c r="G26" i="35"/>
  <c r="G25" i="35"/>
  <c r="G24" i="35"/>
  <c r="G23" i="35"/>
  <c r="G22" i="35"/>
  <c r="G21" i="35"/>
  <c r="G20" i="35"/>
  <c r="G19" i="35"/>
  <c r="E9" i="35"/>
  <c r="E13" i="36" s="1"/>
  <c r="E8" i="35"/>
  <c r="E12" i="36" s="1"/>
  <c r="C11" i="20" s="1"/>
  <c r="E11" i="20" s="1"/>
  <c r="E7" i="35"/>
  <c r="E10" i="36" s="1"/>
  <c r="C9" i="20" s="1"/>
  <c r="E9" i="20" s="1"/>
  <c r="E6" i="35"/>
  <c r="E9" i="36" s="1"/>
  <c r="F3" i="35"/>
  <c r="F9" i="20" l="1"/>
  <c r="H9" i="20" s="1"/>
  <c r="C12" i="20"/>
  <c r="E12" i="20" s="1"/>
  <c r="F12" i="20" s="1"/>
  <c r="G12" i="20" s="1"/>
  <c r="H9" i="35"/>
  <c r="C8" i="20"/>
  <c r="F11" i="20"/>
  <c r="H11" i="20" s="1"/>
  <c r="E8" i="20" l="1"/>
  <c r="F8" i="20" s="1"/>
  <c r="G8" i="20"/>
  <c r="H12" i="20"/>
  <c r="H8" i="20" l="1"/>
  <c r="CU4" i="26" l="1"/>
  <c r="CQ4" i="26"/>
  <c r="BR4" i="26"/>
  <c r="BJ4" i="26"/>
  <c r="D25" i="22"/>
  <c r="M30" i="29"/>
  <c r="M30" i="28"/>
  <c r="M12" i="27"/>
  <c r="M13" i="10"/>
  <c r="CW4" i="26"/>
  <c r="CV4" i="26"/>
  <c r="CT4" i="26"/>
  <c r="CS4" i="26"/>
  <c r="CR4" i="26"/>
  <c r="CP4" i="26"/>
  <c r="CN4" i="26"/>
  <c r="BQ4" i="26"/>
  <c r="BP4" i="26"/>
  <c r="BO4" i="26"/>
  <c r="BN4" i="26"/>
  <c r="BM4" i="26"/>
  <c r="BL4" i="26"/>
  <c r="BK4" i="26"/>
  <c r="BI4" i="26"/>
  <c r="BH4" i="26"/>
  <c r="BG4" i="26"/>
  <c r="R4" i="26"/>
  <c r="T4" i="26"/>
  <c r="S4" i="26"/>
  <c r="Q4" i="26"/>
  <c r="P4" i="26"/>
  <c r="O4" i="26"/>
  <c r="M12" i="30"/>
  <c r="K39" i="29"/>
  <c r="L38" i="29"/>
  <c r="P36" i="29"/>
  <c r="L36" i="29"/>
  <c r="K35" i="29"/>
  <c r="K34" i="29"/>
  <c r="P36" i="28"/>
  <c r="K39" i="28"/>
  <c r="L38" i="28"/>
  <c r="L36" i="28"/>
  <c r="K35" i="28"/>
  <c r="K34" i="28"/>
  <c r="I26" i="27"/>
  <c r="I25" i="27"/>
  <c r="BT4" i="26"/>
  <c r="BS4" i="26"/>
  <c r="AQ4" i="26"/>
  <c r="AO4" i="26"/>
  <c r="AN4" i="26"/>
  <c r="V4" i="26"/>
  <c r="U4" i="26"/>
  <c r="N4" i="26"/>
  <c r="M4" i="26"/>
  <c r="L4" i="26"/>
  <c r="K4" i="26"/>
  <c r="J4" i="26"/>
  <c r="I4" i="26"/>
  <c r="H4" i="26"/>
  <c r="G4" i="26"/>
  <c r="F4" i="26"/>
  <c r="E4" i="26"/>
  <c r="D4" i="26"/>
  <c r="C4" i="26"/>
  <c r="B4" i="26"/>
  <c r="A4" i="26"/>
  <c r="G32" i="16"/>
  <c r="G32" i="22"/>
  <c r="G32" i="25"/>
  <c r="I7" i="25"/>
  <c r="D13" i="6"/>
  <c r="J13" i="25" s="1"/>
  <c r="J13" i="22"/>
  <c r="H4" i="6"/>
  <c r="I25" i="10"/>
  <c r="I24" i="10"/>
  <c r="L7" i="23"/>
  <c r="I7" i="22"/>
  <c r="H4" i="20"/>
  <c r="I7" i="16"/>
  <c r="F4" i="15"/>
  <c r="H4" i="4"/>
  <c r="I23" i="8"/>
  <c r="I24" i="8"/>
  <c r="M13" i="8"/>
  <c r="D25" i="16"/>
  <c r="CE4" i="26" l="1"/>
  <c r="AX4" i="26"/>
  <c r="AE4" i="26"/>
  <c r="BV4" i="26"/>
  <c r="G13" i="6" l="1"/>
  <c r="BY4" i="26" s="1"/>
  <c r="CJ4" i="26"/>
  <c r="G13" i="20"/>
  <c r="AT4" i="26" s="1"/>
  <c r="BC4" i="26"/>
  <c r="AJ4" i="26"/>
  <c r="E15" i="38"/>
  <c r="E15" i="36" l="1"/>
  <c r="C13" i="6"/>
  <c r="D13" i="4"/>
  <c r="C13" i="4"/>
  <c r="C13" i="20" l="1"/>
  <c r="J18" i="22" s="1"/>
  <c r="I21" i="22" s="1"/>
  <c r="E13" i="6"/>
  <c r="BW4" i="26" s="1"/>
  <c r="BU4" i="26"/>
  <c r="J18" i="25"/>
  <c r="I21" i="25" s="1"/>
  <c r="E13" i="20"/>
  <c r="AR4" i="26" s="1"/>
  <c r="J13" i="16"/>
  <c r="X4" i="26"/>
  <c r="J18" i="16"/>
  <c r="I21" i="16" s="1"/>
  <c r="W4" i="26"/>
  <c r="E10" i="4"/>
  <c r="AP4" i="26" l="1"/>
  <c r="H13" i="6"/>
  <c r="F13" i="6"/>
  <c r="BX4" i="26" s="1"/>
  <c r="H13" i="20"/>
  <c r="AU4" i="26" s="1"/>
  <c r="F13" i="20"/>
  <c r="AS4" i="26" s="1"/>
  <c r="F10" i="4"/>
  <c r="H10" i="4" s="1"/>
  <c r="E13" i="4"/>
  <c r="Y4" i="26" s="1"/>
  <c r="I13" i="6" l="1"/>
  <c r="BZ4" i="26"/>
  <c r="I13" i="20"/>
  <c r="J13" i="20" s="1"/>
  <c r="AW4" i="26" s="1"/>
  <c r="G13" i="4"/>
  <c r="AA4" i="26" s="1"/>
  <c r="F13" i="4"/>
  <c r="Z4" i="26" s="1"/>
  <c r="AV4" i="26" l="1"/>
  <c r="J11" i="22"/>
  <c r="J12" i="22" s="1"/>
  <c r="I14" i="22" s="1"/>
  <c r="J13" i="6"/>
  <c r="CA4" i="26"/>
  <c r="I29" i="10"/>
  <c r="I28" i="10" s="1"/>
  <c r="H13" i="4"/>
  <c r="I13" i="4" s="1"/>
  <c r="J11" i="25" l="1"/>
  <c r="J12" i="25" s="1"/>
  <c r="I14" i="25" s="1"/>
  <c r="CO4" i="26"/>
  <c r="J13" i="4"/>
  <c r="AD4" i="26" s="1"/>
  <c r="K13" i="6"/>
  <c r="CC4" i="26" s="1"/>
  <c r="CB4" i="26"/>
  <c r="AB4" i="26"/>
  <c r="J26" i="8"/>
  <c r="J11" i="16"/>
  <c r="J12" i="16" s="1"/>
  <c r="I14" i="16" s="1"/>
  <c r="AC4" i="26"/>
  <c r="L13" i="6" l="1"/>
  <c r="CD4" i="26" s="1"/>
</calcChain>
</file>

<file path=xl/sharedStrings.xml><?xml version="1.0" encoding="utf-8"?>
<sst xmlns="http://schemas.openxmlformats.org/spreadsheetml/2006/main" count="821" uniqueCount="376">
  <si>
    <t>総事業費</t>
    <rPh sb="0" eb="3">
      <t>ソウジギョウ</t>
    </rPh>
    <rPh sb="3" eb="4">
      <t>ヒ</t>
    </rPh>
    <phoneticPr fontId="2"/>
  </si>
  <si>
    <t>寄付金
その他
収入額</t>
    <rPh sb="0" eb="3">
      <t>キフキン</t>
    </rPh>
    <rPh sb="6" eb="7">
      <t>タ</t>
    </rPh>
    <rPh sb="8" eb="11">
      <t>シュウニュウガク</t>
    </rPh>
    <phoneticPr fontId="2"/>
  </si>
  <si>
    <t>差引額</t>
    <rPh sb="0" eb="3">
      <t>サシヒキガク</t>
    </rPh>
    <phoneticPr fontId="2"/>
  </si>
  <si>
    <t>対象経費の
支出予定額</t>
    <rPh sb="0" eb="2">
      <t>タイショウ</t>
    </rPh>
    <rPh sb="2" eb="4">
      <t>ケイヒ</t>
    </rPh>
    <rPh sb="6" eb="8">
      <t>シシュツ</t>
    </rPh>
    <rPh sb="8" eb="11">
      <t>ヨテイガク</t>
    </rPh>
    <phoneticPr fontId="2"/>
  </si>
  <si>
    <t>基準額</t>
    <rPh sb="0" eb="3">
      <t>キジュンガク</t>
    </rPh>
    <phoneticPr fontId="2"/>
  </si>
  <si>
    <t>選定額</t>
    <rPh sb="0" eb="2">
      <t>センテイ</t>
    </rPh>
    <rPh sb="2" eb="3">
      <t>ガク</t>
    </rPh>
    <phoneticPr fontId="2"/>
  </si>
  <si>
    <t>県補助基本額</t>
    <rPh sb="0" eb="1">
      <t>ケン</t>
    </rPh>
    <rPh sb="1" eb="3">
      <t>ホジョ</t>
    </rPh>
    <rPh sb="3" eb="6">
      <t>キホンガク</t>
    </rPh>
    <phoneticPr fontId="2"/>
  </si>
  <si>
    <t>県補助所要額</t>
    <rPh sb="0" eb="1">
      <t>ケン</t>
    </rPh>
    <rPh sb="1" eb="3">
      <t>ホジョ</t>
    </rPh>
    <rPh sb="3" eb="6">
      <t>ショヨウガク</t>
    </rPh>
    <phoneticPr fontId="2"/>
  </si>
  <si>
    <t>備考</t>
    <rPh sb="0" eb="2">
      <t>ビコウ</t>
    </rPh>
    <phoneticPr fontId="2"/>
  </si>
  <si>
    <t>(A)</t>
    <phoneticPr fontId="2"/>
  </si>
  <si>
    <t>(B)</t>
    <phoneticPr fontId="2"/>
  </si>
  <si>
    <t>(D)</t>
    <phoneticPr fontId="2"/>
  </si>
  <si>
    <t>（Ｅ）</t>
    <phoneticPr fontId="2"/>
  </si>
  <si>
    <t>(F)</t>
    <phoneticPr fontId="2"/>
  </si>
  <si>
    <t>（Ｇ）</t>
    <phoneticPr fontId="2"/>
  </si>
  <si>
    <t>（Ｈ）</t>
    <phoneticPr fontId="2"/>
  </si>
  <si>
    <t>＊　選定額（Ｆ）欄には（Ｃ）、（Ｄ）、（Ｅ）欄のいずれか少ない方の額を記入すること。</t>
    <rPh sb="2" eb="5">
      <t>センテイガク</t>
    </rPh>
    <rPh sb="8" eb="9">
      <t>ラン</t>
    </rPh>
    <rPh sb="22" eb="23">
      <t>ラン</t>
    </rPh>
    <rPh sb="28" eb="29">
      <t>スク</t>
    </rPh>
    <rPh sb="31" eb="32">
      <t>ホウ</t>
    </rPh>
    <rPh sb="33" eb="34">
      <t>ガク</t>
    </rPh>
    <rPh sb="35" eb="37">
      <t>キニュウ</t>
    </rPh>
    <phoneticPr fontId="2"/>
  </si>
  <si>
    <t>(A)-(B)=(C)</t>
    <phoneticPr fontId="2"/>
  </si>
  <si>
    <t>（円）</t>
    <rPh sb="1" eb="2">
      <t>エン</t>
    </rPh>
    <phoneticPr fontId="2"/>
  </si>
  <si>
    <t>＊　県補助基本額（G）欄の小計には、選定額（Ｆ）欄のうち、1,000円未満の端数を切り捨てた額を記入すること。</t>
    <rPh sb="11" eb="12">
      <t>ラン</t>
    </rPh>
    <rPh sb="13" eb="15">
      <t>ショウケイ</t>
    </rPh>
    <rPh sb="34" eb="35">
      <t>エン</t>
    </rPh>
    <rPh sb="35" eb="37">
      <t>ミマン</t>
    </rPh>
    <rPh sb="38" eb="40">
      <t>ハスウ</t>
    </rPh>
    <rPh sb="41" eb="42">
      <t>キ</t>
    </rPh>
    <rPh sb="43" eb="44">
      <t>ス</t>
    </rPh>
    <rPh sb="46" eb="47">
      <t>ガク</t>
    </rPh>
    <rPh sb="48" eb="50">
      <t>キニュウ</t>
    </rPh>
    <phoneticPr fontId="2"/>
  </si>
  <si>
    <t>対象経費の
実支出額</t>
    <rPh sb="0" eb="2">
      <t>タイショウ</t>
    </rPh>
    <rPh sb="2" eb="4">
      <t>ケイヒ</t>
    </rPh>
    <rPh sb="6" eb="7">
      <t>ジツ</t>
    </rPh>
    <rPh sb="7" eb="9">
      <t>シシュツ</t>
    </rPh>
    <phoneticPr fontId="2"/>
  </si>
  <si>
    <t>県交付決定額</t>
    <rPh sb="0" eb="1">
      <t>ケン</t>
    </rPh>
    <rPh sb="1" eb="3">
      <t>コウフ</t>
    </rPh>
    <rPh sb="3" eb="5">
      <t>ケッテイ</t>
    </rPh>
    <rPh sb="5" eb="6">
      <t>ガク</t>
    </rPh>
    <phoneticPr fontId="2"/>
  </si>
  <si>
    <t>差引過不足額</t>
    <rPh sb="0" eb="1">
      <t>サ</t>
    </rPh>
    <rPh sb="1" eb="2">
      <t>ヒ</t>
    </rPh>
    <rPh sb="2" eb="6">
      <t>カブソクガク</t>
    </rPh>
    <phoneticPr fontId="2"/>
  </si>
  <si>
    <t>（Ｉ）</t>
    <phoneticPr fontId="2"/>
  </si>
  <si>
    <t>（Ｊ）</t>
    <phoneticPr fontId="2"/>
  </si>
  <si>
    <t>区分</t>
    <phoneticPr fontId="2"/>
  </si>
  <si>
    <t>合計</t>
    <phoneticPr fontId="2"/>
  </si>
  <si>
    <t>区分</t>
    <phoneticPr fontId="2"/>
  </si>
  <si>
    <t>合計</t>
    <phoneticPr fontId="2"/>
  </si>
  <si>
    <t>第１号様式（第３条関係）</t>
    <phoneticPr fontId="2"/>
  </si>
  <si>
    <t>奈良県知事　殿</t>
    <phoneticPr fontId="2"/>
  </si>
  <si>
    <t>氏名</t>
    <rPh sb="0" eb="2">
      <t>シメイ</t>
    </rPh>
    <phoneticPr fontId="2"/>
  </si>
  <si>
    <t>新型コロナウイルス感染症緊急包括支援事業補助金（医療分）交付申請書</t>
    <phoneticPr fontId="2"/>
  </si>
  <si>
    <t>標記について、次のとおり関係書類を添えて申請します。</t>
    <phoneticPr fontId="2"/>
  </si>
  <si>
    <t>１．補助対象事業名</t>
    <phoneticPr fontId="2"/>
  </si>
  <si>
    <t>金</t>
    <rPh sb="0" eb="1">
      <t>キン</t>
    </rPh>
    <phoneticPr fontId="2"/>
  </si>
  <si>
    <t>円</t>
    <rPh sb="0" eb="1">
      <t>エン</t>
    </rPh>
    <phoneticPr fontId="2"/>
  </si>
  <si>
    <t>３．添付書類</t>
    <phoneticPr fontId="2"/>
  </si>
  <si>
    <t>各別表の付表に定める関係書類</t>
    <phoneticPr fontId="2"/>
  </si>
  <si>
    <t>第２号様式（第６条関係）</t>
    <phoneticPr fontId="2"/>
  </si>
  <si>
    <t>新型コロナウイルス感染症緊急包括支援事業補助金（医療分）変更承認申請書</t>
    <phoneticPr fontId="2"/>
  </si>
  <si>
    <t>標記について、関係書類を添えて次のとおり申請します。</t>
    <phoneticPr fontId="2"/>
  </si>
  <si>
    <t>　　　　増減額</t>
    <rPh sb="4" eb="7">
      <t>ゾウゲンガク</t>
    </rPh>
    <phoneticPr fontId="2"/>
  </si>
  <si>
    <t>　　　　変更額</t>
    <rPh sb="4" eb="7">
      <t>ヘンコウガク</t>
    </rPh>
    <phoneticPr fontId="2"/>
  </si>
  <si>
    <t>４．添付書類</t>
    <phoneticPr fontId="2"/>
  </si>
  <si>
    <t>第５号様式（第１０条関係）</t>
    <phoneticPr fontId="2"/>
  </si>
  <si>
    <t>新型コロナウイルス感染症緊急包括支援事業補助金（医療分）実績報告書</t>
    <phoneticPr fontId="2"/>
  </si>
  <si>
    <t>　標記事業については、下記のとおり事業が完了したので、関係書類を添えて</t>
    <phoneticPr fontId="2"/>
  </si>
  <si>
    <t>報告します。</t>
    <phoneticPr fontId="2"/>
  </si>
  <si>
    <t>新規申請</t>
    <rPh sb="0" eb="4">
      <t>シンキシンセイ</t>
    </rPh>
    <phoneticPr fontId="2"/>
  </si>
  <si>
    <t>文書番号</t>
    <rPh sb="0" eb="4">
      <t>ブンショバンゴウ</t>
    </rPh>
    <phoneticPr fontId="2"/>
  </si>
  <si>
    <t>変更申請</t>
    <rPh sb="0" eb="4">
      <t>ヘンコウシンセイ</t>
    </rPh>
    <phoneticPr fontId="2"/>
  </si>
  <si>
    <t>実績報告</t>
    <rPh sb="0" eb="4">
      <t>ジッセキホウコク</t>
    </rPh>
    <phoneticPr fontId="2"/>
  </si>
  <si>
    <t>提出日</t>
    <rPh sb="0" eb="2">
      <t>テイシュツ</t>
    </rPh>
    <rPh sb="2" eb="3">
      <t>ビ</t>
    </rPh>
    <phoneticPr fontId="10"/>
  </si>
  <si>
    <t>区　分</t>
  </si>
  <si>
    <t>補助上限額・条件</t>
    <rPh sb="0" eb="4">
      <t>ホジョジョウゲン</t>
    </rPh>
    <rPh sb="4" eb="5">
      <t>ガク</t>
    </rPh>
    <rPh sb="6" eb="8">
      <t>ジョウケン</t>
    </rPh>
    <phoneticPr fontId="18"/>
  </si>
  <si>
    <t>設置場所</t>
    <rPh sb="0" eb="4">
      <t>セッチバショ</t>
    </rPh>
    <phoneticPr fontId="18"/>
  </si>
  <si>
    <t>納品予定月</t>
    <rPh sb="0" eb="2">
      <t>ノウヒン</t>
    </rPh>
    <rPh sb="2" eb="4">
      <t>ヨテイ</t>
    </rPh>
    <rPh sb="4" eb="5">
      <t>ツキ</t>
    </rPh>
    <phoneticPr fontId="18"/>
  </si>
  <si>
    <t>円</t>
    <rPh sb="0" eb="1">
      <t>エン</t>
    </rPh>
    <phoneticPr fontId="10"/>
  </si>
  <si>
    <t>（１）HEPAフィルター付空気清浄機（陰圧対応可能なものに限る）</t>
    <rPh sb="19" eb="23">
      <t>インアツタイオウ</t>
    </rPh>
    <rPh sb="23" eb="25">
      <t>カノウ</t>
    </rPh>
    <rPh sb="29" eb="30">
      <t>カギ</t>
    </rPh>
    <phoneticPr fontId="19"/>
  </si>
  <si>
    <t>合　計</t>
    <rPh sb="0" eb="1">
      <t>ア</t>
    </rPh>
    <rPh sb="2" eb="3">
      <t>ケイ</t>
    </rPh>
    <phoneticPr fontId="10"/>
  </si>
  <si>
    <t>HEPAフィルター付空気清浄機（陰圧対応可能なものに限る）</t>
    <phoneticPr fontId="2"/>
  </si>
  <si>
    <t>（２）HEPAフィルター付パーテーション</t>
    <phoneticPr fontId="2"/>
  </si>
  <si>
    <t>HEPAフィルター付パーテーション</t>
    <phoneticPr fontId="2"/>
  </si>
  <si>
    <t>個人防護具</t>
    <phoneticPr fontId="2"/>
  </si>
  <si>
    <t>（４）簡易ベッド</t>
    <phoneticPr fontId="2"/>
  </si>
  <si>
    <t>簡易ベッド</t>
    <phoneticPr fontId="2"/>
  </si>
  <si>
    <t>（５）簡易診療室及び付帯する備品</t>
    <phoneticPr fontId="2"/>
  </si>
  <si>
    <t>簡易診療室及び付帯する備品</t>
    <phoneticPr fontId="2"/>
  </si>
  <si>
    <t>事業者において、文書番号を採番しない場合は、削除</t>
    <rPh sb="0" eb="3">
      <t>ジギョウシャ</t>
    </rPh>
    <rPh sb="8" eb="10">
      <t>ブンショ</t>
    </rPh>
    <rPh sb="10" eb="12">
      <t>バンゴウ</t>
    </rPh>
    <rPh sb="13" eb="15">
      <t>サイバン</t>
    </rPh>
    <rPh sb="18" eb="20">
      <t>バアイ</t>
    </rPh>
    <rPh sb="22" eb="24">
      <t>サクジョ</t>
    </rPh>
    <phoneticPr fontId="10"/>
  </si>
  <si>
    <t xml:space="preserve"> ・歳入の部</t>
    <rPh sb="2" eb="3">
      <t>トシ</t>
    </rPh>
    <rPh sb="3" eb="4">
      <t>イリ</t>
    </rPh>
    <rPh sb="5" eb="6">
      <t>ブ</t>
    </rPh>
    <phoneticPr fontId="10"/>
  </si>
  <si>
    <t>（単位：円）</t>
    <rPh sb="1" eb="3">
      <t>タンイ</t>
    </rPh>
    <rPh sb="4" eb="5">
      <t>エン</t>
    </rPh>
    <phoneticPr fontId="10"/>
  </si>
  <si>
    <t>項　　　　　　　　　目</t>
    <rPh sb="0" eb="1">
      <t>コウ</t>
    </rPh>
    <rPh sb="10" eb="11">
      <t>メ</t>
    </rPh>
    <phoneticPr fontId="10"/>
  </si>
  <si>
    <t>金　　　　　　　額</t>
    <rPh sb="0" eb="1">
      <t>キン</t>
    </rPh>
    <rPh sb="8" eb="9">
      <t>ガク</t>
    </rPh>
    <phoneticPr fontId="10"/>
  </si>
  <si>
    <t>自　己　資　金</t>
    <rPh sb="0" eb="1">
      <t>ジ</t>
    </rPh>
    <rPh sb="2" eb="3">
      <t>オノレ</t>
    </rPh>
    <rPh sb="4" eb="5">
      <t>シ</t>
    </rPh>
    <rPh sb="6" eb="7">
      <t>カネ</t>
    </rPh>
    <phoneticPr fontId="10"/>
  </si>
  <si>
    <t>寄付金その他の収入</t>
    <rPh sb="0" eb="3">
      <t>キフキン</t>
    </rPh>
    <rPh sb="5" eb="6">
      <t>タ</t>
    </rPh>
    <rPh sb="7" eb="9">
      <t>シュウニュウ</t>
    </rPh>
    <phoneticPr fontId="10"/>
  </si>
  <si>
    <t>計</t>
    <rPh sb="0" eb="1">
      <t>ケイ</t>
    </rPh>
    <phoneticPr fontId="10"/>
  </si>
  <si>
    <t xml:space="preserve"> ・歳出の部</t>
    <rPh sb="2" eb="3">
      <t>トシ</t>
    </rPh>
    <rPh sb="3" eb="4">
      <t>デ</t>
    </rPh>
    <rPh sb="5" eb="6">
      <t>ブ</t>
    </rPh>
    <phoneticPr fontId="10"/>
  </si>
  <si>
    <t>設備等整備費</t>
    <rPh sb="0" eb="2">
      <t>セツビ</t>
    </rPh>
    <rPh sb="2" eb="3">
      <t>トウ</t>
    </rPh>
    <rPh sb="3" eb="5">
      <t>セイビ</t>
    </rPh>
    <rPh sb="5" eb="6">
      <t>ヒ</t>
    </rPh>
    <phoneticPr fontId="10"/>
  </si>
  <si>
    <t>上記は原本に相違ないことを証明します。</t>
    <rPh sb="0" eb="2">
      <t>ジョウキ</t>
    </rPh>
    <rPh sb="3" eb="5">
      <t>ゲンポン</t>
    </rPh>
    <rPh sb="6" eb="8">
      <t>ソウイ</t>
    </rPh>
    <rPh sb="13" eb="15">
      <t>ショウメイ</t>
    </rPh>
    <phoneticPr fontId="10"/>
  </si>
  <si>
    <t>医療機関名</t>
    <rPh sb="0" eb="2">
      <t>イリョウ</t>
    </rPh>
    <rPh sb="2" eb="4">
      <t>キカン</t>
    </rPh>
    <rPh sb="4" eb="5">
      <t>メイ</t>
    </rPh>
    <phoneticPr fontId="10"/>
  </si>
  <si>
    <t>歳入歳出予算書 （ 抄 本 ）</t>
    <rPh sb="0" eb="1">
      <t>トシ</t>
    </rPh>
    <rPh sb="1" eb="2">
      <t>イリ</t>
    </rPh>
    <rPh sb="2" eb="3">
      <t>トシ</t>
    </rPh>
    <rPh sb="3" eb="4">
      <t>デ</t>
    </rPh>
    <rPh sb="4" eb="7">
      <t>ヨサンショ</t>
    </rPh>
    <rPh sb="10" eb="11">
      <t>ショウ</t>
    </rPh>
    <rPh sb="12" eb="13">
      <t>ホン</t>
    </rPh>
    <phoneticPr fontId="10"/>
  </si>
  <si>
    <t>奈良県補助金</t>
    <rPh sb="0" eb="3">
      <t>ナラケン</t>
    </rPh>
    <rPh sb="3" eb="6">
      <t>ホジョキン</t>
    </rPh>
    <phoneticPr fontId="10"/>
  </si>
  <si>
    <t>住所</t>
    <rPh sb="0" eb="2">
      <t>ジュウショ</t>
    </rPh>
    <phoneticPr fontId="10"/>
  </si>
  <si>
    <t>氏名</t>
    <rPh sb="0" eb="2">
      <t>シメイ</t>
    </rPh>
    <phoneticPr fontId="10"/>
  </si>
  <si>
    <t>(人)</t>
    <rPh sb="1" eb="2">
      <t>ニン</t>
    </rPh>
    <phoneticPr fontId="2"/>
  </si>
  <si>
    <t>（３）個人防護具　</t>
    <phoneticPr fontId="19"/>
  </si>
  <si>
    <t>基準単価</t>
    <rPh sb="0" eb="4">
      <t>キジュンタンカ</t>
    </rPh>
    <phoneticPr fontId="2"/>
  </si>
  <si>
    <t>うち、医師</t>
    <rPh sb="3" eb="5">
      <t>イシ</t>
    </rPh>
    <phoneticPr fontId="2"/>
  </si>
  <si>
    <t>うち、看護師</t>
    <rPh sb="3" eb="6">
      <t>カンゴシ</t>
    </rPh>
    <phoneticPr fontId="2"/>
  </si>
  <si>
    <t>うち、その他</t>
    <rPh sb="5" eb="6">
      <t>タ</t>
    </rPh>
    <phoneticPr fontId="2"/>
  </si>
  <si>
    <t>外来医療従事者延べ人数　(E)×(F)=(G)</t>
  </si>
  <si>
    <t>205,000円／台</t>
    <rPh sb="7" eb="8">
      <t>エン</t>
    </rPh>
    <rPh sb="9" eb="10">
      <t>ダイ</t>
    </rPh>
    <phoneticPr fontId="18"/>
  </si>
  <si>
    <t>51,400円／台</t>
    <rPh sb="6" eb="7">
      <t>エン</t>
    </rPh>
    <rPh sb="8" eb="9">
      <t>ダイ</t>
    </rPh>
    <phoneticPr fontId="18"/>
  </si>
  <si>
    <t>申請者（開設者）</t>
    <rPh sb="0" eb="3">
      <t>シンセイシャ</t>
    </rPh>
    <rPh sb="4" eb="6">
      <t>カイセツ</t>
    </rPh>
    <rPh sb="6" eb="7">
      <t>シャ</t>
    </rPh>
    <phoneticPr fontId="2"/>
  </si>
  <si>
    <r>
      <t>住所</t>
    </r>
    <r>
      <rPr>
        <sz val="11"/>
        <color theme="1"/>
        <rFont val="游ゴシック"/>
        <family val="3"/>
        <charset val="128"/>
        <scheme val="minor"/>
      </rPr>
      <t>（法人の場合は、主たる事務所の所在地）</t>
    </r>
    <rPh sb="0" eb="2">
      <t>ジュウショ</t>
    </rPh>
    <rPh sb="3" eb="5">
      <t>ホウジン</t>
    </rPh>
    <rPh sb="6" eb="8">
      <t>バアイ</t>
    </rPh>
    <rPh sb="10" eb="11">
      <t>シュ</t>
    </rPh>
    <rPh sb="13" eb="16">
      <t>ジムショ</t>
    </rPh>
    <rPh sb="17" eb="20">
      <t>ショザイチ</t>
    </rPh>
    <phoneticPr fontId="2"/>
  </si>
  <si>
    <r>
      <t>氏名</t>
    </r>
    <r>
      <rPr>
        <sz val="11"/>
        <color theme="1"/>
        <rFont val="游ゴシック"/>
        <family val="3"/>
        <charset val="128"/>
        <scheme val="minor"/>
      </rPr>
      <t>（法人の場合は、名称及び代表者の職氏名）</t>
    </r>
    <rPh sb="0" eb="2">
      <t>シメイ</t>
    </rPh>
    <rPh sb="3" eb="5">
      <t>ホウジン</t>
    </rPh>
    <rPh sb="6" eb="8">
      <t>バアイ</t>
    </rPh>
    <rPh sb="10" eb="12">
      <t>メイショウ</t>
    </rPh>
    <rPh sb="12" eb="13">
      <t>オヨ</t>
    </rPh>
    <rPh sb="14" eb="17">
      <t>ダイヒョウシャ</t>
    </rPh>
    <rPh sb="18" eb="21">
      <t>ショクシメイ</t>
    </rPh>
    <phoneticPr fontId="2"/>
  </si>
  <si>
    <t>２．医療機関名及び所在地</t>
    <rPh sb="2" eb="7">
      <t>イリョウキカンメイ</t>
    </rPh>
    <rPh sb="7" eb="8">
      <t>オヨ</t>
    </rPh>
    <rPh sb="9" eb="12">
      <t>ショザイチ</t>
    </rPh>
    <phoneticPr fontId="2"/>
  </si>
  <si>
    <t>３．交付申請額</t>
    <phoneticPr fontId="2"/>
  </si>
  <si>
    <t>（</t>
    <phoneticPr fontId="2"/>
  </si>
  <si>
    <t>）</t>
    <phoneticPr fontId="2"/>
  </si>
  <si>
    <t>医療機関名</t>
    <rPh sb="0" eb="5">
      <t>イリョウキカンメイ</t>
    </rPh>
    <phoneticPr fontId="18"/>
  </si>
  <si>
    <t>（法人の場合は、主たる事務所の所在地）</t>
    <phoneticPr fontId="2"/>
  </si>
  <si>
    <t>（法人の場合は、名称及び代表者の職氏名）</t>
    <phoneticPr fontId="2"/>
  </si>
  <si>
    <t>【基本情報】</t>
    <rPh sb="1" eb="3">
      <t>キホン</t>
    </rPh>
    <rPh sb="3" eb="5">
      <t>ジョウホウ</t>
    </rPh>
    <phoneticPr fontId="10"/>
  </si>
  <si>
    <t>※着色セルへご記入をお願いします。</t>
    <rPh sb="1" eb="3">
      <t>チャクショク</t>
    </rPh>
    <rPh sb="7" eb="9">
      <t>キニュウ</t>
    </rPh>
    <rPh sb="11" eb="12">
      <t>ネガ</t>
    </rPh>
    <phoneticPr fontId="10"/>
  </si>
  <si>
    <r>
      <t xml:space="preserve">法人所在地
</t>
    </r>
    <r>
      <rPr>
        <sz val="10"/>
        <rFont val="ＭＳ 明朝"/>
        <family val="1"/>
        <charset val="128"/>
      </rPr>
      <t>（個人の場合医療機関所在地）</t>
    </r>
    <rPh sb="0" eb="2">
      <t>ホウジン</t>
    </rPh>
    <rPh sb="2" eb="5">
      <t>ショザイチ</t>
    </rPh>
    <rPh sb="7" eb="9">
      <t>コジン</t>
    </rPh>
    <rPh sb="10" eb="12">
      <t>バアイ</t>
    </rPh>
    <rPh sb="12" eb="14">
      <t>イリョウ</t>
    </rPh>
    <rPh sb="14" eb="16">
      <t>キカン</t>
    </rPh>
    <rPh sb="16" eb="19">
      <t>ショザイチ</t>
    </rPh>
    <phoneticPr fontId="10"/>
  </si>
  <si>
    <r>
      <t xml:space="preserve">法人名
</t>
    </r>
    <r>
      <rPr>
        <sz val="10"/>
        <rFont val="ＭＳ 明朝"/>
        <family val="1"/>
        <charset val="128"/>
      </rPr>
      <t>(個人の場合記載不要）</t>
    </r>
    <rPh sb="0" eb="2">
      <t>ホウジン</t>
    </rPh>
    <rPh sb="2" eb="3">
      <t>メイ</t>
    </rPh>
    <rPh sb="5" eb="7">
      <t>コジン</t>
    </rPh>
    <rPh sb="8" eb="10">
      <t>バアイ</t>
    </rPh>
    <rPh sb="10" eb="12">
      <t>キサイ</t>
    </rPh>
    <rPh sb="12" eb="14">
      <t>フヨウ</t>
    </rPh>
    <phoneticPr fontId="10"/>
  </si>
  <si>
    <r>
      <t xml:space="preserve">代表者職・氏名
</t>
    </r>
    <r>
      <rPr>
        <sz val="10"/>
        <rFont val="ＭＳ 明朝"/>
        <family val="1"/>
        <charset val="128"/>
      </rPr>
      <t>（個人の場合氏名のみ記載）</t>
    </r>
    <rPh sb="0" eb="2">
      <t>ダイヒョウ</t>
    </rPh>
    <rPh sb="2" eb="3">
      <t>シャ</t>
    </rPh>
    <rPh sb="3" eb="4">
      <t>ショク</t>
    </rPh>
    <rPh sb="5" eb="7">
      <t>シメイ</t>
    </rPh>
    <rPh sb="9" eb="11">
      <t>コジン</t>
    </rPh>
    <rPh sb="12" eb="14">
      <t>バアイ</t>
    </rPh>
    <rPh sb="14" eb="16">
      <t>シメイ</t>
    </rPh>
    <rPh sb="18" eb="20">
      <t>キサイ</t>
    </rPh>
    <phoneticPr fontId="10"/>
  </si>
  <si>
    <t>補助金担当者</t>
    <rPh sb="0" eb="3">
      <t>ホジョキン</t>
    </rPh>
    <rPh sb="3" eb="6">
      <t>タントウシャ</t>
    </rPh>
    <phoneticPr fontId="10"/>
  </si>
  <si>
    <t>所属・職</t>
    <rPh sb="0" eb="2">
      <t>ショゾク</t>
    </rPh>
    <rPh sb="3" eb="4">
      <t>ショク</t>
    </rPh>
    <phoneticPr fontId="10"/>
  </si>
  <si>
    <r>
      <t xml:space="preserve">連絡先（電話番号）Ａ
</t>
    </r>
    <r>
      <rPr>
        <sz val="9"/>
        <rFont val="ＭＳ 明朝"/>
        <family val="1"/>
        <charset val="128"/>
      </rPr>
      <t>※日中つながりやすい番号</t>
    </r>
    <rPh sb="0" eb="3">
      <t>レンラクサキ</t>
    </rPh>
    <rPh sb="4" eb="6">
      <t>デンワ</t>
    </rPh>
    <rPh sb="6" eb="8">
      <t>バンゴウ</t>
    </rPh>
    <rPh sb="12" eb="14">
      <t>ニッチュウ</t>
    </rPh>
    <rPh sb="21" eb="23">
      <t>バンゴウ</t>
    </rPh>
    <phoneticPr fontId="10"/>
  </si>
  <si>
    <r>
      <t xml:space="preserve">連絡先（電話番号）Ｂ
</t>
    </r>
    <r>
      <rPr>
        <sz val="9"/>
        <rFont val="ＭＳ 明朝"/>
        <family val="1"/>
        <charset val="128"/>
      </rPr>
      <t>※診察時間外などにつながる番号</t>
    </r>
    <rPh sb="12" eb="14">
      <t>シンサツ</t>
    </rPh>
    <rPh sb="14" eb="16">
      <t>ジカン</t>
    </rPh>
    <rPh sb="16" eb="17">
      <t>ガイ</t>
    </rPh>
    <rPh sb="24" eb="26">
      <t>バンゴウ</t>
    </rPh>
    <phoneticPr fontId="10"/>
  </si>
  <si>
    <r>
      <t xml:space="preserve">メールアドレス
</t>
    </r>
    <r>
      <rPr>
        <sz val="9"/>
        <rFont val="ＭＳ 明朝"/>
        <family val="1"/>
        <charset val="128"/>
      </rPr>
      <t>※交付申請時に使用した
ものが望ましいです。</t>
    </r>
  </si>
  <si>
    <r>
      <t xml:space="preserve">文書送付先
</t>
    </r>
    <r>
      <rPr>
        <sz val="9"/>
        <rFont val="ＭＳ 明朝"/>
        <family val="1"/>
        <charset val="128"/>
      </rPr>
      <t>※医療機関または
法人所在地を記載</t>
    </r>
    <rPh sb="0" eb="2">
      <t>ブンショ</t>
    </rPh>
    <rPh sb="2" eb="5">
      <t>ソウフサキ</t>
    </rPh>
    <rPh sb="7" eb="11">
      <t>イリョウキカン</t>
    </rPh>
    <rPh sb="15" eb="20">
      <t>ホウジンショザイチ</t>
    </rPh>
    <rPh sb="21" eb="23">
      <t>キサイ</t>
    </rPh>
    <phoneticPr fontId="10"/>
  </si>
  <si>
    <t>郵便番号</t>
    <rPh sb="0" eb="4">
      <t>ユウビンバンゴウ</t>
    </rPh>
    <phoneticPr fontId="10"/>
  </si>
  <si>
    <t>宛先</t>
    <rPh sb="0" eb="2">
      <t>アテサキ</t>
    </rPh>
    <phoneticPr fontId="10"/>
  </si>
  <si>
    <t>医療機関所在地</t>
    <rPh sb="0" eb="2">
      <t>イリョウ</t>
    </rPh>
    <rPh sb="2" eb="4">
      <t>キカン</t>
    </rPh>
    <rPh sb="4" eb="7">
      <t>ショザイチ</t>
    </rPh>
    <phoneticPr fontId="10"/>
  </si>
  <si>
    <t>HEPAフィルター付
空気清浄機</t>
    <phoneticPr fontId="2"/>
  </si>
  <si>
    <t>HEPAフィルター付
パーテーション</t>
    <phoneticPr fontId="2"/>
  </si>
  <si>
    <t>簡易ベッド</t>
    <phoneticPr fontId="2"/>
  </si>
  <si>
    <t>簡易診療室及び
付帯する備品</t>
    <phoneticPr fontId="2"/>
  </si>
  <si>
    <t>外来診療日数（令和５年９月３０日まで）　(F)</t>
  </si>
  <si>
    <t>令和５年　月　　日</t>
    <rPh sb="0" eb="2">
      <t>レイワ</t>
    </rPh>
    <rPh sb="3" eb="4">
      <t>ネン</t>
    </rPh>
    <rPh sb="5" eb="6">
      <t>ガツ</t>
    </rPh>
    <rPh sb="8" eb="9">
      <t>ニチ</t>
    </rPh>
    <phoneticPr fontId="2"/>
  </si>
  <si>
    <t>当初交付決定額、もしくは直近の変更交付決定額</t>
    <rPh sb="0" eb="2">
      <t>トウショ</t>
    </rPh>
    <rPh sb="2" eb="7">
      <t>コウフケッテイガク</t>
    </rPh>
    <rPh sb="12" eb="14">
      <t>チョッキン</t>
    </rPh>
    <rPh sb="15" eb="19">
      <t>ヘンコウコウフ</t>
    </rPh>
    <rPh sb="19" eb="22">
      <t>ケッテイガク</t>
    </rPh>
    <phoneticPr fontId="2"/>
  </si>
  <si>
    <t>3．交付決定額</t>
    <rPh sb="4" eb="6">
      <t>ケッテイ</t>
    </rPh>
    <phoneticPr fontId="2"/>
  </si>
  <si>
    <t>4．変更の理由</t>
    <phoneticPr fontId="2"/>
  </si>
  <si>
    <t>5．添付書類</t>
    <phoneticPr fontId="2"/>
  </si>
  <si>
    <t>歳入歳出決算書 （ 抄 本 ）</t>
    <rPh sb="0" eb="1">
      <t>トシ</t>
    </rPh>
    <rPh sb="1" eb="2">
      <t>イリ</t>
    </rPh>
    <rPh sb="2" eb="3">
      <t>トシ</t>
    </rPh>
    <rPh sb="3" eb="4">
      <t>デ</t>
    </rPh>
    <rPh sb="4" eb="7">
      <t>ケッサンショ</t>
    </rPh>
    <rPh sb="10" eb="11">
      <t>ショウ</t>
    </rPh>
    <rPh sb="12" eb="13">
      <t>ホン</t>
    </rPh>
    <phoneticPr fontId="10"/>
  </si>
  <si>
    <r>
      <t xml:space="preserve">医療機関コード
</t>
    </r>
    <r>
      <rPr>
        <sz val="9"/>
        <rFont val="ＭＳ 明朝"/>
        <family val="1"/>
        <charset val="128"/>
      </rPr>
      <t>※Ｇ－ＭＩＳ上のコード</t>
    </r>
    <rPh sb="0" eb="2">
      <t>イリョウ</t>
    </rPh>
    <rPh sb="2" eb="4">
      <t>キカン</t>
    </rPh>
    <rPh sb="14" eb="15">
      <t>ジョウ</t>
    </rPh>
    <phoneticPr fontId="10"/>
  </si>
  <si>
    <t>文書送付先</t>
    <rPh sb="0" eb="2">
      <t>ブンショ</t>
    </rPh>
    <rPh sb="2" eb="5">
      <t>ソウフサキ</t>
    </rPh>
    <phoneticPr fontId="10"/>
  </si>
  <si>
    <t>メールアドレス</t>
    <phoneticPr fontId="2"/>
  </si>
  <si>
    <t>連絡先（電話番号）Ａ</t>
    <rPh sb="0" eb="3">
      <t>レンラクサキ</t>
    </rPh>
    <rPh sb="4" eb="6">
      <t>デンワ</t>
    </rPh>
    <rPh sb="6" eb="8">
      <t>バンゴウ</t>
    </rPh>
    <phoneticPr fontId="10"/>
  </si>
  <si>
    <t>連絡先（電話番号）Ｂ</t>
    <phoneticPr fontId="10"/>
  </si>
  <si>
    <t>申請日</t>
    <rPh sb="0" eb="3">
      <t>シンセイビ</t>
    </rPh>
    <phoneticPr fontId="2"/>
  </si>
  <si>
    <t>報告日</t>
    <rPh sb="0" eb="3">
      <t>ホウコクビ</t>
    </rPh>
    <phoneticPr fontId="2"/>
  </si>
  <si>
    <t>別紙３－１</t>
    <rPh sb="0" eb="2">
      <t>ベッシ</t>
    </rPh>
    <phoneticPr fontId="2"/>
  </si>
  <si>
    <t>別紙３－２</t>
    <rPh sb="0" eb="2">
      <t>ベッシ</t>
    </rPh>
    <phoneticPr fontId="2"/>
  </si>
  <si>
    <t>別紙３－３</t>
    <rPh sb="0" eb="2">
      <t>ベッシ</t>
    </rPh>
    <phoneticPr fontId="2"/>
  </si>
  <si>
    <t>別紙３－４</t>
    <rPh sb="0" eb="2">
      <t>ベッシ</t>
    </rPh>
    <phoneticPr fontId="2"/>
  </si>
  <si>
    <t>第３号様式（第６条関係）</t>
    <phoneticPr fontId="2"/>
  </si>
  <si>
    <t>中止（廃止）承認申請書</t>
    <phoneticPr fontId="2"/>
  </si>
  <si>
    <t>新型コロナウイルス感染症緊急包括支援事業補助金（医療分）</t>
    <phoneticPr fontId="2"/>
  </si>
  <si>
    <t>号の</t>
    <phoneticPr fontId="2"/>
  </si>
  <si>
    <t>３．中止（廃止）の理由</t>
    <rPh sb="2" eb="4">
      <t>チュウシ</t>
    </rPh>
    <rPh sb="5" eb="7">
      <t>ハイシ</t>
    </rPh>
    <phoneticPr fontId="2"/>
  </si>
  <si>
    <t>４．中止予定期間</t>
    <rPh sb="2" eb="6">
      <t>チュウシヨテイ</t>
    </rPh>
    <rPh sb="6" eb="8">
      <t>キカン</t>
    </rPh>
    <phoneticPr fontId="2"/>
  </si>
  <si>
    <t>から</t>
    <phoneticPr fontId="2"/>
  </si>
  <si>
    <t>　　廃止予定年月日</t>
    <rPh sb="2" eb="4">
      <t>ハイシ</t>
    </rPh>
    <rPh sb="4" eb="6">
      <t>ヨテイ</t>
    </rPh>
    <rPh sb="6" eb="9">
      <t>ネンガッピ</t>
    </rPh>
    <phoneticPr fontId="2"/>
  </si>
  <si>
    <t>中止の場合に記入</t>
    <rPh sb="0" eb="2">
      <t>チュウシ</t>
    </rPh>
    <rPh sb="3" eb="5">
      <t>バアイ</t>
    </rPh>
    <rPh sb="6" eb="8">
      <t>キニュウ</t>
    </rPh>
    <phoneticPr fontId="2"/>
  </si>
  <si>
    <t>廃止の場合に記入</t>
    <rPh sb="0" eb="2">
      <t>ハイシ</t>
    </rPh>
    <rPh sb="3" eb="5">
      <t>バアイ</t>
    </rPh>
    <rPh sb="6" eb="8">
      <t>キニュウ</t>
    </rPh>
    <phoneticPr fontId="2"/>
  </si>
  <si>
    <t>上記のとおり請求します。</t>
    <rPh sb="0" eb="2">
      <t>ジョウキ</t>
    </rPh>
    <rPh sb="6" eb="8">
      <t>セイキュウ</t>
    </rPh>
    <phoneticPr fontId="2"/>
  </si>
  <si>
    <t>補助対象事業名</t>
    <phoneticPr fontId="2"/>
  </si>
  <si>
    <t>第４号様式（第７条関係）</t>
    <phoneticPr fontId="2"/>
  </si>
  <si>
    <t>補　助　金　概　算　払　請　求　書</t>
    <rPh sb="0" eb="1">
      <t>ホ</t>
    </rPh>
    <rPh sb="2" eb="3">
      <t>スケ</t>
    </rPh>
    <rPh sb="4" eb="5">
      <t>カネ</t>
    </rPh>
    <rPh sb="6" eb="7">
      <t>ガイ</t>
    </rPh>
    <rPh sb="8" eb="9">
      <t>サン</t>
    </rPh>
    <rPh sb="10" eb="11">
      <t>フツ</t>
    </rPh>
    <rPh sb="12" eb="13">
      <t>ショウ</t>
    </rPh>
    <rPh sb="14" eb="15">
      <t>モトム</t>
    </rPh>
    <rPh sb="16" eb="17">
      <t>ショ</t>
    </rPh>
    <phoneticPr fontId="2"/>
  </si>
  <si>
    <t>　ただし、</t>
    <phoneticPr fontId="2"/>
  </si>
  <si>
    <t>以下の欄もご記入ください。</t>
    <phoneticPr fontId="2"/>
  </si>
  <si>
    <t>振込先金融機関名・店名</t>
    <rPh sb="0" eb="3">
      <t>フリコミサキ</t>
    </rPh>
    <rPh sb="3" eb="8">
      <t>キンユウキカンメイ</t>
    </rPh>
    <rPh sb="9" eb="11">
      <t>テンメイ</t>
    </rPh>
    <phoneticPr fontId="2"/>
  </si>
  <si>
    <t>（預金種別）・口座番号</t>
    <rPh sb="1" eb="5">
      <t>ヨキンシュベツ</t>
    </rPh>
    <rPh sb="7" eb="11">
      <t>コウザバンゴウ</t>
    </rPh>
    <phoneticPr fontId="2"/>
  </si>
  <si>
    <t>（フリガナ）
口座名義</t>
    <rPh sb="7" eb="11">
      <t>コウザメイギ</t>
    </rPh>
    <phoneticPr fontId="2"/>
  </si>
  <si>
    <t>第６号様式（第１１条関係）</t>
    <phoneticPr fontId="2"/>
  </si>
  <si>
    <t>補　助　金　交　付　請　求　書</t>
    <rPh sb="0" eb="1">
      <t>ホ</t>
    </rPh>
    <rPh sb="2" eb="3">
      <t>スケ</t>
    </rPh>
    <rPh sb="4" eb="5">
      <t>カネ</t>
    </rPh>
    <rPh sb="6" eb="7">
      <t>コウ</t>
    </rPh>
    <rPh sb="8" eb="9">
      <t>ツキ</t>
    </rPh>
    <rPh sb="10" eb="11">
      <t>ショウ</t>
    </rPh>
    <rPh sb="12" eb="13">
      <t>モトム</t>
    </rPh>
    <rPh sb="14" eb="15">
      <t>ショ</t>
    </rPh>
    <phoneticPr fontId="2"/>
  </si>
  <si>
    <t>金融機関名</t>
    <rPh sb="0" eb="5">
      <t>キンユウキカンメイ</t>
    </rPh>
    <phoneticPr fontId="10"/>
  </si>
  <si>
    <t>店名</t>
    <rPh sb="0" eb="2">
      <t>テンメイ</t>
    </rPh>
    <phoneticPr fontId="10"/>
  </si>
  <si>
    <t>口座種別</t>
    <rPh sb="0" eb="2">
      <t>コウザ</t>
    </rPh>
    <rPh sb="2" eb="4">
      <t>シュベツ</t>
    </rPh>
    <phoneticPr fontId="2"/>
  </si>
  <si>
    <t>口座名義</t>
    <rPh sb="0" eb="4">
      <t>コウザメイギ</t>
    </rPh>
    <phoneticPr fontId="10"/>
  </si>
  <si>
    <t>口座名義
フリガナ</t>
    <rPh sb="0" eb="4">
      <t>コウザメイギ</t>
    </rPh>
    <phoneticPr fontId="10"/>
  </si>
  <si>
    <t>第７号様式（第１２条関係）</t>
    <phoneticPr fontId="2"/>
  </si>
  <si>
    <t>消費税等仕入控除税額報告書</t>
    <phoneticPr fontId="2"/>
  </si>
  <si>
    <t>奈良県新型コロナウイルス感染症緊急包括支援事業補助金（医療分）交付要綱第１１条に基づき確定された額</t>
    <phoneticPr fontId="2"/>
  </si>
  <si>
    <t>消費税及び地方消費税の申告により確定した消費税等仕入控除税額（要県返還相当額）</t>
    <phoneticPr fontId="2"/>
  </si>
  <si>
    <t>３．</t>
    <phoneticPr fontId="2"/>
  </si>
  <si>
    <t>振込先</t>
    <rPh sb="0" eb="3">
      <t>フリコミサキ</t>
    </rPh>
    <phoneticPr fontId="2"/>
  </si>
  <si>
    <t>金融機関名</t>
    <rPh sb="0" eb="5">
      <t>キンユウキカンメイ</t>
    </rPh>
    <phoneticPr fontId="2"/>
  </si>
  <si>
    <t>店名</t>
    <rPh sb="0" eb="2">
      <t>テンメイ</t>
    </rPh>
    <phoneticPr fontId="2"/>
  </si>
  <si>
    <t>種別</t>
    <rPh sb="0" eb="2">
      <t>シュベツ</t>
    </rPh>
    <phoneticPr fontId="2"/>
  </si>
  <si>
    <t>番号</t>
    <rPh sb="0" eb="2">
      <t>バンゴウ</t>
    </rPh>
    <phoneticPr fontId="2"/>
  </si>
  <si>
    <t>フリガナ</t>
    <phoneticPr fontId="2"/>
  </si>
  <si>
    <t>名義</t>
    <rPh sb="0" eb="2">
      <t>メイギ</t>
    </rPh>
    <phoneticPr fontId="2"/>
  </si>
  <si>
    <t>中止廃止</t>
    <rPh sb="0" eb="4">
      <t>チュウシハイシ</t>
    </rPh>
    <phoneticPr fontId="2"/>
  </si>
  <si>
    <t>申請日</t>
    <rPh sb="0" eb="3">
      <t>シンセイビ</t>
    </rPh>
    <phoneticPr fontId="2"/>
  </si>
  <si>
    <t>交付決定日</t>
    <rPh sb="0" eb="5">
      <t>コウフケッテイビ</t>
    </rPh>
    <phoneticPr fontId="2"/>
  </si>
  <si>
    <t>決定通知番号</t>
    <rPh sb="0" eb="4">
      <t>ケッテイツウチ</t>
    </rPh>
    <rPh sb="4" eb="6">
      <t>バンゴウ</t>
    </rPh>
    <phoneticPr fontId="2"/>
  </si>
  <si>
    <t>中止廃止理由</t>
    <rPh sb="0" eb="2">
      <t>チュウシ</t>
    </rPh>
    <rPh sb="2" eb="6">
      <t>ハイシリユウ</t>
    </rPh>
    <phoneticPr fontId="2"/>
  </si>
  <si>
    <t>中止日（自）</t>
    <rPh sb="0" eb="2">
      <t>チュウシ</t>
    </rPh>
    <rPh sb="2" eb="3">
      <t>ビ</t>
    </rPh>
    <rPh sb="4" eb="5">
      <t>ジ</t>
    </rPh>
    <phoneticPr fontId="2"/>
  </si>
  <si>
    <t>中止日（至）</t>
    <rPh sb="0" eb="3">
      <t>チュウシビ</t>
    </rPh>
    <rPh sb="4" eb="5">
      <t>イタ</t>
    </rPh>
    <phoneticPr fontId="2"/>
  </si>
  <si>
    <t>廃止日</t>
    <rPh sb="0" eb="3">
      <t>ハイシビ</t>
    </rPh>
    <phoneticPr fontId="2"/>
  </si>
  <si>
    <t>概算払請求</t>
    <rPh sb="0" eb="3">
      <t>ガイサンバラ</t>
    </rPh>
    <rPh sb="3" eb="5">
      <t>セイキュウ</t>
    </rPh>
    <phoneticPr fontId="2"/>
  </si>
  <si>
    <t>請求日</t>
    <rPh sb="0" eb="3">
      <t>セイキュウビ</t>
    </rPh>
    <phoneticPr fontId="2"/>
  </si>
  <si>
    <t>請求額</t>
    <rPh sb="0" eb="3">
      <t>セイキュウガク</t>
    </rPh>
    <phoneticPr fontId="2"/>
  </si>
  <si>
    <t>請求</t>
    <rPh sb="0" eb="2">
      <t>セイキュウ</t>
    </rPh>
    <phoneticPr fontId="2"/>
  </si>
  <si>
    <t>額確定日</t>
    <rPh sb="0" eb="1">
      <t>ガク</t>
    </rPh>
    <rPh sb="1" eb="3">
      <t>カクテイ</t>
    </rPh>
    <rPh sb="3" eb="4">
      <t>ビ</t>
    </rPh>
    <phoneticPr fontId="2"/>
  </si>
  <si>
    <t>確定通知番号</t>
    <rPh sb="0" eb="2">
      <t>カクテイ</t>
    </rPh>
    <rPh sb="2" eb="4">
      <t>ツウチ</t>
    </rPh>
    <rPh sb="4" eb="6">
      <t>バンゴウ</t>
    </rPh>
    <phoneticPr fontId="2"/>
  </si>
  <si>
    <t>消費税仕入控除</t>
    <phoneticPr fontId="2"/>
  </si>
  <si>
    <t>文書番号</t>
    <rPh sb="0" eb="4">
      <t>ブンショバンゴウ</t>
    </rPh>
    <phoneticPr fontId="2"/>
  </si>
  <si>
    <t>報告日</t>
    <rPh sb="0" eb="3">
      <t>ホウコクビ</t>
    </rPh>
    <phoneticPr fontId="2"/>
  </si>
  <si>
    <t>返還額</t>
    <rPh sb="0" eb="3">
      <t>ヘンカンガク</t>
    </rPh>
    <phoneticPr fontId="2"/>
  </si>
  <si>
    <t>確定額</t>
    <rPh sb="0" eb="2">
      <t>カクテイ</t>
    </rPh>
    <rPh sb="2" eb="3">
      <t>ガク</t>
    </rPh>
    <phoneticPr fontId="2"/>
  </si>
  <si>
    <t>付け地医第</t>
    <rPh sb="0" eb="1">
      <t>ヅ</t>
    </rPh>
    <phoneticPr fontId="2"/>
  </si>
  <si>
    <t>決定のあった奈良県新型コロナウイルス感染症緊急包括支援事業補助金（医療分）について次のとおり中止（廃止）したいので、承認願いたく奈良県新型コロナウイルス感染症緊急包括支援事業補助金（医療分）交付要綱第６条第２項の規定により申請します。</t>
    <phoneticPr fontId="2"/>
  </si>
  <si>
    <t>をもって交付</t>
    <phoneticPr fontId="2"/>
  </si>
  <si>
    <t>で補助金</t>
    <phoneticPr fontId="2"/>
  </si>
  <si>
    <t>の交付決定を受けた奈良県新型コロナウイルス感染症緊急包括支援事業補助金（医療分）</t>
    <phoneticPr fontId="2"/>
  </si>
  <si>
    <t>の額を確定した通知を受けた奈良県新型コロナウイルス感染症緊急包括支援事業補助金（医療分）</t>
    <phoneticPr fontId="2"/>
  </si>
  <si>
    <t>あった奈良県新型コロナウイルス感染症緊急包括支援事業補助金（医療分）について、奈良県新型コロナウイルス感染症緊急包括支援事業補助金（医療分）交付要綱第１２条の規定に基づき下記のとおり報告します。</t>
    <phoneticPr fontId="2"/>
  </si>
  <si>
    <t>で交付決定が</t>
    <phoneticPr fontId="2"/>
  </si>
  <si>
    <r>
      <t xml:space="preserve">保険医療機関コード（10桁）
</t>
    </r>
    <r>
      <rPr>
        <sz val="9"/>
        <rFont val="ＭＳ 明朝"/>
        <family val="1"/>
        <charset val="128"/>
      </rPr>
      <t>※「29」から始まるコード</t>
    </r>
    <rPh sb="0" eb="2">
      <t>ホケン</t>
    </rPh>
    <rPh sb="2" eb="4">
      <t>イリョウ</t>
    </rPh>
    <rPh sb="4" eb="6">
      <t>キカン</t>
    </rPh>
    <rPh sb="12" eb="13">
      <t>ケタ</t>
    </rPh>
    <rPh sb="22" eb="23">
      <t>ハジ</t>
    </rPh>
    <phoneticPr fontId="10"/>
  </si>
  <si>
    <t>個人防護具を必要とする外来医療従事者数／日　(E)</t>
  </si>
  <si>
    <t>※記入例を参考にご記入ください。</t>
    <rPh sb="1" eb="4">
      <t>キニュウレイ</t>
    </rPh>
    <rPh sb="5" eb="7">
      <t>サンコウ</t>
    </rPh>
    <rPh sb="9" eb="11">
      <t>キニュウ</t>
    </rPh>
    <phoneticPr fontId="2"/>
  </si>
  <si>
    <t>購入予定物品等一覧</t>
    <rPh sb="0" eb="2">
      <t>コウニュウ</t>
    </rPh>
    <rPh sb="2" eb="4">
      <t>ヨテイ</t>
    </rPh>
    <rPh sb="4" eb="6">
      <t>ブッピン</t>
    </rPh>
    <rPh sb="6" eb="7">
      <t>トウ</t>
    </rPh>
    <rPh sb="7" eb="9">
      <t>イチラン</t>
    </rPh>
    <phoneticPr fontId="10"/>
  </si>
  <si>
    <t>区　分</t>
    <rPh sb="0" eb="1">
      <t>ク</t>
    </rPh>
    <rPh sb="2" eb="3">
      <t>ブン</t>
    </rPh>
    <phoneticPr fontId="2"/>
  </si>
  <si>
    <t>購入費区分計（税込）</t>
    <rPh sb="0" eb="3">
      <t>コウニュウヒ</t>
    </rPh>
    <rPh sb="3" eb="5">
      <t>クブン</t>
    </rPh>
    <rPh sb="5" eb="6">
      <t>ケイ</t>
    </rPh>
    <rPh sb="7" eb="9">
      <t>ゼイコ</t>
    </rPh>
    <phoneticPr fontId="2"/>
  </si>
  <si>
    <t>（１）</t>
    <phoneticPr fontId="2"/>
  </si>
  <si>
    <t>（４）</t>
  </si>
  <si>
    <t>簡易ベッド</t>
    <rPh sb="0" eb="2">
      <t>カンイ</t>
    </rPh>
    <phoneticPr fontId="2"/>
  </si>
  <si>
    <t>（５）</t>
  </si>
  <si>
    <t>購入費計</t>
    <rPh sb="0" eb="3">
      <t>コウニュウヒ</t>
    </rPh>
    <rPh sb="3" eb="4">
      <t>ケイ</t>
    </rPh>
    <phoneticPr fontId="2"/>
  </si>
  <si>
    <t>【記入例】</t>
    <rPh sb="1" eb="4">
      <t>キニュウレイ</t>
    </rPh>
    <phoneticPr fontId="2"/>
  </si>
  <si>
    <t>区分</t>
    <rPh sb="0" eb="2">
      <t>クブン</t>
    </rPh>
    <phoneticPr fontId="2"/>
  </si>
  <si>
    <t>メーカー</t>
    <phoneticPr fontId="2"/>
  </si>
  <si>
    <t>型式</t>
    <rPh sb="0" eb="2">
      <t>カタシキ</t>
    </rPh>
    <phoneticPr fontId="2"/>
  </si>
  <si>
    <t>単価（税込）</t>
    <rPh sb="0" eb="2">
      <t>タンカ</t>
    </rPh>
    <rPh sb="3" eb="5">
      <t>ゼイコ</t>
    </rPh>
    <phoneticPr fontId="2"/>
  </si>
  <si>
    <t>台(個)</t>
    <rPh sb="0" eb="1">
      <t>ダイ</t>
    </rPh>
    <rPh sb="2" eb="3">
      <t>コ</t>
    </rPh>
    <phoneticPr fontId="2"/>
  </si>
  <si>
    <t>購入費（税込）</t>
    <rPh sb="0" eb="3">
      <t>コウニュウヒ</t>
    </rPh>
    <rPh sb="4" eb="6">
      <t>ゼイコ</t>
    </rPh>
    <phoneticPr fontId="2"/>
  </si>
  <si>
    <t>数</t>
    <rPh sb="0" eb="1">
      <t>スウ</t>
    </rPh>
    <phoneticPr fontId="2"/>
  </si>
  <si>
    <t>リスト
選択</t>
    <rPh sb="4" eb="6">
      <t>センタク</t>
    </rPh>
    <phoneticPr fontId="2"/>
  </si>
  <si>
    <t>△△△△△（株）</t>
    <rPh sb="6" eb="7">
      <t>カブ</t>
    </rPh>
    <phoneticPr fontId="2"/>
  </si>
  <si>
    <t>※行は適宜追加してください。追加した場合は当該行の「購入費（税込）」欄が正しく計算されているかご確認ください。</t>
    <rPh sb="1" eb="2">
      <t>ギョウ</t>
    </rPh>
    <rPh sb="3" eb="5">
      <t>テキギ</t>
    </rPh>
    <rPh sb="5" eb="7">
      <t>ツイカ</t>
    </rPh>
    <rPh sb="14" eb="16">
      <t>ツイカ</t>
    </rPh>
    <rPh sb="18" eb="20">
      <t>バアイ</t>
    </rPh>
    <rPh sb="21" eb="23">
      <t>トウガイ</t>
    </rPh>
    <rPh sb="23" eb="24">
      <t>ギョウ</t>
    </rPh>
    <rPh sb="26" eb="29">
      <t>コウニュウヒ</t>
    </rPh>
    <rPh sb="30" eb="32">
      <t>ゼイコ</t>
    </rPh>
    <rPh sb="34" eb="35">
      <t>ラン</t>
    </rPh>
    <rPh sb="36" eb="37">
      <t>タダ</t>
    </rPh>
    <rPh sb="39" eb="41">
      <t>ケイサン</t>
    </rPh>
    <rPh sb="48" eb="50">
      <t>カクニン</t>
    </rPh>
    <phoneticPr fontId="2"/>
  </si>
  <si>
    <t>別紙３－２　附表</t>
    <rPh sb="0" eb="2">
      <t>ベッシ</t>
    </rPh>
    <rPh sb="6" eb="8">
      <t>フヒョウ</t>
    </rPh>
    <phoneticPr fontId="2"/>
  </si>
  <si>
    <t>（２）</t>
    <phoneticPr fontId="2"/>
  </si>
  <si>
    <t>例）HEPAフィルター付パーテーション</t>
    <rPh sb="0" eb="1">
      <t>レイ</t>
    </rPh>
    <rPh sb="11" eb="12">
      <t>ツキ</t>
    </rPh>
    <phoneticPr fontId="2"/>
  </si>
  <si>
    <t>HEPA-2023SMPL</t>
    <phoneticPr fontId="2"/>
  </si>
  <si>
    <t>診察室</t>
    <rPh sb="0" eb="3">
      <t>シンサツシツ</t>
    </rPh>
    <phoneticPr fontId="2"/>
  </si>
  <si>
    <t>905,000円／施設</t>
    <rPh sb="7" eb="8">
      <t>エン</t>
    </rPh>
    <rPh sb="9" eb="11">
      <t>シセツ</t>
    </rPh>
    <phoneticPr fontId="18"/>
  </si>
  <si>
    <t>3,600円／医療従事者</t>
    <rPh sb="5" eb="6">
      <t>エン</t>
    </rPh>
    <rPh sb="7" eb="9">
      <t>イリョウ</t>
    </rPh>
    <rPh sb="9" eb="12">
      <t>ジュウジシャ</t>
    </rPh>
    <phoneticPr fontId="18"/>
  </si>
  <si>
    <t>事業費
（税込）</t>
    <rPh sb="0" eb="3">
      <t>ジギョウヒ</t>
    </rPh>
    <rPh sb="5" eb="7">
      <t>ゼイコミ</t>
    </rPh>
    <phoneticPr fontId="20"/>
  </si>
  <si>
    <t>備　考</t>
    <rPh sb="0" eb="1">
      <t>ビ</t>
    </rPh>
    <rPh sb="2" eb="3">
      <t>コウ</t>
    </rPh>
    <phoneticPr fontId="2"/>
  </si>
  <si>
    <t>購入台数</t>
    <rPh sb="0" eb="4">
      <t>コウニュウダイスウ</t>
    </rPh>
    <phoneticPr fontId="2"/>
  </si>
  <si>
    <t>(台)</t>
    <rPh sb="1" eb="2">
      <t>ダイ</t>
    </rPh>
    <phoneticPr fontId="2"/>
  </si>
  <si>
    <t>外来医療従事者延べ人数</t>
    <rPh sb="0" eb="2">
      <t>ガイライ</t>
    </rPh>
    <rPh sb="2" eb="4">
      <t>イリョウ</t>
    </rPh>
    <rPh sb="4" eb="7">
      <t>ジュウジシャ</t>
    </rPh>
    <rPh sb="7" eb="8">
      <t>ノ</t>
    </rPh>
    <rPh sb="9" eb="11">
      <t>ニンズウ</t>
    </rPh>
    <phoneticPr fontId="2"/>
  </si>
  <si>
    <t>補助対象事業名</t>
    <rPh sb="0" eb="4">
      <t>ホジョタイショウ</t>
    </rPh>
    <rPh sb="4" eb="7">
      <t>ジギョウメイ</t>
    </rPh>
    <phoneticPr fontId="2"/>
  </si>
  <si>
    <t>整備理由書</t>
    <rPh sb="0" eb="2">
      <t>セイビ</t>
    </rPh>
    <rPh sb="2" eb="5">
      <t>リユウショ</t>
    </rPh>
    <phoneticPr fontId="10"/>
  </si>
  <si>
    <r>
      <t xml:space="preserve">振込先口座
</t>
    </r>
    <r>
      <rPr>
        <sz val="9"/>
        <rFont val="ＭＳ 明朝"/>
        <family val="1"/>
        <charset val="128"/>
      </rPr>
      <t>※通帳に印字されているとおりに正確にご記入ください。
※</t>
    </r>
    <r>
      <rPr>
        <sz val="9"/>
        <color rgb="FFFF0000"/>
        <rFont val="ＭＳ 明朝"/>
        <family val="1"/>
        <charset val="128"/>
      </rPr>
      <t>通帳の写しを添付</t>
    </r>
    <r>
      <rPr>
        <sz val="9"/>
        <rFont val="ＭＳ 明朝"/>
        <family val="1"/>
        <charset val="128"/>
      </rPr>
      <t>してください。</t>
    </r>
    <rPh sb="0" eb="3">
      <t>フリコミサキ</t>
    </rPh>
    <rPh sb="3" eb="5">
      <t>コウザ</t>
    </rPh>
    <rPh sb="7" eb="9">
      <t>ツウチョウ</t>
    </rPh>
    <rPh sb="10" eb="12">
      <t>インジ</t>
    </rPh>
    <rPh sb="21" eb="23">
      <t>セイカク</t>
    </rPh>
    <rPh sb="25" eb="27">
      <t>キニュウ</t>
    </rPh>
    <rPh sb="34" eb="36">
      <t>ツウチョウ</t>
    </rPh>
    <rPh sb="37" eb="38">
      <t>ウツ</t>
    </rPh>
    <rPh sb="40" eb="42">
      <t>テンプ</t>
    </rPh>
    <phoneticPr fontId="10"/>
  </si>
  <si>
    <t>通帳の写しを添付してください。</t>
    <phoneticPr fontId="2"/>
  </si>
  <si>
    <t>（変更申請）</t>
    <rPh sb="1" eb="3">
      <t>ヘンコウ</t>
    </rPh>
    <rPh sb="3" eb="5">
      <t>シンセイ</t>
    </rPh>
    <phoneticPr fontId="2"/>
  </si>
  <si>
    <t>（令和○年○月）</t>
    <rPh sb="1" eb="3">
      <t>レイワ</t>
    </rPh>
    <rPh sb="4" eb="5">
      <t>ネン</t>
    </rPh>
    <rPh sb="6" eb="7">
      <t>ツキ</t>
    </rPh>
    <phoneticPr fontId="2"/>
  </si>
  <si>
    <t>品名</t>
    <rPh sb="0" eb="2">
      <t>ヒンメイ</t>
    </rPh>
    <phoneticPr fontId="2"/>
  </si>
  <si>
    <t>補助条件確認書</t>
    <rPh sb="0" eb="4">
      <t>ホジョジョウケン</t>
    </rPh>
    <rPh sb="4" eb="7">
      <t>カクニンショ</t>
    </rPh>
    <phoneticPr fontId="10"/>
  </si>
  <si>
    <t>診療・検査医療機関指定日</t>
    <rPh sb="0" eb="2">
      <t>シンリョウ</t>
    </rPh>
    <rPh sb="3" eb="12">
      <t>ケンサイリョウキカンシテイビ</t>
    </rPh>
    <phoneticPr fontId="2"/>
  </si>
  <si>
    <t>口座番号
（7桁）</t>
    <rPh sb="0" eb="2">
      <t>コウザ</t>
    </rPh>
    <rPh sb="2" eb="4">
      <t>バンゴウ</t>
    </rPh>
    <rPh sb="7" eb="8">
      <t>ケタ</t>
    </rPh>
    <phoneticPr fontId="2"/>
  </si>
  <si>
    <t>新型コロナウイルス感染症患者（疑い例含む）の診療実績を、医療機関等情報支援システム（Ｇ－ＭＩＳ）に入力します。</t>
    <rPh sb="22" eb="24">
      <t>シンリョウ</t>
    </rPh>
    <rPh sb="24" eb="26">
      <t>ジッセキ</t>
    </rPh>
    <rPh sb="28" eb="37">
      <t>イリョウキカントウジョウホウシエン</t>
    </rPh>
    <rPh sb="49" eb="51">
      <t>ニュウリョク</t>
    </rPh>
    <phoneticPr fontId="2"/>
  </si>
  <si>
    <t>令和５年9月３０日までに、新型コロナウイルス感染症患者（疑い例含む）を診療しました。</t>
    <rPh sb="0" eb="2">
      <t>レイワ</t>
    </rPh>
    <rPh sb="3" eb="4">
      <t>ネン</t>
    </rPh>
    <rPh sb="5" eb="6">
      <t>ガツ</t>
    </rPh>
    <rPh sb="8" eb="9">
      <t>ニチ</t>
    </rPh>
    <rPh sb="13" eb="15">
      <t>シンガタ</t>
    </rPh>
    <rPh sb="22" eb="25">
      <t>カンセンショウ</t>
    </rPh>
    <rPh sb="25" eb="27">
      <t>カンジャ</t>
    </rPh>
    <rPh sb="28" eb="29">
      <t>ウタガ</t>
    </rPh>
    <rPh sb="30" eb="31">
      <t>レイ</t>
    </rPh>
    <rPh sb="31" eb="32">
      <t>フク</t>
    </rPh>
    <rPh sb="35" eb="37">
      <t>シンリョウ</t>
    </rPh>
    <phoneticPr fontId="2"/>
  </si>
  <si>
    <t>新型コロナウイルス感染症患者（疑い例含む）の診療実績を、医療機関等情報支援システム（Ｇ－ＭＩＳ）に入力しました。</t>
    <rPh sb="22" eb="24">
      <t>シンリョウ</t>
    </rPh>
    <rPh sb="24" eb="26">
      <t>ジッセキ</t>
    </rPh>
    <rPh sb="28" eb="37">
      <t>イリョウキカントウジョウホウシエン</t>
    </rPh>
    <rPh sb="49" eb="51">
      <t>ニュウリョク</t>
    </rPh>
    <phoneticPr fontId="2"/>
  </si>
  <si>
    <t>２の医療機関名及び所在地は、申請者が医療機関の場合のみ記載すること</t>
    <phoneticPr fontId="2"/>
  </si>
  <si>
    <t>補助事業者（開設者）</t>
    <phoneticPr fontId="2"/>
  </si>
  <si>
    <t>医療機関名</t>
    <rPh sb="0" eb="5">
      <t>イリョウキカンメイ</t>
    </rPh>
    <phoneticPr fontId="2"/>
  </si>
  <si>
    <t>：</t>
    <phoneticPr fontId="2"/>
  </si>
  <si>
    <t>（請求者が医療機関の場合のみ記載）</t>
    <phoneticPr fontId="2"/>
  </si>
  <si>
    <t>備考</t>
    <phoneticPr fontId="2"/>
  </si>
  <si>
    <t>４．</t>
    <phoneticPr fontId="2"/>
  </si>
  <si>
    <t>５．その他　参考となる書類（４の金額の積算内訳等）</t>
    <phoneticPr fontId="2"/>
  </si>
  <si>
    <t>補助事業者（開設者）</t>
  </si>
  <si>
    <t>簡易診療室及び付帯する備品</t>
    <rPh sb="0" eb="2">
      <t>カンイ</t>
    </rPh>
    <rPh sb="2" eb="4">
      <t>シンリョウ</t>
    </rPh>
    <rPh sb="4" eb="5">
      <t>シツ</t>
    </rPh>
    <rPh sb="5" eb="6">
      <t>オヨ</t>
    </rPh>
    <rPh sb="7" eb="9">
      <t>フタイ</t>
    </rPh>
    <rPh sb="11" eb="13">
      <t>ビヒン</t>
    </rPh>
    <phoneticPr fontId="2"/>
  </si>
  <si>
    <t>（うち、物品購入）</t>
    <phoneticPr fontId="2"/>
  </si>
  <si>
    <t>（うち、設置費もしくは撤去費）</t>
    <phoneticPr fontId="2"/>
  </si>
  <si>
    <t>診療・検査医療機関設備整備事業</t>
    <rPh sb="0" eb="2">
      <t>シンリョウ</t>
    </rPh>
    <rPh sb="3" eb="5">
      <t>ケンサ</t>
    </rPh>
    <rPh sb="5" eb="7">
      <t>イリョウ</t>
    </rPh>
    <rPh sb="7" eb="9">
      <t>キカン</t>
    </rPh>
    <rPh sb="9" eb="11">
      <t>セツビ</t>
    </rPh>
    <rPh sb="11" eb="13">
      <t>セイビ</t>
    </rPh>
    <rPh sb="13" eb="15">
      <t>ジギョウ</t>
    </rPh>
    <phoneticPr fontId="2"/>
  </si>
  <si>
    <t>　　令和５年度奈良県診療・検査医療機関設備整備事業所要額調書</t>
    <rPh sb="2" eb="4">
      <t>レイワ</t>
    </rPh>
    <rPh sb="5" eb="7">
      <t>ネンド</t>
    </rPh>
    <rPh sb="10" eb="12">
      <t>シンリョウ</t>
    </rPh>
    <rPh sb="13" eb="15">
      <t>ケンサ</t>
    </rPh>
    <rPh sb="15" eb="17">
      <t>イリョウ</t>
    </rPh>
    <rPh sb="17" eb="19">
      <t>キカン</t>
    </rPh>
    <rPh sb="19" eb="21">
      <t>セツビ</t>
    </rPh>
    <rPh sb="21" eb="23">
      <t>セイビ</t>
    </rPh>
    <rPh sb="23" eb="25">
      <t>ジギョウ</t>
    </rPh>
    <rPh sb="25" eb="28">
      <t>ショヨウガク</t>
    </rPh>
    <rPh sb="28" eb="30">
      <t>チョウショ</t>
    </rPh>
    <phoneticPr fontId="2"/>
  </si>
  <si>
    <t>診療・検査医療機関設備整備事業　事業計画書</t>
    <rPh sb="16" eb="18">
      <t>ジギョウ</t>
    </rPh>
    <rPh sb="18" eb="21">
      <t>ケイカクショ</t>
    </rPh>
    <phoneticPr fontId="10"/>
  </si>
  <si>
    <t>　令和５年度奈良県新型コロナウイルス感染症対策設備整備費補助金（診療・検査医療機関設備整備事業）の申請にあたり、以下の条件にあてはまる場合には、本理由書を提出してください。</t>
    <rPh sb="56" eb="58">
      <t>イカ</t>
    </rPh>
    <rPh sb="59" eb="61">
      <t>ジョウケン</t>
    </rPh>
    <rPh sb="67" eb="69">
      <t>バアイ</t>
    </rPh>
    <rPh sb="72" eb="76">
      <t>ホンリユウショ</t>
    </rPh>
    <rPh sb="77" eb="79">
      <t>テイシュツ</t>
    </rPh>
    <phoneticPr fontId="2"/>
  </si>
  <si>
    <t>　令和５年度奈良県新型コロナウイルス感染症対策設備整備費補助金（診療・検査医療機関設備整備事業）の申請にあたり、補助条件の充足状況を確認するため、本確認書を提出してください。</t>
    <rPh sb="56" eb="60">
      <t>ホジョジョウケン</t>
    </rPh>
    <rPh sb="61" eb="65">
      <t>ジュウソクジョウキョウ</t>
    </rPh>
    <rPh sb="66" eb="68">
      <t>カクニン</t>
    </rPh>
    <rPh sb="73" eb="74">
      <t>ホン</t>
    </rPh>
    <rPh sb="74" eb="77">
      <t>カクニンショ</t>
    </rPh>
    <rPh sb="78" eb="80">
      <t>テイシュツ</t>
    </rPh>
    <phoneticPr fontId="2"/>
  </si>
  <si>
    <t>　　令和５年度奈良県診療・検査医療機関設備整備事業所要額調書</t>
    <rPh sb="2" eb="4">
      <t>レイワ</t>
    </rPh>
    <rPh sb="5" eb="7">
      <t>ネンド</t>
    </rPh>
    <rPh sb="25" eb="28">
      <t>ショヨウガク</t>
    </rPh>
    <rPh sb="28" eb="30">
      <t>チョウショ</t>
    </rPh>
    <phoneticPr fontId="2"/>
  </si>
  <si>
    <t>令和５年度奈良県診療・検査医療機関設備整備事業所要額精算書</t>
    <rPh sb="0" eb="2">
      <t>レイワ</t>
    </rPh>
    <rPh sb="3" eb="5">
      <t>ネンド</t>
    </rPh>
    <rPh sb="23" eb="26">
      <t>ショヨウガク</t>
    </rPh>
    <rPh sb="26" eb="28">
      <t>セイサン</t>
    </rPh>
    <rPh sb="28" eb="29">
      <t>ショ</t>
    </rPh>
    <phoneticPr fontId="2"/>
  </si>
  <si>
    <t>診療・検査医療機関設備整備事業　実績報告書</t>
    <rPh sb="16" eb="20">
      <t>ジッセキホウコク</t>
    </rPh>
    <rPh sb="20" eb="21">
      <t>ショ</t>
    </rPh>
    <phoneticPr fontId="10"/>
  </si>
  <si>
    <t>　令和５年度奈良県新型コロナウイルス感染症対策設備整備費補助金（診療・検査医療機関設備整備事業）の実績報告にあたり、補助条件の充足状況を確認するため、本確認書を提出してください。</t>
    <rPh sb="49" eb="53">
      <t>ジッセキホウコク</t>
    </rPh>
    <rPh sb="58" eb="62">
      <t>ホジョジョウケン</t>
    </rPh>
    <rPh sb="63" eb="67">
      <t>ジュウソクジョウキョウ</t>
    </rPh>
    <rPh sb="68" eb="70">
      <t>カクニン</t>
    </rPh>
    <rPh sb="75" eb="76">
      <t>ホン</t>
    </rPh>
    <rPh sb="76" eb="79">
      <t>カクニンショ</t>
    </rPh>
    <rPh sb="80" eb="82">
      <t>テイシュツ</t>
    </rPh>
    <phoneticPr fontId="2"/>
  </si>
  <si>
    <t>※　設備整備後の写真を提出すること。</t>
    <rPh sb="11" eb="13">
      <t>テイシュツ</t>
    </rPh>
    <phoneticPr fontId="2"/>
  </si>
  <si>
    <t>（１）</t>
  </si>
  <si>
    <t>／施設</t>
    <rPh sb="1" eb="3">
      <t>シセツ</t>
    </rPh>
    <phoneticPr fontId="2"/>
  </si>
  <si>
    <t>（２）</t>
  </si>
  <si>
    <t>／台</t>
    <rPh sb="1" eb="2">
      <t>ダイ</t>
    </rPh>
    <phoneticPr fontId="2"/>
  </si>
  <si>
    <t>知事が認める額</t>
    <rPh sb="0" eb="2">
      <t>チジ</t>
    </rPh>
    <rPh sb="3" eb="4">
      <t>ミト</t>
    </rPh>
    <rPh sb="6" eb="7">
      <t>ガク</t>
    </rPh>
    <phoneticPr fontId="2"/>
  </si>
  <si>
    <t>採用単価</t>
    <rPh sb="0" eb="4">
      <t>サイヨウタンカ</t>
    </rPh>
    <phoneticPr fontId="2"/>
  </si>
  <si>
    <t>採用事業費</t>
    <rPh sb="0" eb="5">
      <t>サイヨウジギョウヒ</t>
    </rPh>
    <phoneticPr fontId="2"/>
  </si>
  <si>
    <t>★</t>
    <phoneticPr fontId="2"/>
  </si>
  <si>
    <t>実費相当額</t>
    <rPh sb="0" eb="5">
      <t>ジッピソウトウガク</t>
    </rPh>
    <phoneticPr fontId="18"/>
  </si>
  <si>
    <t>医療機関名（○○クリニック）ではなく、医療機関の開設者名をご記入ください。（例：医療法人○○○○会）</t>
    <rPh sb="0" eb="2">
      <t>イリョウ</t>
    </rPh>
    <rPh sb="2" eb="5">
      <t>キカンメイ</t>
    </rPh>
    <rPh sb="19" eb="23">
      <t>イリョウキカン</t>
    </rPh>
    <rPh sb="24" eb="26">
      <t>カイセツ</t>
    </rPh>
    <rPh sb="26" eb="27">
      <t>シャ</t>
    </rPh>
    <rPh sb="27" eb="28">
      <t>メイ</t>
    </rPh>
    <rPh sb="30" eb="32">
      <t>キニュウ</t>
    </rPh>
    <rPh sb="38" eb="39">
      <t>レイ</t>
    </rPh>
    <rPh sb="40" eb="44">
      <t>イリョウホウジン</t>
    </rPh>
    <rPh sb="48" eb="49">
      <t>カイ</t>
    </rPh>
    <phoneticPr fontId="10"/>
  </si>
  <si>
    <t>・（法人の場合）理事長　○○　○○　　・(個人開設の場合)医師名</t>
    <rPh sb="2" eb="4">
      <t>ホウジン</t>
    </rPh>
    <rPh sb="5" eb="7">
      <t>バアイ</t>
    </rPh>
    <rPh sb="8" eb="11">
      <t>リジチョウ</t>
    </rPh>
    <rPh sb="21" eb="23">
      <t>コジン</t>
    </rPh>
    <rPh sb="23" eb="25">
      <t>カイセツ</t>
    </rPh>
    <rPh sb="26" eb="28">
      <t>バアイ</t>
    </rPh>
    <rPh sb="29" eb="31">
      <t>イシ</t>
    </rPh>
    <rPh sb="31" eb="32">
      <t>メイ</t>
    </rPh>
    <phoneticPr fontId="10"/>
  </si>
  <si>
    <t>1様式1医療機関の申請となります。（1法人で複数医療機関の申請をされる場合は、医療機関分の様式を作成ください）</t>
    <rPh sb="1" eb="3">
      <t>ヨウシキ</t>
    </rPh>
    <rPh sb="4" eb="6">
      <t>イリョウ</t>
    </rPh>
    <rPh sb="6" eb="8">
      <t>キカン</t>
    </rPh>
    <rPh sb="9" eb="11">
      <t>シンセイ</t>
    </rPh>
    <rPh sb="19" eb="21">
      <t>ホウジン</t>
    </rPh>
    <rPh sb="22" eb="24">
      <t>フクスウ</t>
    </rPh>
    <rPh sb="24" eb="26">
      <t>イリョウ</t>
    </rPh>
    <rPh sb="26" eb="28">
      <t>キカン</t>
    </rPh>
    <rPh sb="29" eb="31">
      <t>シンセイ</t>
    </rPh>
    <rPh sb="35" eb="37">
      <t>バアイ</t>
    </rPh>
    <rPh sb="39" eb="41">
      <t>イリョウ</t>
    </rPh>
    <rPh sb="41" eb="43">
      <t>キカン</t>
    </rPh>
    <rPh sb="43" eb="44">
      <t>ブン</t>
    </rPh>
    <rPh sb="45" eb="47">
      <t>ヨウシキ</t>
    </rPh>
    <rPh sb="48" eb="50">
      <t>サクセイ</t>
    </rPh>
    <phoneticPr fontId="2"/>
  </si>
  <si>
    <t>都道府県番号（２９）から、１０桁の番号を入力ください。</t>
    <rPh sb="0" eb="4">
      <t>トドウフケン</t>
    </rPh>
    <rPh sb="4" eb="6">
      <t>バンゴウ</t>
    </rPh>
    <rPh sb="15" eb="16">
      <t>ケタ</t>
    </rPh>
    <rPh sb="17" eb="19">
      <t>バンゴウ</t>
    </rPh>
    <rPh sb="20" eb="22">
      <t>ニュウリョク</t>
    </rPh>
    <phoneticPr fontId="2"/>
  </si>
  <si>
    <t>担当者の携帯など、診療時間外等につながる番号を必ず入力ください。</t>
    <rPh sb="0" eb="3">
      <t>タントウシャ</t>
    </rPh>
    <rPh sb="4" eb="6">
      <t>ケイタイ</t>
    </rPh>
    <rPh sb="9" eb="11">
      <t>シンリョウ</t>
    </rPh>
    <rPh sb="11" eb="13">
      <t>ジカン</t>
    </rPh>
    <rPh sb="13" eb="14">
      <t>ガイ</t>
    </rPh>
    <rPh sb="14" eb="15">
      <t>ナド</t>
    </rPh>
    <rPh sb="20" eb="22">
      <t>バンゴウ</t>
    </rPh>
    <rPh sb="23" eb="24">
      <t>カナラ</t>
    </rPh>
    <rPh sb="25" eb="27">
      <t>ニュウリョク</t>
    </rPh>
    <phoneticPr fontId="2"/>
  </si>
  <si>
    <t>県から補正等の連絡をすることがあります。メールは必ずご確認ください。</t>
    <rPh sb="0" eb="1">
      <t>ケン</t>
    </rPh>
    <rPh sb="3" eb="5">
      <t>ホセイ</t>
    </rPh>
    <rPh sb="5" eb="6">
      <t>トウ</t>
    </rPh>
    <rPh sb="7" eb="9">
      <t>レンラク</t>
    </rPh>
    <rPh sb="24" eb="25">
      <t>カナラ</t>
    </rPh>
    <rPh sb="27" eb="29">
      <t>カクニン</t>
    </rPh>
    <phoneticPr fontId="2"/>
  </si>
  <si>
    <t>通帳に印字されているとおりに正確にご記入ください。</t>
    <rPh sb="0" eb="2">
      <t>ツウチョウ</t>
    </rPh>
    <rPh sb="3" eb="5">
      <t>インジ</t>
    </rPh>
    <rPh sb="14" eb="16">
      <t>セイカク</t>
    </rPh>
    <rPh sb="18" eb="20">
      <t>キニュウ</t>
    </rPh>
    <phoneticPr fontId="2"/>
  </si>
  <si>
    <t>※事業者において、文書番号を採番しない場合は、記載不要</t>
    <rPh sb="1" eb="4">
      <t>ジギョウシャ</t>
    </rPh>
    <rPh sb="9" eb="11">
      <t>ブンショ</t>
    </rPh>
    <rPh sb="11" eb="13">
      <t>バンゴウ</t>
    </rPh>
    <rPh sb="14" eb="16">
      <t>サイバン</t>
    </rPh>
    <rPh sb="19" eb="21">
      <t>バアイ</t>
    </rPh>
    <rPh sb="23" eb="25">
      <t>キサイ</t>
    </rPh>
    <rPh sb="25" eb="27">
      <t>フヨウ</t>
    </rPh>
    <phoneticPr fontId="10"/>
  </si>
  <si>
    <t>※提出日</t>
    <rPh sb="1" eb="3">
      <t>テイシュツ</t>
    </rPh>
    <rPh sb="3" eb="4">
      <t>ビ</t>
    </rPh>
    <phoneticPr fontId="10"/>
  </si>
  <si>
    <t>※HEPAフィルター付空気清浄機は、空気清浄機本体に陰圧機能がついているもので、陰圧機能を使用する場合にのみ補助対象となります。</t>
    <rPh sb="10" eb="11">
      <t>ツ</t>
    </rPh>
    <rPh sb="11" eb="13">
      <t>クウキ</t>
    </rPh>
    <rPh sb="13" eb="16">
      <t>セイジョウキ</t>
    </rPh>
    <phoneticPr fontId="2"/>
  </si>
  <si>
    <t>令和6年1月</t>
    <rPh sb="0" eb="2">
      <t>レイワ</t>
    </rPh>
    <rPh sb="3" eb="4">
      <t>ネン</t>
    </rPh>
    <rPh sb="5" eb="6">
      <t>ガツ</t>
    </rPh>
    <phoneticPr fontId="2"/>
  </si>
  <si>
    <t>令和6年3月31日までに、新型コロナウイルス感染症患者（疑い例含む）を診療します。</t>
    <rPh sb="0" eb="2">
      <t>レイワ</t>
    </rPh>
    <rPh sb="3" eb="4">
      <t>ネン</t>
    </rPh>
    <rPh sb="5" eb="6">
      <t>ガツ</t>
    </rPh>
    <rPh sb="8" eb="9">
      <t>ニチ</t>
    </rPh>
    <rPh sb="13" eb="15">
      <t>シンガタ</t>
    </rPh>
    <rPh sb="22" eb="25">
      <t>カンセンショウ</t>
    </rPh>
    <rPh sb="25" eb="27">
      <t>カンジャ</t>
    </rPh>
    <rPh sb="28" eb="29">
      <t>ウタガ</t>
    </rPh>
    <rPh sb="30" eb="31">
      <t>レイ</t>
    </rPh>
    <rPh sb="31" eb="32">
      <t>フク</t>
    </rPh>
    <rPh sb="35" eb="37">
      <t>シンリョウ</t>
    </rPh>
    <phoneticPr fontId="2"/>
  </si>
  <si>
    <t>令和6年3月31日までに、新型コロナウイルス感染症患者（疑い例含む）を診療しました。</t>
    <rPh sb="0" eb="2">
      <t>レイワ</t>
    </rPh>
    <rPh sb="3" eb="4">
      <t>ネン</t>
    </rPh>
    <rPh sb="5" eb="6">
      <t>ガツ</t>
    </rPh>
    <rPh sb="8" eb="9">
      <t>ニチ</t>
    </rPh>
    <rPh sb="13" eb="15">
      <t>シンガタ</t>
    </rPh>
    <rPh sb="22" eb="25">
      <t>カンセンショウ</t>
    </rPh>
    <rPh sb="25" eb="27">
      <t>カンジャ</t>
    </rPh>
    <rPh sb="28" eb="29">
      <t>ウタガ</t>
    </rPh>
    <rPh sb="30" eb="31">
      <t>レイ</t>
    </rPh>
    <rPh sb="31" eb="32">
      <t>フク</t>
    </rPh>
    <rPh sb="35" eb="37">
      <t>シンリョウ</t>
    </rPh>
    <phoneticPr fontId="2"/>
  </si>
  <si>
    <t>（令和5年10月1日以降対象分）</t>
    <phoneticPr fontId="2"/>
  </si>
  <si>
    <t>（令和5年10月1日以降対象分）</t>
    <phoneticPr fontId="2"/>
  </si>
  <si>
    <t>※　上記（１）～（５）の区分、メーカー名、型式、単価（税込）、個数が明記された見積書を添付すること</t>
    <rPh sb="2" eb="4">
      <t>ジョウキ</t>
    </rPh>
    <rPh sb="12" eb="14">
      <t>クブン</t>
    </rPh>
    <rPh sb="19" eb="20">
      <t>メイ</t>
    </rPh>
    <rPh sb="21" eb="23">
      <t>カタシキ</t>
    </rPh>
    <rPh sb="24" eb="26">
      <t>タンカ</t>
    </rPh>
    <rPh sb="27" eb="29">
      <t>ゼイコ</t>
    </rPh>
    <rPh sb="31" eb="33">
      <t>コスウ</t>
    </rPh>
    <rPh sb="34" eb="36">
      <t>メイキ</t>
    </rPh>
    <rPh sb="39" eb="42">
      <t>ミツモリショ</t>
    </rPh>
    <rPh sb="43" eb="45">
      <t>テンプ</t>
    </rPh>
    <phoneticPr fontId="2"/>
  </si>
  <si>
    <t>※　購入物品等は、附表「購入予定物品一覧」を記入すること</t>
    <rPh sb="2" eb="4">
      <t>コウニュウ</t>
    </rPh>
    <rPh sb="4" eb="7">
      <t>ブッピントウ</t>
    </rPh>
    <rPh sb="9" eb="11">
      <t>フヒョウ</t>
    </rPh>
    <rPh sb="12" eb="14">
      <t>コウニュウ</t>
    </rPh>
    <rPh sb="14" eb="16">
      <t>ヨテイ</t>
    </rPh>
    <rPh sb="16" eb="18">
      <t>ブッピン</t>
    </rPh>
    <rPh sb="18" eb="20">
      <t>イチラン</t>
    </rPh>
    <rPh sb="22" eb="24">
      <t>キニュウ</t>
    </rPh>
    <phoneticPr fontId="2"/>
  </si>
  <si>
    <t>※　上記（１）～（５）の区分、メーカー名、型式、単価、個数が明記された納品書等を添付すること</t>
    <rPh sb="2" eb="4">
      <t>ジョウキ</t>
    </rPh>
    <rPh sb="12" eb="14">
      <t>クブン</t>
    </rPh>
    <rPh sb="19" eb="20">
      <t>メイ</t>
    </rPh>
    <rPh sb="21" eb="23">
      <t>カタシキ</t>
    </rPh>
    <rPh sb="24" eb="26">
      <t>タンカ</t>
    </rPh>
    <rPh sb="27" eb="29">
      <t>コスウ</t>
    </rPh>
    <rPh sb="30" eb="32">
      <t>メイキ</t>
    </rPh>
    <rPh sb="35" eb="39">
      <t>ノウヒンショトウ</t>
    </rPh>
    <rPh sb="40" eb="42">
      <t>テンプ</t>
    </rPh>
    <phoneticPr fontId="2"/>
  </si>
  <si>
    <t>※　購入物品等は、附表「購入物品一覧」を記入すること</t>
    <rPh sb="2" eb="4">
      <t>コウニュウ</t>
    </rPh>
    <rPh sb="4" eb="7">
      <t>ブッピントウ</t>
    </rPh>
    <rPh sb="9" eb="11">
      <t>フヒョウ</t>
    </rPh>
    <rPh sb="12" eb="14">
      <t>コウニュウ</t>
    </rPh>
    <rPh sb="14" eb="16">
      <t>ブッピン</t>
    </rPh>
    <rPh sb="16" eb="18">
      <t>イチラン</t>
    </rPh>
    <rPh sb="20" eb="22">
      <t>キニュウ</t>
    </rPh>
    <phoneticPr fontId="2"/>
  </si>
  <si>
    <t>診療・検査医療機関設備整備事業（令和5年10月1日以降対象分）</t>
    <rPh sb="0" eb="2">
      <t>シンリョウ</t>
    </rPh>
    <rPh sb="3" eb="5">
      <t>ケンサ</t>
    </rPh>
    <rPh sb="5" eb="7">
      <t>イリョウ</t>
    </rPh>
    <rPh sb="7" eb="9">
      <t>キカン</t>
    </rPh>
    <rPh sb="9" eb="11">
      <t>セツビ</t>
    </rPh>
    <rPh sb="11" eb="13">
      <t>セイビ</t>
    </rPh>
    <rPh sb="13" eb="15">
      <t>ジギョウ</t>
    </rPh>
    <rPh sb="16" eb="18">
      <t>レイワ</t>
    </rPh>
    <rPh sb="19" eb="20">
      <t>ネン</t>
    </rPh>
    <rPh sb="22" eb="23">
      <t>ガツ</t>
    </rPh>
    <rPh sb="24" eb="25">
      <t>ニチ</t>
    </rPh>
    <rPh sb="25" eb="27">
      <t>イコウ</t>
    </rPh>
    <rPh sb="27" eb="29">
      <t>タイショウ</t>
    </rPh>
    <rPh sb="29" eb="30">
      <t>ブン</t>
    </rPh>
    <phoneticPr fontId="2"/>
  </si>
  <si>
    <t>補助事業完了後に、消費税及び地方消費税の申告により補助金に係る消費税及び地方消費税に係る仕入控除税額が確定した場合（仕入控除税額が0円の場合を含む。）には、遅滞なく知事に報告します。</t>
    <rPh sb="0" eb="2">
      <t>ホジョ</t>
    </rPh>
    <rPh sb="2" eb="4">
      <t>ジギョウ</t>
    </rPh>
    <rPh sb="4" eb="7">
      <t>カンリョウゴ</t>
    </rPh>
    <rPh sb="9" eb="12">
      <t>ショウヒゼイ</t>
    </rPh>
    <rPh sb="12" eb="13">
      <t>オヨ</t>
    </rPh>
    <rPh sb="14" eb="16">
      <t>チホウ</t>
    </rPh>
    <rPh sb="16" eb="19">
      <t>ショウヒゼイ</t>
    </rPh>
    <rPh sb="20" eb="22">
      <t>シンコク</t>
    </rPh>
    <rPh sb="25" eb="28">
      <t>ホジョキン</t>
    </rPh>
    <rPh sb="29" eb="30">
      <t>カカ</t>
    </rPh>
    <rPh sb="31" eb="34">
      <t>ショウヒゼイ</t>
    </rPh>
    <rPh sb="34" eb="35">
      <t>オヨ</t>
    </rPh>
    <rPh sb="36" eb="38">
      <t>チホウ</t>
    </rPh>
    <rPh sb="38" eb="41">
      <t>ショウヒゼイ</t>
    </rPh>
    <rPh sb="42" eb="43">
      <t>カカ</t>
    </rPh>
    <rPh sb="44" eb="46">
      <t>シイ</t>
    </rPh>
    <rPh sb="46" eb="48">
      <t>コウジョ</t>
    </rPh>
    <rPh sb="48" eb="50">
      <t>ゼイガク</t>
    </rPh>
    <rPh sb="51" eb="53">
      <t>カクテイ</t>
    </rPh>
    <rPh sb="55" eb="57">
      <t>バアイ</t>
    </rPh>
    <rPh sb="58" eb="60">
      <t>シイ</t>
    </rPh>
    <rPh sb="60" eb="62">
      <t>コウジョ</t>
    </rPh>
    <rPh sb="62" eb="64">
      <t>ゼイガク</t>
    </rPh>
    <rPh sb="66" eb="67">
      <t>エン</t>
    </rPh>
    <rPh sb="68" eb="70">
      <t>バアイ</t>
    </rPh>
    <rPh sb="71" eb="72">
      <t>フク</t>
    </rPh>
    <rPh sb="78" eb="80">
      <t>チタイ</t>
    </rPh>
    <rPh sb="82" eb="84">
      <t>チジ</t>
    </rPh>
    <rPh sb="85" eb="87">
      <t>ホウコク</t>
    </rPh>
    <phoneticPr fontId="2"/>
  </si>
  <si>
    <t>補助事業の実施により取得した価格が単価３０万円以上の機械、器具及びその他の財産については、補助金等に係る予算の執行の適正化に関する法律施行令第１４条第１項第２号の規定により厚生労働大臣が別に定める期間を経過するまで、知事の承認を受けないでこの補助金の交付の目的に反して使用し、譲渡し、交換し、貸し付け、担保に供し又は廃棄しません。</t>
    <phoneticPr fontId="2"/>
  </si>
  <si>
    <t>○　各設備を複数整備する場合</t>
    <phoneticPr fontId="2"/>
  </si>
  <si>
    <t>（令和5年10月1日以降対象分）</t>
    <rPh sb="1" eb="3">
      <t>レイワ</t>
    </rPh>
    <rPh sb="4" eb="5">
      <t>ネン</t>
    </rPh>
    <rPh sb="7" eb="8">
      <t>ガツ</t>
    </rPh>
    <rPh sb="9" eb="10">
      <t>ニチ</t>
    </rPh>
    <rPh sb="10" eb="12">
      <t>イコウ</t>
    </rPh>
    <rPh sb="12" eb="14">
      <t>タイショウ</t>
    </rPh>
    <rPh sb="14" eb="15">
      <t>ブン</t>
    </rPh>
    <phoneticPr fontId="2"/>
  </si>
  <si>
    <t>令和２年度から令和5年度9月30日までに帰国者・接触者外来等設備整備事業または診療・検査医療機関設備整備事業の補助実績はありません。</t>
    <rPh sb="0" eb="2">
      <t>レイワ</t>
    </rPh>
    <rPh sb="3" eb="5">
      <t>ネンド</t>
    </rPh>
    <rPh sb="7" eb="9">
      <t>レイワ</t>
    </rPh>
    <rPh sb="10" eb="12">
      <t>ネンド</t>
    </rPh>
    <rPh sb="13" eb="14">
      <t>ガツ</t>
    </rPh>
    <rPh sb="16" eb="17">
      <t>ニチ</t>
    </rPh>
    <rPh sb="20" eb="23">
      <t>キコクシャ</t>
    </rPh>
    <rPh sb="24" eb="27">
      <t>セッショクシャ</t>
    </rPh>
    <rPh sb="27" eb="29">
      <t>ガイライ</t>
    </rPh>
    <rPh sb="29" eb="30">
      <t>トウ</t>
    </rPh>
    <rPh sb="30" eb="32">
      <t>セツビ</t>
    </rPh>
    <rPh sb="32" eb="34">
      <t>セイビ</t>
    </rPh>
    <rPh sb="34" eb="36">
      <t>ジギョウ</t>
    </rPh>
    <rPh sb="39" eb="41">
      <t>シンリョウ</t>
    </rPh>
    <rPh sb="42" eb="44">
      <t>ケンサ</t>
    </rPh>
    <rPh sb="44" eb="46">
      <t>イリョウ</t>
    </rPh>
    <rPh sb="46" eb="48">
      <t>キカン</t>
    </rPh>
    <rPh sb="48" eb="50">
      <t>セツビ</t>
    </rPh>
    <rPh sb="50" eb="52">
      <t>セイビ</t>
    </rPh>
    <rPh sb="52" eb="54">
      <t>ジギョウ</t>
    </rPh>
    <rPh sb="55" eb="57">
      <t>ホジョ</t>
    </rPh>
    <rPh sb="57" eb="59">
      <t>ジッセキ</t>
    </rPh>
    <phoneticPr fontId="2"/>
  </si>
  <si>
    <t>個人防護具を必要とする外来医療従事者数／日　(A)</t>
    <rPh sb="11" eb="13">
      <t>ガイライ</t>
    </rPh>
    <rPh sb="13" eb="15">
      <t>イリョウ</t>
    </rPh>
    <phoneticPr fontId="2"/>
  </si>
  <si>
    <t>医師</t>
    <rPh sb="0" eb="2">
      <t>イシ</t>
    </rPh>
    <phoneticPr fontId="2"/>
  </si>
  <si>
    <t>看護師</t>
    <rPh sb="0" eb="3">
      <t>カンゴシ</t>
    </rPh>
    <phoneticPr fontId="2"/>
  </si>
  <si>
    <t>その他</t>
    <rPh sb="2" eb="3">
      <t>タ</t>
    </rPh>
    <phoneticPr fontId="2"/>
  </si>
  <si>
    <t>外来診療日数
（令和5年5月8日と診療・検査指定日の遅い日～9月30日の間）　(B)</t>
    <rPh sb="0" eb="2">
      <t>ガイライ</t>
    </rPh>
    <rPh sb="2" eb="4">
      <t>シンリョウ</t>
    </rPh>
    <rPh sb="17" eb="19">
      <t>シンリョウ</t>
    </rPh>
    <rPh sb="20" eb="22">
      <t>ケンサ</t>
    </rPh>
    <rPh sb="22" eb="25">
      <t>シテイビ</t>
    </rPh>
    <rPh sb="26" eb="27">
      <t>オソ</t>
    </rPh>
    <rPh sb="28" eb="29">
      <t>ヒ</t>
    </rPh>
    <rPh sb="31" eb="32">
      <t>ガツ</t>
    </rPh>
    <rPh sb="34" eb="35">
      <t>ニチ</t>
    </rPh>
    <rPh sb="36" eb="37">
      <t>カン</t>
    </rPh>
    <phoneticPr fontId="2"/>
  </si>
  <si>
    <t>単価（税込）</t>
    <rPh sb="0" eb="2">
      <t>タンカ</t>
    </rPh>
    <phoneticPr fontId="2"/>
  </si>
  <si>
    <t>補助対象額（税込）</t>
    <rPh sb="0" eb="5">
      <t>ホジョタイショウガク</t>
    </rPh>
    <phoneticPr fontId="2"/>
  </si>
  <si>
    <t>①マスク</t>
  </si>
  <si>
    <t>②ゴーグル</t>
  </si>
  <si>
    <t>③ガウン</t>
  </si>
  <si>
    <t>④グローブ</t>
  </si>
  <si>
    <t>⑤キャップ</t>
  </si>
  <si>
    <t>⑥フェイスシールド</t>
  </si>
  <si>
    <t>合　　計</t>
    <rPh sb="0" eb="1">
      <t>アイ</t>
    </rPh>
    <rPh sb="3" eb="4">
      <t>ケイ</t>
    </rPh>
    <phoneticPr fontId="2"/>
  </si>
  <si>
    <t>対象期間内の使用数</t>
    <rPh sb="0" eb="2">
      <t>タイショウ</t>
    </rPh>
    <rPh sb="2" eb="5">
      <t>キカンナイ</t>
    </rPh>
    <rPh sb="6" eb="9">
      <t>シヨウスウ</t>
    </rPh>
    <phoneticPr fontId="2"/>
  </si>
  <si>
    <t>納品額（税込）</t>
    <rPh sb="0" eb="2">
      <t>ノウヒン</t>
    </rPh>
    <rPh sb="2" eb="3">
      <t>ガク</t>
    </rPh>
    <rPh sb="4" eb="6">
      <t>ゼイコ</t>
    </rPh>
    <phoneticPr fontId="2"/>
  </si>
  <si>
    <t>納品個数</t>
    <rPh sb="0" eb="2">
      <t>ノウヒン</t>
    </rPh>
    <rPh sb="2" eb="4">
      <t>コスウ</t>
    </rPh>
    <phoneticPr fontId="2"/>
  </si>
  <si>
    <t>医療機関名</t>
    <rPh sb="0" eb="2">
      <t>イリョウ</t>
    </rPh>
    <rPh sb="2" eb="5">
      <t>キカンメイ</t>
    </rPh>
    <phoneticPr fontId="2"/>
  </si>
  <si>
    <t>外来医療従事者延べ人数</t>
    <rPh sb="0" eb="2">
      <t>ガイライ</t>
    </rPh>
    <rPh sb="2" eb="4">
      <t>イリョウ</t>
    </rPh>
    <phoneticPr fontId="2"/>
  </si>
  <si>
    <t>(A)÷(B)=(C)</t>
    <phoneticPr fontId="2"/>
  </si>
  <si>
    <t>(A)</t>
    <phoneticPr fontId="2"/>
  </si>
  <si>
    <t>(B)</t>
    <phoneticPr fontId="2"/>
  </si>
  <si>
    <t>人</t>
    <rPh sb="0" eb="1">
      <t>ニン</t>
    </rPh>
    <phoneticPr fontId="2"/>
  </si>
  <si>
    <t>(D)</t>
    <phoneticPr fontId="2"/>
  </si>
  <si>
    <t>(E)</t>
    <phoneticPr fontId="2"/>
  </si>
  <si>
    <t>個人防護具使用実績</t>
    <rPh sb="0" eb="2">
      <t>コジン</t>
    </rPh>
    <rPh sb="2" eb="4">
      <t>ボウゴ</t>
    </rPh>
    <rPh sb="4" eb="5">
      <t>グ</t>
    </rPh>
    <rPh sb="5" eb="7">
      <t>シヨウ</t>
    </rPh>
    <rPh sb="7" eb="9">
      <t>ジッセキ</t>
    </rPh>
    <phoneticPr fontId="2"/>
  </si>
  <si>
    <t>医療機関名</t>
    <rPh sb="0" eb="2">
      <t>イリョウ</t>
    </rPh>
    <rPh sb="2" eb="5">
      <t>キカンメイ</t>
    </rPh>
    <phoneticPr fontId="2"/>
  </si>
  <si>
    <t>事業名</t>
    <rPh sb="0" eb="2">
      <t>ジギョウ</t>
    </rPh>
    <rPh sb="2" eb="3">
      <t>メイ</t>
    </rPh>
    <phoneticPr fontId="2"/>
  </si>
  <si>
    <t>従事者数
合計（人）</t>
    <rPh sb="0" eb="3">
      <t>ジュウジシャ</t>
    </rPh>
    <rPh sb="3" eb="4">
      <t>スウ</t>
    </rPh>
    <rPh sb="5" eb="7">
      <t>ゴウケイ</t>
    </rPh>
    <rPh sb="8" eb="9">
      <t>ニン</t>
    </rPh>
    <phoneticPr fontId="2"/>
  </si>
  <si>
    <t>対象期間中の使用数合計（枚）</t>
    <rPh sb="0" eb="2">
      <t>タイショウ</t>
    </rPh>
    <rPh sb="2" eb="5">
      <t>キカンチュウ</t>
    </rPh>
    <rPh sb="6" eb="9">
      <t>シヨウスウ</t>
    </rPh>
    <rPh sb="9" eb="11">
      <t>ゴウケイ</t>
    </rPh>
    <rPh sb="12" eb="13">
      <t>マイ</t>
    </rPh>
    <phoneticPr fontId="2"/>
  </si>
  <si>
    <t>マスク</t>
    <phoneticPr fontId="2"/>
  </si>
  <si>
    <t>ゴーグル</t>
    <phoneticPr fontId="2"/>
  </si>
  <si>
    <t>ガウン</t>
    <phoneticPr fontId="2"/>
  </si>
  <si>
    <t>グローブ</t>
    <phoneticPr fontId="2"/>
  </si>
  <si>
    <t>キャップ</t>
    <phoneticPr fontId="2"/>
  </si>
  <si>
    <t>フェイスシールド</t>
    <phoneticPr fontId="2"/>
  </si>
  <si>
    <t>年月日</t>
    <rPh sb="0" eb="3">
      <t>ネンガッピ</t>
    </rPh>
    <phoneticPr fontId="2"/>
  </si>
  <si>
    <t>従事者数
（人）</t>
    <rPh sb="0" eb="3">
      <t>ジュウジシャ</t>
    </rPh>
    <rPh sb="3" eb="4">
      <t>スウ</t>
    </rPh>
    <rPh sb="6" eb="7">
      <t>ニン</t>
    </rPh>
    <phoneticPr fontId="2"/>
  </si>
  <si>
    <t>R5.11.22(水)～R5.11.28(火)</t>
    <phoneticPr fontId="2"/>
  </si>
  <si>
    <t>R5.11.29(水)～R5.12.4(火)</t>
    <rPh sb="9" eb="10">
      <t>ミズ</t>
    </rPh>
    <phoneticPr fontId="2"/>
  </si>
  <si>
    <t>R5.12.6(水)～R5.12.12(火)</t>
    <rPh sb="8" eb="9">
      <t>ミズ</t>
    </rPh>
    <phoneticPr fontId="2"/>
  </si>
  <si>
    <t>R5.12.13(水)～R5.12.19(火)</t>
    <rPh sb="9" eb="10">
      <t>ミズ</t>
    </rPh>
    <phoneticPr fontId="2"/>
  </si>
  <si>
    <t>R5.12.20(水)～R5.12.26(火)</t>
    <rPh sb="9" eb="10">
      <t>ミズ</t>
    </rPh>
    <phoneticPr fontId="2"/>
  </si>
  <si>
    <t>R5.12.27(水)～R6.1.2(火)</t>
    <rPh sb="9" eb="10">
      <t>ミズ</t>
    </rPh>
    <phoneticPr fontId="2"/>
  </si>
  <si>
    <t>R6.1.3(水)～R6.1.9(火)</t>
    <rPh sb="7" eb="8">
      <t>ミズ</t>
    </rPh>
    <phoneticPr fontId="2"/>
  </si>
  <si>
    <t>R6.1.10(水)～R6.1.16(火)</t>
    <rPh sb="8" eb="9">
      <t>ミズ</t>
    </rPh>
    <phoneticPr fontId="2"/>
  </si>
  <si>
    <t>R6.1.17(水)～R6.1.23(火)</t>
    <rPh sb="8" eb="9">
      <t>ミズ</t>
    </rPh>
    <phoneticPr fontId="2"/>
  </si>
  <si>
    <t>R6.1.24(水)～R6.1.30(火)</t>
    <rPh sb="8" eb="9">
      <t>ミズ</t>
    </rPh>
    <phoneticPr fontId="2"/>
  </si>
  <si>
    <t>R6.1.31(水)～R6.2.6(火)</t>
    <rPh sb="8" eb="9">
      <t>ミズ</t>
    </rPh>
    <phoneticPr fontId="2"/>
  </si>
  <si>
    <t>R6.2.7(水)～R6.2.13(火)</t>
    <rPh sb="7" eb="8">
      <t>ミズ</t>
    </rPh>
    <phoneticPr fontId="2"/>
  </si>
  <si>
    <t>R6.2.14(水)～R6.2.20(火)</t>
    <rPh sb="8" eb="9">
      <t>ミズ</t>
    </rPh>
    <phoneticPr fontId="2"/>
  </si>
  <si>
    <t>R6.2.21(水)～R6.2.27(火)</t>
    <rPh sb="8" eb="9">
      <t>ミズ</t>
    </rPh>
    <phoneticPr fontId="2"/>
  </si>
  <si>
    <t>R6.2.28(水)～R6.3.5(火)</t>
    <rPh sb="8" eb="9">
      <t>ミズ</t>
    </rPh>
    <phoneticPr fontId="2"/>
  </si>
  <si>
    <t>R6.3.6(水)～R6.3.12(火)</t>
    <rPh sb="7" eb="8">
      <t>ミズ</t>
    </rPh>
    <phoneticPr fontId="2"/>
  </si>
  <si>
    <t>R6.3.13(水)～R6.3.19(火)</t>
    <rPh sb="8" eb="9">
      <t>ミズ</t>
    </rPh>
    <phoneticPr fontId="2"/>
  </si>
  <si>
    <t>R6.3.20(水)～R6.3.26(火)</t>
    <rPh sb="8" eb="9">
      <t>ミズ</t>
    </rPh>
    <phoneticPr fontId="2"/>
  </si>
  <si>
    <t>R6.3.27(水)～R6.3.31(日)</t>
    <rPh sb="8" eb="9">
      <t>ミズ</t>
    </rPh>
    <rPh sb="19" eb="20">
      <t>ニチ</t>
    </rPh>
    <phoneticPr fontId="2"/>
  </si>
  <si>
    <r>
      <t>1週間（</t>
    </r>
    <r>
      <rPr>
        <b/>
        <sz val="14"/>
        <color rgb="FFFF0000"/>
        <rFont val="游ゴシック"/>
        <family val="3"/>
        <charset val="128"/>
        <scheme val="minor"/>
      </rPr>
      <t>水曜～火曜</t>
    </r>
    <r>
      <rPr>
        <b/>
        <sz val="14"/>
        <color theme="1"/>
        <rFont val="游ゴシック"/>
        <family val="3"/>
        <charset val="128"/>
        <scheme val="minor"/>
      </rPr>
      <t>）あたり使用数（枚）</t>
    </r>
    <rPh sb="1" eb="3">
      <t>シュウカン</t>
    </rPh>
    <rPh sb="4" eb="6">
      <t>スイヨウ</t>
    </rPh>
    <rPh sb="7" eb="9">
      <t>カヨウ</t>
    </rPh>
    <rPh sb="13" eb="16">
      <t>シヨウスウ</t>
    </rPh>
    <rPh sb="17" eb="18">
      <t>マイ</t>
    </rPh>
    <phoneticPr fontId="2"/>
  </si>
  <si>
    <t>診療・検査医療機関設備整備事業</t>
  </si>
  <si>
    <t>個人防護具積算</t>
    <phoneticPr fontId="10"/>
  </si>
  <si>
    <t>別紙３－4　附表</t>
    <rPh sb="0" eb="2">
      <t>ベッシ</t>
    </rPh>
    <rPh sb="6" eb="8">
      <t>フヒョウ</t>
    </rPh>
    <phoneticPr fontId="2"/>
  </si>
  <si>
    <t>41</t>
    <phoneticPr fontId="2"/>
  </si>
  <si>
    <t>令和6年　月　　日</t>
    <rPh sb="0" eb="2">
      <t>レイワ</t>
    </rPh>
    <rPh sb="3" eb="4">
      <t>ネン</t>
    </rPh>
    <rPh sb="5" eb="6">
      <t>ガツ</t>
    </rPh>
    <rPh sb="8" eb="9">
      <t>ニチ</t>
    </rPh>
    <phoneticPr fontId="2"/>
  </si>
  <si>
    <t>個人防護具補助金エントリー様式(Ver 1.0)</t>
    <rPh sb="0" eb="2">
      <t>コジン</t>
    </rPh>
    <rPh sb="2" eb="4">
      <t>ボウゴ</t>
    </rPh>
    <rPh sb="4" eb="5">
      <t>グ</t>
    </rPh>
    <rPh sb="5" eb="8">
      <t>ホジョキン</t>
    </rPh>
    <rPh sb="13" eb="15">
      <t>ヨウシキ</t>
    </rPh>
    <phoneticPr fontId="2"/>
  </si>
  <si>
    <t>（個人防護具分）</t>
    <rPh sb="1" eb="3">
      <t>コジン</t>
    </rPh>
    <rPh sb="3" eb="5">
      <t>ボウゴ</t>
    </rPh>
    <rPh sb="5" eb="6">
      <t>グ</t>
    </rPh>
    <rPh sb="6" eb="7">
      <t>ブン</t>
    </rPh>
    <phoneticPr fontId="2"/>
  </si>
  <si>
    <t>（個人防護具分）</t>
    <rPh sb="1" eb="3">
      <t>コジン</t>
    </rPh>
    <rPh sb="3" eb="5">
      <t>ボウゴ</t>
    </rPh>
    <rPh sb="5" eb="6">
      <t>グ</t>
    </rPh>
    <rPh sb="6" eb="7">
      <t>ブン</t>
    </rPh>
    <phoneticPr fontId="2"/>
  </si>
  <si>
    <t>（個人防護具分　実績報告）</t>
    <rPh sb="1" eb="3">
      <t>コジン</t>
    </rPh>
    <rPh sb="3" eb="5">
      <t>ボウゴ</t>
    </rPh>
    <rPh sb="5" eb="6">
      <t>グ</t>
    </rPh>
    <rPh sb="6" eb="7">
      <t>ブン</t>
    </rPh>
    <rPh sb="8" eb="12">
      <t>ジッセキホウコク</t>
    </rPh>
    <phoneticPr fontId="2"/>
  </si>
  <si>
    <t>「１箱1,000枚入500円」を3箱と、
「１箱700枚入430円」を5箱を購入した場合、
(A)欄：500円×3箱＋430円×5箱＝3,650
(B)欄：1,000枚×3箱＋700枚×5箱＝6,500</t>
    <rPh sb="2" eb="3">
      <t>ハコ</t>
    </rPh>
    <rPh sb="8" eb="9">
      <t>マイ</t>
    </rPh>
    <rPh sb="9" eb="10">
      <t>イ</t>
    </rPh>
    <rPh sb="13" eb="14">
      <t>エン</t>
    </rPh>
    <rPh sb="17" eb="18">
      <t>ハコ</t>
    </rPh>
    <rPh sb="23" eb="24">
      <t>ハコ</t>
    </rPh>
    <rPh sb="27" eb="29">
      <t>マイイ</t>
    </rPh>
    <rPh sb="32" eb="33">
      <t>エン</t>
    </rPh>
    <rPh sb="36" eb="37">
      <t>ハコ</t>
    </rPh>
    <rPh sb="38" eb="40">
      <t>コウニュウ</t>
    </rPh>
    <rPh sb="42" eb="44">
      <t>バアイ</t>
    </rPh>
    <rPh sb="49" eb="50">
      <t>ラン</t>
    </rPh>
    <rPh sb="54" eb="55">
      <t>エン</t>
    </rPh>
    <rPh sb="57" eb="58">
      <t>ハコ</t>
    </rPh>
    <rPh sb="62" eb="63">
      <t>エン</t>
    </rPh>
    <rPh sb="65" eb="66">
      <t>ハコ</t>
    </rPh>
    <rPh sb="76" eb="77">
      <t>ラン</t>
    </rPh>
    <rPh sb="83" eb="84">
      <t>マイ</t>
    </rPh>
    <rPh sb="91" eb="92">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</si>
</sst>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_ ;[Red]\-#,##0\ "/>
    <numFmt numFmtId="178" formatCode="0_);[Red]\(0\)"/>
    <numFmt numFmtId="179" formatCode="#,##0;&quot;△ &quot;#,##0"/>
    <numFmt numFmtId="180" formatCode="[$]ggge&quot;年&quot;m&quot;月&quot;d&quot;日&quot;;@" x16r2:formatCode16="[$-ja-JP-x-gannen]ggge&quot;年&quot;m&quot;月&quot;d&quot;日&quot;;@"/>
    <numFmt numFmtId="181" formatCode="[$-411]ggge&quot;年&quot;m&quot;月&quot;d&quot;日&quot;;@"/>
    <numFmt numFmtId="182" formatCode="[$-411]ge\.m\.d;@"/>
    <numFmt numFmtId="183" formatCode="0_ "/>
  </numFmts>
  <fonts count="56">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2"/>
      <color rgb="FF000000"/>
      <name val="ＭＳ ゴシック"/>
      <family val="3"/>
      <charset val="128"/>
    </font>
    <font>
      <sz val="11"/>
      <color theme="1"/>
      <name val="游ゴシック"/>
      <family val="3"/>
      <charset val="128"/>
      <scheme val="minor"/>
    </font>
    <font>
      <sz val="11"/>
      <color theme="1"/>
      <name val="游ゴシック"/>
      <family val="2"/>
      <scheme val="minor"/>
    </font>
    <font>
      <sz val="12"/>
      <color theme="1"/>
      <name val="游ゴシック"/>
      <family val="2"/>
      <scheme val="minor"/>
    </font>
    <font>
      <sz val="12"/>
      <color theme="1"/>
      <name val="游ゴシック"/>
      <family val="3"/>
      <charset val="128"/>
      <scheme val="minor"/>
    </font>
    <font>
      <sz val="10"/>
      <color theme="1"/>
      <name val="游ゴシック"/>
      <family val="2"/>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z val="11"/>
      <color rgb="FF000000"/>
      <name val="ＭＳ ゴシック"/>
      <family val="3"/>
      <charset val="128"/>
    </font>
    <font>
      <sz val="11"/>
      <name val="ＭＳ ゴシック"/>
      <family val="3"/>
      <charset val="128"/>
    </font>
    <font>
      <sz val="11"/>
      <name val="明朝"/>
      <family val="1"/>
      <charset val="128"/>
    </font>
    <font>
      <sz val="14"/>
      <name val="ＭＳ ゴシック"/>
      <family val="3"/>
      <charset val="128"/>
    </font>
    <font>
      <sz val="12"/>
      <name val="ＭＳ Ｐゴシック"/>
      <family val="3"/>
      <charset val="128"/>
    </font>
    <font>
      <sz val="6"/>
      <name val="游ゴシック"/>
      <family val="2"/>
      <charset val="128"/>
      <scheme val="minor"/>
    </font>
    <font>
      <sz val="6"/>
      <name val="明朝"/>
      <family val="3"/>
      <charset val="128"/>
    </font>
    <font>
      <sz val="11"/>
      <color indexed="8"/>
      <name val="ＭＳ Ｐゴシック"/>
      <family val="3"/>
      <charset val="128"/>
    </font>
    <font>
      <sz val="12"/>
      <color theme="1"/>
      <name val="ＭＳ ゴシック"/>
      <family val="3"/>
      <charset val="128"/>
    </font>
    <font>
      <u/>
      <sz val="11"/>
      <color theme="10"/>
      <name val="ＭＳ Ｐゴシック"/>
      <family val="3"/>
      <charset val="128"/>
    </font>
    <font>
      <b/>
      <sz val="12"/>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sz val="8"/>
      <name val="ＭＳ 明朝"/>
      <family val="1"/>
      <charset val="128"/>
    </font>
    <font>
      <sz val="10"/>
      <name val="ＭＳ 明朝"/>
      <family val="1"/>
      <charset val="128"/>
    </font>
    <font>
      <sz val="9"/>
      <name val="ＭＳ 明朝"/>
      <family val="1"/>
      <charset val="128"/>
    </font>
    <font>
      <sz val="11"/>
      <name val="ＭＳ Ｐ明朝"/>
      <family val="1"/>
      <charset val="128"/>
    </font>
    <font>
      <b/>
      <u/>
      <sz val="14"/>
      <color rgb="FFFF0000"/>
      <name val="ＭＳ Ｐゴシック"/>
      <family val="3"/>
      <charset val="128"/>
    </font>
    <font>
      <b/>
      <sz val="14"/>
      <name val="ＭＳ ゴシック"/>
      <family val="3"/>
      <charset val="128"/>
    </font>
    <font>
      <b/>
      <sz val="18"/>
      <color theme="1"/>
      <name val="游ゴシック"/>
      <family val="3"/>
      <charset val="128"/>
      <scheme val="minor"/>
    </font>
    <font>
      <sz val="16"/>
      <color theme="1"/>
      <name val="游ゴシック"/>
      <family val="2"/>
      <scheme val="minor"/>
    </font>
    <font>
      <sz val="16"/>
      <color theme="1"/>
      <name val="游ゴシック"/>
      <family val="3"/>
      <charset val="128"/>
      <scheme val="minor"/>
    </font>
    <font>
      <sz val="12"/>
      <color theme="1"/>
      <name val="ＭＳ 明朝"/>
      <family val="1"/>
      <charset val="128"/>
    </font>
    <font>
      <b/>
      <sz val="12"/>
      <name val="游ゴシック"/>
      <family val="3"/>
      <charset val="128"/>
      <scheme val="minor"/>
    </font>
    <font>
      <sz val="12"/>
      <name val="游ゴシック"/>
      <family val="3"/>
      <charset val="128"/>
      <scheme val="minor"/>
    </font>
    <font>
      <sz val="11"/>
      <name val="游ゴシック"/>
      <family val="3"/>
      <charset val="128"/>
      <scheme val="minor"/>
    </font>
    <font>
      <sz val="11"/>
      <color rgb="FFFF0000"/>
      <name val="游ゴシック"/>
      <family val="3"/>
      <charset val="128"/>
      <scheme val="minor"/>
    </font>
    <font>
      <sz val="9"/>
      <color rgb="FFFF0000"/>
      <name val="ＭＳ 明朝"/>
      <family val="1"/>
      <charset val="128"/>
    </font>
    <font>
      <sz val="12"/>
      <color rgb="FFFF0000"/>
      <name val="游ゴシック"/>
      <family val="2"/>
      <scheme val="minor"/>
    </font>
    <font>
      <sz val="9"/>
      <color theme="1"/>
      <name val="游ゴシック"/>
      <family val="2"/>
      <scheme val="minor"/>
    </font>
    <font>
      <b/>
      <sz val="11"/>
      <color rgb="FFFF0000"/>
      <name val="游ゴシック"/>
      <family val="3"/>
      <charset val="128"/>
      <scheme val="minor"/>
    </font>
    <font>
      <sz val="10"/>
      <name val="ＭＳ ゴシック"/>
      <family val="3"/>
      <charset val="128"/>
    </font>
    <font>
      <b/>
      <sz val="14"/>
      <color rgb="FFFF0000"/>
      <name val="游ゴシック"/>
      <family val="3"/>
      <charset val="128"/>
      <scheme val="minor"/>
    </font>
    <font>
      <b/>
      <sz val="14"/>
      <color rgb="FFFF0000"/>
      <name val="ＭＳ 明朝"/>
      <family val="1"/>
      <charset val="128"/>
    </font>
    <font>
      <sz val="10"/>
      <color theme="1"/>
      <name val="游ゴシック"/>
      <family val="3"/>
      <charset val="128"/>
      <scheme val="minor"/>
    </font>
    <font>
      <sz val="9"/>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4"/>
      <color theme="1"/>
      <name val="游ゴシック"/>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rgb="FF00B050"/>
        <bgColor indexed="64"/>
      </patternFill>
    </fill>
    <fill>
      <patternFill patternType="solid">
        <fgColor rgb="FFFFCCFF"/>
        <bgColor indexed="64"/>
      </patternFill>
    </fill>
    <fill>
      <patternFill patternType="solid">
        <fgColor rgb="FF9999FF"/>
        <bgColor indexed="64"/>
      </patternFill>
    </fill>
    <fill>
      <patternFill patternType="solid">
        <fgColor theme="0" tint="-4.9989318521683403E-2"/>
        <bgColor indexed="64"/>
      </patternFill>
    </fill>
  </fills>
  <borders count="68">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ashed">
        <color auto="1"/>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28">
    <xf numFmtId="0" fontId="0" fillId="0" borderId="0"/>
    <xf numFmtId="38" fontId="5" fillId="0" borderId="0" applyFont="0" applyFill="0" applyBorder="0" applyAlignment="0" applyProtection="0">
      <alignment vertical="center"/>
    </xf>
    <xf numFmtId="0" fontId="9" fillId="0" borderId="0"/>
    <xf numFmtId="38" fontId="9" fillId="0" borderId="0" applyFont="0" applyFill="0" applyBorder="0" applyAlignment="0" applyProtection="0"/>
    <xf numFmtId="0" fontId="13" fillId="0" borderId="0"/>
    <xf numFmtId="0" fontId="15" fillId="0" borderId="0"/>
    <xf numFmtId="38" fontId="15"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9" fillId="0" borderId="0">
      <alignment vertical="center"/>
    </xf>
    <xf numFmtId="0" fontId="9" fillId="0" borderId="0"/>
    <xf numFmtId="0" fontId="9" fillId="0" borderId="0"/>
    <xf numFmtId="38" fontId="9" fillId="0" borderId="0" applyFont="0" applyFill="0" applyBorder="0" applyAlignment="0" applyProtection="0">
      <alignment vertical="center"/>
    </xf>
    <xf numFmtId="0" fontId="9" fillId="0" borderId="0"/>
    <xf numFmtId="0" fontId="22" fillId="0" borderId="0" applyNumberFormat="0" applyFill="0" applyBorder="0" applyAlignment="0" applyProtection="0"/>
    <xf numFmtId="38" fontId="9" fillId="0" borderId="0" applyFont="0" applyFill="0" applyBorder="0" applyAlignment="0" applyProtection="0"/>
    <xf numFmtId="0" fontId="9" fillId="0" borderId="0"/>
    <xf numFmtId="38" fontId="9" fillId="0" borderId="0" applyFont="0" applyFill="0" applyBorder="0" applyAlignment="0" applyProtection="0"/>
    <xf numFmtId="0" fontId="32" fillId="0" borderId="0"/>
    <xf numFmtId="0" fontId="9" fillId="0" borderId="0"/>
    <xf numFmtId="0" fontId="9" fillId="0" borderId="0"/>
    <xf numFmtId="0" fontId="9" fillId="0" borderId="0"/>
    <xf numFmtId="0" fontId="1" fillId="0" borderId="0">
      <alignment vertical="center"/>
    </xf>
  </cellStyleXfs>
  <cellXfs count="509">
    <xf numFmtId="0" fontId="0" fillId="0" borderId="0" xfId="0"/>
    <xf numFmtId="38" fontId="17" fillId="0" borderId="0" xfId="20" applyFont="1" applyFill="1" applyAlignment="1" applyProtection="1">
      <alignment horizontal="right" vertical="center"/>
    </xf>
    <xf numFmtId="38" fontId="17" fillId="0" borderId="0" xfId="20" applyFont="1" applyFill="1" applyAlignment="1" applyProtection="1">
      <alignment horizontal="center" vertical="center"/>
    </xf>
    <xf numFmtId="38" fontId="17" fillId="0" borderId="0" xfId="20" applyFont="1" applyFill="1" applyAlignment="1" applyProtection="1">
      <alignment horizontal="left" vertical="center"/>
    </xf>
    <xf numFmtId="38" fontId="12" fillId="0" borderId="0" xfId="20" applyFont="1" applyFill="1" applyAlignment="1" applyProtection="1">
      <alignment horizontal="center" vertical="center"/>
    </xf>
    <xf numFmtId="0" fontId="12" fillId="0" borderId="0" xfId="23" applyFont="1" applyAlignment="1" applyProtection="1">
      <alignment vertical="center"/>
    </xf>
    <xf numFmtId="0" fontId="0" fillId="0" borderId="0" xfId="0" applyProtection="1"/>
    <xf numFmtId="0" fontId="12" fillId="0" borderId="1" xfId="23" applyFont="1" applyBorder="1" applyAlignment="1" applyProtection="1">
      <alignment vertical="center"/>
    </xf>
    <xf numFmtId="49" fontId="12" fillId="7" borderId="19" xfId="23" applyNumberFormat="1" applyFont="1" applyFill="1" applyBorder="1" applyAlignment="1" applyProtection="1">
      <alignment horizontal="center" vertical="center"/>
    </xf>
    <xf numFmtId="0" fontId="12" fillId="0" borderId="19" xfId="23" applyFont="1" applyBorder="1" applyAlignment="1" applyProtection="1">
      <alignment horizontal="center" vertical="center" wrapText="1" shrinkToFit="1"/>
    </xf>
    <xf numFmtId="0" fontId="12" fillId="0" borderId="19" xfId="23" applyFont="1" applyBorder="1" applyAlignment="1" applyProtection="1">
      <alignment horizontal="center" vertical="center" shrinkToFit="1"/>
    </xf>
    <xf numFmtId="0" fontId="12" fillId="0" borderId="19" xfId="23" applyFont="1" applyBorder="1" applyAlignment="1" applyProtection="1">
      <alignment horizontal="center" vertical="center"/>
    </xf>
    <xf numFmtId="0" fontId="9" fillId="0" borderId="0" xfId="14" applyProtection="1">
      <alignment vertical="center"/>
    </xf>
    <xf numFmtId="0" fontId="23" fillId="7" borderId="0" xfId="16" applyFont="1" applyFill="1" applyAlignment="1" applyProtection="1">
      <alignment horizontal="right" vertical="center"/>
    </xf>
    <xf numFmtId="0" fontId="9" fillId="7" borderId="0" xfId="16" applyFill="1" applyAlignment="1" applyProtection="1">
      <alignment horizontal="center" vertical="center"/>
    </xf>
    <xf numFmtId="0" fontId="24" fillId="0" borderId="0" xfId="16" applyFont="1" applyFill="1" applyAlignment="1" applyProtection="1">
      <alignment horizontal="center" vertical="center"/>
    </xf>
    <xf numFmtId="0" fontId="24" fillId="0" borderId="0" xfId="16" applyFont="1" applyFill="1" applyAlignment="1" applyProtection="1">
      <alignment vertical="center"/>
    </xf>
    <xf numFmtId="0" fontId="11" fillId="7" borderId="0" xfId="5" applyFont="1" applyFill="1" applyAlignment="1" applyProtection="1">
      <alignment horizontal="right" vertical="center"/>
    </xf>
    <xf numFmtId="0" fontId="9" fillId="0" borderId="0" xfId="16" applyFill="1" applyAlignment="1" applyProtection="1">
      <alignment vertical="center"/>
    </xf>
    <xf numFmtId="38" fontId="28" fillId="0" borderId="14" xfId="16" applyNumberFormat="1" applyFont="1" applyFill="1" applyBorder="1" applyAlignment="1" applyProtection="1">
      <alignment vertical="center" shrinkToFit="1"/>
    </xf>
    <xf numFmtId="38" fontId="28" fillId="0" borderId="39" xfId="16" applyNumberFormat="1" applyFont="1" applyFill="1" applyBorder="1" applyAlignment="1" applyProtection="1">
      <alignment vertical="center" shrinkToFit="1"/>
    </xf>
    <xf numFmtId="0" fontId="28" fillId="0" borderId="41" xfId="16" applyFont="1" applyFill="1" applyBorder="1" applyAlignment="1" applyProtection="1">
      <alignment vertical="center" shrinkToFit="1"/>
    </xf>
    <xf numFmtId="38" fontId="28" fillId="0" borderId="27" xfId="16" applyNumberFormat="1" applyFont="1" applyFill="1" applyBorder="1" applyAlignment="1" applyProtection="1">
      <alignment vertical="center" shrinkToFit="1"/>
    </xf>
    <xf numFmtId="38" fontId="28" fillId="0" borderId="26" xfId="16" applyNumberFormat="1" applyFont="1" applyFill="1" applyBorder="1" applyAlignment="1" applyProtection="1">
      <alignment vertical="center" shrinkToFit="1"/>
    </xf>
    <xf numFmtId="0" fontId="28" fillId="0" borderId="32" xfId="16" applyFont="1" applyFill="1" applyBorder="1" applyAlignment="1" applyProtection="1">
      <alignment vertical="center" shrinkToFit="1"/>
    </xf>
    <xf numFmtId="38" fontId="28" fillId="0" borderId="21" xfId="16" applyNumberFormat="1" applyFont="1" applyFill="1" applyBorder="1" applyAlignment="1" applyProtection="1">
      <alignment vertical="center" shrinkToFit="1"/>
    </xf>
    <xf numFmtId="38" fontId="28" fillId="0" borderId="22" xfId="16" applyNumberFormat="1" applyFont="1" applyFill="1" applyBorder="1" applyAlignment="1" applyProtection="1">
      <alignment vertical="center" shrinkToFit="1"/>
    </xf>
    <xf numFmtId="0" fontId="28" fillId="0" borderId="48" xfId="16" applyFont="1" applyFill="1" applyBorder="1" applyAlignment="1" applyProtection="1">
      <alignment vertical="center" shrinkToFit="1"/>
    </xf>
    <xf numFmtId="0" fontId="9" fillId="0" borderId="46" xfId="16" applyFill="1" applyBorder="1" applyAlignment="1" applyProtection="1">
      <alignment vertical="center" shrinkToFit="1"/>
    </xf>
    <xf numFmtId="0" fontId="9" fillId="0" borderId="36" xfId="16" applyFill="1" applyBorder="1" applyAlignment="1" applyProtection="1">
      <alignment vertical="center" shrinkToFit="1"/>
    </xf>
    <xf numFmtId="0" fontId="25" fillId="0" borderId="44" xfId="16" applyFont="1" applyFill="1" applyBorder="1" applyAlignment="1" applyProtection="1">
      <alignment horizontal="center" vertical="center" shrinkToFit="1"/>
    </xf>
    <xf numFmtId="0" fontId="25" fillId="0" borderId="29" xfId="16" applyFont="1" applyFill="1" applyBorder="1" applyAlignment="1" applyProtection="1">
      <alignment horizontal="center" vertical="center" shrinkToFit="1"/>
    </xf>
    <xf numFmtId="0" fontId="25" fillId="0" borderId="30" xfId="16" applyFont="1" applyFill="1" applyBorder="1" applyAlignment="1" applyProtection="1">
      <alignment horizontal="center" vertical="center" shrinkToFit="1"/>
    </xf>
    <xf numFmtId="0" fontId="25" fillId="0" borderId="27" xfId="16" applyFont="1" applyFill="1" applyBorder="1" applyAlignment="1" applyProtection="1">
      <alignment horizontal="center" vertical="center" shrinkToFit="1"/>
    </xf>
    <xf numFmtId="0" fontId="25" fillId="0" borderId="32" xfId="16" applyFont="1" applyFill="1" applyBorder="1" applyAlignment="1" applyProtection="1">
      <alignment horizontal="center" vertical="center" shrinkToFit="1"/>
    </xf>
    <xf numFmtId="38" fontId="28" fillId="0" borderId="50" xfId="16" applyNumberFormat="1" applyFont="1" applyFill="1" applyBorder="1" applyAlignment="1" applyProtection="1">
      <alignment vertical="center" shrinkToFit="1"/>
    </xf>
    <xf numFmtId="0" fontId="28" fillId="0" borderId="37" xfId="16" applyFont="1" applyFill="1" applyBorder="1" applyAlignment="1" applyProtection="1">
      <alignment vertical="center" shrinkToFit="1"/>
    </xf>
    <xf numFmtId="0" fontId="26" fillId="0" borderId="0" xfId="16" applyFont="1" applyFill="1" applyAlignment="1" applyProtection="1">
      <alignment vertical="center"/>
    </xf>
    <xf numFmtId="0" fontId="26" fillId="0" borderId="0" xfId="16" applyNumberFormat="1" applyFont="1" applyFill="1" applyAlignment="1" applyProtection="1">
      <alignment horizontal="right" vertical="center" shrinkToFit="1"/>
    </xf>
    <xf numFmtId="0" fontId="26" fillId="0" borderId="0" xfId="16" applyNumberFormat="1" applyFont="1" applyFill="1" applyAlignment="1" applyProtection="1">
      <alignment horizontal="left" vertical="center" shrinkToFit="1"/>
    </xf>
    <xf numFmtId="0" fontId="26" fillId="0" borderId="0" xfId="16" applyFont="1" applyFill="1" applyAlignment="1" applyProtection="1">
      <alignment horizontal="left" vertical="center" shrinkToFit="1"/>
    </xf>
    <xf numFmtId="0" fontId="11" fillId="7" borderId="0" xfId="5" applyFont="1" applyFill="1" applyBorder="1" applyAlignment="1" applyProtection="1">
      <alignment vertical="center"/>
    </xf>
    <xf numFmtId="0" fontId="14" fillId="7" borderId="0" xfId="5" applyFont="1" applyFill="1" applyAlignment="1" applyProtection="1">
      <alignment vertical="center"/>
    </xf>
    <xf numFmtId="0" fontId="34" fillId="7" borderId="0" xfId="5" applyFont="1" applyFill="1" applyAlignment="1" applyProtection="1">
      <alignment vertical="center"/>
    </xf>
    <xf numFmtId="0" fontId="16" fillId="7" borderId="0" xfId="5" applyFont="1" applyFill="1" applyAlignment="1" applyProtection="1">
      <alignment vertical="center"/>
    </xf>
    <xf numFmtId="0" fontId="9" fillId="0" borderId="0" xfId="2" applyProtection="1"/>
    <xf numFmtId="0" fontId="21" fillId="7" borderId="25" xfId="13" applyFont="1" applyFill="1" applyBorder="1" applyAlignment="1" applyProtection="1">
      <alignment horizontal="center" vertical="center" wrapText="1"/>
    </xf>
    <xf numFmtId="0" fontId="11" fillId="7" borderId="24" xfId="5" applyFont="1" applyFill="1" applyBorder="1" applyAlignment="1" applyProtection="1">
      <alignment horizontal="right" vertical="center" wrapText="1"/>
    </xf>
    <xf numFmtId="0" fontId="11" fillId="7" borderId="19" xfId="5" applyFont="1" applyFill="1" applyBorder="1" applyAlignment="1" applyProtection="1">
      <alignment horizontal="center" vertical="center" wrapText="1" shrinkToFit="1"/>
    </xf>
    <xf numFmtId="177" fontId="11" fillId="7" borderId="19" xfId="6" applyNumberFormat="1" applyFont="1" applyFill="1" applyBorder="1" applyAlignment="1" applyProtection="1">
      <alignment vertical="center" wrapText="1"/>
    </xf>
    <xf numFmtId="0" fontId="11" fillId="7" borderId="27" xfId="5" applyFont="1" applyFill="1" applyBorder="1" applyAlignment="1" applyProtection="1">
      <alignment horizontal="center" vertical="center" wrapText="1"/>
    </xf>
    <xf numFmtId="0" fontId="7" fillId="0" borderId="0" xfId="0" applyFont="1" applyProtection="1"/>
    <xf numFmtId="0" fontId="0" fillId="0" borderId="0" xfId="0" applyAlignment="1" applyProtection="1">
      <alignment horizontal="right"/>
    </xf>
    <xf numFmtId="0" fontId="3" fillId="0" borderId="0" xfId="0" applyFont="1" applyAlignment="1" applyProtection="1">
      <alignment horizontal="center" vertical="center"/>
    </xf>
    <xf numFmtId="0" fontId="14" fillId="7" borderId="0" xfId="5" applyFont="1" applyFill="1" applyAlignment="1" applyProtection="1">
      <alignment horizontal="right" vertical="center"/>
    </xf>
    <xf numFmtId="0" fontId="0" fillId="0" borderId="4" xfId="0" applyBorder="1" applyAlignment="1" applyProtection="1">
      <alignment horizontal="center" vertical="center"/>
    </xf>
    <xf numFmtId="0" fontId="0" fillId="0" borderId="4"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5" xfId="0" applyBorder="1" applyAlignment="1" applyProtection="1">
      <alignment horizontal="center" vertical="center"/>
    </xf>
    <xf numFmtId="0" fontId="0" fillId="0" borderId="6" xfId="0" applyBorder="1" applyAlignment="1" applyProtection="1">
      <alignment horizontal="center"/>
    </xf>
    <xf numFmtId="0" fontId="4" fillId="0" borderId="6" xfId="0" applyNumberFormat="1" applyFont="1" applyBorder="1" applyAlignment="1" applyProtection="1">
      <alignment horizontal="center"/>
    </xf>
    <xf numFmtId="0" fontId="0" fillId="0" borderId="7" xfId="0" applyBorder="1" applyAlignment="1" applyProtection="1">
      <alignment horizontal="center"/>
    </xf>
    <xf numFmtId="0" fontId="0" fillId="0" borderId="3" xfId="0" applyBorder="1" applyAlignment="1" applyProtection="1">
      <alignment horizontal="left" vertical="center" wrapText="1"/>
    </xf>
    <xf numFmtId="38" fontId="0" fillId="0" borderId="0" xfId="1" applyFont="1" applyAlignment="1" applyProtection="1"/>
    <xf numFmtId="0" fontId="0" fillId="0" borderId="16" xfId="0" applyBorder="1" applyAlignment="1" applyProtection="1">
      <alignment horizontal="left" vertical="center" wrapText="1"/>
    </xf>
    <xf numFmtId="0" fontId="0" fillId="0" borderId="33" xfId="0"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8" xfId="0" applyBorder="1" applyAlignment="1" applyProtection="1">
      <alignment vertical="center"/>
    </xf>
    <xf numFmtId="0" fontId="8" fillId="0" borderId="0" xfId="0" applyFont="1" applyProtection="1"/>
    <xf numFmtId="0" fontId="6" fillId="0" borderId="0" xfId="0" applyFont="1" applyProtection="1"/>
    <xf numFmtId="0" fontId="12" fillId="0" borderId="0" xfId="2" applyFont="1" applyAlignment="1" applyProtection="1">
      <alignment vertical="center"/>
    </xf>
    <xf numFmtId="0" fontId="6" fillId="0" borderId="0" xfId="0" applyFont="1" applyFill="1" applyProtection="1"/>
    <xf numFmtId="0" fontId="6" fillId="0" borderId="0" xfId="0" applyFont="1" applyFill="1" applyAlignment="1" applyProtection="1"/>
    <xf numFmtId="0" fontId="6" fillId="0" borderId="0" xfId="0" applyFont="1" applyFill="1" applyAlignment="1" applyProtection="1"/>
    <xf numFmtId="49" fontId="6" fillId="0" borderId="0" xfId="0" applyNumberFormat="1" applyFont="1" applyFill="1" applyAlignment="1" applyProtection="1"/>
    <xf numFmtId="0" fontId="9" fillId="0" borderId="0" xfId="14" applyFill="1" applyProtection="1">
      <alignment vertical="center"/>
    </xf>
    <xf numFmtId="0" fontId="23" fillId="0" borderId="0" xfId="16" applyFont="1" applyFill="1" applyBorder="1" applyAlignment="1" applyProtection="1">
      <alignment vertical="center"/>
    </xf>
    <xf numFmtId="0" fontId="23" fillId="0" borderId="0" xfId="16" applyFont="1" applyFill="1" applyAlignment="1" applyProtection="1">
      <alignment horizontal="right" vertical="center"/>
    </xf>
    <xf numFmtId="0" fontId="9" fillId="0" borderId="0" xfId="16" applyFill="1" applyAlignment="1" applyProtection="1">
      <alignment horizontal="center" vertical="center"/>
    </xf>
    <xf numFmtId="0" fontId="11" fillId="7" borderId="0" xfId="5" applyFont="1" applyFill="1" applyBorder="1" applyAlignment="1" applyProtection="1">
      <alignment vertical="center" shrinkToFit="1"/>
    </xf>
    <xf numFmtId="0" fontId="0" fillId="0" borderId="0" xfId="0" applyAlignment="1" applyProtection="1">
      <alignment vertical="top" wrapText="1"/>
    </xf>
    <xf numFmtId="0" fontId="6" fillId="0" borderId="0" xfId="0" applyFont="1" applyAlignment="1" applyProtection="1">
      <alignment vertical="top" wrapText="1"/>
    </xf>
    <xf numFmtId="0" fontId="6" fillId="0" borderId="0" xfId="0" applyFont="1" applyAlignment="1" applyProtection="1">
      <alignment horizontal="center"/>
    </xf>
    <xf numFmtId="0" fontId="0" fillId="0" borderId="7" xfId="0" applyBorder="1" applyProtection="1"/>
    <xf numFmtId="38" fontId="0" fillId="0" borderId="8" xfId="1" applyFont="1" applyBorder="1" applyAlignment="1" applyProtection="1"/>
    <xf numFmtId="38" fontId="0" fillId="0" borderId="10" xfId="1" applyFont="1" applyBorder="1" applyAlignment="1" applyProtection="1"/>
    <xf numFmtId="0" fontId="0" fillId="2" borderId="0" xfId="0" applyFill="1" applyProtection="1"/>
    <xf numFmtId="0" fontId="0" fillId="4" borderId="0" xfId="0" applyFill="1" applyProtection="1"/>
    <xf numFmtId="0" fontId="0" fillId="5" borderId="0" xfId="0" applyFill="1" applyProtection="1"/>
    <xf numFmtId="0" fontId="0" fillId="6" borderId="0" xfId="0" applyFill="1" applyProtection="1"/>
    <xf numFmtId="49" fontId="0" fillId="0" borderId="0" xfId="0" applyNumberFormat="1" applyProtection="1"/>
    <xf numFmtId="58" fontId="0" fillId="0" borderId="0" xfId="0" applyNumberFormat="1" applyProtection="1"/>
    <xf numFmtId="38" fontId="0" fillId="0" borderId="0" xfId="0" applyNumberFormat="1" applyProtection="1"/>
    <xf numFmtId="0" fontId="6" fillId="0" borderId="0" xfId="0" applyFont="1" applyAlignment="1" applyProtection="1">
      <alignment vertical="top"/>
    </xf>
    <xf numFmtId="0" fontId="36" fillId="0" borderId="0" xfId="0" applyFont="1" applyProtection="1"/>
    <xf numFmtId="0" fontId="37" fillId="0" borderId="0" xfId="0" applyFont="1" applyProtection="1"/>
    <xf numFmtId="0" fontId="6" fillId="0" borderId="51" xfId="0" applyFont="1" applyBorder="1" applyProtection="1"/>
    <xf numFmtId="0" fontId="6" fillId="0" borderId="21" xfId="0" applyFont="1" applyBorder="1" applyAlignment="1" applyProtection="1">
      <alignment horizontal="center"/>
    </xf>
    <xf numFmtId="0" fontId="6" fillId="0" borderId="52" xfId="0" applyFont="1" applyBorder="1" applyAlignment="1" applyProtection="1">
      <alignment horizontal="center"/>
    </xf>
    <xf numFmtId="0" fontId="6" fillId="0" borderId="0" xfId="0" quotePrefix="1" applyFont="1" applyProtection="1"/>
    <xf numFmtId="0" fontId="0" fillId="0" borderId="0" xfId="0" applyNumberFormat="1" applyProtection="1"/>
    <xf numFmtId="0" fontId="0" fillId="8" borderId="0" xfId="0" applyFill="1" applyProtection="1"/>
    <xf numFmtId="0" fontId="0" fillId="9" borderId="0" xfId="0" applyFill="1" applyProtection="1"/>
    <xf numFmtId="0" fontId="0" fillId="10" borderId="0" xfId="0" applyFill="1" applyProtection="1"/>
    <xf numFmtId="0" fontId="0" fillId="11" borderId="0" xfId="0" applyFill="1" applyProtection="1"/>
    <xf numFmtId="177" fontId="11" fillId="0" borderId="19" xfId="6" applyNumberFormat="1" applyFont="1" applyFill="1" applyBorder="1" applyAlignment="1" applyProtection="1">
      <alignment vertical="center" wrapText="1"/>
    </xf>
    <xf numFmtId="0" fontId="11" fillId="7" borderId="20" xfId="5" applyFont="1" applyFill="1" applyBorder="1" applyAlignment="1" applyProtection="1">
      <alignment horizontal="center" vertical="center" shrinkToFit="1"/>
    </xf>
    <xf numFmtId="0" fontId="4" fillId="0" borderId="0" xfId="0" applyFont="1"/>
    <xf numFmtId="0" fontId="39" fillId="7" borderId="0" xfId="5" applyFont="1" applyFill="1" applyAlignment="1">
      <alignment vertical="center"/>
    </xf>
    <xf numFmtId="0" fontId="40" fillId="0" borderId="0" xfId="5" applyFont="1" applyAlignment="1">
      <alignment horizontal="center" shrinkToFit="1"/>
    </xf>
    <xf numFmtId="0" fontId="40" fillId="0" borderId="0" xfId="5" applyFont="1" applyAlignment="1">
      <alignment horizontal="right"/>
    </xf>
    <xf numFmtId="0" fontId="0" fillId="0" borderId="0" xfId="0" applyAlignment="1">
      <alignment vertical="center" wrapText="1"/>
    </xf>
    <xf numFmtId="49" fontId="4" fillId="0" borderId="27" xfId="0" applyNumberFormat="1" applyFont="1" applyBorder="1" applyAlignment="1">
      <alignment horizontal="center"/>
    </xf>
    <xf numFmtId="0" fontId="7" fillId="0" borderId="0" xfId="0" applyFont="1" applyAlignment="1">
      <alignment horizontal="right"/>
    </xf>
    <xf numFmtId="38" fontId="7" fillId="0" borderId="0" xfId="1" applyFont="1" applyBorder="1" applyAlignment="1" applyProtection="1"/>
    <xf numFmtId="0" fontId="41" fillId="0" borderId="0" xfId="0" applyFont="1"/>
    <xf numFmtId="177" fontId="40" fillId="12" borderId="20" xfId="6" applyNumberFormat="1" applyFont="1" applyFill="1" applyBorder="1" applyAlignment="1" applyProtection="1">
      <alignment horizontal="center" vertical="center" wrapText="1"/>
    </xf>
    <xf numFmtId="38" fontId="40" fillId="12" borderId="20" xfId="6" applyFont="1" applyFill="1" applyBorder="1" applyAlignment="1" applyProtection="1">
      <alignment horizontal="center" vertical="center" wrapText="1"/>
    </xf>
    <xf numFmtId="177" fontId="40" fillId="12" borderId="2" xfId="6" applyNumberFormat="1" applyFont="1" applyFill="1" applyBorder="1" applyAlignment="1" applyProtection="1">
      <alignment vertical="center" wrapText="1"/>
    </xf>
    <xf numFmtId="38" fontId="40" fillId="12" borderId="2" xfId="6" applyFont="1" applyFill="1" applyBorder="1" applyAlignment="1" applyProtection="1">
      <alignment vertical="center" wrapText="1"/>
    </xf>
    <xf numFmtId="0" fontId="40" fillId="12" borderId="2" xfId="5" applyFont="1" applyFill="1" applyBorder="1" applyAlignment="1">
      <alignment horizontal="right" vertical="center" wrapText="1"/>
    </xf>
    <xf numFmtId="177" fontId="40" fillId="12" borderId="2" xfId="6" applyNumberFormat="1" applyFont="1" applyFill="1" applyBorder="1" applyAlignment="1" applyProtection="1">
      <alignment horizontal="center" vertical="center" wrapText="1"/>
    </xf>
    <xf numFmtId="0" fontId="4" fillId="0" borderId="19" xfId="0" applyFont="1" applyBorder="1" applyAlignment="1">
      <alignment horizontal="center" vertical="center" wrapText="1"/>
    </xf>
    <xf numFmtId="0" fontId="4" fillId="0" borderId="19" xfId="0" applyFont="1" applyBorder="1" applyAlignment="1">
      <alignment vertical="center" wrapText="1"/>
    </xf>
    <xf numFmtId="38" fontId="4" fillId="0" borderId="19" xfId="1" applyFont="1" applyBorder="1" applyAlignment="1" applyProtection="1">
      <alignment vertical="center"/>
    </xf>
    <xf numFmtId="0" fontId="4" fillId="0" borderId="19" xfId="1" applyNumberFormat="1" applyFont="1" applyBorder="1" applyAlignment="1" applyProtection="1">
      <alignment vertical="center" wrapText="1"/>
    </xf>
    <xf numFmtId="0" fontId="42" fillId="0" borderId="0" xfId="0" applyFont="1"/>
    <xf numFmtId="0" fontId="4" fillId="0" borderId="0" xfId="0" applyFont="1" applyProtection="1">
      <protection locked="0"/>
    </xf>
    <xf numFmtId="38" fontId="11" fillId="0" borderId="19" xfId="6" applyFont="1" applyFill="1" applyBorder="1" applyAlignment="1" applyProtection="1">
      <alignment vertical="center" wrapText="1"/>
    </xf>
    <xf numFmtId="0" fontId="21" fillId="0" borderId="19" xfId="0" applyFont="1" applyBorder="1" applyAlignment="1" applyProtection="1">
      <alignment vertical="center"/>
    </xf>
    <xf numFmtId="0" fontId="11" fillId="7" borderId="0" xfId="5" applyFont="1" applyFill="1" applyAlignment="1" applyProtection="1">
      <alignment vertical="center"/>
    </xf>
    <xf numFmtId="0" fontId="11" fillId="7" borderId="0" xfId="5" applyFont="1" applyFill="1" applyAlignment="1" applyProtection="1">
      <alignment vertical="center" shrinkToFit="1"/>
    </xf>
    <xf numFmtId="0" fontId="21" fillId="0" borderId="0" xfId="13" applyFont="1" applyAlignment="1" applyProtection="1">
      <alignment vertical="center" shrinkToFit="1"/>
    </xf>
    <xf numFmtId="0" fontId="6" fillId="0" borderId="0" xfId="0" applyFont="1" applyAlignment="1" applyProtection="1"/>
    <xf numFmtId="0" fontId="44" fillId="0" borderId="0" xfId="0" applyFont="1"/>
    <xf numFmtId="0" fontId="45" fillId="0" borderId="0" xfId="0" applyFont="1" applyAlignment="1">
      <alignment horizontal="right" vertical="top"/>
    </xf>
    <xf numFmtId="38" fontId="40" fillId="12" borderId="2" xfId="6" applyFont="1" applyFill="1" applyBorder="1" applyAlignment="1" applyProtection="1">
      <alignment vertical="center" shrinkToFit="1"/>
    </xf>
    <xf numFmtId="0" fontId="9" fillId="0" borderId="0" xfId="14">
      <alignment vertical="center"/>
    </xf>
    <xf numFmtId="0" fontId="9" fillId="0" borderId="0" xfId="16" applyAlignment="1">
      <alignment horizontal="center" vertical="center"/>
    </xf>
    <xf numFmtId="0" fontId="23" fillId="0" borderId="0" xfId="16" applyFont="1" applyAlignment="1">
      <alignment horizontal="right" vertical="center"/>
    </xf>
    <xf numFmtId="0" fontId="24" fillId="0" borderId="0" xfId="16" applyFont="1" applyAlignment="1">
      <alignment horizontal="center" vertical="center"/>
    </xf>
    <xf numFmtId="0" fontId="24" fillId="0" borderId="0" xfId="16" applyFont="1" applyAlignment="1">
      <alignment vertical="center"/>
    </xf>
    <xf numFmtId="0" fontId="11" fillId="7" borderId="0" xfId="5" applyFont="1" applyFill="1" applyAlignment="1">
      <alignment horizontal="right" vertical="center"/>
    </xf>
    <xf numFmtId="0" fontId="11" fillId="7" borderId="0" xfId="5" applyFont="1" applyFill="1" applyAlignment="1">
      <alignment vertical="center" shrinkToFit="1"/>
    </xf>
    <xf numFmtId="0" fontId="9" fillId="0" borderId="0" xfId="16" applyAlignment="1">
      <alignment vertical="center"/>
    </xf>
    <xf numFmtId="0" fontId="0" fillId="0" borderId="0" xfId="0" applyAlignment="1">
      <alignment vertical="top" wrapText="1"/>
    </xf>
    <xf numFmtId="0" fontId="6" fillId="0" borderId="0" xfId="0" applyFont="1" applyAlignment="1">
      <alignment horizontal="center"/>
    </xf>
    <xf numFmtId="0" fontId="7" fillId="0" borderId="0" xfId="0" applyFont="1"/>
    <xf numFmtId="0" fontId="0" fillId="0" borderId="0" xfId="0" applyAlignment="1">
      <alignment vertical="center"/>
    </xf>
    <xf numFmtId="0" fontId="0" fillId="0" borderId="0" xfId="0" applyAlignment="1">
      <alignment vertical="center"/>
    </xf>
    <xf numFmtId="0" fontId="6" fillId="0" borderId="0" xfId="0" applyFont="1" applyAlignment="1">
      <alignment horizontal="center" vertical="center"/>
    </xf>
    <xf numFmtId="0" fontId="6" fillId="0" borderId="54" xfId="0" applyFont="1" applyBorder="1" applyAlignment="1">
      <alignment vertical="center"/>
    </xf>
    <xf numFmtId="0" fontId="6" fillId="0" borderId="0" xfId="0" applyFont="1" applyAlignment="1">
      <alignment vertical="center" wrapText="1"/>
    </xf>
    <xf numFmtId="0" fontId="6" fillId="0" borderId="0" xfId="0" applyFont="1"/>
    <xf numFmtId="0" fontId="45" fillId="0" borderId="0" xfId="0" applyFont="1" applyAlignment="1">
      <alignment vertical="top"/>
    </xf>
    <xf numFmtId="0" fontId="47" fillId="7" borderId="19" xfId="5" applyFont="1" applyFill="1" applyBorder="1" applyAlignment="1" applyProtection="1">
      <alignment horizontal="left" vertical="center" wrapText="1"/>
    </xf>
    <xf numFmtId="177" fontId="0" fillId="0" borderId="2" xfId="1" applyNumberFormat="1" applyFont="1" applyFill="1" applyBorder="1" applyAlignment="1" applyProtection="1"/>
    <xf numFmtId="177" fontId="0" fillId="0" borderId="2" xfId="1" applyNumberFormat="1" applyFont="1" applyBorder="1" applyAlignment="1" applyProtection="1"/>
    <xf numFmtId="177" fontId="0" fillId="0" borderId="11" xfId="1" applyNumberFormat="1" applyFont="1" applyBorder="1" applyAlignment="1" applyProtection="1"/>
    <xf numFmtId="177" fontId="0" fillId="0" borderId="12" xfId="1" applyNumberFormat="1" applyFont="1" applyBorder="1" applyAlignment="1" applyProtection="1"/>
    <xf numFmtId="177" fontId="0" fillId="0" borderId="9" xfId="1" applyNumberFormat="1" applyFont="1" applyBorder="1" applyAlignment="1" applyProtection="1"/>
    <xf numFmtId="177" fontId="11" fillId="0" borderId="19" xfId="5" applyNumberFormat="1" applyFont="1" applyFill="1" applyBorder="1" applyAlignment="1" applyProtection="1">
      <alignment vertical="center" wrapText="1"/>
    </xf>
    <xf numFmtId="177" fontId="4" fillId="0" borderId="19" xfId="1" applyNumberFormat="1" applyFont="1" applyBorder="1" applyAlignment="1" applyProtection="1">
      <alignment vertical="center"/>
      <protection locked="0"/>
    </xf>
    <xf numFmtId="177" fontId="7" fillId="0" borderId="1" xfId="1" applyNumberFormat="1" applyFont="1" applyBorder="1" applyAlignment="1" applyProtection="1"/>
    <xf numFmtId="177" fontId="0" fillId="0" borderId="3" xfId="0" applyNumberFormat="1" applyBorder="1" applyAlignment="1" applyProtection="1">
      <alignment horizontal="left" vertical="center" wrapText="1"/>
    </xf>
    <xf numFmtId="177" fontId="0" fillId="0" borderId="16" xfId="0" applyNumberFormat="1" applyBorder="1" applyAlignment="1" applyProtection="1">
      <alignment horizontal="left" vertical="center" wrapText="1"/>
    </xf>
    <xf numFmtId="177" fontId="0" fillId="0" borderId="33" xfId="0" applyNumberFormat="1" applyBorder="1" applyAlignment="1" applyProtection="1">
      <alignment horizontal="left" vertical="center" wrapText="1"/>
    </xf>
    <xf numFmtId="177" fontId="0" fillId="0" borderId="17" xfId="0" applyNumberFormat="1" applyBorder="1" applyAlignment="1" applyProtection="1">
      <alignment horizontal="left" vertical="center" wrapText="1"/>
    </xf>
    <xf numFmtId="177" fontId="0" fillId="0" borderId="18" xfId="0" applyNumberFormat="1" applyBorder="1" applyAlignment="1" applyProtection="1">
      <alignment vertical="center"/>
    </xf>
    <xf numFmtId="38" fontId="4" fillId="0" borderId="0" xfId="1" applyFont="1" applyAlignment="1"/>
    <xf numFmtId="38" fontId="4" fillId="0" borderId="0" xfId="1" applyFont="1" applyAlignment="1" applyProtection="1">
      <protection locked="0"/>
    </xf>
    <xf numFmtId="38" fontId="0" fillId="0" borderId="0" xfId="0" applyNumberFormat="1"/>
    <xf numFmtId="0" fontId="48" fillId="0" borderId="0" xfId="0" applyFont="1" applyAlignment="1">
      <alignment horizontal="left" vertical="center"/>
    </xf>
    <xf numFmtId="0" fontId="46" fillId="0" borderId="0" xfId="0" applyFont="1" applyAlignment="1">
      <alignment horizontal="left" vertical="center"/>
    </xf>
    <xf numFmtId="0" fontId="49" fillId="0" borderId="0" xfId="2" applyFont="1" applyAlignment="1">
      <alignment vertical="center"/>
    </xf>
    <xf numFmtId="0" fontId="0" fillId="3" borderId="0" xfId="0" applyFill="1"/>
    <xf numFmtId="49" fontId="42" fillId="0" borderId="25" xfId="0" applyNumberFormat="1" applyFont="1" applyBorder="1" applyAlignment="1">
      <alignment horizontal="left" vertical="top"/>
    </xf>
    <xf numFmtId="0" fontId="6" fillId="0" borderId="0" xfId="0" applyFont="1" applyAlignment="1" applyProtection="1">
      <alignment horizontal="left" vertical="top" wrapText="1"/>
    </xf>
    <xf numFmtId="0" fontId="6" fillId="0" borderId="22" xfId="0" applyFont="1" applyFill="1" applyBorder="1" applyAlignment="1" applyProtection="1">
      <alignment horizontal="center" vertical="center"/>
    </xf>
    <xf numFmtId="0" fontId="6" fillId="0" borderId="0" xfId="0" applyFont="1" applyAlignment="1" applyProtection="1">
      <alignment horizontal="center"/>
    </xf>
    <xf numFmtId="177" fontId="0" fillId="10" borderId="2" xfId="1" applyNumberFormat="1" applyFont="1" applyFill="1" applyBorder="1" applyAlignment="1" applyProtection="1">
      <protection locked="0"/>
    </xf>
    <xf numFmtId="177" fontId="11" fillId="10" borderId="19" xfId="6" applyNumberFormat="1" applyFont="1" applyFill="1" applyBorder="1" applyAlignment="1" applyProtection="1">
      <alignment vertical="center" wrapText="1"/>
      <protection locked="0"/>
    </xf>
    <xf numFmtId="0" fontId="4" fillId="10" borderId="19" xfId="0" applyFont="1" applyFill="1" applyBorder="1" applyAlignment="1" applyProtection="1">
      <alignment horizontal="center" vertical="center"/>
      <protection locked="0"/>
    </xf>
    <xf numFmtId="49" fontId="4" fillId="10" borderId="19" xfId="0" applyNumberFormat="1" applyFont="1" applyFill="1" applyBorder="1" applyAlignment="1" applyProtection="1">
      <alignment vertical="center" wrapText="1"/>
      <protection locked="0"/>
    </xf>
    <xf numFmtId="177" fontId="4" fillId="10" borderId="19" xfId="1" applyNumberFormat="1" applyFont="1" applyFill="1" applyBorder="1" applyAlignment="1" applyProtection="1">
      <alignment vertical="center"/>
      <protection locked="0"/>
    </xf>
    <xf numFmtId="49" fontId="4" fillId="10" borderId="19" xfId="1" applyNumberFormat="1" applyFont="1" applyFill="1" applyBorder="1" applyAlignment="1" applyProtection="1">
      <alignment vertical="center" wrapText="1"/>
      <protection locked="0"/>
    </xf>
    <xf numFmtId="0" fontId="6" fillId="0" borderId="0" xfId="0" applyFont="1" applyAlignment="1" applyProtection="1">
      <alignment vertical="center" wrapText="1"/>
    </xf>
    <xf numFmtId="0" fontId="6" fillId="0" borderId="0" xfId="0" applyFont="1" applyAlignment="1" applyProtection="1">
      <alignment horizontal="center" vertical="center"/>
    </xf>
    <xf numFmtId="0" fontId="0" fillId="0" borderId="0" xfId="0" applyAlignment="1">
      <alignment vertical="center"/>
    </xf>
    <xf numFmtId="0" fontId="50" fillId="0" borderId="19" xfId="0" applyFont="1" applyBorder="1" applyAlignment="1">
      <alignment horizontal="center"/>
    </xf>
    <xf numFmtId="0" fontId="0" fillId="0" borderId="0" xfId="0" applyAlignment="1">
      <alignment horizontal="right"/>
    </xf>
    <xf numFmtId="38" fontId="0" fillId="0" borderId="2" xfId="1" applyFont="1" applyFill="1" applyBorder="1" applyAlignment="1">
      <alignment vertical="center"/>
    </xf>
    <xf numFmtId="177" fontId="0" fillId="10" borderId="19" xfId="0" applyNumberFormat="1" applyFill="1" applyBorder="1" applyAlignment="1" applyProtection="1">
      <alignment vertical="center"/>
      <protection locked="0"/>
    </xf>
    <xf numFmtId="177" fontId="0" fillId="10" borderId="19" xfId="1" applyNumberFormat="1" applyFont="1" applyFill="1" applyBorder="1" applyAlignment="1" applyProtection="1">
      <alignment vertical="center"/>
      <protection locked="0"/>
    </xf>
    <xf numFmtId="177" fontId="0" fillId="10" borderId="58" xfId="1" applyNumberFormat="1" applyFont="1" applyFill="1" applyBorder="1" applyAlignment="1" applyProtection="1">
      <alignment vertical="center"/>
      <protection locked="0"/>
    </xf>
    <xf numFmtId="0" fontId="0" fillId="0" borderId="0" xfId="0" applyAlignment="1">
      <alignment vertical="center"/>
    </xf>
    <xf numFmtId="0" fontId="6" fillId="0" borderId="0" xfId="0" applyFont="1" applyAlignment="1" applyProtection="1">
      <alignment horizontal="left" vertical="top" wrapText="1"/>
    </xf>
    <xf numFmtId="0" fontId="6" fillId="0" borderId="0" xfId="0" applyFont="1" applyAlignment="1" applyProtection="1">
      <alignment horizontal="center"/>
    </xf>
    <xf numFmtId="0" fontId="40" fillId="0" borderId="1" xfId="5" applyFont="1" applyBorder="1" applyAlignment="1">
      <alignment shrinkToFit="1"/>
    </xf>
    <xf numFmtId="178" fontId="55" fillId="10" borderId="19" xfId="0" applyNumberFormat="1" applyFont="1" applyFill="1" applyBorder="1" applyProtection="1">
      <protection locked="0"/>
    </xf>
    <xf numFmtId="178" fontId="55" fillId="10" borderId="27" xfId="0" applyNumberFormat="1" applyFont="1" applyFill="1" applyBorder="1" applyProtection="1">
      <protection locked="0"/>
    </xf>
    <xf numFmtId="178" fontId="55" fillId="10" borderId="66" xfId="0" applyNumberFormat="1" applyFont="1" applyFill="1" applyBorder="1" applyProtection="1">
      <protection locked="0"/>
    </xf>
    <xf numFmtId="177" fontId="6" fillId="0" borderId="19" xfId="0" applyNumberFormat="1" applyFont="1" applyFill="1" applyBorder="1" applyAlignment="1" applyProtection="1">
      <alignment vertical="center"/>
    </xf>
    <xf numFmtId="177" fontId="0" fillId="0" borderId="19" xfId="1" applyNumberFormat="1" applyFont="1" applyFill="1" applyBorder="1" applyAlignment="1" applyProtection="1">
      <alignment vertical="center"/>
    </xf>
    <xf numFmtId="177" fontId="0" fillId="0" borderId="58" xfId="1" applyNumberFormat="1" applyFont="1" applyFill="1" applyBorder="1" applyAlignment="1" applyProtection="1">
      <alignment vertical="center"/>
    </xf>
    <xf numFmtId="178" fontId="55" fillId="0" borderId="49" xfId="0" applyNumberFormat="1" applyFont="1" applyBorder="1" applyProtection="1"/>
    <xf numFmtId="0" fontId="55" fillId="0" borderId="7" xfId="0" applyFont="1" applyBorder="1" applyProtection="1"/>
    <xf numFmtId="0" fontId="0" fillId="0" borderId="42" xfId="0" applyBorder="1" applyProtection="1"/>
    <xf numFmtId="178" fontId="55" fillId="0" borderId="19" xfId="0" applyNumberFormat="1" applyFont="1" applyBorder="1" applyProtection="1"/>
    <xf numFmtId="178" fontId="55" fillId="0" borderId="27" xfId="0" applyNumberFormat="1" applyFont="1" applyBorder="1" applyProtection="1"/>
    <xf numFmtId="178" fontId="55" fillId="0" borderId="66" xfId="0" applyNumberFormat="1" applyFont="1" applyBorder="1" applyProtection="1"/>
    <xf numFmtId="0" fontId="4" fillId="0" borderId="0" xfId="0" applyFont="1" applyFill="1"/>
    <xf numFmtId="0" fontId="40" fillId="0" borderId="0" xfId="5" applyFont="1" applyFill="1" applyAlignment="1">
      <alignment horizontal="center" shrinkToFit="1"/>
    </xf>
    <xf numFmtId="0" fontId="40" fillId="0" borderId="0" xfId="5" applyFont="1" applyFill="1" applyAlignment="1">
      <alignment horizontal="right"/>
    </xf>
    <xf numFmtId="0" fontId="0" fillId="0" borderId="0" xfId="0" applyFill="1"/>
    <xf numFmtId="0" fontId="8" fillId="0" borderId="19" xfId="0" applyFont="1" applyFill="1" applyBorder="1" applyAlignment="1">
      <alignment horizontal="center"/>
    </xf>
    <xf numFmtId="0" fontId="50" fillId="0" borderId="19" xfId="0" applyFont="1" applyFill="1" applyBorder="1" applyAlignment="1">
      <alignment horizontal="center"/>
    </xf>
    <xf numFmtId="0" fontId="0" fillId="0" borderId="0" xfId="0" applyFill="1" applyAlignment="1">
      <alignment vertical="center"/>
    </xf>
    <xf numFmtId="177" fontId="0" fillId="0" borderId="19" xfId="0" applyNumberFormat="1" applyFill="1" applyBorder="1" applyAlignment="1" applyProtection="1">
      <alignment vertical="center"/>
      <protection locked="0"/>
    </xf>
    <xf numFmtId="0" fontId="46" fillId="0" borderId="0" xfId="0" applyFont="1" applyFill="1" applyAlignment="1">
      <alignment vertical="center"/>
    </xf>
    <xf numFmtId="0" fontId="6" fillId="0" borderId="0" xfId="0" applyFont="1" applyFill="1" applyAlignment="1">
      <alignment vertical="center"/>
    </xf>
    <xf numFmtId="0" fontId="0" fillId="0" borderId="0" xfId="0" applyFill="1" applyAlignment="1">
      <alignment vertical="center" wrapText="1"/>
    </xf>
    <xf numFmtId="0" fontId="0" fillId="0" borderId="20" xfId="0" applyFill="1" applyBorder="1" applyAlignment="1">
      <alignment horizontal="center" vertical="center" wrapText="1"/>
    </xf>
    <xf numFmtId="0" fontId="0" fillId="0" borderId="2" xfId="0" applyFill="1" applyBorder="1" applyAlignment="1">
      <alignment horizontal="center" vertical="center" wrapText="1"/>
    </xf>
    <xf numFmtId="0" fontId="0" fillId="0" borderId="20" xfId="0" applyFill="1" applyBorder="1" applyAlignment="1">
      <alignment vertical="center" wrapText="1"/>
    </xf>
    <xf numFmtId="0" fontId="51" fillId="0" borderId="20" xfId="0" applyFont="1" applyFill="1" applyBorder="1" applyAlignment="1">
      <alignment vertical="center" wrapText="1"/>
    </xf>
    <xf numFmtId="0" fontId="0" fillId="0" borderId="20" xfId="0" applyFont="1" applyFill="1" applyBorder="1" applyAlignment="1">
      <alignment vertical="center" wrapText="1"/>
    </xf>
    <xf numFmtId="0" fontId="0" fillId="0" borderId="19" xfId="0" applyFill="1" applyBorder="1" applyAlignment="1">
      <alignment vertical="center"/>
    </xf>
    <xf numFmtId="2" fontId="0" fillId="0" borderId="19" xfId="0" applyNumberFormat="1" applyFill="1" applyBorder="1" applyAlignment="1">
      <alignment vertical="center"/>
    </xf>
    <xf numFmtId="40" fontId="0" fillId="0" borderId="19" xfId="1" applyNumberFormat="1" applyFont="1" applyFill="1" applyBorder="1" applyAlignment="1">
      <alignment vertical="center"/>
    </xf>
    <xf numFmtId="0" fontId="0" fillId="0" borderId="58" xfId="0" applyFill="1" applyBorder="1" applyAlignment="1">
      <alignment vertical="center"/>
    </xf>
    <xf numFmtId="2" fontId="0" fillId="0" borderId="58" xfId="0" applyNumberFormat="1" applyFill="1" applyBorder="1" applyAlignment="1">
      <alignment vertical="center"/>
    </xf>
    <xf numFmtId="0" fontId="0" fillId="0" borderId="2" xfId="0" applyFill="1" applyBorder="1" applyAlignment="1">
      <alignment horizontal="center" vertical="center"/>
    </xf>
    <xf numFmtId="0" fontId="0" fillId="0" borderId="2" xfId="0" applyFill="1" applyBorder="1" applyAlignment="1">
      <alignment vertical="center"/>
    </xf>
    <xf numFmtId="38" fontId="0" fillId="0" borderId="2" xfId="0" applyNumberFormat="1" applyFill="1" applyBorder="1" applyAlignment="1">
      <alignment vertical="center"/>
    </xf>
    <xf numFmtId="0" fontId="53" fillId="0" borderId="13" xfId="0" applyFont="1" applyFill="1" applyBorder="1" applyProtection="1"/>
    <xf numFmtId="0" fontId="0" fillId="0" borderId="60" xfId="0" applyFill="1" applyBorder="1" applyProtection="1"/>
    <xf numFmtId="0" fontId="53" fillId="0" borderId="19" xfId="0" applyFont="1" applyFill="1" applyBorder="1" applyAlignment="1" applyProtection="1">
      <alignment horizontal="center"/>
    </xf>
    <xf numFmtId="0" fontId="0" fillId="0" borderId="15" xfId="0" applyFill="1" applyBorder="1" applyProtection="1"/>
    <xf numFmtId="0" fontId="53" fillId="0" borderId="6" xfId="0" applyFont="1" applyFill="1" applyBorder="1" applyAlignment="1" applyProtection="1">
      <alignment horizontal="center"/>
    </xf>
    <xf numFmtId="0" fontId="53" fillId="0" borderId="50" xfId="0" applyFont="1" applyFill="1" applyBorder="1" applyAlignment="1" applyProtection="1">
      <alignment horizontal="center"/>
    </xf>
    <xf numFmtId="182" fontId="0" fillId="0" borderId="16" xfId="0" applyNumberFormat="1" applyFill="1" applyBorder="1" applyAlignment="1" applyProtection="1">
      <alignment wrapText="1"/>
    </xf>
    <xf numFmtId="182" fontId="0" fillId="0" borderId="67" xfId="0" applyNumberFormat="1" applyFill="1" applyBorder="1" applyAlignment="1" applyProtection="1">
      <alignment wrapText="1"/>
    </xf>
    <xf numFmtId="177" fontId="11" fillId="0" borderId="19" xfId="6" applyNumberFormat="1" applyFont="1" applyFill="1" applyBorder="1" applyAlignment="1" applyProtection="1">
      <alignment vertical="center" wrapText="1"/>
      <protection locked="0"/>
    </xf>
    <xf numFmtId="177" fontId="0" fillId="10" borderId="9" xfId="1" applyNumberFormat="1" applyFont="1" applyFill="1" applyBorder="1" applyAlignment="1" applyProtection="1"/>
    <xf numFmtId="40" fontId="0" fillId="0" borderId="58" xfId="1" applyNumberFormat="1" applyFont="1" applyFill="1" applyBorder="1" applyAlignment="1">
      <alignment vertical="center"/>
    </xf>
    <xf numFmtId="181" fontId="0" fillId="0" borderId="0" xfId="0" applyNumberFormat="1"/>
    <xf numFmtId="0" fontId="0" fillId="0" borderId="0" xfId="0" applyAlignment="1" applyProtection="1">
      <alignment vertical="center" wrapText="1"/>
    </xf>
    <xf numFmtId="177" fontId="0" fillId="10" borderId="2" xfId="1" applyNumberFormat="1" applyFont="1" applyFill="1" applyBorder="1" applyAlignment="1" applyProtection="1"/>
    <xf numFmtId="177" fontId="0" fillId="10" borderId="19" xfId="1" applyNumberFormat="1" applyFont="1" applyFill="1" applyBorder="1" applyAlignment="1" applyProtection="1">
      <alignment vertical="center"/>
    </xf>
    <xf numFmtId="177" fontId="0" fillId="10" borderId="58" xfId="1" applyNumberFormat="1" applyFont="1" applyFill="1" applyBorder="1" applyAlignment="1" applyProtection="1">
      <alignment vertical="center"/>
    </xf>
    <xf numFmtId="0" fontId="6" fillId="0" borderId="0" xfId="0" applyFont="1" applyAlignment="1" applyProtection="1">
      <alignment horizontal="right"/>
    </xf>
    <xf numFmtId="0" fontId="11" fillId="7" borderId="0" xfId="5" applyFont="1" applyFill="1" applyBorder="1" applyAlignment="1" applyProtection="1">
      <alignment horizontal="right" vertical="center"/>
    </xf>
    <xf numFmtId="0" fontId="4" fillId="0" borderId="0" xfId="0" applyFont="1" applyFill="1" applyAlignment="1">
      <alignment horizontal="right"/>
    </xf>
    <xf numFmtId="0" fontId="9" fillId="0" borderId="0" xfId="14" applyAlignment="1" applyProtection="1">
      <alignment horizontal="right" vertical="center"/>
    </xf>
    <xf numFmtId="58" fontId="6" fillId="0" borderId="0" xfId="0" applyNumberFormat="1" applyFont="1" applyProtection="1"/>
    <xf numFmtId="0" fontId="12" fillId="0" borderId="19" xfId="23" applyFont="1" applyBorder="1" applyAlignment="1">
      <alignment horizontal="center" vertical="center" wrapText="1" shrinkToFit="1"/>
    </xf>
    <xf numFmtId="49" fontId="12" fillId="10" borderId="19" xfId="23" applyNumberFormat="1" applyFont="1" applyFill="1" applyBorder="1" applyAlignment="1" applyProtection="1">
      <alignment vertical="center"/>
      <protection locked="0"/>
    </xf>
    <xf numFmtId="49" fontId="12" fillId="10" borderId="27" xfId="23" applyNumberFormat="1" applyFont="1" applyFill="1" applyBorder="1" applyAlignment="1" applyProtection="1">
      <alignment vertical="center"/>
      <protection locked="0"/>
    </xf>
    <xf numFmtId="49" fontId="12" fillId="10" borderId="26" xfId="23" applyNumberFormat="1" applyFont="1" applyFill="1" applyBorder="1" applyAlignment="1" applyProtection="1">
      <alignment vertical="center"/>
      <protection locked="0"/>
    </xf>
    <xf numFmtId="49" fontId="12" fillId="10" borderId="28" xfId="23" applyNumberFormat="1" applyFont="1" applyFill="1" applyBorder="1" applyAlignment="1" applyProtection="1">
      <alignment vertical="center"/>
      <protection locked="0"/>
    </xf>
    <xf numFmtId="0" fontId="38" fillId="10" borderId="27" xfId="0" applyFont="1" applyFill="1" applyBorder="1" applyAlignment="1" applyProtection="1">
      <alignment horizontal="center" vertical="center"/>
      <protection locked="0"/>
    </xf>
    <xf numFmtId="0" fontId="38" fillId="10" borderId="26" xfId="0" applyFont="1" applyFill="1" applyBorder="1" applyAlignment="1" applyProtection="1">
      <alignment horizontal="center" vertical="center"/>
      <protection locked="0"/>
    </xf>
    <xf numFmtId="178" fontId="12" fillId="0" borderId="27" xfId="23" applyNumberFormat="1" applyFont="1" applyBorder="1" applyAlignment="1">
      <alignment horizontal="center" vertical="center" wrapText="1"/>
    </xf>
    <xf numFmtId="178" fontId="12" fillId="0" borderId="28" xfId="23" applyNumberFormat="1" applyFont="1" applyBorder="1" applyAlignment="1">
      <alignment horizontal="center" vertical="center"/>
    </xf>
    <xf numFmtId="49" fontId="12" fillId="10" borderId="27" xfId="23" applyNumberFormat="1" applyFont="1" applyFill="1" applyBorder="1" applyAlignment="1" applyProtection="1">
      <alignment horizontal="center" vertical="center"/>
      <protection locked="0"/>
    </xf>
    <xf numFmtId="49" fontId="12" fillId="10" borderId="28" xfId="23" applyNumberFormat="1" applyFont="1" applyFill="1" applyBorder="1" applyAlignment="1" applyProtection="1">
      <alignment horizontal="center" vertical="center"/>
      <protection locked="0"/>
    </xf>
    <xf numFmtId="0" fontId="12" fillId="0" borderId="0" xfId="23" applyFont="1" applyAlignment="1" applyProtection="1">
      <alignment horizontal="left" vertical="center"/>
    </xf>
    <xf numFmtId="0" fontId="12" fillId="0" borderId="27" xfId="23" applyFont="1" applyBorder="1" applyAlignment="1" applyProtection="1">
      <alignment horizontal="center" vertical="center" wrapText="1"/>
    </xf>
    <xf numFmtId="0" fontId="12" fillId="0" borderId="26" xfId="23" applyFont="1" applyBorder="1" applyAlignment="1" applyProtection="1">
      <alignment horizontal="center" vertical="center"/>
    </xf>
    <xf numFmtId="0" fontId="12" fillId="0" borderId="28" xfId="23" applyFont="1" applyBorder="1" applyAlignment="1" applyProtection="1">
      <alignment horizontal="center" vertical="center"/>
    </xf>
    <xf numFmtId="49" fontId="12" fillId="10" borderId="19" xfId="23" applyNumberFormat="1" applyFont="1" applyFill="1" applyBorder="1" applyAlignment="1" applyProtection="1">
      <alignment vertical="center" wrapText="1"/>
      <protection locked="0"/>
    </xf>
    <xf numFmtId="0" fontId="12" fillId="0" borderId="27" xfId="23" applyFont="1" applyBorder="1" applyAlignment="1" applyProtection="1">
      <alignment horizontal="center" vertical="center" shrinkToFit="1"/>
    </xf>
    <xf numFmtId="0" fontId="12" fillId="0" borderId="28" xfId="23" applyFont="1" applyBorder="1" applyAlignment="1" applyProtection="1">
      <alignment horizontal="center" vertical="center" shrinkToFit="1"/>
    </xf>
    <xf numFmtId="0" fontId="29" fillId="0" borderId="19" xfId="23" applyFont="1" applyBorder="1" applyAlignment="1" applyProtection="1">
      <alignment vertical="center" textRotation="255"/>
    </xf>
    <xf numFmtId="0" fontId="12" fillId="0" borderId="27" xfId="23" applyFont="1" applyBorder="1" applyAlignment="1" applyProtection="1">
      <alignment horizontal="center" vertical="center"/>
    </xf>
    <xf numFmtId="0" fontId="12" fillId="0" borderId="27" xfId="23" applyFont="1" applyBorder="1" applyAlignment="1">
      <alignment horizontal="center" vertical="center" wrapText="1"/>
    </xf>
    <xf numFmtId="0" fontId="12" fillId="0" borderId="26" xfId="23" applyFont="1" applyBorder="1" applyAlignment="1">
      <alignment horizontal="center" vertical="center"/>
    </xf>
    <xf numFmtId="0" fontId="12" fillId="0" borderId="28" xfId="23" applyFont="1" applyBorder="1" applyAlignment="1">
      <alignment horizontal="center" vertical="center"/>
    </xf>
    <xf numFmtId="0" fontId="38" fillId="0" borderId="0" xfId="0" applyFont="1" applyAlignment="1" applyProtection="1">
      <alignment horizontal="center"/>
    </xf>
    <xf numFmtId="0" fontId="6" fillId="0" borderId="1" xfId="0" applyFont="1" applyBorder="1" applyAlignment="1" applyProtection="1">
      <alignment horizontal="center"/>
    </xf>
    <xf numFmtId="0" fontId="12" fillId="0" borderId="19" xfId="23" applyFont="1" applyBorder="1" applyAlignment="1" applyProtection="1">
      <alignment horizontal="center" vertical="center" wrapText="1" shrinkToFit="1"/>
    </xf>
    <xf numFmtId="0" fontId="12" fillId="0" borderId="19" xfId="23" applyFont="1" applyBorder="1" applyAlignment="1" applyProtection="1">
      <alignment horizontal="center" vertical="center" shrinkToFit="1"/>
    </xf>
    <xf numFmtId="0" fontId="12" fillId="0" borderId="27" xfId="23" applyFont="1" applyBorder="1" applyAlignment="1" applyProtection="1">
      <alignment horizontal="center" vertical="center" wrapText="1" shrinkToFit="1"/>
    </xf>
    <xf numFmtId="49" fontId="9" fillId="10" borderId="19" xfId="19" applyNumberFormat="1" applyFont="1" applyFill="1" applyBorder="1" applyAlignment="1" applyProtection="1">
      <alignment vertical="center"/>
      <protection locked="0"/>
    </xf>
    <xf numFmtId="0" fontId="53" fillId="0" borderId="13" xfId="0" applyFont="1" applyFill="1" applyBorder="1" applyAlignment="1" applyProtection="1">
      <alignment horizontal="center" vertical="center"/>
    </xf>
    <xf numFmtId="0" fontId="53" fillId="0" borderId="15" xfId="0" applyFont="1" applyFill="1" applyBorder="1" applyAlignment="1" applyProtection="1">
      <alignment horizontal="center" vertical="center"/>
    </xf>
    <xf numFmtId="0" fontId="53" fillId="0" borderId="62" xfId="0" applyFont="1" applyFill="1" applyBorder="1" applyAlignment="1" applyProtection="1">
      <alignment horizontal="center" vertical="center" wrapText="1"/>
    </xf>
    <xf numFmtId="0" fontId="53" fillId="0" borderId="64" xfId="0" applyFont="1" applyFill="1" applyBorder="1" applyAlignment="1" applyProtection="1">
      <alignment horizontal="center" vertical="center" wrapText="1"/>
    </xf>
    <xf numFmtId="0" fontId="54" fillId="0" borderId="14" xfId="0" applyFont="1" applyFill="1" applyBorder="1" applyAlignment="1" applyProtection="1">
      <alignment horizontal="center" vertical="center"/>
    </xf>
    <xf numFmtId="0" fontId="54" fillId="0" borderId="39" xfId="0" applyFont="1" applyFill="1" applyBorder="1" applyAlignment="1" applyProtection="1">
      <alignment horizontal="center" vertical="center"/>
    </xf>
    <xf numFmtId="0" fontId="54" fillId="0" borderId="47" xfId="0" applyFont="1" applyFill="1" applyBorder="1" applyAlignment="1" applyProtection="1">
      <alignment horizontal="center" vertical="center"/>
    </xf>
    <xf numFmtId="0" fontId="53" fillId="0" borderId="63" xfId="0" applyFont="1" applyFill="1" applyBorder="1" applyAlignment="1" applyProtection="1">
      <alignment horizontal="center" vertical="center"/>
    </xf>
    <xf numFmtId="0" fontId="53" fillId="0" borderId="65" xfId="0" applyFont="1" applyFill="1" applyBorder="1" applyAlignment="1" applyProtection="1">
      <alignment horizontal="center" vertical="center"/>
    </xf>
    <xf numFmtId="0" fontId="35" fillId="0" borderId="0" xfId="0" applyFont="1" applyAlignment="1" applyProtection="1">
      <alignment horizontal="center"/>
    </xf>
    <xf numFmtId="0" fontId="52" fillId="0" borderId="3" xfId="0" applyFont="1" applyFill="1" applyBorder="1" applyAlignment="1" applyProtection="1">
      <alignment horizontal="center" vertical="center"/>
    </xf>
    <xf numFmtId="0" fontId="52" fillId="0" borderId="4" xfId="0" applyFont="1" applyFill="1" applyBorder="1" applyAlignment="1" applyProtection="1">
      <alignment horizontal="center" vertical="center"/>
    </xf>
    <xf numFmtId="49" fontId="6" fillId="0" borderId="4" xfId="0" applyNumberFormat="1"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52" fillId="0" borderId="59" xfId="0" applyFont="1" applyFill="1" applyBorder="1" applyAlignment="1" applyProtection="1">
      <alignment horizontal="center" vertical="center"/>
    </xf>
    <xf numFmtId="0" fontId="52" fillId="0" borderId="6" xfId="0" applyFont="1" applyFill="1" applyBorder="1" applyAlignment="1" applyProtection="1">
      <alignment horizontal="center" vertical="center"/>
    </xf>
    <xf numFmtId="0" fontId="6" fillId="0" borderId="6" xfId="0" applyFont="1" applyFill="1" applyBorder="1" applyAlignment="1" applyProtection="1">
      <alignment horizontal="left" vertical="center" shrinkToFit="1"/>
    </xf>
    <xf numFmtId="0" fontId="6" fillId="0" borderId="7" xfId="0" applyFont="1" applyFill="1" applyBorder="1" applyAlignment="1" applyProtection="1">
      <alignment horizontal="left" vertical="center" shrinkToFit="1"/>
    </xf>
    <xf numFmtId="0" fontId="53" fillId="0" borderId="29" xfId="0" applyFont="1" applyFill="1" applyBorder="1" applyAlignment="1" applyProtection="1">
      <alignment horizontal="center" vertical="center" wrapText="1"/>
    </xf>
    <xf numFmtId="0" fontId="53" fillId="0" borderId="1" xfId="0" applyFont="1" applyFill="1" applyBorder="1" applyAlignment="1" applyProtection="1">
      <alignment horizontal="center" vertical="center"/>
    </xf>
    <xf numFmtId="0" fontId="54" fillId="0" borderId="14" xfId="0" applyFont="1" applyFill="1" applyBorder="1" applyAlignment="1" applyProtection="1">
      <alignment horizontal="center"/>
    </xf>
    <xf numFmtId="0" fontId="54" fillId="0" borderId="39" xfId="0" applyFont="1" applyFill="1" applyBorder="1" applyAlignment="1" applyProtection="1">
      <alignment horizontal="center"/>
    </xf>
    <xf numFmtId="0" fontId="54" fillId="0" borderId="47" xfId="0" applyFont="1" applyFill="1" applyBorder="1" applyAlignment="1" applyProtection="1">
      <alignment horizontal="center"/>
    </xf>
    <xf numFmtId="0" fontId="53" fillId="0" borderId="30" xfId="0" applyFont="1" applyFill="1" applyBorder="1" applyAlignment="1" applyProtection="1">
      <alignment horizontal="center" vertical="center"/>
    </xf>
    <xf numFmtId="0" fontId="53" fillId="0" borderId="61" xfId="0" applyFont="1" applyFill="1" applyBorder="1" applyAlignment="1" applyProtection="1">
      <alignment horizontal="center" vertical="center"/>
    </xf>
    <xf numFmtId="177" fontId="7" fillId="0" borderId="0" xfId="0" applyNumberFormat="1" applyFont="1" applyAlignment="1" applyProtection="1">
      <alignment horizontal="center"/>
    </xf>
    <xf numFmtId="49" fontId="6" fillId="0" borderId="0" xfId="0" applyNumberFormat="1" applyFont="1" applyFill="1" applyAlignment="1" applyProtection="1">
      <alignment shrinkToFit="1"/>
    </xf>
    <xf numFmtId="0" fontId="6" fillId="0" borderId="0" xfId="0" applyNumberFormat="1" applyFont="1" applyFill="1" applyAlignment="1" applyProtection="1">
      <alignment shrinkToFit="1"/>
    </xf>
    <xf numFmtId="0" fontId="6" fillId="0" borderId="0" xfId="0" applyFont="1" applyFill="1" applyAlignment="1" applyProtection="1">
      <alignment shrinkToFit="1"/>
    </xf>
    <xf numFmtId="0" fontId="7" fillId="10" borderId="0" xfId="0" applyFont="1" applyFill="1" applyAlignment="1" applyProtection="1">
      <alignment horizontal="distributed"/>
      <protection locked="0"/>
    </xf>
    <xf numFmtId="58" fontId="7" fillId="10" borderId="0" xfId="0" applyNumberFormat="1" applyFont="1" applyFill="1" applyAlignment="1" applyProtection="1">
      <alignment horizontal="distributed"/>
      <protection locked="0"/>
    </xf>
    <xf numFmtId="0" fontId="7" fillId="0" borderId="0" xfId="0" applyFont="1" applyAlignment="1" applyProtection="1">
      <alignment horizontal="center"/>
    </xf>
    <xf numFmtId="0" fontId="0" fillId="0" borderId="0" xfId="0" applyFill="1" applyAlignment="1" applyProtection="1">
      <alignment shrinkToFit="1"/>
    </xf>
    <xf numFmtId="0" fontId="3" fillId="0" borderId="0" xfId="0" applyFont="1" applyAlignment="1" applyProtection="1">
      <alignment horizontal="center" vertical="center"/>
    </xf>
    <xf numFmtId="49" fontId="5" fillId="0" borderId="1" xfId="0" applyNumberFormat="1" applyFont="1" applyFill="1" applyBorder="1" applyAlignment="1" applyProtection="1">
      <alignment horizontal="center"/>
    </xf>
    <xf numFmtId="0" fontId="5" fillId="0" borderId="1" xfId="0" applyFont="1" applyFill="1" applyBorder="1" applyAlignment="1" applyProtection="1">
      <alignment horizontal="center"/>
    </xf>
    <xf numFmtId="0" fontId="0" fillId="0" borderId="13" xfId="0" applyBorder="1" applyAlignment="1" applyProtection="1">
      <alignment horizontal="center" vertical="center"/>
    </xf>
    <xf numFmtId="0" fontId="0" fillId="0" borderId="15" xfId="0" applyBorder="1" applyAlignment="1" applyProtection="1">
      <alignment horizontal="center" vertical="center"/>
    </xf>
    <xf numFmtId="0" fontId="11" fillId="7" borderId="27" xfId="5" applyFont="1" applyFill="1" applyBorder="1" applyAlignment="1" applyProtection="1">
      <alignment horizontal="center" vertical="center" wrapText="1"/>
    </xf>
    <xf numFmtId="0" fontId="11" fillId="7" borderId="28" xfId="5" applyFont="1" applyFill="1" applyBorder="1" applyAlignment="1" applyProtection="1">
      <alignment horizontal="center" vertical="center" wrapText="1"/>
    </xf>
    <xf numFmtId="38" fontId="11" fillId="7" borderId="27" xfId="6" applyFont="1" applyFill="1" applyBorder="1" applyAlignment="1" applyProtection="1">
      <alignment horizontal="center" vertical="center" wrapText="1"/>
    </xf>
    <xf numFmtId="38" fontId="11" fillId="7" borderId="26" xfId="6" applyFont="1" applyFill="1" applyBorder="1" applyAlignment="1" applyProtection="1">
      <alignment horizontal="center" vertical="center" wrapText="1"/>
    </xf>
    <xf numFmtId="38" fontId="11" fillId="7" borderId="28" xfId="6" applyFont="1" applyFill="1" applyBorder="1" applyAlignment="1" applyProtection="1">
      <alignment horizontal="center" vertical="center" wrapText="1"/>
    </xf>
    <xf numFmtId="49" fontId="11" fillId="0" borderId="27" xfId="6" applyNumberFormat="1" applyFont="1" applyFill="1" applyBorder="1" applyAlignment="1" applyProtection="1">
      <alignment vertical="center" wrapText="1"/>
      <protection locked="0"/>
    </xf>
    <xf numFmtId="49" fontId="11" fillId="0" borderId="26" xfId="6" applyNumberFormat="1" applyFont="1" applyFill="1" applyBorder="1" applyAlignment="1" applyProtection="1">
      <alignment vertical="center" wrapText="1"/>
      <protection locked="0"/>
    </xf>
    <xf numFmtId="49" fontId="11" fillId="0" borderId="28" xfId="6" applyNumberFormat="1" applyFont="1" applyFill="1" applyBorder="1" applyAlignment="1" applyProtection="1">
      <alignment vertical="center" wrapText="1"/>
      <protection locked="0"/>
    </xf>
    <xf numFmtId="38" fontId="11" fillId="0" borderId="55" xfId="6" applyFont="1" applyFill="1" applyBorder="1" applyAlignment="1" applyProtection="1">
      <alignment horizontal="center" vertical="center" wrapText="1"/>
    </xf>
    <xf numFmtId="38" fontId="11" fillId="0" borderId="56" xfId="6" applyFont="1" applyFill="1" applyBorder="1" applyAlignment="1" applyProtection="1">
      <alignment horizontal="center" vertical="center" wrapText="1"/>
    </xf>
    <xf numFmtId="38" fontId="11" fillId="0" borderId="57" xfId="6" applyFont="1" applyFill="1" applyBorder="1" applyAlignment="1" applyProtection="1">
      <alignment horizontal="center" vertical="center" wrapText="1"/>
    </xf>
    <xf numFmtId="0" fontId="11" fillId="7" borderId="27" xfId="5" applyFont="1" applyFill="1" applyBorder="1" applyAlignment="1" applyProtection="1">
      <alignment vertical="center" wrapText="1"/>
    </xf>
    <xf numFmtId="0" fontId="11" fillId="7" borderId="28" xfId="5" applyFont="1" applyFill="1" applyBorder="1" applyAlignment="1" applyProtection="1">
      <alignment vertical="center" wrapText="1"/>
    </xf>
    <xf numFmtId="0" fontId="0" fillId="0" borderId="28" xfId="0" applyBorder="1" applyAlignment="1">
      <alignment vertical="center" wrapText="1"/>
    </xf>
    <xf numFmtId="0" fontId="11" fillId="7" borderId="19" xfId="5" applyFont="1" applyFill="1" applyBorder="1" applyAlignment="1" applyProtection="1">
      <alignment vertical="center" wrapText="1"/>
    </xf>
    <xf numFmtId="0" fontId="11" fillId="7" borderId="20" xfId="5" applyFont="1" applyFill="1" applyBorder="1" applyAlignment="1" applyProtection="1">
      <alignment horizontal="center" vertical="center" wrapText="1" shrinkToFit="1"/>
    </xf>
    <xf numFmtId="0" fontId="11" fillId="7" borderId="2" xfId="5" applyFont="1" applyFill="1" applyBorder="1" applyAlignment="1" applyProtection="1">
      <alignment horizontal="center" vertical="center" wrapText="1" shrinkToFit="1"/>
    </xf>
    <xf numFmtId="49" fontId="11" fillId="7" borderId="1" xfId="5" applyNumberFormat="1" applyFont="1" applyFill="1" applyBorder="1" applyAlignment="1" applyProtection="1">
      <alignment horizontal="center" vertical="center" shrinkToFit="1"/>
    </xf>
    <xf numFmtId="0" fontId="21" fillId="7" borderId="1" xfId="13" applyFont="1" applyFill="1" applyBorder="1" applyAlignment="1" applyProtection="1">
      <alignment horizontal="center" vertical="center" shrinkToFit="1"/>
    </xf>
    <xf numFmtId="0" fontId="11" fillId="7" borderId="20" xfId="5" applyFont="1" applyFill="1" applyBorder="1" applyAlignment="1" applyProtection="1">
      <alignment horizontal="center" vertical="center" wrapText="1"/>
    </xf>
    <xf numFmtId="0" fontId="21" fillId="7" borderId="24" xfId="13" applyFont="1" applyFill="1" applyBorder="1" applyAlignment="1" applyProtection="1">
      <alignment horizontal="center" vertical="center" wrapText="1"/>
    </xf>
    <xf numFmtId="0" fontId="11" fillId="7" borderId="24" xfId="5" applyFont="1" applyFill="1" applyBorder="1" applyAlignment="1" applyProtection="1">
      <alignment horizontal="center" vertical="center" wrapText="1"/>
    </xf>
    <xf numFmtId="0" fontId="11" fillId="7" borderId="21" xfId="5" applyFont="1" applyFill="1" applyBorder="1" applyAlignment="1" applyProtection="1">
      <alignment horizontal="center" vertical="center" wrapText="1"/>
    </xf>
    <xf numFmtId="0" fontId="11" fillId="7" borderId="22" xfId="5" applyFont="1" applyFill="1" applyBorder="1" applyAlignment="1" applyProtection="1">
      <alignment horizontal="center" vertical="center" wrapText="1"/>
    </xf>
    <xf numFmtId="0" fontId="11" fillId="7" borderId="52" xfId="5" applyFont="1" applyFill="1" applyBorder="1" applyAlignment="1" applyProtection="1">
      <alignment horizontal="center" vertical="center" wrapText="1"/>
    </xf>
    <xf numFmtId="0" fontId="11" fillId="7" borderId="25" xfId="5" applyFont="1" applyFill="1" applyBorder="1" applyAlignment="1" applyProtection="1">
      <alignment horizontal="center" vertical="center" wrapText="1"/>
    </xf>
    <xf numFmtId="0" fontId="11" fillId="7" borderId="0" xfId="5" applyFont="1" applyFill="1" applyBorder="1" applyAlignment="1" applyProtection="1">
      <alignment horizontal="center" vertical="center" wrapText="1"/>
    </xf>
    <xf numFmtId="0" fontId="11" fillId="7" borderId="54" xfId="5" applyFont="1" applyFill="1" applyBorder="1" applyAlignment="1" applyProtection="1">
      <alignment horizontal="center" vertical="center" wrapText="1"/>
    </xf>
    <xf numFmtId="0" fontId="11" fillId="7" borderId="23" xfId="5" applyFont="1" applyFill="1" applyBorder="1" applyAlignment="1" applyProtection="1">
      <alignment horizontal="center" vertical="center" wrapText="1"/>
    </xf>
    <xf numFmtId="0" fontId="11" fillId="7" borderId="1" xfId="5" applyFont="1" applyFill="1" applyBorder="1" applyAlignment="1" applyProtection="1">
      <alignment horizontal="center" vertical="center" wrapText="1"/>
    </xf>
    <xf numFmtId="0" fontId="11" fillId="7" borderId="53" xfId="5" applyFont="1" applyFill="1" applyBorder="1" applyAlignment="1" applyProtection="1">
      <alignment horizontal="center" vertical="center" wrapText="1"/>
    </xf>
    <xf numFmtId="183" fontId="40" fillId="0" borderId="1" xfId="5" applyNumberFormat="1" applyFont="1" applyFill="1" applyBorder="1" applyAlignment="1">
      <alignment horizontal="center" shrinkToFit="1"/>
    </xf>
    <xf numFmtId="0" fontId="0" fillId="0" borderId="0" xfId="0" applyFill="1" applyAlignment="1">
      <alignment vertical="center"/>
    </xf>
    <xf numFmtId="0" fontId="0" fillId="0" borderId="54" xfId="0" applyFill="1" applyBorder="1" applyAlignment="1">
      <alignment vertical="center"/>
    </xf>
    <xf numFmtId="177" fontId="0" fillId="0" borderId="20" xfId="0" applyNumberFormat="1" applyFill="1" applyBorder="1" applyAlignment="1">
      <alignment vertical="center"/>
    </xf>
    <xf numFmtId="177" fontId="0" fillId="0" borderId="2" xfId="0" applyNumberFormat="1" applyFill="1" applyBorder="1" applyAlignment="1">
      <alignment vertical="center"/>
    </xf>
    <xf numFmtId="0" fontId="0" fillId="0" borderId="0" xfId="0" applyFill="1" applyAlignment="1">
      <alignment horizontal="left" vertical="center" wrapText="1"/>
    </xf>
    <xf numFmtId="0" fontId="0" fillId="0" borderId="54" xfId="0" applyFill="1" applyBorder="1" applyAlignment="1">
      <alignment horizontal="left" vertical="center" wrapText="1"/>
    </xf>
    <xf numFmtId="0" fontId="0" fillId="0" borderId="0" xfId="0" applyFill="1" applyAlignment="1">
      <alignment horizontal="center" vertical="center" wrapText="1"/>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26" fillId="0" borderId="0" xfId="20" applyNumberFormat="1" applyFont="1" applyFill="1" applyAlignment="1" applyProtection="1">
      <alignment vertical="center" shrinkToFit="1"/>
    </xf>
    <xf numFmtId="0" fontId="9" fillId="0" borderId="0" xfId="16" applyNumberFormat="1" applyFont="1" applyFill="1" applyAlignment="1" applyProtection="1">
      <alignment shrinkToFit="1"/>
    </xf>
    <xf numFmtId="0" fontId="23" fillId="7" borderId="0" xfId="16" applyFont="1" applyFill="1" applyBorder="1" applyAlignment="1" applyProtection="1">
      <alignment horizontal="left" vertical="center"/>
    </xf>
    <xf numFmtId="0" fontId="24" fillId="0" borderId="0" xfId="16" applyFont="1" applyFill="1" applyAlignment="1" applyProtection="1">
      <alignment horizontal="center" vertical="center"/>
    </xf>
    <xf numFmtId="0" fontId="24" fillId="0" borderId="0" xfId="16" applyFont="1" applyFill="1" applyAlignment="1" applyProtection="1">
      <alignment vertical="center"/>
    </xf>
    <xf numFmtId="0" fontId="25" fillId="0" borderId="0" xfId="16" applyFont="1" applyFill="1" applyAlignment="1" applyProtection="1">
      <alignment vertical="center"/>
    </xf>
    <xf numFmtId="0" fontId="26" fillId="0" borderId="0" xfId="16" applyFont="1" applyFill="1" applyAlignment="1" applyProtection="1">
      <alignment vertical="center"/>
    </xf>
    <xf numFmtId="0" fontId="25" fillId="0" borderId="42" xfId="16" applyFont="1" applyFill="1" applyBorder="1" applyAlignment="1" applyProtection="1">
      <alignment horizontal="right" vertical="center" wrapText="1"/>
    </xf>
    <xf numFmtId="0" fontId="25" fillId="0" borderId="42" xfId="16" applyFont="1" applyFill="1" applyBorder="1" applyAlignment="1" applyProtection="1">
      <alignment horizontal="right" vertical="center"/>
    </xf>
    <xf numFmtId="0" fontId="25" fillId="0" borderId="34" xfId="16" applyFont="1" applyFill="1" applyBorder="1" applyAlignment="1" applyProtection="1">
      <alignment horizontal="center" vertical="center" shrinkToFit="1"/>
    </xf>
    <xf numFmtId="0" fontId="25" fillId="0" borderId="35" xfId="16" applyFont="1" applyFill="1" applyBorder="1" applyAlignment="1" applyProtection="1">
      <alignment horizontal="center" vertical="center" shrinkToFit="1"/>
    </xf>
    <xf numFmtId="0" fontId="25" fillId="0" borderId="45" xfId="16" applyFont="1" applyFill="1" applyBorder="1" applyAlignment="1" applyProtection="1">
      <alignment horizontal="center" vertical="center" shrinkToFit="1"/>
    </xf>
    <xf numFmtId="0" fontId="25" fillId="0" borderId="46" xfId="16" applyFont="1" applyFill="1" applyBorder="1" applyAlignment="1" applyProtection="1">
      <alignment horizontal="center" vertical="center" shrinkToFit="1"/>
    </xf>
    <xf numFmtId="0" fontId="25" fillId="0" borderId="36" xfId="16" applyFont="1" applyFill="1" applyBorder="1" applyAlignment="1" applyProtection="1">
      <alignment horizontal="center" vertical="center" shrinkToFit="1"/>
    </xf>
    <xf numFmtId="0" fontId="11" fillId="7" borderId="1" xfId="5" applyFont="1" applyFill="1" applyBorder="1" applyAlignment="1" applyProtection="1">
      <alignment horizontal="center" vertical="center" shrinkToFit="1"/>
    </xf>
    <xf numFmtId="0" fontId="27" fillId="0" borderId="38" xfId="16" applyFont="1" applyFill="1" applyBorder="1" applyAlignment="1" applyProtection="1">
      <alignment vertical="center" wrapText="1" shrinkToFit="1"/>
    </xf>
    <xf numFmtId="0" fontId="27" fillId="0" borderId="39" xfId="16" applyFont="1" applyFill="1" applyBorder="1" applyAlignment="1" applyProtection="1">
      <alignment vertical="center" wrapText="1" shrinkToFit="1"/>
    </xf>
    <xf numFmtId="0" fontId="27" fillId="0" borderId="47" xfId="16" applyFont="1" applyFill="1" applyBorder="1" applyAlignment="1" applyProtection="1">
      <alignment vertical="center" wrapText="1" shrinkToFit="1"/>
    </xf>
    <xf numFmtId="179" fontId="28" fillId="0" borderId="39" xfId="16" applyNumberFormat="1" applyFont="1" applyFill="1" applyBorder="1" applyAlignment="1" applyProtection="1">
      <alignment horizontal="right" vertical="center" shrinkToFit="1"/>
    </xf>
    <xf numFmtId="0" fontId="27" fillId="0" borderId="31" xfId="16" applyFont="1" applyFill="1" applyBorder="1" applyAlignment="1" applyProtection="1">
      <alignment horizontal="left" vertical="center" shrinkToFit="1"/>
    </xf>
    <xf numFmtId="0" fontId="27" fillId="0" borderId="26" xfId="16" applyFont="1" applyFill="1" applyBorder="1" applyAlignment="1" applyProtection="1">
      <alignment horizontal="left" vertical="center" shrinkToFit="1"/>
    </xf>
    <xf numFmtId="0" fontId="27" fillId="0" borderId="28" xfId="16" applyFont="1" applyFill="1" applyBorder="1" applyAlignment="1" applyProtection="1">
      <alignment horizontal="left" vertical="center" shrinkToFit="1"/>
    </xf>
    <xf numFmtId="176" fontId="28" fillId="0" borderId="26" xfId="16" applyNumberFormat="1" applyFont="1" applyFill="1" applyBorder="1" applyAlignment="1" applyProtection="1">
      <alignment horizontal="right" vertical="center" shrinkToFit="1"/>
    </xf>
    <xf numFmtId="179" fontId="28" fillId="0" borderId="43" xfId="16" applyNumberFormat="1" applyFont="1" applyFill="1" applyBorder="1" applyAlignment="1" applyProtection="1">
      <alignment horizontal="right" vertical="center" shrinkToFit="1"/>
    </xf>
    <xf numFmtId="0" fontId="24" fillId="0" borderId="34" xfId="16" applyFont="1" applyFill="1" applyBorder="1" applyAlignment="1" applyProtection="1">
      <alignment horizontal="center" vertical="center" shrinkToFit="1"/>
    </xf>
    <xf numFmtId="0" fontId="24" fillId="0" borderId="35" xfId="16" applyFont="1" applyFill="1" applyBorder="1" applyAlignment="1" applyProtection="1">
      <alignment horizontal="center" vertical="center" shrinkToFit="1"/>
    </xf>
    <xf numFmtId="0" fontId="24" fillId="0" borderId="45" xfId="16" applyFont="1" applyFill="1" applyBorder="1" applyAlignment="1" applyProtection="1">
      <alignment horizontal="center" vertical="center" shrinkToFit="1"/>
    </xf>
    <xf numFmtId="38" fontId="28" fillId="0" borderId="35" xfId="16" applyNumberFormat="1" applyFont="1" applyFill="1" applyBorder="1" applyAlignment="1" applyProtection="1">
      <alignment horizontal="right" vertical="center" shrinkToFit="1"/>
    </xf>
    <xf numFmtId="0" fontId="33" fillId="0" borderId="29" xfId="16" applyFont="1" applyFill="1" applyBorder="1" applyAlignment="1" applyProtection="1">
      <alignment horizontal="center" vertical="center"/>
    </xf>
    <xf numFmtId="0" fontId="27" fillId="0" borderId="38" xfId="16" applyFont="1" applyFill="1" applyBorder="1" applyAlignment="1" applyProtection="1">
      <alignment horizontal="left" vertical="center" shrinkToFit="1"/>
    </xf>
    <xf numFmtId="0" fontId="27" fillId="0" borderId="39" xfId="16" applyFont="1" applyFill="1" applyBorder="1" applyAlignment="1" applyProtection="1">
      <alignment horizontal="left" vertical="center" shrinkToFit="1"/>
    </xf>
    <xf numFmtId="0" fontId="27" fillId="0" borderId="47" xfId="16" applyFont="1" applyFill="1" applyBorder="1" applyAlignment="1" applyProtection="1">
      <alignment horizontal="left" vertical="center" shrinkToFit="1"/>
    </xf>
    <xf numFmtId="176" fontId="28" fillId="0" borderId="39" xfId="16" applyNumberFormat="1" applyFont="1" applyFill="1" applyBorder="1" applyAlignment="1" applyProtection="1">
      <alignment horizontal="right" vertical="center" shrinkToFit="1"/>
    </xf>
    <xf numFmtId="0" fontId="27" fillId="0" borderId="31" xfId="16" applyFont="1" applyFill="1" applyBorder="1" applyAlignment="1" applyProtection="1">
      <alignment horizontal="center" vertical="center" shrinkToFit="1"/>
    </xf>
    <xf numFmtId="0" fontId="27" fillId="0" borderId="26" xfId="16" applyFont="1" applyFill="1" applyBorder="1" applyAlignment="1" applyProtection="1">
      <alignment horizontal="center" vertical="center" shrinkToFit="1"/>
    </xf>
    <xf numFmtId="0" fontId="27" fillId="0" borderId="28" xfId="16" applyFont="1" applyFill="1" applyBorder="1" applyAlignment="1" applyProtection="1">
      <alignment horizontal="center" vertical="center" shrinkToFit="1"/>
    </xf>
    <xf numFmtId="0" fontId="25" fillId="0" borderId="26" xfId="16" applyFont="1" applyFill="1" applyBorder="1" applyAlignment="1" applyProtection="1">
      <alignment horizontal="right" vertical="center" shrinkToFit="1"/>
    </xf>
    <xf numFmtId="0" fontId="27" fillId="0" borderId="40" xfId="16" applyFont="1" applyFill="1" applyBorder="1" applyAlignment="1" applyProtection="1">
      <alignment horizontal="center" vertical="center" shrinkToFit="1"/>
    </xf>
    <xf numFmtId="0" fontId="27" fillId="0" borderId="43" xfId="16" applyFont="1" applyFill="1" applyBorder="1" applyAlignment="1" applyProtection="1">
      <alignment horizontal="center" vertical="center" shrinkToFit="1"/>
    </xf>
    <xf numFmtId="0" fontId="27" fillId="0" borderId="49" xfId="16" applyFont="1" applyFill="1" applyBorder="1" applyAlignment="1" applyProtection="1">
      <alignment horizontal="center" vertical="center" shrinkToFit="1"/>
    </xf>
    <xf numFmtId="38" fontId="28" fillId="0" borderId="43" xfId="16" applyNumberFormat="1" applyFont="1" applyFill="1" applyBorder="1" applyAlignment="1" applyProtection="1">
      <alignment horizontal="right" vertical="center" shrinkToFit="1"/>
    </xf>
    <xf numFmtId="0" fontId="26" fillId="0" borderId="0" xfId="16" applyFont="1" applyFill="1" applyAlignment="1" applyProtection="1">
      <alignment horizontal="right" vertical="center" shrinkToFit="1"/>
    </xf>
    <xf numFmtId="0" fontId="26" fillId="0" borderId="0" xfId="16" applyFont="1" applyFill="1" applyAlignment="1" applyProtection="1">
      <alignment horizontal="left" vertical="center" shrinkToFit="1"/>
    </xf>
    <xf numFmtId="0" fontId="26" fillId="0" borderId="0" xfId="16" applyNumberFormat="1" applyFont="1" applyFill="1" applyAlignment="1" applyProtection="1">
      <alignment horizontal="right" vertical="center" shrinkToFit="1"/>
    </xf>
    <xf numFmtId="58" fontId="26" fillId="0" borderId="0" xfId="20" applyNumberFormat="1" applyFont="1" applyFill="1" applyAlignment="1" applyProtection="1">
      <alignment horizontal="left" vertical="center"/>
    </xf>
    <xf numFmtId="0" fontId="26" fillId="0" borderId="0" xfId="20" applyNumberFormat="1" applyFont="1" applyFill="1" applyAlignment="1" applyProtection="1">
      <alignment horizontal="left" vertical="center"/>
    </xf>
    <xf numFmtId="0" fontId="26" fillId="0" borderId="0" xfId="20" applyNumberFormat="1" applyFont="1" applyFill="1" applyAlignment="1" applyProtection="1">
      <alignment horizontal="left" vertical="center" shrinkToFit="1"/>
    </xf>
    <xf numFmtId="181" fontId="6" fillId="10" borderId="21" xfId="0" applyNumberFormat="1" applyFont="1" applyFill="1" applyBorder="1" applyAlignment="1" applyProtection="1">
      <alignment horizontal="center" vertical="center"/>
      <protection locked="0"/>
    </xf>
    <xf numFmtId="181" fontId="6" fillId="10" borderId="22" xfId="0" applyNumberFormat="1" applyFont="1" applyFill="1" applyBorder="1" applyAlignment="1" applyProtection="1">
      <alignment horizontal="center" vertical="center"/>
      <protection locked="0"/>
    </xf>
    <xf numFmtId="181" fontId="6" fillId="10" borderId="52" xfId="0" applyNumberFormat="1" applyFont="1" applyFill="1" applyBorder="1" applyAlignment="1" applyProtection="1">
      <alignment horizontal="center" vertical="center"/>
      <protection locked="0"/>
    </xf>
    <xf numFmtId="181" fontId="0" fillId="10" borderId="23" xfId="0" applyNumberFormat="1" applyFill="1" applyBorder="1" applyAlignment="1" applyProtection="1">
      <alignment horizontal="center" vertical="center"/>
      <protection locked="0"/>
    </xf>
    <xf numFmtId="181" fontId="0" fillId="10" borderId="1" xfId="0" applyNumberFormat="1" applyFill="1" applyBorder="1" applyAlignment="1" applyProtection="1">
      <alignment horizontal="center" vertical="center"/>
      <protection locked="0"/>
    </xf>
    <xf numFmtId="181" fontId="0" fillId="10" borderId="53" xfId="0" applyNumberFormat="1" applyFill="1" applyBorder="1" applyAlignment="1" applyProtection="1">
      <alignment horizontal="center" vertical="center"/>
      <protection locked="0"/>
    </xf>
    <xf numFmtId="0" fontId="24" fillId="0" borderId="0" xfId="16" applyFont="1" applyAlignment="1">
      <alignment horizontal="center" vertical="center"/>
    </xf>
    <xf numFmtId="0" fontId="24" fillId="0" borderId="0" xfId="16" applyFont="1" applyAlignment="1">
      <alignment vertical="center"/>
    </xf>
    <xf numFmtId="49" fontId="11" fillId="7" borderId="1" xfId="5" applyNumberFormat="1" applyFont="1" applyFill="1" applyBorder="1" applyAlignment="1">
      <alignment horizontal="center" vertical="center" shrinkToFit="1"/>
    </xf>
    <xf numFmtId="0" fontId="11" fillId="7" borderId="1" xfId="5" applyNumberFormat="1" applyFont="1" applyFill="1" applyBorder="1" applyAlignment="1">
      <alignment horizontal="center" vertical="center" shrinkToFit="1"/>
    </xf>
    <xf numFmtId="0" fontId="6" fillId="0" borderId="0" xfId="0" applyFont="1" applyAlignment="1">
      <alignment vertical="top"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pplyProtection="1">
      <alignment horizontal="left" vertical="top" wrapText="1"/>
    </xf>
    <xf numFmtId="0" fontId="6" fillId="10" borderId="21" xfId="0" applyFont="1" applyFill="1" applyBorder="1" applyAlignment="1" applyProtection="1">
      <alignment horizontal="center" vertical="center"/>
      <protection locked="0"/>
    </xf>
    <xf numFmtId="0" fontId="6" fillId="10" borderId="22" xfId="0" applyFont="1" applyFill="1" applyBorder="1" applyAlignment="1" applyProtection="1">
      <alignment horizontal="center" vertical="center"/>
      <protection locked="0"/>
    </xf>
    <xf numFmtId="0" fontId="6" fillId="10" borderId="52" xfId="0" applyFont="1" applyFill="1" applyBorder="1" applyAlignment="1" applyProtection="1">
      <alignment horizontal="center" vertical="center"/>
      <protection locked="0"/>
    </xf>
    <xf numFmtId="0" fontId="6" fillId="10" borderId="23" xfId="0" applyFont="1" applyFill="1" applyBorder="1" applyAlignment="1" applyProtection="1">
      <alignment horizontal="center" vertical="center"/>
      <protection locked="0"/>
    </xf>
    <xf numFmtId="0" fontId="6" fillId="10" borderId="1" xfId="0" applyFont="1" applyFill="1" applyBorder="1" applyAlignment="1" applyProtection="1">
      <alignment horizontal="center" vertical="center"/>
      <protection locked="0"/>
    </xf>
    <xf numFmtId="0" fontId="6" fillId="10" borderId="53" xfId="0" applyFont="1" applyFill="1" applyBorder="1" applyAlignment="1" applyProtection="1">
      <alignment horizontal="center" vertical="center"/>
      <protection locked="0"/>
    </xf>
    <xf numFmtId="0" fontId="6" fillId="0" borderId="0" xfId="0" applyFont="1" applyAlignment="1">
      <alignment vertical="center"/>
    </xf>
    <xf numFmtId="0" fontId="0" fillId="0" borderId="0" xfId="0" applyAlignment="1">
      <alignment vertical="center"/>
    </xf>
    <xf numFmtId="0" fontId="6" fillId="0" borderId="0" xfId="0" applyFont="1" applyAlignment="1">
      <alignment vertical="center" wrapText="1"/>
    </xf>
    <xf numFmtId="0" fontId="0" fillId="0" borderId="0" xfId="0" applyNumberFormat="1" applyFill="1" applyAlignment="1" applyProtection="1">
      <alignment shrinkToFit="1"/>
    </xf>
    <xf numFmtId="0" fontId="11" fillId="7" borderId="0" xfId="5" applyFont="1" applyFill="1" applyBorder="1" applyAlignment="1" applyProtection="1">
      <alignment vertical="center" shrinkToFit="1"/>
    </xf>
    <xf numFmtId="0" fontId="6" fillId="0" borderId="0" xfId="0" applyFont="1" applyAlignment="1" applyProtection="1">
      <alignment vertical="center"/>
    </xf>
    <xf numFmtId="0" fontId="6" fillId="0" borderId="54" xfId="0" applyFont="1" applyBorder="1" applyAlignment="1" applyProtection="1">
      <alignment vertical="center"/>
    </xf>
    <xf numFmtId="180" fontId="6" fillId="10" borderId="21" xfId="0" applyNumberFormat="1" applyFont="1" applyFill="1" applyBorder="1" applyAlignment="1" applyProtection="1">
      <alignment horizontal="center" vertical="center"/>
    </xf>
    <xf numFmtId="180" fontId="6" fillId="10" borderId="22" xfId="0" applyNumberFormat="1" applyFont="1" applyFill="1" applyBorder="1" applyAlignment="1" applyProtection="1">
      <alignment horizontal="center" vertical="center"/>
    </xf>
    <xf numFmtId="180" fontId="6" fillId="10" borderId="52" xfId="0" applyNumberFormat="1" applyFont="1" applyFill="1" applyBorder="1" applyAlignment="1" applyProtection="1">
      <alignment horizontal="center" vertical="center"/>
    </xf>
    <xf numFmtId="180" fontId="6" fillId="10" borderId="23" xfId="0" applyNumberFormat="1" applyFont="1" applyFill="1" applyBorder="1" applyAlignment="1" applyProtection="1">
      <alignment horizontal="center" vertical="center"/>
    </xf>
    <xf numFmtId="180" fontId="6" fillId="10" borderId="1" xfId="0" applyNumberFormat="1" applyFont="1" applyFill="1" applyBorder="1" applyAlignment="1" applyProtection="1">
      <alignment horizontal="center" vertical="center"/>
    </xf>
    <xf numFmtId="180" fontId="6" fillId="10" borderId="53" xfId="0" applyNumberFormat="1" applyFont="1" applyFill="1" applyBorder="1" applyAlignment="1" applyProtection="1">
      <alignment horizontal="center" vertical="center"/>
    </xf>
    <xf numFmtId="0" fontId="6" fillId="10" borderId="21" xfId="0" applyFont="1" applyFill="1" applyBorder="1" applyAlignment="1" applyProtection="1">
      <alignment horizontal="center" vertical="center"/>
    </xf>
    <xf numFmtId="0" fontId="6" fillId="10" borderId="22" xfId="0" applyFont="1" applyFill="1" applyBorder="1" applyAlignment="1" applyProtection="1">
      <alignment horizontal="center" vertical="center"/>
    </xf>
    <xf numFmtId="0" fontId="6" fillId="10" borderId="52" xfId="0" applyFont="1" applyFill="1" applyBorder="1" applyAlignment="1" applyProtection="1">
      <alignment horizontal="center" vertical="center"/>
    </xf>
    <xf numFmtId="0" fontId="6" fillId="10" borderId="23" xfId="0" applyFont="1" applyFill="1" applyBorder="1" applyAlignment="1" applyProtection="1">
      <alignment horizontal="center" vertical="center"/>
    </xf>
    <xf numFmtId="0" fontId="6" fillId="10" borderId="1" xfId="0" applyFont="1" applyFill="1" applyBorder="1" applyAlignment="1" applyProtection="1">
      <alignment horizontal="center" vertical="center"/>
    </xf>
    <xf numFmtId="0" fontId="6" fillId="10" borderId="53" xfId="0" applyFont="1" applyFill="1" applyBorder="1" applyAlignment="1" applyProtection="1">
      <alignment horizontal="center" vertical="center"/>
    </xf>
    <xf numFmtId="0" fontId="6" fillId="0" borderId="0" xfId="0" applyFont="1" applyAlignment="1" applyProtection="1">
      <alignment vertical="center" wrapText="1"/>
    </xf>
    <xf numFmtId="0" fontId="6" fillId="0" borderId="19" xfId="0" applyFont="1" applyBorder="1" applyAlignment="1" applyProtection="1">
      <alignment horizontal="left" wrapText="1"/>
    </xf>
    <xf numFmtId="0" fontId="6" fillId="0" borderId="19" xfId="0" applyFont="1" applyBorder="1" applyAlignment="1" applyProtection="1">
      <alignment horizontal="left"/>
    </xf>
    <xf numFmtId="49" fontId="6" fillId="0" borderId="22" xfId="0" applyNumberFormat="1" applyFont="1" applyFill="1" applyBorder="1" applyAlignment="1" applyProtection="1">
      <alignment horizontal="center" shrinkToFit="1"/>
    </xf>
    <xf numFmtId="0" fontId="6" fillId="0" borderId="22" xfId="0" applyFont="1" applyFill="1" applyBorder="1" applyAlignment="1" applyProtection="1">
      <alignment horizontal="center" shrinkToFit="1"/>
    </xf>
    <xf numFmtId="49" fontId="6" fillId="0" borderId="23" xfId="0" applyNumberFormat="1" applyFont="1" applyFill="1" applyBorder="1" applyAlignment="1" applyProtection="1">
      <alignment horizontal="center" shrinkToFit="1"/>
    </xf>
    <xf numFmtId="0" fontId="6" fillId="0" borderId="1" xfId="0" applyFont="1" applyFill="1" applyBorder="1" applyAlignment="1" applyProtection="1">
      <alignment horizontal="center" shrinkToFit="1"/>
    </xf>
    <xf numFmtId="0" fontId="6" fillId="0" borderId="53" xfId="0" applyFont="1" applyFill="1" applyBorder="1" applyAlignment="1" applyProtection="1">
      <alignment horizontal="center" shrinkToFit="1"/>
    </xf>
    <xf numFmtId="0" fontId="6" fillId="10" borderId="0" xfId="0" applyFont="1" applyFill="1" applyAlignment="1" applyProtection="1">
      <alignment vertical="top" shrinkToFit="1"/>
      <protection locked="0"/>
    </xf>
    <xf numFmtId="0" fontId="6" fillId="0" borderId="19" xfId="0" applyFont="1" applyBorder="1" applyAlignment="1" applyProtection="1">
      <alignment horizontal="left" vertical="center"/>
    </xf>
    <xf numFmtId="0" fontId="6" fillId="0" borderId="21" xfId="0" applyFont="1" applyFill="1" applyBorder="1" applyAlignment="1" applyProtection="1">
      <alignment horizontal="center" shrinkToFit="1"/>
    </xf>
    <xf numFmtId="0" fontId="6" fillId="0" borderId="52" xfId="0" applyFont="1" applyFill="1" applyBorder="1" applyAlignment="1" applyProtection="1">
      <alignment horizontal="center" shrinkToFit="1"/>
    </xf>
    <xf numFmtId="0" fontId="6" fillId="0" borderId="23" xfId="0" applyFont="1" applyFill="1" applyBorder="1" applyAlignment="1" applyProtection="1">
      <alignment horizontal="center" shrinkToFit="1"/>
    </xf>
    <xf numFmtId="0" fontId="6" fillId="0" borderId="21"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22"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52" xfId="0" applyFont="1" applyBorder="1" applyAlignment="1" applyProtection="1">
      <alignment horizontal="center" vertical="center"/>
    </xf>
    <xf numFmtId="0" fontId="6" fillId="0" borderId="53" xfId="0" applyFont="1" applyBorder="1" applyAlignment="1" applyProtection="1">
      <alignment horizontal="center" vertical="center"/>
    </xf>
    <xf numFmtId="49" fontId="6" fillId="0" borderId="0" xfId="0" applyNumberFormat="1" applyFont="1" applyAlignment="1">
      <alignment shrinkToFit="1"/>
    </xf>
    <xf numFmtId="0" fontId="6" fillId="0" borderId="0" xfId="0" applyNumberFormat="1" applyFont="1" applyAlignment="1">
      <alignment shrinkToFit="1"/>
    </xf>
    <xf numFmtId="0" fontId="35" fillId="0" borderId="0" xfId="0" applyFont="1" applyAlignment="1" applyProtection="1">
      <alignment horizontal="center" vertical="center"/>
    </xf>
    <xf numFmtId="177" fontId="37" fillId="10" borderId="0" xfId="1" applyNumberFormat="1" applyFont="1" applyFill="1" applyAlignment="1" applyProtection="1">
      <alignment horizontal="right"/>
    </xf>
    <xf numFmtId="49" fontId="6" fillId="10" borderId="0" xfId="0" applyNumberFormat="1" applyFont="1" applyFill="1" applyAlignment="1" applyProtection="1">
      <alignment horizontal="center" vertical="top" shrinkToFit="1"/>
      <protection locked="0"/>
    </xf>
    <xf numFmtId="177" fontId="7" fillId="10" borderId="0" xfId="0" applyNumberFormat="1" applyFont="1" applyFill="1" applyAlignment="1" applyProtection="1">
      <alignment horizontal="center"/>
      <protection locked="0"/>
    </xf>
    <xf numFmtId="0" fontId="6" fillId="0" borderId="0" xfId="0" applyFont="1" applyAlignment="1" applyProtection="1">
      <alignment vertical="top" wrapText="1"/>
    </xf>
    <xf numFmtId="49" fontId="6" fillId="10" borderId="0" xfId="0" applyNumberFormat="1" applyFont="1" applyFill="1" applyAlignment="1" applyProtection="1">
      <alignment vertical="top" wrapText="1"/>
      <protection locked="0"/>
    </xf>
    <xf numFmtId="177" fontId="7" fillId="0" borderId="0" xfId="0" applyNumberFormat="1" applyFont="1" applyAlignment="1" applyProtection="1">
      <alignment horizontal="right"/>
    </xf>
    <xf numFmtId="177" fontId="7" fillId="10" borderId="0" xfId="0" applyNumberFormat="1" applyFont="1" applyFill="1" applyAlignment="1" applyProtection="1">
      <alignment horizontal="right"/>
      <protection locked="0"/>
    </xf>
    <xf numFmtId="49" fontId="11" fillId="10" borderId="27" xfId="6" applyNumberFormat="1" applyFont="1" applyFill="1" applyBorder="1" applyAlignment="1" applyProtection="1">
      <alignment vertical="center" wrapText="1"/>
      <protection locked="0"/>
    </xf>
    <xf numFmtId="49" fontId="11" fillId="10" borderId="26" xfId="6" applyNumberFormat="1" applyFont="1" applyFill="1" applyBorder="1" applyAlignment="1" applyProtection="1">
      <alignment vertical="center" wrapText="1"/>
      <protection locked="0"/>
    </xf>
    <xf numFmtId="49" fontId="11" fillId="10" borderId="28" xfId="6" applyNumberFormat="1" applyFont="1" applyFill="1" applyBorder="1" applyAlignment="1" applyProtection="1">
      <alignment vertical="center" wrapText="1"/>
      <protection locked="0"/>
    </xf>
    <xf numFmtId="0" fontId="4" fillId="0" borderId="28" xfId="0" applyFont="1" applyBorder="1"/>
    <xf numFmtId="0" fontId="4" fillId="0" borderId="19" xfId="0" applyFont="1" applyBorder="1"/>
    <xf numFmtId="177" fontId="4" fillId="0" borderId="19" xfId="1" applyNumberFormat="1" applyFont="1" applyBorder="1" applyAlignment="1" applyProtection="1"/>
    <xf numFmtId="49" fontId="40" fillId="0" borderId="1" xfId="5" applyNumberFormat="1" applyFont="1" applyBorder="1" applyAlignment="1">
      <alignment horizontal="center" shrinkToFit="1"/>
    </xf>
    <xf numFmtId="0" fontId="40" fillId="0" borderId="1" xfId="5" applyNumberFormat="1" applyFont="1" applyBorder="1" applyAlignment="1">
      <alignment horizontal="center" shrinkToFit="1"/>
    </xf>
    <xf numFmtId="0" fontId="4" fillId="12" borderId="27" xfId="0" applyFont="1" applyFill="1" applyBorder="1" applyAlignment="1">
      <alignment horizontal="center"/>
    </xf>
    <xf numFmtId="0" fontId="4" fillId="12" borderId="26" xfId="0" applyFont="1" applyFill="1" applyBorder="1" applyAlignment="1">
      <alignment horizontal="center"/>
    </xf>
    <xf numFmtId="0" fontId="4" fillId="12" borderId="28" xfId="0" applyFont="1" applyFill="1" applyBorder="1" applyAlignment="1">
      <alignment horizontal="center"/>
    </xf>
    <xf numFmtId="0" fontId="4" fillId="12" borderId="19" xfId="0" applyFont="1" applyFill="1" applyBorder="1" applyAlignment="1">
      <alignment horizontal="center"/>
    </xf>
    <xf numFmtId="0" fontId="6" fillId="0" borderId="54" xfId="0" applyFont="1" applyBorder="1" applyAlignment="1">
      <alignment vertical="center"/>
    </xf>
    <xf numFmtId="180" fontId="6" fillId="10" borderId="21" xfId="0" applyNumberFormat="1" applyFont="1" applyFill="1" applyBorder="1" applyAlignment="1" applyProtection="1">
      <alignment horizontal="center" vertical="center"/>
      <protection locked="0"/>
    </xf>
    <xf numFmtId="180" fontId="6" fillId="10" borderId="22" xfId="0" applyNumberFormat="1" applyFont="1" applyFill="1" applyBorder="1" applyAlignment="1" applyProtection="1">
      <alignment horizontal="center" vertical="center"/>
      <protection locked="0"/>
    </xf>
    <xf numFmtId="180" fontId="6" fillId="10" borderId="52" xfId="0" applyNumberFormat="1" applyFont="1" applyFill="1" applyBorder="1" applyAlignment="1" applyProtection="1">
      <alignment horizontal="center" vertical="center"/>
      <protection locked="0"/>
    </xf>
    <xf numFmtId="180" fontId="6" fillId="10" borderId="23" xfId="0" applyNumberFormat="1" applyFont="1" applyFill="1" applyBorder="1" applyAlignment="1" applyProtection="1">
      <alignment horizontal="center" vertical="center"/>
      <protection locked="0"/>
    </xf>
    <xf numFmtId="180" fontId="6" fillId="10" borderId="1" xfId="0" applyNumberFormat="1" applyFont="1" applyFill="1" applyBorder="1" applyAlignment="1" applyProtection="1">
      <alignment horizontal="center" vertical="center"/>
      <protection locked="0"/>
    </xf>
    <xf numFmtId="180" fontId="6" fillId="10" borderId="53" xfId="0" applyNumberFormat="1" applyFont="1" applyFill="1" applyBorder="1" applyAlignment="1" applyProtection="1">
      <alignment horizontal="center" vertical="center"/>
      <protection locked="0"/>
    </xf>
    <xf numFmtId="0" fontId="6" fillId="10" borderId="25" xfId="0" applyFont="1" applyFill="1" applyBorder="1" applyAlignment="1" applyProtection="1">
      <alignment horizontal="center" vertical="center"/>
      <protection locked="0"/>
    </xf>
    <xf numFmtId="0" fontId="6" fillId="10" borderId="0" xfId="0" applyFont="1" applyFill="1" applyBorder="1" applyAlignment="1" applyProtection="1">
      <alignment horizontal="center" vertical="center"/>
      <protection locked="0"/>
    </xf>
    <xf numFmtId="0" fontId="6" fillId="10" borderId="54" xfId="0" applyFont="1" applyFill="1" applyBorder="1" applyAlignment="1" applyProtection="1">
      <alignment horizontal="center" vertical="center"/>
      <protection locked="0"/>
    </xf>
    <xf numFmtId="0" fontId="7" fillId="0" borderId="19" xfId="0" applyFont="1" applyBorder="1" applyAlignment="1" applyProtection="1">
      <alignment horizontal="center" vertical="center" wrapText="1"/>
    </xf>
    <xf numFmtId="49" fontId="7" fillId="10" borderId="19" xfId="0" applyNumberFormat="1" applyFont="1" applyFill="1" applyBorder="1" applyAlignment="1" applyProtection="1">
      <alignment vertical="center" wrapText="1"/>
      <protection locked="0"/>
    </xf>
    <xf numFmtId="0" fontId="6" fillId="0" borderId="0" xfId="0" applyFont="1" applyAlignment="1" applyProtection="1"/>
    <xf numFmtId="0" fontId="6" fillId="0" borderId="0" xfId="0" applyFont="1" applyAlignment="1" applyProtection="1">
      <alignment horizontal="center"/>
    </xf>
    <xf numFmtId="177" fontId="37" fillId="10" borderId="0" xfId="1" applyNumberFormat="1" applyFont="1" applyFill="1" applyAlignment="1" applyProtection="1">
      <alignment horizontal="right"/>
      <protection locked="0"/>
    </xf>
  </cellXfs>
  <cellStyles count="28">
    <cellStyle name="ハイパーリンク 2" xfId="19" xr:uid="{0AA75189-4CD1-4334-AF24-C5EC9CD04AEF}"/>
    <cellStyle name="桁区切り" xfId="1" builtinId="6"/>
    <cellStyle name="桁区切り 2" xfId="6" xr:uid="{0213659B-3EA5-4447-851D-6EE859D60560}"/>
    <cellStyle name="桁区切り 2 2" xfId="22" xr:uid="{98768C0A-951D-454F-8ED6-356C93DF3FA5}"/>
    <cellStyle name="桁区切り 2 3" xfId="20" xr:uid="{F3ED4A0F-0C2C-4BC5-B7B0-F4A9ECEA2F2F}"/>
    <cellStyle name="桁区切り 3" xfId="8" xr:uid="{F6DB1B8E-9FF9-4E62-A7EB-346400FC38D9}"/>
    <cellStyle name="桁区切り 4" xfId="10" xr:uid="{A0186569-36C8-495E-80A4-D3336DE46116}"/>
    <cellStyle name="桁区切り 5" xfId="12" xr:uid="{0BE0EF1C-27C0-460B-AA10-C713E2D69C29}"/>
    <cellStyle name="桁区切り 6" xfId="3" xr:uid="{41FE3CF5-006F-4452-81BA-537F23393157}"/>
    <cellStyle name="桁区切り 7" xfId="17" xr:uid="{3929383E-54A1-40DD-9599-C3C4F68DF8DA}"/>
    <cellStyle name="標準" xfId="0" builtinId="0"/>
    <cellStyle name="標準 2" xfId="4" xr:uid="{04145B6A-86F5-401A-BA1C-BAE9BECE8993}"/>
    <cellStyle name="標準 2 2" xfId="9" xr:uid="{38A21181-D768-493A-962F-EC2111744BBE}"/>
    <cellStyle name="標準 2 2 2" xfId="23" xr:uid="{0CA828E8-5CFE-4464-B8C1-2C60967096F4}"/>
    <cellStyle name="標準 2 3" xfId="26" xr:uid="{763C9F5D-0F2B-4C81-85D7-132E21A01E21}"/>
    <cellStyle name="標準 3" xfId="5" xr:uid="{89960DF2-5688-42B8-B705-D5185105569D}"/>
    <cellStyle name="標準 3 2" xfId="24" xr:uid="{85E85018-DD42-4AB5-8B57-1247596059F7}"/>
    <cellStyle name="標準 4" xfId="7" xr:uid="{370B706E-6390-4DD4-BD8E-5EB1EC09CA9C}"/>
    <cellStyle name="標準 4 2" xfId="27" xr:uid="{0176F325-99AB-4C3D-9D08-8B05862B1E25}"/>
    <cellStyle name="標準 4 3" xfId="18" xr:uid="{E76A79D2-B18A-488E-AFED-2F0541090249}"/>
    <cellStyle name="標準 5" xfId="11" xr:uid="{C74CEADD-152B-4808-87AD-69FF282E561F}"/>
    <cellStyle name="標準 5 2" xfId="15" xr:uid="{A2B18F22-8537-4E07-88C8-0B3F1E39E02C}"/>
    <cellStyle name="標準 6" xfId="13" xr:uid="{1FB1B206-61B5-4683-A063-D3D81C4ED20D}"/>
    <cellStyle name="標準 6 2" xfId="25" xr:uid="{BBEB419A-19D6-4717-BA12-22074DC61DAD}"/>
    <cellStyle name="標準 7" xfId="14" xr:uid="{DC93D26E-BBA7-484A-8E57-EA82B72B79CB}"/>
    <cellStyle name="標準 7 2" xfId="21" xr:uid="{F8542546-C5ED-4B1F-864E-F7EFB01A3C05}"/>
    <cellStyle name="標準 8" xfId="2" xr:uid="{1AED5E50-2D5B-4BD7-A26A-AFA70AA13081}"/>
    <cellStyle name="標準 9" xfId="16" xr:uid="{E5549BCB-9F49-44B3-86E7-C5E9F19EF68F}"/>
  </cellStyles>
  <dxfs count="0"/>
  <tableStyles count="0" defaultTableStyle="TableStyleMedium2" defaultPivotStyle="PivotStyleLight16"/>
  <colors>
    <mruColors>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emf"/></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10</xdr:col>
      <xdr:colOff>200025</xdr:colOff>
      <xdr:row>0</xdr:row>
      <xdr:rowOff>0</xdr:rowOff>
    </xdr:from>
    <xdr:to>
      <xdr:col>21</xdr:col>
      <xdr:colOff>299085</xdr:colOff>
      <xdr:row>4</xdr:row>
      <xdr:rowOff>381000</xdr:rowOff>
    </xdr:to>
    <xdr:sp macro="" textlink="">
      <xdr:nvSpPr>
        <xdr:cNvPr id="2" name="正方形/長方形 1">
          <a:extLst>
            <a:ext uri="{FF2B5EF4-FFF2-40B4-BE49-F238E27FC236}">
              <a16:creationId xmlns:a16="http://schemas.microsoft.com/office/drawing/2014/main" id="{0459D7AD-E17A-4764-94E2-CDC51D68E927}"/>
            </a:ext>
          </a:extLst>
        </xdr:cNvPr>
        <xdr:cNvSpPr/>
      </xdr:nvSpPr>
      <xdr:spPr>
        <a:xfrm>
          <a:off x="6362700" y="0"/>
          <a:ext cx="7433310" cy="1638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全シート共通</a:t>
          </a:r>
          <a:r>
            <a:rPr kumimoji="1" lang="en-US" altLang="ja-JP" sz="1800" b="1">
              <a:solidFill>
                <a:srgbClr val="FF0000"/>
              </a:solidFill>
            </a:rPr>
            <a:t>】</a:t>
          </a:r>
        </a:p>
        <a:p>
          <a:pPr algn="l"/>
          <a:r>
            <a:rPr kumimoji="1" lang="ja-JP" altLang="en-US" sz="1800" b="1">
              <a:solidFill>
                <a:srgbClr val="FF0000"/>
              </a:solidFill>
            </a:rPr>
            <a:t>桃色の着色セルのみ入力してください。</a:t>
          </a:r>
          <a:endParaRPr kumimoji="1" lang="en-US" altLang="ja-JP" sz="1800" b="1">
            <a:solidFill>
              <a:srgbClr val="FF0000"/>
            </a:solidFill>
          </a:endParaRPr>
        </a:p>
        <a:p>
          <a:pPr algn="l"/>
          <a:r>
            <a:rPr kumimoji="1" lang="ja-JP" altLang="en-US" sz="1800" b="1">
              <a:solidFill>
                <a:srgbClr val="FF0000"/>
              </a:solidFill>
            </a:rPr>
            <a:t>（入力いただくことで、各様式の該当箇所に自動で反映します。）</a:t>
          </a:r>
          <a:endParaRPr kumimoji="1" lang="en-US" altLang="ja-JP" sz="1800" b="1">
            <a:solidFill>
              <a:srgbClr val="FF0000"/>
            </a:solidFill>
          </a:endParaRPr>
        </a:p>
      </xdr:txBody>
    </xdr:sp>
    <xdr:clientData/>
  </xdr:twoCellAnchor>
  <xdr:twoCellAnchor>
    <xdr:from>
      <xdr:col>10</xdr:col>
      <xdr:colOff>371475</xdr:colOff>
      <xdr:row>16</xdr:row>
      <xdr:rowOff>171450</xdr:rowOff>
    </xdr:from>
    <xdr:to>
      <xdr:col>21</xdr:col>
      <xdr:colOff>581025</xdr:colOff>
      <xdr:row>19</xdr:row>
      <xdr:rowOff>285750</xdr:rowOff>
    </xdr:to>
    <xdr:sp macro="" textlink="">
      <xdr:nvSpPr>
        <xdr:cNvPr id="3" name="吹き出し: 四角形 2">
          <a:extLst>
            <a:ext uri="{FF2B5EF4-FFF2-40B4-BE49-F238E27FC236}">
              <a16:creationId xmlns:a16="http://schemas.microsoft.com/office/drawing/2014/main" id="{6AA70F61-0BE3-43A2-98F6-6CD14F7A4D11}"/>
            </a:ext>
          </a:extLst>
        </xdr:cNvPr>
        <xdr:cNvSpPr/>
      </xdr:nvSpPr>
      <xdr:spPr>
        <a:xfrm>
          <a:off x="6534150" y="6753225"/>
          <a:ext cx="7543800" cy="1428750"/>
        </a:xfrm>
        <a:prstGeom prst="wedgeRectCallout">
          <a:avLst>
            <a:gd name="adj1" fmla="val -54420"/>
            <a:gd name="adj2" fmla="val -387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122462</xdr:colOff>
      <xdr:row>7</xdr:row>
      <xdr:rowOff>108856</xdr:rowOff>
    </xdr:from>
    <xdr:to>
      <xdr:col>7</xdr:col>
      <xdr:colOff>958100</xdr:colOff>
      <xdr:row>8</xdr:row>
      <xdr:rowOff>423420</xdr:rowOff>
    </xdr:to>
    <xdr:sp macro="" textlink="">
      <xdr:nvSpPr>
        <xdr:cNvPr id="6" name="吹き出し: 四角形 5">
          <a:extLst>
            <a:ext uri="{FF2B5EF4-FFF2-40B4-BE49-F238E27FC236}">
              <a16:creationId xmlns:a16="http://schemas.microsoft.com/office/drawing/2014/main" id="{9E0D5159-0798-49C6-B48D-E9EEDFDB47D6}"/>
            </a:ext>
          </a:extLst>
        </xdr:cNvPr>
        <xdr:cNvSpPr/>
      </xdr:nvSpPr>
      <xdr:spPr>
        <a:xfrm>
          <a:off x="3320141" y="3850820"/>
          <a:ext cx="6006352" cy="818029"/>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twoCellAnchor>
    <xdr:from>
      <xdr:col>2</xdr:col>
      <xdr:colOff>68037</xdr:colOff>
      <xdr:row>10</xdr:row>
      <xdr:rowOff>40822</xdr:rowOff>
    </xdr:from>
    <xdr:to>
      <xdr:col>7</xdr:col>
      <xdr:colOff>903675</xdr:colOff>
      <xdr:row>11</xdr:row>
      <xdr:rowOff>355387</xdr:rowOff>
    </xdr:to>
    <xdr:sp macro="" textlink="">
      <xdr:nvSpPr>
        <xdr:cNvPr id="7" name="吹き出し: 四角形 6">
          <a:extLst>
            <a:ext uri="{FF2B5EF4-FFF2-40B4-BE49-F238E27FC236}">
              <a16:creationId xmlns:a16="http://schemas.microsoft.com/office/drawing/2014/main" id="{9CDE8A1F-ADB1-4CFD-9AD6-6CBA008BCBDB}"/>
            </a:ext>
          </a:extLst>
        </xdr:cNvPr>
        <xdr:cNvSpPr/>
      </xdr:nvSpPr>
      <xdr:spPr>
        <a:xfrm>
          <a:off x="3265716" y="5293179"/>
          <a:ext cx="6006352" cy="818029"/>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238125</xdr:colOff>
      <xdr:row>8</xdr:row>
      <xdr:rowOff>38100</xdr:rowOff>
    </xdr:from>
    <xdr:to>
      <xdr:col>7</xdr:col>
      <xdr:colOff>729502</xdr:colOff>
      <xdr:row>9</xdr:row>
      <xdr:rowOff>476250</xdr:rowOff>
    </xdr:to>
    <xdr:sp macro="" textlink="">
      <xdr:nvSpPr>
        <xdr:cNvPr id="8" name="吹き出し: 四角形 7">
          <a:extLst>
            <a:ext uri="{FF2B5EF4-FFF2-40B4-BE49-F238E27FC236}">
              <a16:creationId xmlns:a16="http://schemas.microsoft.com/office/drawing/2014/main" id="{2EE60E24-C627-418B-A915-AE462E211851}"/>
            </a:ext>
          </a:extLst>
        </xdr:cNvPr>
        <xdr:cNvSpPr/>
      </xdr:nvSpPr>
      <xdr:spPr>
        <a:xfrm>
          <a:off x="6581775" y="1943100"/>
          <a:ext cx="6006352" cy="990600"/>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twoCellAnchor>
    <xdr:from>
      <xdr:col>4</xdr:col>
      <xdr:colOff>133350</xdr:colOff>
      <xdr:row>11</xdr:row>
      <xdr:rowOff>38100</xdr:rowOff>
    </xdr:from>
    <xdr:to>
      <xdr:col>7</xdr:col>
      <xdr:colOff>624727</xdr:colOff>
      <xdr:row>13</xdr:row>
      <xdr:rowOff>495300</xdr:rowOff>
    </xdr:to>
    <xdr:sp macro="" textlink="">
      <xdr:nvSpPr>
        <xdr:cNvPr id="9" name="吹き出し: 四角形 8">
          <a:extLst>
            <a:ext uri="{FF2B5EF4-FFF2-40B4-BE49-F238E27FC236}">
              <a16:creationId xmlns:a16="http://schemas.microsoft.com/office/drawing/2014/main" id="{CFDE2CA8-704F-4C74-A186-D044635F6D63}"/>
            </a:ext>
          </a:extLst>
        </xdr:cNvPr>
        <xdr:cNvSpPr/>
      </xdr:nvSpPr>
      <xdr:spPr>
        <a:xfrm>
          <a:off x="6477000" y="3600450"/>
          <a:ext cx="6006352" cy="1562100"/>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11206</xdr:colOff>
      <xdr:row>21</xdr:row>
      <xdr:rowOff>235322</xdr:rowOff>
    </xdr:from>
    <xdr:to>
      <xdr:col>6</xdr:col>
      <xdr:colOff>138281</xdr:colOff>
      <xdr:row>28</xdr:row>
      <xdr:rowOff>201705</xdr:rowOff>
    </xdr:to>
    <xdr:sp macro="" textlink="">
      <xdr:nvSpPr>
        <xdr:cNvPr id="2" name="正方形/長方形 1">
          <a:extLst>
            <a:ext uri="{FF2B5EF4-FFF2-40B4-BE49-F238E27FC236}">
              <a16:creationId xmlns:a16="http://schemas.microsoft.com/office/drawing/2014/main" id="{2CCE5F60-C564-4329-9EE3-32C141EFEA27}"/>
            </a:ext>
          </a:extLst>
        </xdr:cNvPr>
        <xdr:cNvSpPr/>
      </xdr:nvSpPr>
      <xdr:spPr>
        <a:xfrm>
          <a:off x="11206" y="6140822"/>
          <a:ext cx="8480500" cy="1633258"/>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rPr>
            <a:t>・診療・検査医療機関に携わる医師や看護師等の使用分が対象です。入院患者への対応や一般外来で使用するものと区別してください。</a:t>
          </a:r>
          <a:br>
            <a:rPr kumimoji="1" lang="en-US" altLang="ja-JP" sz="1400" b="1">
              <a:solidFill>
                <a:srgbClr val="FF0000"/>
              </a:solidFill>
            </a:rPr>
          </a:br>
          <a:r>
            <a:rPr kumimoji="1" lang="ja-JP" altLang="en-US" sz="1400" b="1">
              <a:solidFill>
                <a:srgbClr val="FF0000"/>
              </a:solidFill>
            </a:rPr>
            <a:t>・補助対象期間の終了間際に納品されたものについて、使用実績等を踏まえたうえで、補助対象として認められないことがあります。</a:t>
          </a:r>
          <a:br>
            <a:rPr kumimoji="1" lang="en-US" altLang="ja-JP" sz="1400" b="1">
              <a:solidFill>
                <a:srgbClr val="FF0000"/>
              </a:solidFill>
            </a:rPr>
          </a:br>
          <a:r>
            <a:rPr kumimoji="1" lang="ja-JP" altLang="en-US" sz="1400" b="1">
              <a:solidFill>
                <a:srgbClr val="FF0000"/>
              </a:solidFill>
            </a:rPr>
            <a:t>・個人防護具の計算シートに基づき算出された枚数等を補助対象とします。</a:t>
          </a:r>
          <a:endParaRPr kumimoji="1" lang="en-US" altLang="ja-JP" sz="1400" b="1">
            <a:solidFill>
              <a:srgbClr val="FF0000"/>
            </a:solidFill>
          </a:endParaRPr>
        </a:p>
      </xdr:txBody>
    </xdr:sp>
    <xdr:clientData/>
  </xdr:twoCellAnchor>
  <xdr:twoCellAnchor editAs="oneCell">
    <xdr:from>
      <xdr:col>8</xdr:col>
      <xdr:colOff>333375</xdr:colOff>
      <xdr:row>0</xdr:row>
      <xdr:rowOff>0</xdr:rowOff>
    </xdr:from>
    <xdr:to>
      <xdr:col>21</xdr:col>
      <xdr:colOff>19050</xdr:colOff>
      <xdr:row>17</xdr:row>
      <xdr:rowOff>251838</xdr:rowOff>
    </xdr:to>
    <xdr:pic>
      <xdr:nvPicPr>
        <xdr:cNvPr id="3" name="図 2">
          <a:extLst>
            <a:ext uri="{FF2B5EF4-FFF2-40B4-BE49-F238E27FC236}">
              <a16:creationId xmlns:a16="http://schemas.microsoft.com/office/drawing/2014/main" id="{6E5C3A94-9E17-43EB-8CF0-F618238E0A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01275" y="0"/>
          <a:ext cx="7915275" cy="4747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286870</xdr:colOff>
      <xdr:row>0</xdr:row>
      <xdr:rowOff>0</xdr:rowOff>
    </xdr:from>
    <xdr:to>
      <xdr:col>11</xdr:col>
      <xdr:colOff>560295</xdr:colOff>
      <xdr:row>2</xdr:row>
      <xdr:rowOff>216834</xdr:rowOff>
    </xdr:to>
    <xdr:sp macro="" textlink="">
      <xdr:nvSpPr>
        <xdr:cNvPr id="4" name="テキスト ボックス 3">
          <a:extLst>
            <a:ext uri="{FF2B5EF4-FFF2-40B4-BE49-F238E27FC236}">
              <a16:creationId xmlns:a16="http://schemas.microsoft.com/office/drawing/2014/main" id="{4307CE53-456E-46FB-9EE4-3E9D90500C88}"/>
            </a:ext>
          </a:extLst>
        </xdr:cNvPr>
        <xdr:cNvSpPr txBox="1"/>
      </xdr:nvSpPr>
      <xdr:spPr>
        <a:xfrm>
          <a:off x="10154770" y="0"/>
          <a:ext cx="1645025" cy="702609"/>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記入例</a:t>
          </a:r>
        </a:p>
      </xdr:txBody>
    </xdr:sp>
    <xdr:clientData/>
  </xdr:twoCellAnchor>
  <xdr:twoCellAnchor>
    <xdr:from>
      <xdr:col>11</xdr:col>
      <xdr:colOff>87965</xdr:colOff>
      <xdr:row>16</xdr:row>
      <xdr:rowOff>342900</xdr:rowOff>
    </xdr:from>
    <xdr:to>
      <xdr:col>15</xdr:col>
      <xdr:colOff>420781</xdr:colOff>
      <xdr:row>18</xdr:row>
      <xdr:rowOff>238125</xdr:rowOff>
    </xdr:to>
    <xdr:sp macro="" textlink="">
      <xdr:nvSpPr>
        <xdr:cNvPr id="5" name="吹き出し: 四角形 4">
          <a:extLst>
            <a:ext uri="{FF2B5EF4-FFF2-40B4-BE49-F238E27FC236}">
              <a16:creationId xmlns:a16="http://schemas.microsoft.com/office/drawing/2014/main" id="{91685A1C-1551-4DC3-99D8-CD2E5C6F437B}"/>
            </a:ext>
          </a:extLst>
        </xdr:cNvPr>
        <xdr:cNvSpPr/>
      </xdr:nvSpPr>
      <xdr:spPr>
        <a:xfrm>
          <a:off x="11327465" y="4486275"/>
          <a:ext cx="3076016" cy="600075"/>
        </a:xfrm>
        <a:prstGeom prst="wedgeRectCallout">
          <a:avLst>
            <a:gd name="adj1" fmla="val 2139"/>
            <a:gd name="adj2" fmla="val -11501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別紙３－２（新規）附表（個人防護具積算）にご入力いただくと、反映されます</a:t>
          </a:r>
          <a:endParaRPr kumimoji="1" lang="en-US" altLang="ja-JP" sz="1050" b="1">
            <a:solidFill>
              <a:srgbClr val="FF0000"/>
            </a:solidFill>
          </a:endParaRPr>
        </a:p>
      </xdr:txBody>
    </xdr:sp>
    <xdr:clientData/>
  </xdr:twoCellAnchor>
  <xdr:twoCellAnchor>
    <xdr:from>
      <xdr:col>18</xdr:col>
      <xdr:colOff>551239</xdr:colOff>
      <xdr:row>9</xdr:row>
      <xdr:rowOff>169305</xdr:rowOff>
    </xdr:from>
    <xdr:to>
      <xdr:col>19</xdr:col>
      <xdr:colOff>37279</xdr:colOff>
      <xdr:row>10</xdr:row>
      <xdr:rowOff>221799</xdr:rowOff>
    </xdr:to>
    <xdr:sp macro="" textlink="">
      <xdr:nvSpPr>
        <xdr:cNvPr id="6" name="直角三角形 5">
          <a:extLst>
            <a:ext uri="{FF2B5EF4-FFF2-40B4-BE49-F238E27FC236}">
              <a16:creationId xmlns:a16="http://schemas.microsoft.com/office/drawing/2014/main" id="{9B9882A9-8115-46EF-8831-F43525E65283}"/>
            </a:ext>
          </a:extLst>
        </xdr:cNvPr>
        <xdr:cNvSpPr/>
      </xdr:nvSpPr>
      <xdr:spPr>
        <a:xfrm rot="11104212">
          <a:off x="16591339" y="1264680"/>
          <a:ext cx="171840" cy="404919"/>
        </a:xfrm>
        <a:prstGeom prst="rtTriangle">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190500</xdr:colOff>
      <xdr:row>3</xdr:row>
      <xdr:rowOff>28576</xdr:rowOff>
    </xdr:from>
    <xdr:to>
      <xdr:col>20</xdr:col>
      <xdr:colOff>523316</xdr:colOff>
      <xdr:row>9</xdr:row>
      <xdr:rowOff>238126</xdr:rowOff>
    </xdr:to>
    <xdr:sp macro="" textlink="">
      <xdr:nvSpPr>
        <xdr:cNvPr id="7" name="吹き出し: 四角形 6">
          <a:extLst>
            <a:ext uri="{FF2B5EF4-FFF2-40B4-BE49-F238E27FC236}">
              <a16:creationId xmlns:a16="http://schemas.microsoft.com/office/drawing/2014/main" id="{B2C00D6E-AE2B-4065-B478-33545BF292D7}"/>
            </a:ext>
          </a:extLst>
        </xdr:cNvPr>
        <xdr:cNvSpPr/>
      </xdr:nvSpPr>
      <xdr:spPr>
        <a:xfrm>
          <a:off x="14859000" y="762001"/>
          <a:ext cx="3076016" cy="571500"/>
        </a:xfrm>
        <a:prstGeom prst="wedgeRectCallout">
          <a:avLst>
            <a:gd name="adj1" fmla="val -63507"/>
            <a:gd name="adj2" fmla="val -1964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「個人防護具使用実績」に記入いただくと、自動計算され、反映されます。</a:t>
          </a:r>
          <a:endParaRPr kumimoji="1" lang="en-US" altLang="ja-JP" sz="1050" b="1">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158750</xdr:colOff>
      <xdr:row>10</xdr:row>
      <xdr:rowOff>15875</xdr:rowOff>
    </xdr:from>
    <xdr:to>
      <xdr:col>23</xdr:col>
      <xdr:colOff>549275</xdr:colOff>
      <xdr:row>12</xdr:row>
      <xdr:rowOff>174625</xdr:rowOff>
    </xdr:to>
    <xdr:sp macro="" textlink="">
      <xdr:nvSpPr>
        <xdr:cNvPr id="2" name="正方形/長方形 1">
          <a:extLst>
            <a:ext uri="{FF2B5EF4-FFF2-40B4-BE49-F238E27FC236}">
              <a16:creationId xmlns:a16="http://schemas.microsoft.com/office/drawing/2014/main" id="{C34D881F-66B7-425D-A927-E191DEC69504}"/>
            </a:ext>
          </a:extLst>
        </xdr:cNvPr>
        <xdr:cNvSpPr/>
      </xdr:nvSpPr>
      <xdr:spPr>
        <a:xfrm>
          <a:off x="7286625" y="2667000"/>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21</xdr:col>
      <xdr:colOff>347383</xdr:colOff>
      <xdr:row>18</xdr:row>
      <xdr:rowOff>44823</xdr:rowOff>
    </xdr:from>
    <xdr:to>
      <xdr:col>30</xdr:col>
      <xdr:colOff>89647</xdr:colOff>
      <xdr:row>20</xdr:row>
      <xdr:rowOff>33617</xdr:rowOff>
    </xdr:to>
    <xdr:sp macro="" textlink="">
      <xdr:nvSpPr>
        <xdr:cNvPr id="3" name="吹き出し: 四角形 2">
          <a:extLst>
            <a:ext uri="{FF2B5EF4-FFF2-40B4-BE49-F238E27FC236}">
              <a16:creationId xmlns:a16="http://schemas.microsoft.com/office/drawing/2014/main" id="{7DD4FEA9-F2AC-458D-9040-FEBFCC0FFCD7}"/>
            </a:ext>
          </a:extLst>
        </xdr:cNvPr>
        <xdr:cNvSpPr/>
      </xdr:nvSpPr>
      <xdr:spPr>
        <a:xfrm>
          <a:off x="7642412" y="4482352"/>
          <a:ext cx="5894294"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診療実績がない場合、補助金の返還が必要となります。</a:t>
          </a:r>
        </a:p>
      </xdr:txBody>
    </xdr:sp>
    <xdr:clientData/>
  </xdr:twoCellAnchor>
  <xdr:twoCellAnchor>
    <xdr:from>
      <xdr:col>21</xdr:col>
      <xdr:colOff>224117</xdr:colOff>
      <xdr:row>23</xdr:row>
      <xdr:rowOff>33617</xdr:rowOff>
    </xdr:from>
    <xdr:to>
      <xdr:col>28</xdr:col>
      <xdr:colOff>324970</xdr:colOff>
      <xdr:row>25</xdr:row>
      <xdr:rowOff>56028</xdr:rowOff>
    </xdr:to>
    <xdr:sp macro="" textlink="">
      <xdr:nvSpPr>
        <xdr:cNvPr id="4" name="吹き出し: 四角形 3">
          <a:extLst>
            <a:ext uri="{FF2B5EF4-FFF2-40B4-BE49-F238E27FC236}">
              <a16:creationId xmlns:a16="http://schemas.microsoft.com/office/drawing/2014/main" id="{71361A14-56A5-416D-AE74-0C3AD854824F}"/>
            </a:ext>
          </a:extLst>
        </xdr:cNvPr>
        <xdr:cNvSpPr/>
      </xdr:nvSpPr>
      <xdr:spPr>
        <a:xfrm>
          <a:off x="7519146" y="5703793"/>
          <a:ext cx="4885765"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診療実績は</a:t>
          </a:r>
          <a:r>
            <a:rPr kumimoji="1" lang="en-US" altLang="ja-JP" sz="1600" b="1">
              <a:solidFill>
                <a:srgbClr val="FF0000"/>
              </a:solidFill>
              <a:latin typeface="+mn-ea"/>
              <a:ea typeface="+mn-ea"/>
            </a:rPr>
            <a:t>G-MIS</a:t>
          </a:r>
          <a:r>
            <a:rPr kumimoji="1" lang="ja-JP" altLang="en-US" sz="1600" b="1">
              <a:solidFill>
                <a:srgbClr val="FF0000"/>
              </a:solidFill>
              <a:latin typeface="+mn-ea"/>
              <a:ea typeface="+mn-ea"/>
            </a:rPr>
            <a:t>の入力実績を県で確認します。</a:t>
          </a:r>
        </a:p>
      </xdr:txBody>
    </xdr:sp>
    <xdr:clientData/>
  </xdr:twoCellAnchor>
  <xdr:twoCellAnchor editAs="oneCell">
    <xdr:from>
      <xdr:col>31</xdr:col>
      <xdr:colOff>257734</xdr:colOff>
      <xdr:row>0</xdr:row>
      <xdr:rowOff>201706</xdr:rowOff>
    </xdr:from>
    <xdr:to>
      <xdr:col>40</xdr:col>
      <xdr:colOff>560293</xdr:colOff>
      <xdr:row>22</xdr:row>
      <xdr:rowOff>235325</xdr:rowOff>
    </xdr:to>
    <xdr:pic>
      <xdr:nvPicPr>
        <xdr:cNvPr id="5" name="図 4">
          <a:extLst>
            <a:ext uri="{FF2B5EF4-FFF2-40B4-BE49-F238E27FC236}">
              <a16:creationId xmlns:a16="http://schemas.microsoft.com/office/drawing/2014/main" id="{42158E18-2BD6-40EB-A50C-D4824224C49D}"/>
            </a:ext>
          </a:extLst>
        </xdr:cNvPr>
        <xdr:cNvPicPr>
          <a:picLocks noChangeAspect="1"/>
        </xdr:cNvPicPr>
      </xdr:nvPicPr>
      <xdr:blipFill rotWithShape="1">
        <a:blip xmlns:r="http://schemas.openxmlformats.org/officeDocument/2006/relationships" r:embed="rId1"/>
        <a:srcRect l="13237" t="9806" r="51465" b="37138"/>
        <a:stretch/>
      </xdr:blipFill>
      <xdr:spPr>
        <a:xfrm>
          <a:off x="14388352" y="201706"/>
          <a:ext cx="6454588" cy="5457266"/>
        </a:xfrm>
        <a:prstGeom prst="rect">
          <a:avLst/>
        </a:prstGeom>
      </xdr:spPr>
    </xdr:pic>
    <xdr:clientData/>
  </xdr:twoCellAnchor>
  <xdr:twoCellAnchor>
    <xdr:from>
      <xdr:col>31</xdr:col>
      <xdr:colOff>425821</xdr:colOff>
      <xdr:row>15</xdr:row>
      <xdr:rowOff>56030</xdr:rowOff>
    </xdr:from>
    <xdr:to>
      <xdr:col>36</xdr:col>
      <xdr:colOff>504262</xdr:colOff>
      <xdr:row>16</xdr:row>
      <xdr:rowOff>235324</xdr:rowOff>
    </xdr:to>
    <xdr:sp macro="" textlink="">
      <xdr:nvSpPr>
        <xdr:cNvPr id="6" name="フレーム 5">
          <a:extLst>
            <a:ext uri="{FF2B5EF4-FFF2-40B4-BE49-F238E27FC236}">
              <a16:creationId xmlns:a16="http://schemas.microsoft.com/office/drawing/2014/main" id="{245673E4-72DD-4EF5-9F06-D3F8F029B112}"/>
            </a:ext>
          </a:extLst>
        </xdr:cNvPr>
        <xdr:cNvSpPr/>
      </xdr:nvSpPr>
      <xdr:spPr>
        <a:xfrm>
          <a:off x="14556439" y="3753971"/>
          <a:ext cx="3496235" cy="425824"/>
        </a:xfrm>
        <a:prstGeom prst="frame">
          <a:avLst>
            <a:gd name="adj1" fmla="val 2039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25</xdr:col>
      <xdr:colOff>171450</xdr:colOff>
      <xdr:row>35</xdr:row>
      <xdr:rowOff>142875</xdr:rowOff>
    </xdr:from>
    <xdr:to>
      <xdr:col>49</xdr:col>
      <xdr:colOff>85725</xdr:colOff>
      <xdr:row>41</xdr:row>
      <xdr:rowOff>85725</xdr:rowOff>
    </xdr:to>
    <xdr:sp macro="" textlink="">
      <xdr:nvSpPr>
        <xdr:cNvPr id="2" name="吹き出し: 四角形 1">
          <a:extLst>
            <a:ext uri="{FF2B5EF4-FFF2-40B4-BE49-F238E27FC236}">
              <a16:creationId xmlns:a16="http://schemas.microsoft.com/office/drawing/2014/main" id="{3AB6E48A-FE22-4C14-8B44-B96F0C8AACEE}"/>
            </a:ext>
          </a:extLst>
        </xdr:cNvPr>
        <xdr:cNvSpPr/>
      </xdr:nvSpPr>
      <xdr:spPr>
        <a:xfrm>
          <a:off x="6600825" y="8505825"/>
          <a:ext cx="6086475" cy="1428750"/>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twoCellAnchor>
    <xdr:from>
      <xdr:col>24</xdr:col>
      <xdr:colOff>114300</xdr:colOff>
      <xdr:row>7</xdr:row>
      <xdr:rowOff>161925</xdr:rowOff>
    </xdr:from>
    <xdr:to>
      <xdr:col>39</xdr:col>
      <xdr:colOff>85725</xdr:colOff>
      <xdr:row>9</xdr:row>
      <xdr:rowOff>152400</xdr:rowOff>
    </xdr:to>
    <xdr:sp macro="" textlink="">
      <xdr:nvSpPr>
        <xdr:cNvPr id="3" name="吹き出し: 四角形 2">
          <a:extLst>
            <a:ext uri="{FF2B5EF4-FFF2-40B4-BE49-F238E27FC236}">
              <a16:creationId xmlns:a16="http://schemas.microsoft.com/office/drawing/2014/main" id="{8A9C08FA-820F-42D6-87D1-961FBE23818D}"/>
            </a:ext>
          </a:extLst>
        </xdr:cNvPr>
        <xdr:cNvSpPr/>
      </xdr:nvSpPr>
      <xdr:spPr>
        <a:xfrm>
          <a:off x="6286500" y="1828800"/>
          <a:ext cx="3829050" cy="485775"/>
        </a:xfrm>
        <a:prstGeom prst="wedgeRectCallout">
          <a:avLst>
            <a:gd name="adj1" fmla="val -59804"/>
            <a:gd name="adj2" fmla="val -22781"/>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latin typeface="+mn-ea"/>
              <a:ea typeface="+mn-ea"/>
            </a:rPr>
            <a:t>記載不要です。</a:t>
          </a:r>
        </a:p>
      </xdr:txBody>
    </xdr:sp>
    <xdr:clientData/>
  </xdr:twoCellAnchor>
  <xdr:twoCellAnchor>
    <xdr:from>
      <xdr:col>23</xdr:col>
      <xdr:colOff>142875</xdr:colOff>
      <xdr:row>0</xdr:row>
      <xdr:rowOff>57150</xdr:rowOff>
    </xdr:from>
    <xdr:to>
      <xdr:col>51</xdr:col>
      <xdr:colOff>0</xdr:colOff>
      <xdr:row>3</xdr:row>
      <xdr:rowOff>47625</xdr:rowOff>
    </xdr:to>
    <xdr:sp macro="" textlink="">
      <xdr:nvSpPr>
        <xdr:cNvPr id="5" name="正方形/長方形 4">
          <a:extLst>
            <a:ext uri="{FF2B5EF4-FFF2-40B4-BE49-F238E27FC236}">
              <a16:creationId xmlns:a16="http://schemas.microsoft.com/office/drawing/2014/main" id="{37DBE57B-B7A9-409A-AE83-D5D59AC00B7A}"/>
            </a:ext>
          </a:extLst>
        </xdr:cNvPr>
        <xdr:cNvSpPr/>
      </xdr:nvSpPr>
      <xdr:spPr>
        <a:xfrm>
          <a:off x="6057900" y="57150"/>
          <a:ext cx="7058025" cy="65722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24</xdr:col>
      <xdr:colOff>114300</xdr:colOff>
      <xdr:row>1</xdr:row>
      <xdr:rowOff>95250</xdr:rowOff>
    </xdr:from>
    <xdr:to>
      <xdr:col>41</xdr:col>
      <xdr:colOff>228600</xdr:colOff>
      <xdr:row>2</xdr:row>
      <xdr:rowOff>171450</xdr:rowOff>
    </xdr:to>
    <xdr:sp macro="" textlink="">
      <xdr:nvSpPr>
        <xdr:cNvPr id="2" name="吹き出し: 四角形 1">
          <a:extLst>
            <a:ext uri="{FF2B5EF4-FFF2-40B4-BE49-F238E27FC236}">
              <a16:creationId xmlns:a16="http://schemas.microsoft.com/office/drawing/2014/main" id="{BE5C7904-9E3C-49A9-AAB0-D5D417A0086D}"/>
            </a:ext>
          </a:extLst>
        </xdr:cNvPr>
        <xdr:cNvSpPr/>
      </xdr:nvSpPr>
      <xdr:spPr>
        <a:xfrm>
          <a:off x="6286500" y="34290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228600</xdr:colOff>
      <xdr:row>3</xdr:row>
      <xdr:rowOff>238125</xdr:rowOff>
    </xdr:from>
    <xdr:to>
      <xdr:col>33</xdr:col>
      <xdr:colOff>28575</xdr:colOff>
      <xdr:row>5</xdr:row>
      <xdr:rowOff>209550</xdr:rowOff>
    </xdr:to>
    <xdr:sp macro="" textlink="">
      <xdr:nvSpPr>
        <xdr:cNvPr id="3" name="吹き出し: 四角形 2">
          <a:extLst>
            <a:ext uri="{FF2B5EF4-FFF2-40B4-BE49-F238E27FC236}">
              <a16:creationId xmlns:a16="http://schemas.microsoft.com/office/drawing/2014/main" id="{B2EE403F-09C2-4C50-A057-D5AE8C15FD79}"/>
            </a:ext>
          </a:extLst>
        </xdr:cNvPr>
        <xdr:cNvSpPr/>
      </xdr:nvSpPr>
      <xdr:spPr>
        <a:xfrm>
          <a:off x="6143625" y="981075"/>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76200</xdr:colOff>
      <xdr:row>15</xdr:row>
      <xdr:rowOff>76200</xdr:rowOff>
    </xdr:from>
    <xdr:to>
      <xdr:col>39</xdr:col>
      <xdr:colOff>47625</xdr:colOff>
      <xdr:row>20</xdr:row>
      <xdr:rowOff>123825</xdr:rowOff>
    </xdr:to>
    <xdr:sp macro="" textlink="">
      <xdr:nvSpPr>
        <xdr:cNvPr id="4" name="吹き出し: 四角形 3">
          <a:extLst>
            <a:ext uri="{FF2B5EF4-FFF2-40B4-BE49-F238E27FC236}">
              <a16:creationId xmlns:a16="http://schemas.microsoft.com/office/drawing/2014/main" id="{0018AEAD-3892-4BB1-A2AA-164800536372}"/>
            </a:ext>
          </a:extLst>
        </xdr:cNvPr>
        <xdr:cNvSpPr/>
      </xdr:nvSpPr>
      <xdr:spPr>
        <a:xfrm>
          <a:off x="6248400" y="3790950"/>
          <a:ext cx="3829050" cy="1285875"/>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a:t>
          </a:r>
          <a:r>
            <a:rPr kumimoji="1" lang="ja-JP" altLang="en-US" sz="1800" b="1" u="sng">
              <a:solidFill>
                <a:srgbClr val="FF0000"/>
              </a:solidFill>
              <a:latin typeface="+mn-ea"/>
              <a:ea typeface="+mn-ea"/>
            </a:rPr>
            <a:t>交付額確定通知書に記載の文書番号</a:t>
          </a:r>
          <a:r>
            <a:rPr kumimoji="1" lang="ja-JP" altLang="en-US" sz="1800" b="1">
              <a:solidFill>
                <a:srgbClr val="FF0000"/>
              </a:solidFill>
              <a:latin typeface="+mn-ea"/>
              <a:ea typeface="+mn-ea"/>
            </a:rPr>
            <a:t>を記載してください。</a:t>
          </a:r>
        </a:p>
      </xdr:txBody>
    </xdr:sp>
    <xdr:clientData/>
  </xdr:twoCellAnchor>
  <xdr:twoCellAnchor>
    <xdr:from>
      <xdr:col>24</xdr:col>
      <xdr:colOff>152400</xdr:colOff>
      <xdr:row>24</xdr:row>
      <xdr:rowOff>123825</xdr:rowOff>
    </xdr:from>
    <xdr:to>
      <xdr:col>39</xdr:col>
      <xdr:colOff>123825</xdr:colOff>
      <xdr:row>30</xdr:row>
      <xdr:rowOff>38100</xdr:rowOff>
    </xdr:to>
    <xdr:sp macro="" textlink="">
      <xdr:nvSpPr>
        <xdr:cNvPr id="5" name="吹き出し: 四角形 4">
          <a:extLst>
            <a:ext uri="{FF2B5EF4-FFF2-40B4-BE49-F238E27FC236}">
              <a16:creationId xmlns:a16="http://schemas.microsoft.com/office/drawing/2014/main" id="{CA0F32C1-5D7C-432B-B7DC-5659CFCEA4B2}"/>
            </a:ext>
          </a:extLst>
        </xdr:cNvPr>
        <xdr:cNvSpPr/>
      </xdr:nvSpPr>
      <xdr:spPr>
        <a:xfrm>
          <a:off x="6324600" y="6010275"/>
          <a:ext cx="3829050" cy="1285875"/>
        </a:xfrm>
        <a:prstGeom prst="wedgeRectCallout">
          <a:avLst>
            <a:gd name="adj1" fmla="val -60053"/>
            <a:gd name="adj2" fmla="val 1582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県からの交付額確定通知書に記載された金額を記載してください。</a:t>
          </a:r>
        </a:p>
        <a:p>
          <a:pPr algn="l"/>
          <a:endParaRPr kumimoji="1" lang="ja-JP" altLang="en-US" sz="1800" b="1">
            <a:solidFill>
              <a:srgbClr val="FF0000"/>
            </a:solidFill>
            <a:latin typeface="+mn-ea"/>
            <a:ea typeface="+mn-ea"/>
          </a:endParaRPr>
        </a:p>
      </xdr:txBody>
    </xdr:sp>
    <xdr:clientData/>
  </xdr:twoCellAnchor>
  <xdr:twoCellAnchor>
    <xdr:from>
      <xdr:col>0</xdr:col>
      <xdr:colOff>0</xdr:colOff>
      <xdr:row>7</xdr:row>
      <xdr:rowOff>19050</xdr:rowOff>
    </xdr:from>
    <xdr:to>
      <xdr:col>22</xdr:col>
      <xdr:colOff>228600</xdr:colOff>
      <xdr:row>17</xdr:row>
      <xdr:rowOff>209550</xdr:rowOff>
    </xdr:to>
    <xdr:sp macro="" textlink="">
      <xdr:nvSpPr>
        <xdr:cNvPr id="6" name="正方形/長方形 5">
          <a:extLst>
            <a:ext uri="{FF2B5EF4-FFF2-40B4-BE49-F238E27FC236}">
              <a16:creationId xmlns:a16="http://schemas.microsoft.com/office/drawing/2014/main" id="{EB611CEA-D177-4E07-8BC5-0FBB2C97E149}"/>
            </a:ext>
          </a:extLst>
        </xdr:cNvPr>
        <xdr:cNvSpPr/>
      </xdr:nvSpPr>
      <xdr:spPr>
        <a:xfrm>
          <a:off x="0" y="1752600"/>
          <a:ext cx="5886450" cy="26670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rPr>
            <a:t>※</a:t>
          </a:r>
          <a:r>
            <a:rPr kumimoji="1" lang="ja-JP" altLang="en-US" sz="1600" b="1">
              <a:solidFill>
                <a:srgbClr val="FF0000"/>
              </a:solidFill>
            </a:rPr>
            <a:t>補助金の交付を受けられた方は、税務署への消費税等の</a:t>
          </a:r>
          <a:br>
            <a:rPr kumimoji="1" lang="en-US" altLang="ja-JP" sz="1600" b="1">
              <a:solidFill>
                <a:srgbClr val="FF0000"/>
              </a:solidFill>
            </a:rPr>
          </a:br>
          <a:r>
            <a:rPr kumimoji="1" lang="ja-JP" altLang="en-US" sz="1600" b="1">
              <a:solidFill>
                <a:srgbClr val="FF0000"/>
              </a:solidFill>
            </a:rPr>
            <a:t>　確定申告の後、「様式第７号（消費税等仕入控除税額報告</a:t>
          </a:r>
          <a:br>
            <a:rPr kumimoji="1" lang="en-US" altLang="ja-JP" sz="1600" b="1">
              <a:solidFill>
                <a:srgbClr val="FF0000"/>
              </a:solidFill>
            </a:rPr>
          </a:br>
          <a:r>
            <a:rPr kumimoji="1" lang="ja-JP" altLang="en-US" sz="1600" b="1">
              <a:solidFill>
                <a:srgbClr val="FF0000"/>
              </a:solidFill>
            </a:rPr>
            <a:t>　書）」の提出が義務づけられています。</a:t>
          </a:r>
          <a:br>
            <a:rPr kumimoji="1" lang="en-US" altLang="ja-JP" sz="1600" b="1">
              <a:solidFill>
                <a:srgbClr val="FF0000"/>
              </a:solidFill>
            </a:rPr>
          </a:br>
          <a:br>
            <a:rPr kumimoji="1" lang="en-US" altLang="ja-JP" sz="1600" b="1">
              <a:solidFill>
                <a:srgbClr val="FF0000"/>
              </a:solidFill>
            </a:rPr>
          </a:br>
          <a:r>
            <a:rPr kumimoji="1" lang="en-US" altLang="ja-JP" sz="1600" b="1">
              <a:solidFill>
                <a:srgbClr val="FF0000"/>
              </a:solidFill>
            </a:rPr>
            <a:t>※</a:t>
          </a:r>
          <a:r>
            <a:rPr kumimoji="1" lang="ja-JP" altLang="en-US" sz="1600" b="1">
              <a:solidFill>
                <a:srgbClr val="FF0000"/>
              </a:solidFill>
            </a:rPr>
            <a:t>詳細については、県ホームページ（</a:t>
          </a:r>
          <a:r>
            <a:rPr kumimoji="1" lang="en-US" altLang="ja-JP" sz="1600" b="1">
              <a:solidFill>
                <a:srgbClr val="FF0000"/>
              </a:solidFill>
            </a:rPr>
            <a:t>https://www.pref.nara.jp/61010.htm</a:t>
          </a:r>
          <a:r>
            <a:rPr kumimoji="1" lang="ja-JP" altLang="en-US" sz="1600" b="1">
              <a:solidFill>
                <a:srgbClr val="FF0000"/>
              </a:solidFill>
            </a:rPr>
            <a:t>）に掲載していますが、</a:t>
          </a:r>
          <a:br>
            <a:rPr kumimoji="1" lang="en-US" altLang="ja-JP" sz="1600" b="1">
              <a:solidFill>
                <a:srgbClr val="FF0000"/>
              </a:solidFill>
            </a:rPr>
          </a:br>
          <a:r>
            <a:rPr kumimoji="1" lang="ja-JP" altLang="en-US" sz="1600" b="1">
              <a:solidFill>
                <a:srgbClr val="FF0000"/>
              </a:solidFill>
            </a:rPr>
            <a:t>　追って県より連絡いたします。</a:t>
          </a:r>
          <a:br>
            <a:rPr kumimoji="1" lang="en-US" altLang="ja-JP" sz="1600" b="1">
              <a:solidFill>
                <a:srgbClr val="FF0000"/>
              </a:solidFill>
            </a:rPr>
          </a:br>
          <a:endParaRPr kumimoji="1" lang="en-US" altLang="ja-JP" sz="1600" b="1">
            <a:solidFill>
              <a:srgbClr val="FF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24</xdr:col>
      <xdr:colOff>152400</xdr:colOff>
      <xdr:row>25</xdr:row>
      <xdr:rowOff>9525</xdr:rowOff>
    </xdr:from>
    <xdr:to>
      <xdr:col>38</xdr:col>
      <xdr:colOff>247650</xdr:colOff>
      <xdr:row>29</xdr:row>
      <xdr:rowOff>95250</xdr:rowOff>
    </xdr:to>
    <xdr:sp macro="" textlink="">
      <xdr:nvSpPr>
        <xdr:cNvPr id="2" name="吹き出し: 四角形 1">
          <a:extLst>
            <a:ext uri="{FF2B5EF4-FFF2-40B4-BE49-F238E27FC236}">
              <a16:creationId xmlns:a16="http://schemas.microsoft.com/office/drawing/2014/main" id="{55B7EC90-F75E-4551-997C-BEDE9876596A}"/>
            </a:ext>
          </a:extLst>
        </xdr:cNvPr>
        <xdr:cNvSpPr/>
      </xdr:nvSpPr>
      <xdr:spPr>
        <a:xfrm>
          <a:off x="6324600" y="5695950"/>
          <a:ext cx="3695700" cy="1009650"/>
        </a:xfrm>
        <a:prstGeom prst="wedgeRectCallout">
          <a:avLst>
            <a:gd name="adj1" fmla="val -58930"/>
            <a:gd name="adj2" fmla="val -1874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当初交付決定額を記載してください。（もしくは、直近の変更交付決定額）</a:t>
          </a:r>
        </a:p>
      </xdr:txBody>
    </xdr:sp>
    <xdr:clientData/>
  </xdr:twoCellAnchor>
  <xdr:twoCellAnchor>
    <xdr:from>
      <xdr:col>24</xdr:col>
      <xdr:colOff>114300</xdr:colOff>
      <xdr:row>30</xdr:row>
      <xdr:rowOff>190500</xdr:rowOff>
    </xdr:from>
    <xdr:to>
      <xdr:col>38</xdr:col>
      <xdr:colOff>209550</xdr:colOff>
      <xdr:row>33</xdr:row>
      <xdr:rowOff>66675</xdr:rowOff>
    </xdr:to>
    <xdr:sp macro="" textlink="">
      <xdr:nvSpPr>
        <xdr:cNvPr id="3" name="吹き出し: 四角形 2">
          <a:extLst>
            <a:ext uri="{FF2B5EF4-FFF2-40B4-BE49-F238E27FC236}">
              <a16:creationId xmlns:a16="http://schemas.microsoft.com/office/drawing/2014/main" id="{6E4E0970-8C38-4041-957D-425A08990E45}"/>
            </a:ext>
          </a:extLst>
        </xdr:cNvPr>
        <xdr:cNvSpPr/>
      </xdr:nvSpPr>
      <xdr:spPr>
        <a:xfrm>
          <a:off x="6286500" y="7010400"/>
          <a:ext cx="3695700" cy="619125"/>
        </a:xfrm>
        <a:prstGeom prst="wedgeRectCallout">
          <a:avLst>
            <a:gd name="adj1" fmla="val -58930"/>
            <a:gd name="adj2" fmla="val -1874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変更理由を記載してください。</a:t>
          </a:r>
        </a:p>
      </xdr:txBody>
    </xdr:sp>
    <xdr:clientData/>
  </xdr:twoCellAnchor>
  <xdr:twoCellAnchor>
    <xdr:from>
      <xdr:col>24</xdr:col>
      <xdr:colOff>161925</xdr:colOff>
      <xdr:row>33</xdr:row>
      <xdr:rowOff>152399</xdr:rowOff>
    </xdr:from>
    <xdr:to>
      <xdr:col>37</xdr:col>
      <xdr:colOff>190500</xdr:colOff>
      <xdr:row>51</xdr:row>
      <xdr:rowOff>142874</xdr:rowOff>
    </xdr:to>
    <xdr:sp macro="" textlink="">
      <xdr:nvSpPr>
        <xdr:cNvPr id="4" name="正方形/長方形 3">
          <a:extLst>
            <a:ext uri="{FF2B5EF4-FFF2-40B4-BE49-F238E27FC236}">
              <a16:creationId xmlns:a16="http://schemas.microsoft.com/office/drawing/2014/main" id="{EFC49A6F-0278-42D5-93E5-767C66EFAB4B}"/>
            </a:ext>
          </a:extLst>
        </xdr:cNvPr>
        <xdr:cNvSpPr/>
      </xdr:nvSpPr>
      <xdr:spPr>
        <a:xfrm>
          <a:off x="6334125" y="7715249"/>
          <a:ext cx="3371850" cy="44481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・交付申請書（様式第２号）</a:t>
          </a:r>
          <a:endParaRPr kumimoji="1" lang="en-US" altLang="ja-JP" sz="1200" b="1">
            <a:solidFill>
              <a:srgbClr val="FF0000"/>
            </a:solidFill>
          </a:endParaRPr>
        </a:p>
        <a:p>
          <a:pPr algn="l"/>
          <a:r>
            <a:rPr kumimoji="1" lang="ja-JP" altLang="en-US" sz="1200" b="1">
              <a:solidFill>
                <a:srgbClr val="FF0000"/>
              </a:solidFill>
            </a:rPr>
            <a:t>・所要額調書（別紙３－１）</a:t>
          </a:r>
          <a:endParaRPr kumimoji="1" lang="en-US" altLang="ja-JP" sz="1200" b="1">
            <a:solidFill>
              <a:srgbClr val="FF0000"/>
            </a:solidFill>
          </a:endParaRPr>
        </a:p>
        <a:p>
          <a:pPr algn="l"/>
          <a:r>
            <a:rPr kumimoji="1" lang="ja-JP" altLang="en-US" sz="1200" b="1">
              <a:solidFill>
                <a:srgbClr val="FF0000"/>
              </a:solidFill>
            </a:rPr>
            <a:t>・事業計画書（別紙３－２）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・購入予定物品一覧（別紙３－２附表）</a:t>
          </a:r>
          <a:endParaRPr kumimoji="1" lang="en-US" altLang="ja-JP" sz="1200" b="1">
            <a:solidFill>
              <a:srgbClr val="FF0000"/>
            </a:solidFill>
          </a:endParaRPr>
        </a:p>
        <a:p>
          <a:pPr algn="l"/>
          <a:r>
            <a:rPr kumimoji="1" lang="ja-JP" altLang="en-US" sz="1200" b="1">
              <a:solidFill>
                <a:srgbClr val="FF0000"/>
              </a:solidFill>
            </a:rPr>
            <a:t>・補助条件確認書</a:t>
          </a:r>
          <a:endParaRPr kumimoji="1" lang="en-US" altLang="ja-JP" sz="1200" b="1">
            <a:solidFill>
              <a:srgbClr val="FF0000"/>
            </a:solidFill>
          </a:endParaRPr>
        </a:p>
        <a:p>
          <a:pPr algn="l"/>
          <a:r>
            <a:rPr kumimoji="1" lang="ja-JP" altLang="en-US" sz="1200" b="1">
              <a:solidFill>
                <a:srgbClr val="FF0000"/>
              </a:solidFill>
            </a:rPr>
            <a:t>・整備理由書（各設備を複数整備する場合）</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・見積書の写し等（単価は必ず税込価格で記載してください）</a:t>
          </a:r>
          <a:endParaRPr kumimoji="1" lang="en-US" altLang="ja-JP" sz="1200" b="1">
            <a:solidFill>
              <a:srgbClr val="FF0000"/>
            </a:solidFill>
          </a:endParaRPr>
        </a:p>
      </xdr:txBody>
    </xdr:sp>
    <xdr:clientData/>
  </xdr:twoCellAnchor>
  <xdr:twoCellAnchor>
    <xdr:from>
      <xdr:col>24</xdr:col>
      <xdr:colOff>85725</xdr:colOff>
      <xdr:row>3</xdr:row>
      <xdr:rowOff>66675</xdr:rowOff>
    </xdr:from>
    <xdr:to>
      <xdr:col>33</xdr:col>
      <xdr:colOff>142875</xdr:colOff>
      <xdr:row>5</xdr:row>
      <xdr:rowOff>38100</xdr:rowOff>
    </xdr:to>
    <xdr:sp macro="" textlink="">
      <xdr:nvSpPr>
        <xdr:cNvPr id="5" name="吹き出し: 四角形 4">
          <a:extLst>
            <a:ext uri="{FF2B5EF4-FFF2-40B4-BE49-F238E27FC236}">
              <a16:creationId xmlns:a16="http://schemas.microsoft.com/office/drawing/2014/main" id="{A57FE9F1-77A1-4045-9E07-D633BA7D11D0}"/>
            </a:ext>
          </a:extLst>
        </xdr:cNvPr>
        <xdr:cNvSpPr/>
      </xdr:nvSpPr>
      <xdr:spPr>
        <a:xfrm>
          <a:off x="6257925" y="809625"/>
          <a:ext cx="2371725" cy="466725"/>
        </a:xfrm>
        <a:prstGeom prst="wedgeRectCallout">
          <a:avLst>
            <a:gd name="adj1" fmla="val -57386"/>
            <a:gd name="adj2" fmla="val -753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152400</xdr:colOff>
      <xdr:row>1</xdr:row>
      <xdr:rowOff>57150</xdr:rowOff>
    </xdr:from>
    <xdr:to>
      <xdr:col>42</xdr:col>
      <xdr:colOff>9525</xdr:colOff>
      <xdr:row>2</xdr:row>
      <xdr:rowOff>133350</xdr:rowOff>
    </xdr:to>
    <xdr:sp macro="" textlink="">
      <xdr:nvSpPr>
        <xdr:cNvPr id="6" name="吹き出し: 四角形 5">
          <a:extLst>
            <a:ext uri="{FF2B5EF4-FFF2-40B4-BE49-F238E27FC236}">
              <a16:creationId xmlns:a16="http://schemas.microsoft.com/office/drawing/2014/main" id="{AD122C08-9EDC-4074-88D5-56A0CEE4E53C}"/>
            </a:ext>
          </a:extLst>
        </xdr:cNvPr>
        <xdr:cNvSpPr/>
      </xdr:nvSpPr>
      <xdr:spPr>
        <a:xfrm>
          <a:off x="6324600" y="30480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123825</xdr:colOff>
      <xdr:row>7</xdr:row>
      <xdr:rowOff>47625</xdr:rowOff>
    </xdr:from>
    <xdr:to>
      <xdr:col>50</xdr:col>
      <xdr:colOff>238125</xdr:colOff>
      <xdr:row>10</xdr:row>
      <xdr:rowOff>209550</xdr:rowOff>
    </xdr:to>
    <xdr:sp macro="" textlink="">
      <xdr:nvSpPr>
        <xdr:cNvPr id="7" name="正方形/長方形 6">
          <a:extLst>
            <a:ext uri="{FF2B5EF4-FFF2-40B4-BE49-F238E27FC236}">
              <a16:creationId xmlns:a16="http://schemas.microsoft.com/office/drawing/2014/main" id="{03B93FA0-C61E-4334-8D6E-7AA8F23DEA37}"/>
            </a:ext>
          </a:extLst>
        </xdr:cNvPr>
        <xdr:cNvSpPr/>
      </xdr:nvSpPr>
      <xdr:spPr>
        <a:xfrm>
          <a:off x="6038850" y="1781175"/>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桃色の着色セルのみ入力してください。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2177143</xdr:colOff>
      <xdr:row>15</xdr:row>
      <xdr:rowOff>149678</xdr:rowOff>
    </xdr:from>
    <xdr:to>
      <xdr:col>8</xdr:col>
      <xdr:colOff>563336</xdr:colOff>
      <xdr:row>18</xdr:row>
      <xdr:rowOff>204108</xdr:rowOff>
    </xdr:to>
    <xdr:sp macro="" textlink="">
      <xdr:nvSpPr>
        <xdr:cNvPr id="2" name="吹き出し: 四角形 1">
          <a:extLst>
            <a:ext uri="{FF2B5EF4-FFF2-40B4-BE49-F238E27FC236}">
              <a16:creationId xmlns:a16="http://schemas.microsoft.com/office/drawing/2014/main" id="{7F6F15AA-283A-4D2D-929D-386035579EBF}"/>
            </a:ext>
          </a:extLst>
        </xdr:cNvPr>
        <xdr:cNvSpPr/>
      </xdr:nvSpPr>
      <xdr:spPr>
        <a:xfrm>
          <a:off x="2354036" y="7919357"/>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2204358</xdr:colOff>
      <xdr:row>19</xdr:row>
      <xdr:rowOff>176893</xdr:rowOff>
    </xdr:from>
    <xdr:to>
      <xdr:col>8</xdr:col>
      <xdr:colOff>557893</xdr:colOff>
      <xdr:row>22</xdr:row>
      <xdr:rowOff>176893</xdr:rowOff>
    </xdr:to>
    <xdr:sp macro="" textlink="">
      <xdr:nvSpPr>
        <xdr:cNvPr id="4" name="吹き出し: 四角形 3">
          <a:extLst>
            <a:ext uri="{FF2B5EF4-FFF2-40B4-BE49-F238E27FC236}">
              <a16:creationId xmlns:a16="http://schemas.microsoft.com/office/drawing/2014/main" id="{BABA913B-5B17-41FA-8264-D7129AFAF831}"/>
            </a:ext>
          </a:extLst>
        </xdr:cNvPr>
        <xdr:cNvSpPr/>
      </xdr:nvSpPr>
      <xdr:spPr>
        <a:xfrm>
          <a:off x="2381251" y="8926286"/>
          <a:ext cx="7511142" cy="734786"/>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a:t>
          </a:r>
          <a:r>
            <a:rPr kumimoji="1" lang="ja-JP" altLang="ja-JP" sz="1400" b="1">
              <a:solidFill>
                <a:srgbClr val="FF0000"/>
              </a:solidFill>
              <a:effectLst/>
              <a:latin typeface="+mn-lt"/>
              <a:ea typeface="+mn-ea"/>
              <a:cs typeface="+mn-cs"/>
            </a:rPr>
            <a:t>別紙３－２（</a:t>
          </a:r>
          <a:r>
            <a:rPr kumimoji="1" lang="ja-JP" altLang="en-US" sz="1400" b="1">
              <a:solidFill>
                <a:srgbClr val="FF0000"/>
              </a:solidFill>
              <a:effectLst/>
              <a:latin typeface="+mn-lt"/>
              <a:ea typeface="+mn-ea"/>
              <a:cs typeface="+mn-cs"/>
            </a:rPr>
            <a:t>変更</a:t>
          </a:r>
          <a:r>
            <a:rPr kumimoji="1" lang="ja-JP"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および別紙３－２（変更）</a:t>
          </a:r>
          <a:r>
            <a:rPr kumimoji="1" lang="ja-JP" altLang="ja-JP" sz="1400" b="1">
              <a:solidFill>
                <a:srgbClr val="FF0000"/>
              </a:solidFill>
              <a:effectLst/>
              <a:latin typeface="+mn-lt"/>
              <a:ea typeface="+mn-ea"/>
              <a:cs typeface="+mn-cs"/>
            </a:rPr>
            <a:t>附表（購入予定物品一覧）</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twoCellAnchor>
    <xdr:from>
      <xdr:col>1</xdr:col>
      <xdr:colOff>2735036</xdr:colOff>
      <xdr:row>9</xdr:row>
      <xdr:rowOff>95250</xdr:rowOff>
    </xdr:from>
    <xdr:to>
      <xdr:col>7</xdr:col>
      <xdr:colOff>952502</xdr:colOff>
      <xdr:row>9</xdr:row>
      <xdr:rowOff>462643</xdr:rowOff>
    </xdr:to>
    <xdr:sp macro="" textlink="">
      <xdr:nvSpPr>
        <xdr:cNvPr id="5" name="吹き出し: 四角形 4">
          <a:extLst>
            <a:ext uri="{FF2B5EF4-FFF2-40B4-BE49-F238E27FC236}">
              <a16:creationId xmlns:a16="http://schemas.microsoft.com/office/drawing/2014/main" id="{AF27E7DC-B24F-4AA1-938D-8EADC6D54E74}"/>
            </a:ext>
          </a:extLst>
        </xdr:cNvPr>
        <xdr:cNvSpPr/>
      </xdr:nvSpPr>
      <xdr:spPr>
        <a:xfrm>
          <a:off x="2911929" y="4844143"/>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8</xdr:col>
      <xdr:colOff>352425</xdr:colOff>
      <xdr:row>12</xdr:row>
      <xdr:rowOff>485775</xdr:rowOff>
    </xdr:from>
    <xdr:to>
      <xdr:col>13</xdr:col>
      <xdr:colOff>122706</xdr:colOff>
      <xdr:row>14</xdr:row>
      <xdr:rowOff>109257</xdr:rowOff>
    </xdr:to>
    <xdr:sp macro="" textlink="">
      <xdr:nvSpPr>
        <xdr:cNvPr id="2" name="吹き出し: 四角形 1">
          <a:extLst>
            <a:ext uri="{FF2B5EF4-FFF2-40B4-BE49-F238E27FC236}">
              <a16:creationId xmlns:a16="http://schemas.microsoft.com/office/drawing/2014/main" id="{142AD5F4-1C4C-47FB-A604-D7161C16ED87}"/>
            </a:ext>
          </a:extLst>
        </xdr:cNvPr>
        <xdr:cNvSpPr/>
      </xdr:nvSpPr>
      <xdr:spPr>
        <a:xfrm>
          <a:off x="12973050" y="4600575"/>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9</xdr:col>
      <xdr:colOff>110938</xdr:colOff>
      <xdr:row>9</xdr:row>
      <xdr:rowOff>71156</xdr:rowOff>
    </xdr:from>
    <xdr:to>
      <xdr:col>22</xdr:col>
      <xdr:colOff>112059</xdr:colOff>
      <xdr:row>9</xdr:row>
      <xdr:rowOff>528356</xdr:rowOff>
    </xdr:to>
    <xdr:sp macro="" textlink="">
      <xdr:nvSpPr>
        <xdr:cNvPr id="4" name="吹き出し: 四角形 3">
          <a:extLst>
            <a:ext uri="{FF2B5EF4-FFF2-40B4-BE49-F238E27FC236}">
              <a16:creationId xmlns:a16="http://schemas.microsoft.com/office/drawing/2014/main" id="{1249267D-6BBC-4151-8292-CF0ACA7A55BA}"/>
            </a:ext>
          </a:extLst>
        </xdr:cNvPr>
        <xdr:cNvSpPr/>
      </xdr:nvSpPr>
      <xdr:spPr>
        <a:xfrm>
          <a:off x="13398313" y="2528606"/>
          <a:ext cx="8668871" cy="45720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84044</xdr:colOff>
      <xdr:row>11</xdr:row>
      <xdr:rowOff>172010</xdr:rowOff>
    </xdr:from>
    <xdr:to>
      <xdr:col>22</xdr:col>
      <xdr:colOff>85165</xdr:colOff>
      <xdr:row>12</xdr:row>
      <xdr:rowOff>70036</xdr:rowOff>
    </xdr:to>
    <xdr:sp macro="" textlink="">
      <xdr:nvSpPr>
        <xdr:cNvPr id="5" name="吹き出し: 四角形 4">
          <a:extLst>
            <a:ext uri="{FF2B5EF4-FFF2-40B4-BE49-F238E27FC236}">
              <a16:creationId xmlns:a16="http://schemas.microsoft.com/office/drawing/2014/main" id="{4DFA27FF-DC5B-4831-BCBC-CFB9640D87D0}"/>
            </a:ext>
          </a:extLst>
        </xdr:cNvPr>
        <xdr:cNvSpPr/>
      </xdr:nvSpPr>
      <xdr:spPr>
        <a:xfrm>
          <a:off x="13371419" y="3734360"/>
          <a:ext cx="8668871"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93009</xdr:colOff>
      <xdr:row>8</xdr:row>
      <xdr:rowOff>9525</xdr:rowOff>
    </xdr:from>
    <xdr:to>
      <xdr:col>22</xdr:col>
      <xdr:colOff>94130</xdr:colOff>
      <xdr:row>8</xdr:row>
      <xdr:rowOff>468965</xdr:rowOff>
    </xdr:to>
    <xdr:sp macro="" textlink="">
      <xdr:nvSpPr>
        <xdr:cNvPr id="6" name="吹き出し: 四角形 5">
          <a:extLst>
            <a:ext uri="{FF2B5EF4-FFF2-40B4-BE49-F238E27FC236}">
              <a16:creationId xmlns:a16="http://schemas.microsoft.com/office/drawing/2014/main" id="{99804A57-43E6-4E77-A9AA-330A37DAA9CB}"/>
            </a:ext>
          </a:extLst>
        </xdr:cNvPr>
        <xdr:cNvSpPr/>
      </xdr:nvSpPr>
      <xdr:spPr>
        <a:xfrm>
          <a:off x="13380384" y="1914525"/>
          <a:ext cx="8668871" cy="45944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3</xdr:col>
      <xdr:colOff>1752600</xdr:colOff>
      <xdr:row>10</xdr:row>
      <xdr:rowOff>95250</xdr:rowOff>
    </xdr:from>
    <xdr:to>
      <xdr:col>7</xdr:col>
      <xdr:colOff>654505</xdr:colOff>
      <xdr:row>10</xdr:row>
      <xdr:rowOff>462643</xdr:rowOff>
    </xdr:to>
    <xdr:sp macro="" textlink="">
      <xdr:nvSpPr>
        <xdr:cNvPr id="7" name="吹き出し: 四角形 6">
          <a:extLst>
            <a:ext uri="{FF2B5EF4-FFF2-40B4-BE49-F238E27FC236}">
              <a16:creationId xmlns:a16="http://schemas.microsoft.com/office/drawing/2014/main" id="{96E1DF15-73A7-43EC-B328-28B1E593128A}"/>
            </a:ext>
          </a:extLst>
        </xdr:cNvPr>
        <xdr:cNvSpPr/>
      </xdr:nvSpPr>
      <xdr:spPr>
        <a:xfrm>
          <a:off x="6153150" y="3105150"/>
          <a:ext cx="6340930" cy="367393"/>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kumimoji="1" lang="ja-JP" altLang="en-US" sz="1400" b="1">
              <a:solidFill>
                <a:srgbClr val="FF0000"/>
              </a:solidFill>
              <a:latin typeface="+mn-ea"/>
              <a:ea typeface="+mn-ea"/>
            </a:rPr>
            <a:t>今回は入力できません（令和</a:t>
          </a:r>
          <a:r>
            <a:rPr kumimoji="1" lang="en-US" altLang="ja-JP" sz="1400" b="1">
              <a:solidFill>
                <a:srgbClr val="FF0000"/>
              </a:solidFill>
              <a:latin typeface="+mn-ea"/>
              <a:ea typeface="+mn-ea"/>
            </a:rPr>
            <a:t>6</a:t>
          </a:r>
          <a:r>
            <a:rPr kumimoji="1" lang="ja-JP" altLang="en-US" sz="1400" b="1">
              <a:solidFill>
                <a:srgbClr val="FF0000"/>
              </a:solidFill>
              <a:latin typeface="+mn-ea"/>
              <a:ea typeface="+mn-ea"/>
            </a:rPr>
            <a:t>年</a:t>
          </a:r>
          <a:r>
            <a:rPr kumimoji="1" lang="en-US" altLang="ja-JP" sz="1400" b="1">
              <a:solidFill>
                <a:srgbClr val="FF0000"/>
              </a:solidFill>
              <a:latin typeface="+mn-ea"/>
              <a:ea typeface="+mn-ea"/>
            </a:rPr>
            <a:t>2</a:t>
          </a:r>
          <a:r>
            <a:rPr kumimoji="1" lang="ja-JP" altLang="en-US" sz="1400" b="1">
              <a:solidFill>
                <a:srgbClr val="FF0000"/>
              </a:solidFill>
              <a:latin typeface="+mn-ea"/>
              <a:ea typeface="+mn-ea"/>
            </a:rPr>
            <a:t>月</a:t>
          </a:r>
          <a:r>
            <a:rPr kumimoji="1" lang="en-US" altLang="ja-JP" sz="1400" b="1">
              <a:solidFill>
                <a:srgbClr val="FF0000"/>
              </a:solidFill>
              <a:latin typeface="+mn-ea"/>
              <a:ea typeface="+mn-ea"/>
            </a:rPr>
            <a:t>15</a:t>
          </a:r>
          <a:r>
            <a:rPr kumimoji="1" lang="ja-JP" altLang="en-US" sz="1400" b="1">
              <a:solidFill>
                <a:srgbClr val="FF0000"/>
              </a:solidFill>
              <a:latin typeface="+mn-ea"/>
              <a:ea typeface="+mn-ea"/>
            </a:rPr>
            <a:t>日以降、別途申請を受け付けます）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209551</xdr:colOff>
      <xdr:row>0</xdr:row>
      <xdr:rowOff>0</xdr:rowOff>
    </xdr:from>
    <xdr:to>
      <xdr:col>22</xdr:col>
      <xdr:colOff>361951</xdr:colOff>
      <xdr:row>11</xdr:row>
      <xdr:rowOff>0</xdr:rowOff>
    </xdr:to>
    <xdr:grpSp>
      <xdr:nvGrpSpPr>
        <xdr:cNvPr id="2" name="グループ化 1">
          <a:extLst>
            <a:ext uri="{FF2B5EF4-FFF2-40B4-BE49-F238E27FC236}">
              <a16:creationId xmlns:a16="http://schemas.microsoft.com/office/drawing/2014/main" id="{0893C69E-0606-49E2-B4B0-7216713CF060}"/>
            </a:ext>
          </a:extLst>
        </xdr:cNvPr>
        <xdr:cNvGrpSpPr/>
      </xdr:nvGrpSpPr>
      <xdr:grpSpPr>
        <a:xfrm>
          <a:off x="9591676" y="0"/>
          <a:ext cx="7696200" cy="3533775"/>
          <a:chOff x="9591676" y="0"/>
          <a:chExt cx="7696200" cy="3731017"/>
        </a:xfrm>
      </xdr:grpSpPr>
      <xdr:pic>
        <xdr:nvPicPr>
          <xdr:cNvPr id="3" name="図 2">
            <a:extLst>
              <a:ext uri="{FF2B5EF4-FFF2-40B4-BE49-F238E27FC236}">
                <a16:creationId xmlns:a16="http://schemas.microsoft.com/office/drawing/2014/main" id="{84D0EBAA-B4BB-4A60-AD25-B082944B50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91676" y="0"/>
            <a:ext cx="7696200" cy="3731017"/>
          </a:xfrm>
          <a:prstGeom prst="rect">
            <a:avLst/>
          </a:prstGeom>
          <a:noFill/>
        </xdr:spPr>
      </xdr:pic>
      <xdr:sp macro="" textlink="">
        <xdr:nvSpPr>
          <xdr:cNvPr id="4" name="正方形/長方形 3">
            <a:extLst>
              <a:ext uri="{FF2B5EF4-FFF2-40B4-BE49-F238E27FC236}">
                <a16:creationId xmlns:a16="http://schemas.microsoft.com/office/drawing/2014/main" id="{226459A6-3BF0-4916-8AA2-BB96A562C2BE}"/>
              </a:ext>
            </a:extLst>
          </xdr:cNvPr>
          <xdr:cNvSpPr/>
        </xdr:nvSpPr>
        <xdr:spPr>
          <a:xfrm>
            <a:off x="12287250" y="66675"/>
            <a:ext cx="495300" cy="238125"/>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11</xdr:col>
      <xdr:colOff>314325</xdr:colOff>
      <xdr:row>14</xdr:row>
      <xdr:rowOff>123827</xdr:rowOff>
    </xdr:from>
    <xdr:to>
      <xdr:col>19</xdr:col>
      <xdr:colOff>295275</xdr:colOff>
      <xdr:row>22</xdr:row>
      <xdr:rowOff>228601</xdr:rowOff>
    </xdr:to>
    <xdr:sp macro="" textlink="">
      <xdr:nvSpPr>
        <xdr:cNvPr id="5" name="正方形/長方形 4">
          <a:extLst>
            <a:ext uri="{FF2B5EF4-FFF2-40B4-BE49-F238E27FC236}">
              <a16:creationId xmlns:a16="http://schemas.microsoft.com/office/drawing/2014/main" id="{3BEC10B6-D5A9-45CD-8BFB-5F16F267881D}"/>
            </a:ext>
          </a:extLst>
        </xdr:cNvPr>
        <xdr:cNvSpPr/>
      </xdr:nvSpPr>
      <xdr:spPr>
        <a:xfrm>
          <a:off x="9696450" y="5153027"/>
          <a:ext cx="5467350" cy="4067174"/>
        </a:xfrm>
        <a:prstGeom prst="rect">
          <a:avLst/>
        </a:prstGeom>
        <a:ln>
          <a:headEnd type="none" w="med" len="med"/>
          <a:tailEnd type="none" w="med" len="med"/>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chemeClr val="tx2">
                  <a:lumMod val="50000"/>
                </a:schemeClr>
              </a:solidFill>
            </a:rPr>
            <a:t>○　個人防護具の補助対象は、令和５年１０月１日～令和６年</a:t>
          </a:r>
          <a:br>
            <a:rPr kumimoji="1" lang="en-US" altLang="ja-JP" sz="1400" b="1">
              <a:solidFill>
                <a:schemeClr val="tx2">
                  <a:lumMod val="50000"/>
                </a:schemeClr>
              </a:solidFill>
            </a:rPr>
          </a:br>
          <a:r>
            <a:rPr kumimoji="1" lang="ja-JP" altLang="en-US" sz="1400" b="1">
              <a:solidFill>
                <a:schemeClr val="tx2">
                  <a:lumMod val="50000"/>
                </a:schemeClr>
              </a:solidFill>
            </a:rPr>
            <a:t>　　３月３１日の間で、県が医療機関に病床の確保を依頼して</a:t>
          </a:r>
          <a:br>
            <a:rPr kumimoji="1" lang="en-US" altLang="ja-JP" sz="1400" b="1">
              <a:solidFill>
                <a:schemeClr val="tx2">
                  <a:lumMod val="50000"/>
                </a:schemeClr>
              </a:solidFill>
            </a:rPr>
          </a:br>
          <a:r>
            <a:rPr kumimoji="1" lang="ja-JP" altLang="en-US" sz="1400" b="1">
              <a:solidFill>
                <a:schemeClr val="tx2">
                  <a:lumMod val="50000"/>
                </a:schemeClr>
              </a:solidFill>
            </a:rPr>
            <a:t>　　いる期間</a:t>
          </a:r>
          <a:r>
            <a:rPr kumimoji="1" lang="en-US" altLang="ja-JP" sz="1400" b="1">
              <a:solidFill>
                <a:schemeClr val="tx2">
                  <a:lumMod val="50000"/>
                </a:schemeClr>
              </a:solidFill>
            </a:rPr>
            <a:t>※</a:t>
          </a:r>
          <a:r>
            <a:rPr kumimoji="1" lang="ja-JP" altLang="en-US" sz="1400" b="1">
              <a:solidFill>
                <a:schemeClr val="tx2">
                  <a:lumMod val="50000"/>
                </a:schemeClr>
              </a:solidFill>
            </a:rPr>
            <a:t>に使用したものに限ります。</a:t>
          </a:r>
          <a:r>
            <a:rPr kumimoji="1" lang="ja-JP" altLang="en-US" sz="1400" b="1">
              <a:solidFill>
                <a:srgbClr val="FF0000"/>
              </a:solidFill>
            </a:rPr>
            <a:t>期間外の使用分は</a:t>
          </a:r>
          <a:br>
            <a:rPr kumimoji="1" lang="en-US" altLang="ja-JP" sz="1400" b="1">
              <a:solidFill>
                <a:srgbClr val="FF0000"/>
              </a:solidFill>
            </a:rPr>
          </a:br>
          <a:r>
            <a:rPr kumimoji="1" lang="ja-JP" altLang="en-US" sz="1400" b="1">
              <a:solidFill>
                <a:srgbClr val="FF0000"/>
              </a:solidFill>
            </a:rPr>
            <a:t>　　補助対象となりませんので、ご注意ください。</a:t>
          </a:r>
          <a:endParaRPr kumimoji="1" lang="en-US" altLang="ja-JP" sz="1100" b="1">
            <a:solidFill>
              <a:srgbClr val="FF0000"/>
            </a:solidFill>
          </a:endParaRPr>
        </a:p>
        <a:p>
          <a:pPr algn="l"/>
          <a:r>
            <a:rPr kumimoji="1" lang="ja-JP" altLang="en-US" sz="1100">
              <a:solidFill>
                <a:schemeClr val="tx2">
                  <a:lumMod val="50000"/>
                </a:schemeClr>
              </a:solidFill>
            </a:rPr>
            <a:t>　　</a:t>
          </a:r>
          <a:r>
            <a:rPr kumimoji="1" lang="en-US" altLang="ja-JP" sz="1100">
              <a:solidFill>
                <a:schemeClr val="tx2">
                  <a:lumMod val="50000"/>
                </a:schemeClr>
              </a:solidFill>
            </a:rPr>
            <a:t>※</a:t>
          </a:r>
          <a:r>
            <a:rPr kumimoji="1" lang="ja-JP" altLang="en-US" sz="1050">
              <a:solidFill>
                <a:schemeClr val="tx2">
                  <a:lumMod val="50000"/>
                </a:schemeClr>
              </a:solidFill>
            </a:rPr>
            <a:t>「新型コロナウイルス感染症の令和５年１０月以降の医療提供体制の移行及び公</a:t>
          </a:r>
          <a:br>
            <a:rPr kumimoji="1" lang="en-US" altLang="ja-JP" sz="1050">
              <a:solidFill>
                <a:schemeClr val="tx2">
                  <a:lumMod val="50000"/>
                </a:schemeClr>
              </a:solidFill>
            </a:rPr>
          </a:br>
          <a:r>
            <a:rPr kumimoji="1" lang="ja-JP" altLang="en-US" sz="1050">
              <a:solidFill>
                <a:schemeClr val="tx2">
                  <a:lumMod val="50000"/>
                </a:schemeClr>
              </a:solidFill>
            </a:rPr>
            <a:t>　　　　費支援の具体的内容について」（令和５年９月１５日厚生労働省新型コロナ</a:t>
          </a:r>
          <a:br>
            <a:rPr kumimoji="1" lang="en-US" altLang="ja-JP" sz="1050">
              <a:solidFill>
                <a:schemeClr val="tx2">
                  <a:lumMod val="50000"/>
                </a:schemeClr>
              </a:solidFill>
            </a:rPr>
          </a:br>
          <a:r>
            <a:rPr kumimoji="1" lang="ja-JP" altLang="en-US" sz="1050">
              <a:solidFill>
                <a:schemeClr val="tx2">
                  <a:lumMod val="50000"/>
                </a:schemeClr>
              </a:solidFill>
            </a:rPr>
            <a:t>　　　　対策本部事務連絡）で規定する「対象期間」。</a:t>
          </a:r>
          <a:endParaRPr kumimoji="1" lang="en-US" altLang="ja-JP" sz="1050">
            <a:solidFill>
              <a:schemeClr val="tx2">
                <a:lumMod val="50000"/>
              </a:schemeClr>
            </a:solidFill>
          </a:endParaRPr>
        </a:p>
        <a:p>
          <a:pPr algn="l"/>
          <a:endParaRPr kumimoji="1" lang="en-US" altLang="ja-JP" sz="1050" b="1">
            <a:solidFill>
              <a:schemeClr val="tx2">
                <a:lumMod val="50000"/>
              </a:schemeClr>
            </a:solidFill>
          </a:endParaRPr>
        </a:p>
        <a:p>
          <a:pPr algn="l"/>
          <a:r>
            <a:rPr kumimoji="1" lang="ja-JP" altLang="en-US" sz="1400" b="1">
              <a:solidFill>
                <a:schemeClr val="tx2">
                  <a:lumMod val="50000"/>
                </a:schemeClr>
              </a:solidFill>
            </a:rPr>
            <a:t>○　当該事業に携わる医療従事者の使用分のみが対象となります</a:t>
          </a:r>
          <a:br>
            <a:rPr kumimoji="1" lang="en-US" altLang="ja-JP" sz="1400" b="1">
              <a:solidFill>
                <a:schemeClr val="tx2">
                  <a:lumMod val="50000"/>
                </a:schemeClr>
              </a:solidFill>
            </a:rPr>
          </a:br>
          <a:r>
            <a:rPr kumimoji="1" lang="ja-JP" altLang="en-US" sz="1400" b="1">
              <a:solidFill>
                <a:schemeClr val="tx2">
                  <a:lumMod val="50000"/>
                </a:schemeClr>
              </a:solidFill>
            </a:rPr>
            <a:t>　　ので、一般外来や他の事業で使用するものとは区別して</a:t>
          </a:r>
          <a:br>
            <a:rPr kumimoji="1" lang="en-US" altLang="ja-JP" sz="1400" b="1">
              <a:solidFill>
                <a:schemeClr val="tx2">
                  <a:lumMod val="50000"/>
                </a:schemeClr>
              </a:solidFill>
            </a:rPr>
          </a:br>
          <a:r>
            <a:rPr kumimoji="1" lang="ja-JP" altLang="en-US" sz="1400" b="1">
              <a:solidFill>
                <a:schemeClr val="tx2">
                  <a:lumMod val="50000"/>
                </a:schemeClr>
              </a:solidFill>
            </a:rPr>
            <a:t>　　ください。</a:t>
          </a:r>
          <a:endParaRPr kumimoji="1" lang="en-US" altLang="ja-JP" sz="1400" b="1">
            <a:solidFill>
              <a:schemeClr val="tx2">
                <a:lumMod val="50000"/>
              </a:schemeClr>
            </a:solidFill>
          </a:endParaRPr>
        </a:p>
        <a:p>
          <a:pPr algn="l"/>
          <a:endParaRPr kumimoji="1" lang="en-US" altLang="ja-JP" sz="1400" b="1">
            <a:solidFill>
              <a:schemeClr val="tx2">
                <a:lumMod val="50000"/>
              </a:schemeClr>
            </a:solidFill>
          </a:endParaRPr>
        </a:p>
        <a:p>
          <a:pPr algn="l"/>
          <a:r>
            <a:rPr kumimoji="1" lang="ja-JP" altLang="en-US" sz="1400" b="1">
              <a:solidFill>
                <a:schemeClr val="tx2">
                  <a:lumMod val="50000"/>
                </a:schemeClr>
              </a:solidFill>
            </a:rPr>
            <a:t>○　複数の事業で個人防護具の申請をされる場合は、事業ごと</a:t>
          </a:r>
          <a:br>
            <a:rPr kumimoji="1" lang="en-US" altLang="ja-JP" sz="1400" b="1">
              <a:solidFill>
                <a:schemeClr val="tx2">
                  <a:lumMod val="50000"/>
                </a:schemeClr>
              </a:solidFill>
            </a:rPr>
          </a:br>
          <a:r>
            <a:rPr kumimoji="1" lang="ja-JP" altLang="en-US" sz="1400" b="1">
              <a:solidFill>
                <a:schemeClr val="tx2">
                  <a:lumMod val="50000"/>
                </a:schemeClr>
              </a:solidFill>
            </a:rPr>
            <a:t>　　に使用実績を記録してください。</a:t>
          </a:r>
          <a:endParaRPr kumimoji="1" lang="en-US" altLang="ja-JP" sz="1400" b="1">
            <a:solidFill>
              <a:schemeClr val="tx2">
                <a:lumMod val="50000"/>
              </a:schemeClr>
            </a:solidFill>
          </a:endParaRPr>
        </a:p>
      </xdr:txBody>
    </xdr:sp>
    <xdr:clientData/>
  </xdr:twoCellAnchor>
  <xdr:twoCellAnchor>
    <xdr:from>
      <xdr:col>19</xdr:col>
      <xdr:colOff>190500</xdr:colOff>
      <xdr:row>0</xdr:row>
      <xdr:rowOff>85725</xdr:rowOff>
    </xdr:from>
    <xdr:to>
      <xdr:col>21</xdr:col>
      <xdr:colOff>657225</xdr:colOff>
      <xdr:row>1</xdr:row>
      <xdr:rowOff>38099</xdr:rowOff>
    </xdr:to>
    <xdr:sp macro="" textlink="">
      <xdr:nvSpPr>
        <xdr:cNvPr id="7" name="正方形/長方形 6">
          <a:extLst>
            <a:ext uri="{FF2B5EF4-FFF2-40B4-BE49-F238E27FC236}">
              <a16:creationId xmlns:a16="http://schemas.microsoft.com/office/drawing/2014/main" id="{D386584D-87F1-4FCE-98EA-98B82EFCDDFB}"/>
            </a:ext>
          </a:extLst>
        </xdr:cNvPr>
        <xdr:cNvSpPr/>
      </xdr:nvSpPr>
      <xdr:spPr>
        <a:xfrm>
          <a:off x="15059025" y="85725"/>
          <a:ext cx="1838325" cy="361949"/>
        </a:xfrm>
        <a:prstGeom prst="rect">
          <a:avLst/>
        </a:prstGeom>
        <a:solidFill>
          <a:schemeClr val="accent5">
            <a:lumMod val="20000"/>
            <a:lumOff val="80000"/>
          </a:schemeClr>
        </a:solidFill>
        <a:ln>
          <a:solidFill>
            <a:schemeClr val="accent6"/>
          </a:solidFill>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400" b="1">
              <a:solidFill>
                <a:schemeClr val="tx2">
                  <a:lumMod val="50000"/>
                </a:schemeClr>
              </a:solidFill>
            </a:rPr>
            <a:t>記載例</a:t>
          </a:r>
          <a:endParaRPr kumimoji="1" lang="en-US" altLang="ja-JP" sz="1400" b="1">
            <a:solidFill>
              <a:schemeClr val="tx2">
                <a:lumMod val="50000"/>
              </a:schemeClr>
            </a:solidFill>
          </a:endParaRPr>
        </a:p>
      </xdr:txBody>
    </xdr:sp>
    <xdr:clientData/>
  </xdr:twoCellAnchor>
  <xdr:twoCellAnchor>
    <xdr:from>
      <xdr:col>15</xdr:col>
      <xdr:colOff>209550</xdr:colOff>
      <xdr:row>10</xdr:row>
      <xdr:rowOff>247649</xdr:rowOff>
    </xdr:from>
    <xdr:to>
      <xdr:col>18</xdr:col>
      <xdr:colOff>457199</xdr:colOff>
      <xdr:row>12</xdr:row>
      <xdr:rowOff>476249</xdr:rowOff>
    </xdr:to>
    <xdr:sp macro="" textlink="">
      <xdr:nvSpPr>
        <xdr:cNvPr id="8" name="吹き出し: 四角形 7">
          <a:extLst>
            <a:ext uri="{FF2B5EF4-FFF2-40B4-BE49-F238E27FC236}">
              <a16:creationId xmlns:a16="http://schemas.microsoft.com/office/drawing/2014/main" id="{BE0B255F-DF30-4B3B-BEE4-D544BE3484D3}"/>
            </a:ext>
          </a:extLst>
        </xdr:cNvPr>
        <xdr:cNvSpPr/>
      </xdr:nvSpPr>
      <xdr:spPr>
        <a:xfrm>
          <a:off x="12334875" y="3533774"/>
          <a:ext cx="2305049" cy="981075"/>
        </a:xfrm>
        <a:prstGeom prst="wedgeRectCallout">
          <a:avLst>
            <a:gd name="adj1" fmla="val 6344"/>
            <a:gd name="adj2" fmla="val -156780"/>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ysClr val="windowText" lastClr="000000"/>
              </a:solidFill>
            </a:rPr>
            <a:t>１双（両手で１セット）ではなく１枚（片手分で１枚）としてご入力ください</a:t>
          </a:r>
        </a:p>
      </xdr:txBody>
    </xdr:sp>
    <xdr:clientData/>
  </xdr:twoCellAnchor>
  <xdr:twoCellAnchor>
    <xdr:from>
      <xdr:col>11</xdr:col>
      <xdr:colOff>257175</xdr:colOff>
      <xdr:row>11</xdr:row>
      <xdr:rowOff>0</xdr:rowOff>
    </xdr:from>
    <xdr:to>
      <xdr:col>15</xdr:col>
      <xdr:colOff>0</xdr:colOff>
      <xdr:row>13</xdr:row>
      <xdr:rowOff>428625</xdr:rowOff>
    </xdr:to>
    <xdr:sp macro="" textlink="">
      <xdr:nvSpPr>
        <xdr:cNvPr id="11" name="吹き出し: 四角形 10">
          <a:extLst>
            <a:ext uri="{FF2B5EF4-FFF2-40B4-BE49-F238E27FC236}">
              <a16:creationId xmlns:a16="http://schemas.microsoft.com/office/drawing/2014/main" id="{C7AD0920-92D2-41CE-B2D9-EEB71D0687ED}"/>
            </a:ext>
          </a:extLst>
        </xdr:cNvPr>
        <xdr:cNvSpPr/>
      </xdr:nvSpPr>
      <xdr:spPr>
        <a:xfrm>
          <a:off x="9639300" y="3533775"/>
          <a:ext cx="2486025" cy="1428750"/>
        </a:xfrm>
        <a:prstGeom prst="wedgeRectCallout">
          <a:avLst>
            <a:gd name="adj1" fmla="val -24594"/>
            <a:gd name="adj2" fmla="val -106231"/>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ysClr val="windowText" lastClr="000000"/>
              </a:solidFill>
            </a:rPr>
            <a:t>補助対象期間は水曜日から火曜日までの一週間単位で切り替わりますので、水曜日から火曜日までの一週間ののべ従事者数・使用数を記録してください。</a:t>
          </a:r>
        </a:p>
      </xdr:txBody>
    </xdr:sp>
    <xdr:clientData/>
  </xdr:twoCellAnchor>
  <xdr:twoCellAnchor>
    <xdr:from>
      <xdr:col>2</xdr:col>
      <xdr:colOff>104775</xdr:colOff>
      <xdr:row>11</xdr:row>
      <xdr:rowOff>247649</xdr:rowOff>
    </xdr:from>
    <xdr:to>
      <xdr:col>9</xdr:col>
      <xdr:colOff>1885950</xdr:colOff>
      <xdr:row>17</xdr:row>
      <xdr:rowOff>247649</xdr:rowOff>
    </xdr:to>
    <xdr:sp macro="" textlink="">
      <xdr:nvSpPr>
        <xdr:cNvPr id="12" name="正方形/長方形 11">
          <a:extLst>
            <a:ext uri="{FF2B5EF4-FFF2-40B4-BE49-F238E27FC236}">
              <a16:creationId xmlns:a16="http://schemas.microsoft.com/office/drawing/2014/main" id="{AD27C452-6E68-497C-9C54-9D513E629EBB}"/>
            </a:ext>
          </a:extLst>
        </xdr:cNvPr>
        <xdr:cNvSpPr/>
      </xdr:nvSpPr>
      <xdr:spPr>
        <a:xfrm>
          <a:off x="1466850" y="3781424"/>
          <a:ext cx="7543800" cy="298132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600" b="1">
              <a:solidFill>
                <a:sysClr val="windowText" lastClr="000000"/>
              </a:solidFill>
            </a:rPr>
            <a:t>○　</a:t>
          </a:r>
          <a:r>
            <a:rPr kumimoji="1" lang="ja-JP" altLang="en-US" sz="1600" b="1">
              <a:solidFill>
                <a:srgbClr val="FF0000"/>
              </a:solidFill>
            </a:rPr>
            <a:t>令和６年１月９日以前は、補助対象期間外となりますので、入力不要です。</a:t>
          </a:r>
          <a:endParaRPr kumimoji="1" lang="en-US" altLang="ja-JP" sz="1600" b="1">
            <a:solidFill>
              <a:srgbClr val="FF0000"/>
            </a:solidFill>
          </a:endParaRPr>
        </a:p>
        <a:p>
          <a:pPr algn="l"/>
          <a:r>
            <a:rPr kumimoji="1" lang="ja-JP" altLang="en-US" sz="1600" b="1">
              <a:solidFill>
                <a:sysClr val="windowText" lastClr="000000"/>
              </a:solidFill>
            </a:rPr>
            <a:t>○　「個人防護具使用実績様式」に記入している医療機関様は、１月１０日</a:t>
          </a:r>
          <a:br>
            <a:rPr kumimoji="1" lang="en-US" altLang="ja-JP" sz="1600" b="1">
              <a:solidFill>
                <a:sysClr val="windowText" lastClr="000000"/>
              </a:solidFill>
            </a:rPr>
          </a:br>
          <a:r>
            <a:rPr kumimoji="1" lang="ja-JP" altLang="en-US" sz="1600" b="1">
              <a:solidFill>
                <a:sysClr val="windowText" lastClr="000000"/>
              </a:solidFill>
            </a:rPr>
            <a:t>　　以降の記録を転記していただくことで、対象期間中の使用数の合計が</a:t>
          </a:r>
          <a:br>
            <a:rPr kumimoji="1" lang="en-US" altLang="ja-JP" sz="1600" b="1">
              <a:solidFill>
                <a:sysClr val="windowText" lastClr="000000"/>
              </a:solidFill>
            </a:rPr>
          </a:br>
          <a:r>
            <a:rPr kumimoji="1" lang="ja-JP" altLang="en-US" sz="1600" b="1">
              <a:solidFill>
                <a:sysClr val="windowText" lastClr="000000"/>
              </a:solidFill>
            </a:rPr>
            <a:t>　　自動計算されます。</a:t>
          </a:r>
          <a:endParaRPr kumimoji="1" lang="en-US" altLang="ja-JP" sz="1600" b="1">
            <a:solidFill>
              <a:sysClr val="windowText" lastClr="000000"/>
            </a:solidFill>
          </a:endParaRPr>
        </a:p>
        <a:p>
          <a:pPr algn="l"/>
          <a:r>
            <a:rPr kumimoji="1" lang="ja-JP" altLang="en-US" sz="1600" b="1">
              <a:solidFill>
                <a:sysClr val="windowText" lastClr="000000"/>
              </a:solidFill>
            </a:rPr>
            <a:t>○　</a:t>
          </a:r>
          <a:r>
            <a:rPr kumimoji="1" lang="ja-JP" altLang="en-US" sz="1600" b="1">
              <a:solidFill>
                <a:srgbClr val="FF0000"/>
              </a:solidFill>
            </a:rPr>
            <a:t>申請後、県から補助対象期間終了の通知があるまでは、このシートに</a:t>
          </a:r>
          <a:endParaRPr kumimoji="1" lang="en-US" altLang="ja-JP" sz="1600" b="1">
            <a:solidFill>
              <a:srgbClr val="FF0000"/>
            </a:solidFill>
          </a:endParaRPr>
        </a:p>
        <a:p>
          <a:pPr algn="l"/>
          <a:r>
            <a:rPr kumimoji="1" lang="ja-JP" altLang="en-US" sz="1600" b="1">
              <a:solidFill>
                <a:srgbClr val="FF0000"/>
              </a:solidFill>
            </a:rPr>
            <a:t>　　使用実績の記録を続けてください。　</a:t>
          </a:r>
          <a:endParaRPr kumimoji="1" lang="en-US" altLang="ja-JP" sz="1600" b="1">
            <a:solidFill>
              <a:srgbClr val="FF0000"/>
            </a:solidFill>
          </a:endParaRPr>
        </a:p>
        <a:p>
          <a:pPr algn="l"/>
          <a:r>
            <a:rPr kumimoji="1" lang="ja-JP" altLang="en-US" sz="1600" b="1">
              <a:solidFill>
                <a:srgbClr val="FF0000"/>
              </a:solidFill>
            </a:rPr>
            <a:t>　　</a:t>
          </a:r>
          <a:r>
            <a:rPr kumimoji="1" lang="ja-JP" altLang="en-US" sz="1600" b="1">
              <a:solidFill>
                <a:sysClr val="windowText" lastClr="000000"/>
              </a:solidFill>
            </a:rPr>
            <a:t>交付申請・実績報告時の補助対象額の計算に使用されます。</a:t>
          </a:r>
          <a:endParaRPr kumimoji="1" lang="en-US" altLang="ja-JP" sz="1600" b="1">
            <a:solidFill>
              <a:sysClr val="windowText" lastClr="000000"/>
            </a:solidFill>
          </a:endParaRPr>
        </a:p>
      </xdr:txBody>
    </xdr:sp>
    <xdr:clientData/>
  </xdr:twoCellAnchor>
  <xdr:twoCellAnchor>
    <xdr:from>
      <xdr:col>11</xdr:col>
      <xdr:colOff>381000</xdr:colOff>
      <xdr:row>3</xdr:row>
      <xdr:rowOff>171450</xdr:rowOff>
    </xdr:from>
    <xdr:to>
      <xdr:col>22</xdr:col>
      <xdr:colOff>180975</xdr:colOff>
      <xdr:row>6</xdr:row>
      <xdr:rowOff>133350</xdr:rowOff>
    </xdr:to>
    <xdr:sp macro="" textlink="">
      <xdr:nvSpPr>
        <xdr:cNvPr id="6" name="正方形/長方形 5">
          <a:extLst>
            <a:ext uri="{FF2B5EF4-FFF2-40B4-BE49-F238E27FC236}">
              <a16:creationId xmlns:a16="http://schemas.microsoft.com/office/drawing/2014/main" id="{745F8D61-0792-4ADF-B1EB-977EF8E2773F}"/>
            </a:ext>
          </a:extLst>
        </xdr:cNvPr>
        <xdr:cNvSpPr/>
      </xdr:nvSpPr>
      <xdr:spPr>
        <a:xfrm>
          <a:off x="9763125" y="1200150"/>
          <a:ext cx="7343775" cy="9048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466726</xdr:colOff>
      <xdr:row>7</xdr:row>
      <xdr:rowOff>190501</xdr:rowOff>
    </xdr:from>
    <xdr:to>
      <xdr:col>22</xdr:col>
      <xdr:colOff>295276</xdr:colOff>
      <xdr:row>8</xdr:row>
      <xdr:rowOff>57150</xdr:rowOff>
    </xdr:to>
    <xdr:sp macro="" textlink="">
      <xdr:nvSpPr>
        <xdr:cNvPr id="13" name="吹き出し: 四角形 12">
          <a:extLst>
            <a:ext uri="{FF2B5EF4-FFF2-40B4-BE49-F238E27FC236}">
              <a16:creationId xmlns:a16="http://schemas.microsoft.com/office/drawing/2014/main" id="{CAF5CB4F-A276-4F2B-8054-9993F2338854}"/>
            </a:ext>
          </a:extLst>
        </xdr:cNvPr>
        <xdr:cNvSpPr/>
      </xdr:nvSpPr>
      <xdr:spPr>
        <a:xfrm>
          <a:off x="15335251" y="2400301"/>
          <a:ext cx="1885950" cy="304799"/>
        </a:xfrm>
        <a:prstGeom prst="wedgeRectCallout">
          <a:avLst>
            <a:gd name="adj1" fmla="val 12542"/>
            <a:gd name="adj2" fmla="val -145619"/>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ysClr val="windowText" lastClr="000000"/>
              </a:solidFill>
            </a:rPr>
            <a:t>自動計算で反映されます</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14</xdr:col>
      <xdr:colOff>257175</xdr:colOff>
      <xdr:row>15</xdr:row>
      <xdr:rowOff>38100</xdr:rowOff>
    </xdr:from>
    <xdr:to>
      <xdr:col>24</xdr:col>
      <xdr:colOff>647700</xdr:colOff>
      <xdr:row>18</xdr:row>
      <xdr:rowOff>219075</xdr:rowOff>
    </xdr:to>
    <xdr:sp macro="" textlink="">
      <xdr:nvSpPr>
        <xdr:cNvPr id="3" name="正方形/長方形 2">
          <a:extLst>
            <a:ext uri="{FF2B5EF4-FFF2-40B4-BE49-F238E27FC236}">
              <a16:creationId xmlns:a16="http://schemas.microsoft.com/office/drawing/2014/main" id="{2805776D-E99F-4938-B175-D8E6F25DC03B}"/>
            </a:ext>
          </a:extLst>
        </xdr:cNvPr>
        <xdr:cNvSpPr/>
      </xdr:nvSpPr>
      <xdr:spPr>
        <a:xfrm>
          <a:off x="12011025" y="3857625"/>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購入予定全ての物品の品名・メーカー、型式、単価、台数をご記入ください。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257176</xdr:colOff>
      <xdr:row>19</xdr:row>
      <xdr:rowOff>161924</xdr:rowOff>
    </xdr:from>
    <xdr:to>
      <xdr:col>24</xdr:col>
      <xdr:colOff>657226</xdr:colOff>
      <xdr:row>23</xdr:row>
      <xdr:rowOff>200024</xdr:rowOff>
    </xdr:to>
    <xdr:sp macro="" textlink="">
      <xdr:nvSpPr>
        <xdr:cNvPr id="4" name="正方形/長方形 3">
          <a:extLst>
            <a:ext uri="{FF2B5EF4-FFF2-40B4-BE49-F238E27FC236}">
              <a16:creationId xmlns:a16="http://schemas.microsoft.com/office/drawing/2014/main" id="{C85037C3-BA4F-44E6-99A5-A84C26F69708}"/>
            </a:ext>
          </a:extLst>
        </xdr:cNvPr>
        <xdr:cNvSpPr/>
      </xdr:nvSpPr>
      <xdr:spPr>
        <a:xfrm>
          <a:off x="12011026" y="4952999"/>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257175</xdr:colOff>
      <xdr:row>24</xdr:row>
      <xdr:rowOff>209549</xdr:rowOff>
    </xdr:from>
    <xdr:to>
      <xdr:col>30</xdr:col>
      <xdr:colOff>38100</xdr:colOff>
      <xdr:row>32</xdr:row>
      <xdr:rowOff>133349</xdr:rowOff>
    </xdr:to>
    <xdr:sp macro="" textlink="">
      <xdr:nvSpPr>
        <xdr:cNvPr id="5" name="正方形/長方形 4">
          <a:extLst>
            <a:ext uri="{FF2B5EF4-FFF2-40B4-BE49-F238E27FC236}">
              <a16:creationId xmlns:a16="http://schemas.microsoft.com/office/drawing/2014/main" id="{A871D80D-AAA1-473D-B293-5F03E97DA554}"/>
            </a:ext>
          </a:extLst>
        </xdr:cNvPr>
        <xdr:cNvSpPr/>
      </xdr:nvSpPr>
      <xdr:spPr>
        <a:xfrm>
          <a:off x="12011025" y="6191249"/>
          <a:ext cx="10448925"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購入予定物品等一覧に記載した物品等については、</a:t>
          </a:r>
          <a:r>
            <a:rPr kumimoji="1" lang="ja-JP" altLang="en-US" sz="1800" b="1" i="1" u="sng">
              <a:solidFill>
                <a:srgbClr val="FF0000"/>
              </a:solidFill>
            </a:rPr>
            <a:t>見積書の写し等</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・見積書は、代表者宛で作成お願いします。（例：医療法人○○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oneCellAnchor>
    <xdr:from>
      <xdr:col>7</xdr:col>
      <xdr:colOff>76200</xdr:colOff>
      <xdr:row>3</xdr:row>
      <xdr:rowOff>47625</xdr:rowOff>
    </xdr:from>
    <xdr:ext cx="2375534" cy="992504"/>
    <xdr:sp macro="" textlink="">
      <xdr:nvSpPr>
        <xdr:cNvPr id="10" name="テキスト ボックス 9">
          <a:extLst>
            <a:ext uri="{FF2B5EF4-FFF2-40B4-BE49-F238E27FC236}">
              <a16:creationId xmlns:a16="http://schemas.microsoft.com/office/drawing/2014/main" id="{96D09B8C-980D-4ED1-A16D-FAEDFF5B5F9F}"/>
            </a:ext>
          </a:extLst>
        </xdr:cNvPr>
        <xdr:cNvSpPr txBox="1"/>
      </xdr:nvSpPr>
      <xdr:spPr>
        <a:xfrm>
          <a:off x="9220200" y="781050"/>
          <a:ext cx="2375534" cy="992504"/>
        </a:xfrm>
        <a:prstGeom prst="rect">
          <a:avLst/>
        </a:prstGeom>
        <a:ln/>
      </xdr:spPr>
      <xdr:style>
        <a:lnRef idx="1">
          <a:schemeClr val="accent1"/>
        </a:lnRef>
        <a:fillRef idx="2">
          <a:schemeClr val="accent1"/>
        </a:fillRef>
        <a:effectRef idx="1">
          <a:schemeClr val="accent1"/>
        </a:effectRef>
        <a:fontRef idx="minor">
          <a:schemeClr val="dk1"/>
        </a:fontRef>
      </xdr:style>
      <xdr:txBody>
        <a:bodyPr vertOverflow="clip" horzOverflow="clip" wrap="square" rtlCol="0" anchor="t">
          <a:noAutofit/>
        </a:bodyPr>
        <a:lstStyle/>
        <a:p>
          <a:r>
            <a:rPr kumimoji="1" lang="ja-JP" altLang="en-US" sz="1100" b="1">
              <a:solidFill>
                <a:srgbClr val="FF0000"/>
              </a:solidFill>
            </a:rPr>
            <a:t>（３）個人防護具の申請は、</a:t>
          </a:r>
          <a:endParaRPr kumimoji="1" lang="en-US" altLang="ja-JP" sz="1100" b="1">
            <a:solidFill>
              <a:srgbClr val="FF0000"/>
            </a:solidFill>
          </a:endParaRPr>
        </a:p>
        <a:p>
          <a:r>
            <a:rPr kumimoji="1" lang="ja-JP" altLang="en-US" sz="1100" b="1">
              <a:solidFill>
                <a:srgbClr val="FF0000"/>
              </a:solidFill>
            </a:rPr>
            <a:t>令和６年２月１５日から</a:t>
          </a:r>
          <a:endParaRPr kumimoji="1" lang="en-US" altLang="ja-JP" sz="1100" b="1">
            <a:solidFill>
              <a:srgbClr val="FF0000"/>
            </a:solidFill>
          </a:endParaRPr>
        </a:p>
        <a:p>
          <a:r>
            <a:rPr kumimoji="1" lang="ja-JP" altLang="en-US" sz="1100" b="1">
              <a:solidFill>
                <a:srgbClr val="FF0000"/>
              </a:solidFill>
            </a:rPr>
            <a:t>異なる申請様式で別途受付けます。</a:t>
          </a:r>
          <a:endParaRPr kumimoji="1" lang="en-US" altLang="ja-JP" sz="1100" b="1">
            <a:solidFill>
              <a:srgbClr val="FF0000"/>
            </a:solidFill>
          </a:endParaRPr>
        </a:p>
      </xdr:txBody>
    </xdr:sp>
    <xdr:clientData/>
  </xdr:oneCellAnchor>
  <xdr:twoCellAnchor editAs="oneCell">
    <xdr:from>
      <xdr:col>14</xdr:col>
      <xdr:colOff>266700</xdr:colOff>
      <xdr:row>0</xdr:row>
      <xdr:rowOff>0</xdr:rowOff>
    </xdr:from>
    <xdr:to>
      <xdr:col>25</xdr:col>
      <xdr:colOff>66675</xdr:colOff>
      <xdr:row>14</xdr:row>
      <xdr:rowOff>208476</xdr:rowOff>
    </xdr:to>
    <xdr:pic>
      <xdr:nvPicPr>
        <xdr:cNvPr id="9" name="図 8">
          <a:extLst>
            <a:ext uri="{FF2B5EF4-FFF2-40B4-BE49-F238E27FC236}">
              <a16:creationId xmlns:a16="http://schemas.microsoft.com/office/drawing/2014/main" id="{6D36FF3D-E4F6-46DC-A557-27625EB88A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20550" y="0"/>
          <a:ext cx="7134225" cy="3789876"/>
        </a:xfrm>
        <a:prstGeom prst="rect">
          <a:avLst/>
        </a:prstGeom>
      </xdr:spPr>
    </xdr:pic>
    <xdr:clientData/>
  </xdr:twoCellAnchor>
  <xdr:twoCellAnchor>
    <xdr:from>
      <xdr:col>14</xdr:col>
      <xdr:colOff>359833</xdr:colOff>
      <xdr:row>6</xdr:row>
      <xdr:rowOff>123825</xdr:rowOff>
    </xdr:from>
    <xdr:to>
      <xdr:col>16</xdr:col>
      <xdr:colOff>388408</xdr:colOff>
      <xdr:row>8</xdr:row>
      <xdr:rowOff>85725</xdr:rowOff>
    </xdr:to>
    <xdr:sp macro="" textlink="">
      <xdr:nvSpPr>
        <xdr:cNvPr id="11" name="円: 塗りつぶしなし 10">
          <a:extLst>
            <a:ext uri="{FF2B5EF4-FFF2-40B4-BE49-F238E27FC236}">
              <a16:creationId xmlns:a16="http://schemas.microsoft.com/office/drawing/2014/main" id="{160F66B6-D1F3-4BA9-85AB-858E53E3AFF0}"/>
            </a:ext>
          </a:extLst>
        </xdr:cNvPr>
        <xdr:cNvSpPr/>
      </xdr:nvSpPr>
      <xdr:spPr>
        <a:xfrm>
          <a:off x="12113683" y="1438275"/>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238125</xdr:colOff>
      <xdr:row>8</xdr:row>
      <xdr:rowOff>200025</xdr:rowOff>
    </xdr:from>
    <xdr:to>
      <xdr:col>25</xdr:col>
      <xdr:colOff>76200</xdr:colOff>
      <xdr:row>12</xdr:row>
      <xdr:rowOff>123825</xdr:rowOff>
    </xdr:to>
    <xdr:sp macro="" textlink="">
      <xdr:nvSpPr>
        <xdr:cNvPr id="12" name="正方形/長方形 11">
          <a:extLst>
            <a:ext uri="{FF2B5EF4-FFF2-40B4-BE49-F238E27FC236}">
              <a16:creationId xmlns:a16="http://schemas.microsoft.com/office/drawing/2014/main" id="{9BE7810B-9CCC-42FA-8AA7-CFC2C59C9715}"/>
            </a:ext>
          </a:extLst>
        </xdr:cNvPr>
        <xdr:cNvSpPr/>
      </xdr:nvSpPr>
      <xdr:spPr>
        <a:xfrm>
          <a:off x="11991975" y="1990725"/>
          <a:ext cx="7172325"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222250</xdr:colOff>
      <xdr:row>10</xdr:row>
      <xdr:rowOff>63500</xdr:rowOff>
    </xdr:from>
    <xdr:to>
      <xdr:col>23</xdr:col>
      <xdr:colOff>612775</xdr:colOff>
      <xdr:row>12</xdr:row>
      <xdr:rowOff>222250</xdr:rowOff>
    </xdr:to>
    <xdr:sp macro="" textlink="">
      <xdr:nvSpPr>
        <xdr:cNvPr id="2" name="正方形/長方形 1">
          <a:extLst>
            <a:ext uri="{FF2B5EF4-FFF2-40B4-BE49-F238E27FC236}">
              <a16:creationId xmlns:a16="http://schemas.microsoft.com/office/drawing/2014/main" id="{EB5462A8-4BEE-459F-9D66-1EC6C0EBE211}"/>
            </a:ext>
          </a:extLst>
        </xdr:cNvPr>
        <xdr:cNvSpPr/>
      </xdr:nvSpPr>
      <xdr:spPr>
        <a:xfrm>
          <a:off x="7350125" y="2714625"/>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21</xdr:col>
      <xdr:colOff>437030</xdr:colOff>
      <xdr:row>13</xdr:row>
      <xdr:rowOff>89647</xdr:rowOff>
    </xdr:from>
    <xdr:to>
      <xdr:col>32</xdr:col>
      <xdr:colOff>461683</xdr:colOff>
      <xdr:row>15</xdr:row>
      <xdr:rowOff>78441</xdr:rowOff>
    </xdr:to>
    <xdr:sp macro="" textlink="">
      <xdr:nvSpPr>
        <xdr:cNvPr id="2" name="吹き出し: 四角形 1">
          <a:extLst>
            <a:ext uri="{FF2B5EF4-FFF2-40B4-BE49-F238E27FC236}">
              <a16:creationId xmlns:a16="http://schemas.microsoft.com/office/drawing/2014/main" id="{5C3A390C-DC4E-4680-955F-E0AB9AF90802}"/>
            </a:ext>
          </a:extLst>
        </xdr:cNvPr>
        <xdr:cNvSpPr/>
      </xdr:nvSpPr>
      <xdr:spPr>
        <a:xfrm>
          <a:off x="7732059" y="3294529"/>
          <a:ext cx="7543800"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診療・検査医療機関の指定書に記載された指定日をご記入ください。</a:t>
          </a:r>
        </a:p>
      </xdr:txBody>
    </xdr:sp>
    <xdr:clientData/>
  </xdr:twoCellAnchor>
  <xdr:twoCellAnchor>
    <xdr:from>
      <xdr:col>21</xdr:col>
      <xdr:colOff>347384</xdr:colOff>
      <xdr:row>18</xdr:row>
      <xdr:rowOff>56029</xdr:rowOff>
    </xdr:from>
    <xdr:to>
      <xdr:col>30</xdr:col>
      <xdr:colOff>89648</xdr:colOff>
      <xdr:row>20</xdr:row>
      <xdr:rowOff>44823</xdr:rowOff>
    </xdr:to>
    <xdr:sp macro="" textlink="">
      <xdr:nvSpPr>
        <xdr:cNvPr id="3" name="吹き出し: 四角形 2">
          <a:extLst>
            <a:ext uri="{FF2B5EF4-FFF2-40B4-BE49-F238E27FC236}">
              <a16:creationId xmlns:a16="http://schemas.microsoft.com/office/drawing/2014/main" id="{61ADF386-D692-4C7A-B4A2-4F84DC8506C4}"/>
            </a:ext>
          </a:extLst>
        </xdr:cNvPr>
        <xdr:cNvSpPr/>
      </xdr:nvSpPr>
      <xdr:spPr>
        <a:xfrm>
          <a:off x="7642413" y="4493558"/>
          <a:ext cx="5894294"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診療実績がない場合、補助金の返還が必要となります。</a:t>
          </a:r>
        </a:p>
      </xdr:txBody>
    </xdr:sp>
    <xdr:clientData/>
  </xdr:twoCellAnchor>
  <xdr:twoCellAnchor>
    <xdr:from>
      <xdr:col>21</xdr:col>
      <xdr:colOff>224118</xdr:colOff>
      <xdr:row>23</xdr:row>
      <xdr:rowOff>44823</xdr:rowOff>
    </xdr:from>
    <xdr:to>
      <xdr:col>28</xdr:col>
      <xdr:colOff>324971</xdr:colOff>
      <xdr:row>25</xdr:row>
      <xdr:rowOff>67234</xdr:rowOff>
    </xdr:to>
    <xdr:sp macro="" textlink="">
      <xdr:nvSpPr>
        <xdr:cNvPr id="4" name="吹き出し: 四角形 3">
          <a:extLst>
            <a:ext uri="{FF2B5EF4-FFF2-40B4-BE49-F238E27FC236}">
              <a16:creationId xmlns:a16="http://schemas.microsoft.com/office/drawing/2014/main" id="{1EB501A1-E18B-4AD7-8E4F-6EC3557EF7A8}"/>
            </a:ext>
          </a:extLst>
        </xdr:cNvPr>
        <xdr:cNvSpPr/>
      </xdr:nvSpPr>
      <xdr:spPr>
        <a:xfrm>
          <a:off x="7519147" y="5714999"/>
          <a:ext cx="4885765"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診療実績は</a:t>
          </a:r>
          <a:r>
            <a:rPr kumimoji="1" lang="en-US" altLang="ja-JP" sz="1600" b="1">
              <a:solidFill>
                <a:srgbClr val="FF0000"/>
              </a:solidFill>
              <a:latin typeface="+mn-ea"/>
              <a:ea typeface="+mn-ea"/>
            </a:rPr>
            <a:t>G-MIS</a:t>
          </a:r>
          <a:r>
            <a:rPr kumimoji="1" lang="ja-JP" altLang="en-US" sz="1600" b="1">
              <a:solidFill>
                <a:srgbClr val="FF0000"/>
              </a:solidFill>
              <a:latin typeface="+mn-ea"/>
              <a:ea typeface="+mn-ea"/>
            </a:rPr>
            <a:t>の入力実績を県で確認します。</a:t>
          </a:r>
        </a:p>
      </xdr:txBody>
    </xdr:sp>
    <xdr:clientData/>
  </xdr:twoCellAnchor>
  <xdr:twoCellAnchor editAs="oneCell">
    <xdr:from>
      <xdr:col>31</xdr:col>
      <xdr:colOff>156881</xdr:colOff>
      <xdr:row>0</xdr:row>
      <xdr:rowOff>44824</xdr:rowOff>
    </xdr:from>
    <xdr:to>
      <xdr:col>40</xdr:col>
      <xdr:colOff>459440</xdr:colOff>
      <xdr:row>22</xdr:row>
      <xdr:rowOff>78443</xdr:rowOff>
    </xdr:to>
    <xdr:pic>
      <xdr:nvPicPr>
        <xdr:cNvPr id="5" name="図 4">
          <a:extLst>
            <a:ext uri="{FF2B5EF4-FFF2-40B4-BE49-F238E27FC236}">
              <a16:creationId xmlns:a16="http://schemas.microsoft.com/office/drawing/2014/main" id="{11A42EAE-91D8-463B-A186-3A7A21C06E78}"/>
            </a:ext>
          </a:extLst>
        </xdr:cNvPr>
        <xdr:cNvPicPr>
          <a:picLocks noChangeAspect="1"/>
        </xdr:cNvPicPr>
      </xdr:nvPicPr>
      <xdr:blipFill rotWithShape="1">
        <a:blip xmlns:r="http://schemas.openxmlformats.org/officeDocument/2006/relationships" r:embed="rId1"/>
        <a:srcRect l="13237" t="9806" r="51465" b="37138"/>
        <a:stretch/>
      </xdr:blipFill>
      <xdr:spPr>
        <a:xfrm>
          <a:off x="14287499" y="44824"/>
          <a:ext cx="6454588" cy="5457266"/>
        </a:xfrm>
        <a:prstGeom prst="rect">
          <a:avLst/>
        </a:prstGeom>
      </xdr:spPr>
    </xdr:pic>
    <xdr:clientData/>
  </xdr:twoCellAnchor>
  <xdr:twoCellAnchor>
    <xdr:from>
      <xdr:col>31</xdr:col>
      <xdr:colOff>324968</xdr:colOff>
      <xdr:row>14</xdr:row>
      <xdr:rowOff>145677</xdr:rowOff>
    </xdr:from>
    <xdr:to>
      <xdr:col>36</xdr:col>
      <xdr:colOff>403409</xdr:colOff>
      <xdr:row>16</xdr:row>
      <xdr:rowOff>78442</xdr:rowOff>
    </xdr:to>
    <xdr:sp macro="" textlink="">
      <xdr:nvSpPr>
        <xdr:cNvPr id="6" name="フレーム 5">
          <a:extLst>
            <a:ext uri="{FF2B5EF4-FFF2-40B4-BE49-F238E27FC236}">
              <a16:creationId xmlns:a16="http://schemas.microsoft.com/office/drawing/2014/main" id="{3BBC34FB-C68B-4D9F-BDE3-408A39FB47B9}"/>
            </a:ext>
          </a:extLst>
        </xdr:cNvPr>
        <xdr:cNvSpPr/>
      </xdr:nvSpPr>
      <xdr:spPr>
        <a:xfrm>
          <a:off x="14455586" y="3597089"/>
          <a:ext cx="3496235" cy="425824"/>
        </a:xfrm>
        <a:prstGeom prst="frame">
          <a:avLst>
            <a:gd name="adj1" fmla="val 2039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22</xdr:col>
      <xdr:colOff>392206</xdr:colOff>
      <xdr:row>10</xdr:row>
      <xdr:rowOff>33617</xdr:rowOff>
    </xdr:from>
    <xdr:to>
      <xdr:col>29</xdr:col>
      <xdr:colOff>448236</xdr:colOff>
      <xdr:row>18</xdr:row>
      <xdr:rowOff>11206</xdr:rowOff>
    </xdr:to>
    <xdr:sp macro="" textlink="">
      <xdr:nvSpPr>
        <xdr:cNvPr id="2" name="吹き出し: 四角形 1">
          <a:extLst>
            <a:ext uri="{FF2B5EF4-FFF2-40B4-BE49-F238E27FC236}">
              <a16:creationId xmlns:a16="http://schemas.microsoft.com/office/drawing/2014/main" id="{7B6BFD72-C402-4E43-AD8A-107F89A62B00}"/>
            </a:ext>
          </a:extLst>
        </xdr:cNvPr>
        <xdr:cNvSpPr/>
      </xdr:nvSpPr>
      <xdr:spPr>
        <a:xfrm>
          <a:off x="8359588" y="2521323"/>
          <a:ext cx="4762501" cy="2028265"/>
        </a:xfrm>
        <a:prstGeom prst="wedgeRectCallout">
          <a:avLst>
            <a:gd name="adj1" fmla="val -70743"/>
            <a:gd name="adj2" fmla="val 419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①　各設備を複数整備する場合</a:t>
          </a:r>
          <a:endParaRPr kumimoji="1" lang="en-US" altLang="ja-JP" sz="1200" b="1">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例）</a:t>
          </a:r>
          <a:r>
            <a:rPr kumimoji="1" lang="en-US" altLang="ja-JP" sz="1200" b="0">
              <a:solidFill>
                <a:srgbClr val="FF0000"/>
              </a:solidFill>
            </a:rPr>
            <a:t>HEPA</a:t>
          </a:r>
          <a:r>
            <a:rPr kumimoji="1" lang="ja-JP" altLang="en-US" sz="1200" b="0">
              <a:solidFill>
                <a:srgbClr val="FF0000"/>
              </a:solidFill>
            </a:rPr>
            <a:t>フィルター空気清浄機（陰圧対応可能なものに限る。）</a:t>
          </a:r>
          <a:endParaRPr kumimoji="1" lang="en-US" altLang="ja-JP" sz="1200" b="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rgbClr val="FF0000"/>
              </a:solidFill>
            </a:rPr>
            <a:t>・当クリニックでは、コロナ患者や疑い患者を診察するにあたり、診察室２室、医師２名体制で対応しており、その対応のために</a:t>
          </a:r>
          <a:r>
            <a:rPr kumimoji="1" lang="en-US" altLang="ja-JP" sz="1200" b="0">
              <a:solidFill>
                <a:srgbClr val="FF0000"/>
              </a:solidFill>
            </a:rPr>
            <a:t>HEPA</a:t>
          </a:r>
          <a:r>
            <a:rPr kumimoji="1" lang="ja-JP" altLang="en-US" sz="1200" b="0">
              <a:solidFill>
                <a:srgbClr val="FF0000"/>
              </a:solidFill>
            </a:rPr>
            <a:t>フィルター空気清浄機が２台必要となるため。</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lt1"/>
              </a:solidFill>
              <a:effectLst/>
              <a:latin typeface="+mn-lt"/>
              <a:ea typeface="+mn-ea"/>
              <a:cs typeface="+mn-cs"/>
            </a:rPr>
            <a:t>HEPA</a:t>
          </a:r>
          <a:r>
            <a:rPr kumimoji="1" lang="ja-JP" altLang="ja-JP" sz="1100" b="0">
              <a:solidFill>
                <a:schemeClr val="lt1"/>
              </a:solidFill>
              <a:effectLst/>
              <a:latin typeface="+mn-lt"/>
              <a:ea typeface="+mn-ea"/>
              <a:cs typeface="+mn-cs"/>
            </a:rPr>
            <a:t>フィルター空気清浄機（陰圧対応可能なものに限る。）</a:t>
          </a:r>
          <a:endParaRPr lang="ja-JP" altLang="ja-JP" sz="1200">
            <a:effectLst/>
          </a:endParaRPr>
        </a:p>
        <a:p>
          <a:pPr algn="l"/>
          <a:endParaRPr kumimoji="1" lang="ja-JP" altLang="en-US" sz="1200" b="0">
            <a:solidFill>
              <a:srgbClr val="FF0000"/>
            </a:solidFill>
          </a:endParaRPr>
        </a:p>
      </xdr:txBody>
    </xdr:sp>
    <xdr:clientData/>
  </xdr:twoCellAnchor>
  <xdr:twoCellAnchor>
    <xdr:from>
      <xdr:col>23</xdr:col>
      <xdr:colOff>2</xdr:colOff>
      <xdr:row>19</xdr:row>
      <xdr:rowOff>179294</xdr:rowOff>
    </xdr:from>
    <xdr:to>
      <xdr:col>29</xdr:col>
      <xdr:colOff>385485</xdr:colOff>
      <xdr:row>22</xdr:row>
      <xdr:rowOff>13109</xdr:rowOff>
    </xdr:to>
    <xdr:sp macro="" textlink="">
      <xdr:nvSpPr>
        <xdr:cNvPr id="4" name="吹き出し: 四角形 3">
          <a:extLst>
            <a:ext uri="{FF2B5EF4-FFF2-40B4-BE49-F238E27FC236}">
              <a16:creationId xmlns:a16="http://schemas.microsoft.com/office/drawing/2014/main" id="{9A4CAD44-0A6E-40CE-AFAD-F8A4A75676CD}"/>
            </a:ext>
          </a:extLst>
        </xdr:cNvPr>
        <xdr:cNvSpPr/>
      </xdr:nvSpPr>
      <xdr:spPr>
        <a:xfrm>
          <a:off x="8639737" y="5020235"/>
          <a:ext cx="4419601" cy="741492"/>
        </a:xfrm>
        <a:prstGeom prst="wedgeRectCallout">
          <a:avLst>
            <a:gd name="adj1" fmla="val -77068"/>
            <a:gd name="adj2" fmla="val -3024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記載例</a:t>
          </a:r>
          <a:r>
            <a:rPr kumimoji="1" lang="en-US" altLang="ja-JP" sz="1100" b="1">
              <a:solidFill>
                <a:srgbClr val="FF0000"/>
              </a:solidFill>
            </a:rPr>
            <a:t>】</a:t>
          </a:r>
          <a:r>
            <a:rPr kumimoji="1" lang="ja-JP" altLang="en-US" sz="1100" b="1">
              <a:solidFill>
                <a:srgbClr val="FF0000"/>
              </a:solidFill>
            </a:rPr>
            <a:t>を参考に、過去の整備実績、用途、効果、必要数量の根拠等について、具体的に記載しください。</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24</xdr:col>
      <xdr:colOff>133350</xdr:colOff>
      <xdr:row>20</xdr:row>
      <xdr:rowOff>190500</xdr:rowOff>
    </xdr:from>
    <xdr:to>
      <xdr:col>53</xdr:col>
      <xdr:colOff>40566</xdr:colOff>
      <xdr:row>23</xdr:row>
      <xdr:rowOff>6948</xdr:rowOff>
    </xdr:to>
    <xdr:sp macro="" textlink="">
      <xdr:nvSpPr>
        <xdr:cNvPr id="2" name="吹き出し: 四角形 1">
          <a:extLst>
            <a:ext uri="{FF2B5EF4-FFF2-40B4-BE49-F238E27FC236}">
              <a16:creationId xmlns:a16="http://schemas.microsoft.com/office/drawing/2014/main" id="{DC206E52-9777-42EE-B672-5C9565E8AEFD}"/>
            </a:ext>
          </a:extLst>
        </xdr:cNvPr>
        <xdr:cNvSpPr/>
      </xdr:nvSpPr>
      <xdr:spPr>
        <a:xfrm>
          <a:off x="6305550" y="5000625"/>
          <a:ext cx="7365291" cy="483198"/>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事業を中止する場合のみ、ご記入ください。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57150</xdr:colOff>
      <xdr:row>4</xdr:row>
      <xdr:rowOff>66675</xdr:rowOff>
    </xdr:from>
    <xdr:to>
      <xdr:col>50</xdr:col>
      <xdr:colOff>171450</xdr:colOff>
      <xdr:row>7</xdr:row>
      <xdr:rowOff>228600</xdr:rowOff>
    </xdr:to>
    <xdr:sp macro="" textlink="">
      <xdr:nvSpPr>
        <xdr:cNvPr id="2" name="正方形/長方形 1">
          <a:extLst>
            <a:ext uri="{FF2B5EF4-FFF2-40B4-BE49-F238E27FC236}">
              <a16:creationId xmlns:a16="http://schemas.microsoft.com/office/drawing/2014/main" id="{BA8B7FD5-9F3C-42B7-AC02-5C9DC5C8FB9E}"/>
            </a:ext>
          </a:extLst>
        </xdr:cNvPr>
        <xdr:cNvSpPr/>
      </xdr:nvSpPr>
      <xdr:spPr>
        <a:xfrm>
          <a:off x="5972175" y="1057275"/>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桃色の着色セルのみ入力してください。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twoCellAnchor>
    <xdr:from>
      <xdr:col>23</xdr:col>
      <xdr:colOff>85726</xdr:colOff>
      <xdr:row>12</xdr:row>
      <xdr:rowOff>190500</xdr:rowOff>
    </xdr:from>
    <xdr:to>
      <xdr:col>36</xdr:col>
      <xdr:colOff>114301</xdr:colOff>
      <xdr:row>30</xdr:row>
      <xdr:rowOff>161925</xdr:rowOff>
    </xdr:to>
    <xdr:sp macro="" textlink="">
      <xdr:nvSpPr>
        <xdr:cNvPr id="3" name="正方形/長方形 2">
          <a:extLst>
            <a:ext uri="{FF2B5EF4-FFF2-40B4-BE49-F238E27FC236}">
              <a16:creationId xmlns:a16="http://schemas.microsoft.com/office/drawing/2014/main" id="{84235CF5-DF84-4B3D-B4FC-B3EC07BB1170}"/>
            </a:ext>
          </a:extLst>
        </xdr:cNvPr>
        <xdr:cNvSpPr/>
      </xdr:nvSpPr>
      <xdr:spPr>
        <a:xfrm>
          <a:off x="6000751" y="3162300"/>
          <a:ext cx="3371850" cy="442912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r>
            <a:rPr kumimoji="1" lang="ja-JP" altLang="en-US" sz="1200" b="1" i="1">
              <a:solidFill>
                <a:srgbClr val="FF0000"/>
              </a:solidFill>
            </a:rPr>
            <a:t>・</a:t>
          </a:r>
          <a:r>
            <a:rPr kumimoji="1" lang="ja-JP" altLang="en-US" sz="1200" b="1" i="0">
              <a:solidFill>
                <a:srgbClr val="FF0000"/>
              </a:solidFill>
            </a:rPr>
            <a:t>個人防護具使用実績</a:t>
          </a:r>
          <a:endParaRPr kumimoji="1" lang="en-US" altLang="ja-JP" sz="1200" b="1" i="0">
            <a:solidFill>
              <a:srgbClr val="FF0000"/>
            </a:solidFill>
          </a:endParaRPr>
        </a:p>
        <a:p>
          <a:pPr algn="l"/>
          <a:r>
            <a:rPr kumimoji="1" lang="ja-JP" altLang="en-US" sz="1200" b="1">
              <a:solidFill>
                <a:srgbClr val="FF0000"/>
              </a:solidFill>
            </a:rPr>
            <a:t>・交付申請書（様式第１号）</a:t>
          </a:r>
          <a:endParaRPr kumimoji="1" lang="en-US" altLang="ja-JP" sz="1200" b="1">
            <a:solidFill>
              <a:srgbClr val="FF0000"/>
            </a:solidFill>
          </a:endParaRPr>
        </a:p>
        <a:p>
          <a:pPr algn="l"/>
          <a:r>
            <a:rPr kumimoji="1" lang="ja-JP" altLang="en-US" sz="1200" b="1">
              <a:solidFill>
                <a:srgbClr val="FF0000"/>
              </a:solidFill>
            </a:rPr>
            <a:t>・所要額調書（別紙３－１）</a:t>
          </a:r>
          <a:endParaRPr kumimoji="1" lang="en-US" altLang="ja-JP" sz="1200" b="1">
            <a:solidFill>
              <a:srgbClr val="FF0000"/>
            </a:solidFill>
          </a:endParaRPr>
        </a:p>
        <a:p>
          <a:pPr algn="l"/>
          <a:r>
            <a:rPr kumimoji="1" lang="ja-JP" altLang="en-US" sz="1200" b="1">
              <a:solidFill>
                <a:srgbClr val="FF0000"/>
              </a:solidFill>
            </a:rPr>
            <a:t>・事業計画書（別紙３－２）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・個人防護具積算（別紙３－２附表）</a:t>
          </a:r>
          <a:endParaRPr kumimoji="1" lang="en-US" altLang="ja-JP" sz="1200" b="1">
            <a:solidFill>
              <a:srgbClr val="FF0000"/>
            </a:solidFill>
          </a:endParaRPr>
        </a:p>
        <a:p>
          <a:pPr algn="l"/>
          <a:r>
            <a:rPr kumimoji="1" lang="ja-JP" altLang="en-US" sz="1200" b="1">
              <a:solidFill>
                <a:srgbClr val="FF0000"/>
              </a:solidFill>
            </a:rPr>
            <a:t>・補助条件確認書</a:t>
          </a:r>
          <a:br>
            <a:rPr kumimoji="1" lang="en-US" altLang="ja-JP" sz="1200" b="1">
              <a:solidFill>
                <a:srgbClr val="FF0000"/>
              </a:solidFill>
            </a:rPr>
          </a:br>
          <a:br>
            <a:rPr kumimoji="1" lang="en-US" altLang="ja-JP" sz="1200" b="1">
              <a:solidFill>
                <a:srgbClr val="FF0000"/>
              </a:solidFill>
            </a:rPr>
          </a:br>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・納品書等（内訳および金額がわかるもの）</a:t>
          </a:r>
          <a:br>
            <a:rPr kumimoji="1" lang="en-US" altLang="ja-JP" sz="1200" b="1">
              <a:solidFill>
                <a:srgbClr val="FF0000"/>
              </a:solidFill>
            </a:rPr>
          </a:br>
          <a:r>
            <a:rPr kumimoji="1" lang="ja-JP" altLang="en-US" sz="1200" b="1">
              <a:solidFill>
                <a:srgbClr val="FF0000"/>
              </a:solidFill>
            </a:rPr>
            <a:t>・金融機関等振込先通帳の写し</a:t>
          </a:r>
          <a:endParaRPr kumimoji="1" lang="en-US" altLang="ja-JP" sz="1200" b="1">
            <a:solidFill>
              <a:srgbClr val="FF0000"/>
            </a:solidFill>
          </a:endParaRPr>
        </a:p>
      </xdr:txBody>
    </xdr:sp>
    <xdr:clientData/>
  </xdr:twoCellAnchor>
  <xdr:twoCellAnchor>
    <xdr:from>
      <xdr:col>23</xdr:col>
      <xdr:colOff>57151</xdr:colOff>
      <xdr:row>8</xdr:row>
      <xdr:rowOff>95250</xdr:rowOff>
    </xdr:from>
    <xdr:to>
      <xdr:col>50</xdr:col>
      <xdr:colOff>180976</xdr:colOff>
      <xdr:row>12</xdr:row>
      <xdr:rowOff>72496</xdr:rowOff>
    </xdr:to>
    <xdr:sp macro="" textlink="">
      <xdr:nvSpPr>
        <xdr:cNvPr id="4" name="正方形/長方形 3">
          <a:extLst>
            <a:ext uri="{FF2B5EF4-FFF2-40B4-BE49-F238E27FC236}">
              <a16:creationId xmlns:a16="http://schemas.microsoft.com/office/drawing/2014/main" id="{9A4BBBFA-EF89-4A2F-99F5-8FB95F7C99C8}"/>
            </a:ext>
          </a:extLst>
        </xdr:cNvPr>
        <xdr:cNvSpPr/>
      </xdr:nvSpPr>
      <xdr:spPr>
        <a:xfrm>
          <a:off x="5972176" y="2076450"/>
          <a:ext cx="7067550" cy="967846"/>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補助金申込時には、</a:t>
          </a:r>
          <a:r>
            <a:rPr kumimoji="1" lang="ja-JP" altLang="en-US" sz="1800" b="1" u="sng">
              <a:solidFill>
                <a:srgbClr val="FF0000"/>
              </a:solidFill>
            </a:rPr>
            <a:t>緑色のシートすべて</a:t>
          </a:r>
          <a:r>
            <a:rPr kumimoji="1" lang="ja-JP" altLang="en-US" sz="1800" b="1">
              <a:solidFill>
                <a:srgbClr val="FF0000"/>
              </a:solidFill>
            </a:rPr>
            <a:t>を確認いただき、必要事項を記入してください。</a:t>
          </a:r>
          <a:endParaRPr kumimoji="1" lang="en-US" altLang="ja-JP" sz="1800" b="1">
            <a:solidFill>
              <a:srgbClr val="FF0000"/>
            </a:solidFill>
          </a:endParaRPr>
        </a:p>
      </xdr:txBody>
    </xdr:sp>
    <xdr:clientData/>
  </xdr:twoCellAnchor>
  <xdr:twoCellAnchor>
    <xdr:from>
      <xdr:col>23</xdr:col>
      <xdr:colOff>76203</xdr:colOff>
      <xdr:row>30</xdr:row>
      <xdr:rowOff>228599</xdr:rowOff>
    </xdr:from>
    <xdr:to>
      <xdr:col>50</xdr:col>
      <xdr:colOff>152400</xdr:colOff>
      <xdr:row>34</xdr:row>
      <xdr:rowOff>233097</xdr:rowOff>
    </xdr:to>
    <xdr:sp macro="" textlink="">
      <xdr:nvSpPr>
        <xdr:cNvPr id="5" name="正方形/長方形 4">
          <a:extLst>
            <a:ext uri="{FF2B5EF4-FFF2-40B4-BE49-F238E27FC236}">
              <a16:creationId xmlns:a16="http://schemas.microsoft.com/office/drawing/2014/main" id="{3A5550A7-5670-41A5-8583-952FA6A9B917}"/>
            </a:ext>
          </a:extLst>
        </xdr:cNvPr>
        <xdr:cNvSpPr/>
      </xdr:nvSpPr>
      <xdr:spPr>
        <a:xfrm>
          <a:off x="5991228" y="7658099"/>
          <a:ext cx="7019922" cy="995098"/>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提出の前に、必要事項が記載されているか、</a:t>
          </a:r>
          <a:r>
            <a:rPr kumimoji="1" lang="ja-JP" altLang="en-US" sz="1800" b="1" u="sng">
              <a:solidFill>
                <a:srgbClr val="FF0000"/>
              </a:solidFill>
            </a:rPr>
            <a:t>緑色のシートすべて</a:t>
          </a:r>
          <a:r>
            <a:rPr kumimoji="1" lang="ja-JP" altLang="en-US" sz="1800" b="1">
              <a:solidFill>
                <a:srgbClr val="FF0000"/>
              </a:solidFill>
            </a:rPr>
            <a:t>をご確認ください。</a:t>
          </a:r>
          <a:endParaRPr kumimoji="1" lang="en-US" altLang="ja-JP" sz="1800" b="1">
            <a:solidFill>
              <a:srgbClr val="FF0000"/>
            </a:solidFill>
          </a:endParaRPr>
        </a:p>
      </xdr:txBody>
    </xdr:sp>
    <xdr:clientData/>
  </xdr:twoCellAnchor>
  <xdr:twoCellAnchor>
    <xdr:from>
      <xdr:col>37</xdr:col>
      <xdr:colOff>68260</xdr:colOff>
      <xdr:row>24</xdr:row>
      <xdr:rowOff>2648</xdr:rowOff>
    </xdr:from>
    <xdr:to>
      <xdr:col>51</xdr:col>
      <xdr:colOff>110933</xdr:colOff>
      <xdr:row>27</xdr:row>
      <xdr:rowOff>217488</xdr:rowOff>
    </xdr:to>
    <xdr:sp macro="" textlink="">
      <xdr:nvSpPr>
        <xdr:cNvPr id="6" name="吹き出し: 四角形 5">
          <a:extLst>
            <a:ext uri="{FF2B5EF4-FFF2-40B4-BE49-F238E27FC236}">
              <a16:creationId xmlns:a16="http://schemas.microsoft.com/office/drawing/2014/main" id="{35C7DF6A-3018-4FBE-9967-BF36ACDD5396}"/>
            </a:ext>
          </a:extLst>
        </xdr:cNvPr>
        <xdr:cNvSpPr/>
      </xdr:nvSpPr>
      <xdr:spPr>
        <a:xfrm>
          <a:off x="9583735" y="5946248"/>
          <a:ext cx="3643123" cy="957790"/>
        </a:xfrm>
        <a:prstGeom prst="wedgeRectCallout">
          <a:avLst>
            <a:gd name="adj1" fmla="val -63375"/>
            <a:gd name="adj2" fmla="val 1383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800" b="1">
              <a:solidFill>
                <a:srgbClr val="FF0000"/>
              </a:solidFill>
            </a:rPr>
            <a:t>提出漏れの医療機関様が多いため、ご注意ください</a:t>
          </a:r>
        </a:p>
      </xdr:txBody>
    </xdr:sp>
    <xdr:clientData/>
  </xdr:twoCellAnchor>
  <xdr:twoCellAnchor>
    <xdr:from>
      <xdr:col>24</xdr:col>
      <xdr:colOff>95250</xdr:colOff>
      <xdr:row>15</xdr:row>
      <xdr:rowOff>190501</xdr:rowOff>
    </xdr:from>
    <xdr:to>
      <xdr:col>29</xdr:col>
      <xdr:colOff>161925</xdr:colOff>
      <xdr:row>16</xdr:row>
      <xdr:rowOff>17145</xdr:rowOff>
    </xdr:to>
    <xdr:sp macro="" textlink="">
      <xdr:nvSpPr>
        <xdr:cNvPr id="9" name="正方形/長方形 8">
          <a:extLst>
            <a:ext uri="{FF2B5EF4-FFF2-40B4-BE49-F238E27FC236}">
              <a16:creationId xmlns:a16="http://schemas.microsoft.com/office/drawing/2014/main" id="{D7AC4ED4-395D-44EF-958D-02DD7D62F624}"/>
            </a:ext>
          </a:extLst>
        </xdr:cNvPr>
        <xdr:cNvSpPr/>
      </xdr:nvSpPr>
      <xdr:spPr>
        <a:xfrm>
          <a:off x="6267450" y="3905251"/>
          <a:ext cx="1352550" cy="74294"/>
        </a:xfrm>
        <a:prstGeom prst="rect">
          <a:avLst/>
        </a:prstGeom>
        <a:solidFill>
          <a:srgbClr val="FFFF00">
            <a:alpha val="31000"/>
          </a:srgb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85724</xdr:colOff>
      <xdr:row>20</xdr:row>
      <xdr:rowOff>209550</xdr:rowOff>
    </xdr:from>
    <xdr:to>
      <xdr:col>33</xdr:col>
      <xdr:colOff>85724</xdr:colOff>
      <xdr:row>21</xdr:row>
      <xdr:rowOff>57150</xdr:rowOff>
    </xdr:to>
    <xdr:sp macro="" textlink="">
      <xdr:nvSpPr>
        <xdr:cNvPr id="10" name="正方形/長方形 9">
          <a:extLst>
            <a:ext uri="{FF2B5EF4-FFF2-40B4-BE49-F238E27FC236}">
              <a16:creationId xmlns:a16="http://schemas.microsoft.com/office/drawing/2014/main" id="{DDB06B09-A3A9-4523-A4E4-DC4ABCA0869C}"/>
            </a:ext>
          </a:extLst>
        </xdr:cNvPr>
        <xdr:cNvSpPr/>
      </xdr:nvSpPr>
      <xdr:spPr>
        <a:xfrm>
          <a:off x="6257924" y="5162550"/>
          <a:ext cx="2314575" cy="95250"/>
        </a:xfrm>
        <a:prstGeom prst="rect">
          <a:avLst/>
        </a:prstGeom>
        <a:solidFill>
          <a:srgbClr val="FFFF00">
            <a:alpha val="31000"/>
          </a:srgb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249166</xdr:colOff>
      <xdr:row>18</xdr:row>
      <xdr:rowOff>9455</xdr:rowOff>
    </xdr:from>
    <xdr:to>
      <xdr:col>37</xdr:col>
      <xdr:colOff>245248</xdr:colOff>
      <xdr:row>19</xdr:row>
      <xdr:rowOff>182324</xdr:rowOff>
    </xdr:to>
    <xdr:sp macro="" textlink="">
      <xdr:nvSpPr>
        <xdr:cNvPr id="12" name="直角三角形 11">
          <a:extLst>
            <a:ext uri="{FF2B5EF4-FFF2-40B4-BE49-F238E27FC236}">
              <a16:creationId xmlns:a16="http://schemas.microsoft.com/office/drawing/2014/main" id="{3F1CF3B2-EC40-4F51-99FE-E40911C875BF}"/>
            </a:ext>
          </a:extLst>
        </xdr:cNvPr>
        <xdr:cNvSpPr/>
      </xdr:nvSpPr>
      <xdr:spPr>
        <a:xfrm rot="14418724">
          <a:off x="8909485" y="4036436"/>
          <a:ext cx="420519" cy="1281957"/>
        </a:xfrm>
        <a:prstGeom prst="rtTriangle">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190500</xdr:colOff>
      <xdr:row>13</xdr:row>
      <xdr:rowOff>200025</xdr:rowOff>
    </xdr:from>
    <xdr:to>
      <xdr:col>58</xdr:col>
      <xdr:colOff>57150</xdr:colOff>
      <xdr:row>20</xdr:row>
      <xdr:rowOff>190501</xdr:rowOff>
    </xdr:to>
    <xdr:sp macro="" textlink="">
      <xdr:nvSpPr>
        <xdr:cNvPr id="11" name="吹き出し: 四角形 10">
          <a:extLst>
            <a:ext uri="{FF2B5EF4-FFF2-40B4-BE49-F238E27FC236}">
              <a16:creationId xmlns:a16="http://schemas.microsoft.com/office/drawing/2014/main" id="{D3D13898-A84A-4EC2-8EC9-487D15470B50}"/>
            </a:ext>
          </a:extLst>
        </xdr:cNvPr>
        <xdr:cNvSpPr/>
      </xdr:nvSpPr>
      <xdr:spPr>
        <a:xfrm>
          <a:off x="9448800" y="3419475"/>
          <a:ext cx="5524500" cy="1724026"/>
        </a:xfrm>
        <a:prstGeom prst="wedgeRectCallout">
          <a:avLst>
            <a:gd name="adj1" fmla="val -79863"/>
            <a:gd name="adj2" fmla="val -25089"/>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800" b="1">
              <a:solidFill>
                <a:srgbClr val="FF0000"/>
              </a:solidFill>
            </a:rPr>
            <a:t>県より補助対象期間についての通知後、交付申請を提出するときは、「個人防護具使用実績」および「個人防護具積算（別紙３－２附表）のみを再入力し、ご提出ください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2149928</xdr:colOff>
      <xdr:row>15</xdr:row>
      <xdr:rowOff>108857</xdr:rowOff>
    </xdr:from>
    <xdr:to>
      <xdr:col>8</xdr:col>
      <xdr:colOff>536121</xdr:colOff>
      <xdr:row>18</xdr:row>
      <xdr:rowOff>163287</xdr:rowOff>
    </xdr:to>
    <xdr:sp macro="" textlink="">
      <xdr:nvSpPr>
        <xdr:cNvPr id="2" name="吹き出し: 四角形 1">
          <a:extLst>
            <a:ext uri="{FF2B5EF4-FFF2-40B4-BE49-F238E27FC236}">
              <a16:creationId xmlns:a16="http://schemas.microsoft.com/office/drawing/2014/main" id="{377756D1-9548-4D56-937C-18B3AD61EAF8}"/>
            </a:ext>
          </a:extLst>
        </xdr:cNvPr>
        <xdr:cNvSpPr/>
      </xdr:nvSpPr>
      <xdr:spPr>
        <a:xfrm>
          <a:off x="2326821" y="7878536"/>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2136321</xdr:colOff>
      <xdr:row>19</xdr:row>
      <xdr:rowOff>81643</xdr:rowOff>
    </xdr:from>
    <xdr:to>
      <xdr:col>8</xdr:col>
      <xdr:colOff>217714</xdr:colOff>
      <xdr:row>22</xdr:row>
      <xdr:rowOff>81643</xdr:rowOff>
    </xdr:to>
    <xdr:sp macro="" textlink="">
      <xdr:nvSpPr>
        <xdr:cNvPr id="3" name="吹き出し: 四角形 2">
          <a:extLst>
            <a:ext uri="{FF2B5EF4-FFF2-40B4-BE49-F238E27FC236}">
              <a16:creationId xmlns:a16="http://schemas.microsoft.com/office/drawing/2014/main" id="{8D03CCF1-63D0-4184-B9E2-D906080680FB}"/>
            </a:ext>
          </a:extLst>
        </xdr:cNvPr>
        <xdr:cNvSpPr/>
      </xdr:nvSpPr>
      <xdr:spPr>
        <a:xfrm>
          <a:off x="2313214" y="8831036"/>
          <a:ext cx="7239000" cy="734786"/>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）欄以外の項目は「個人防護具使用実績」および「別紙３－２（新規）</a:t>
          </a:r>
          <a:r>
            <a:rPr kumimoji="1" lang="ja-JP" altLang="ja-JP" sz="1400" b="1">
              <a:solidFill>
                <a:srgbClr val="FF0000"/>
              </a:solidFill>
              <a:effectLst/>
              <a:latin typeface="+mn-lt"/>
              <a:ea typeface="+mn-ea"/>
              <a:cs typeface="+mn-cs"/>
            </a:rPr>
            <a:t>附表（</a:t>
          </a:r>
          <a:r>
            <a:rPr kumimoji="1" lang="ja-JP" altLang="en-US" sz="1400" b="1">
              <a:solidFill>
                <a:srgbClr val="FF0000"/>
              </a:solidFill>
              <a:effectLst/>
              <a:latin typeface="+mn-lt"/>
              <a:ea typeface="+mn-ea"/>
              <a:cs typeface="+mn-cs"/>
            </a:rPr>
            <a:t>個人防護具積算</a:t>
          </a:r>
          <a:r>
            <a:rPr kumimoji="1" lang="ja-JP" altLang="ja-JP" sz="1400" b="1">
              <a:solidFill>
                <a:srgbClr val="FF0000"/>
              </a:solidFill>
              <a:effectLst/>
              <a:latin typeface="+mn-lt"/>
              <a:ea typeface="+mn-ea"/>
              <a:cs typeface="+mn-cs"/>
            </a:rPr>
            <a:t>）</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twoCellAnchor>
    <xdr:from>
      <xdr:col>2</xdr:col>
      <xdr:colOff>40821</xdr:colOff>
      <xdr:row>10</xdr:row>
      <xdr:rowOff>68034</xdr:rowOff>
    </xdr:from>
    <xdr:to>
      <xdr:col>7</xdr:col>
      <xdr:colOff>938893</xdr:colOff>
      <xdr:row>11</xdr:row>
      <xdr:rowOff>449035</xdr:rowOff>
    </xdr:to>
    <xdr:sp macro="" textlink="">
      <xdr:nvSpPr>
        <xdr:cNvPr id="4" name="吹き出し: 四角形 3">
          <a:extLst>
            <a:ext uri="{FF2B5EF4-FFF2-40B4-BE49-F238E27FC236}">
              <a16:creationId xmlns:a16="http://schemas.microsoft.com/office/drawing/2014/main" id="{8D41A922-E8A8-4203-A6B2-A6F32D54310A}"/>
            </a:ext>
          </a:extLst>
        </xdr:cNvPr>
        <xdr:cNvSpPr/>
      </xdr:nvSpPr>
      <xdr:spPr>
        <a:xfrm>
          <a:off x="3170464" y="5320391"/>
          <a:ext cx="6068786" cy="884465"/>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twoCellAnchor>
    <xdr:from>
      <xdr:col>2</xdr:col>
      <xdr:colOff>40821</xdr:colOff>
      <xdr:row>7</xdr:row>
      <xdr:rowOff>54428</xdr:rowOff>
    </xdr:from>
    <xdr:to>
      <xdr:col>7</xdr:col>
      <xdr:colOff>938893</xdr:colOff>
      <xdr:row>8</xdr:row>
      <xdr:rowOff>435428</xdr:rowOff>
    </xdr:to>
    <xdr:sp macro="" textlink="">
      <xdr:nvSpPr>
        <xdr:cNvPr id="5" name="吹き出し: 四角形 4">
          <a:extLst>
            <a:ext uri="{FF2B5EF4-FFF2-40B4-BE49-F238E27FC236}">
              <a16:creationId xmlns:a16="http://schemas.microsoft.com/office/drawing/2014/main" id="{E549EAD6-B09A-4074-BDD9-CF70A37303E4}"/>
            </a:ext>
          </a:extLst>
        </xdr:cNvPr>
        <xdr:cNvSpPr/>
      </xdr:nvSpPr>
      <xdr:spPr>
        <a:xfrm>
          <a:off x="3170464" y="3796392"/>
          <a:ext cx="6068786" cy="884465"/>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85167</xdr:colOff>
      <xdr:row>10</xdr:row>
      <xdr:rowOff>31374</xdr:rowOff>
    </xdr:from>
    <xdr:to>
      <xdr:col>22</xdr:col>
      <xdr:colOff>13450</xdr:colOff>
      <xdr:row>10</xdr:row>
      <xdr:rowOff>488574</xdr:rowOff>
    </xdr:to>
    <xdr:sp macro="" textlink="">
      <xdr:nvSpPr>
        <xdr:cNvPr id="4" name="吹き出し: 四角形 3">
          <a:extLst>
            <a:ext uri="{FF2B5EF4-FFF2-40B4-BE49-F238E27FC236}">
              <a16:creationId xmlns:a16="http://schemas.microsoft.com/office/drawing/2014/main" id="{E65AA43E-5E07-46BC-B0B5-A5390B322DCE}"/>
            </a:ext>
          </a:extLst>
        </xdr:cNvPr>
        <xdr:cNvSpPr/>
      </xdr:nvSpPr>
      <xdr:spPr>
        <a:xfrm>
          <a:off x="13397755" y="3012139"/>
          <a:ext cx="8668871" cy="45720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・別紙３－２（新規）附表（個人防護具積算）に記入いただくと、自動計算し、反映されます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4</xdr:col>
      <xdr:colOff>156882</xdr:colOff>
      <xdr:row>11</xdr:row>
      <xdr:rowOff>168088</xdr:rowOff>
    </xdr:from>
    <xdr:to>
      <xdr:col>7</xdr:col>
      <xdr:colOff>593912</xdr:colOff>
      <xdr:row>13</xdr:row>
      <xdr:rowOff>414618</xdr:rowOff>
    </xdr:to>
    <xdr:sp macro="" textlink="">
      <xdr:nvSpPr>
        <xdr:cNvPr id="7" name="吹き出し: 四角形 6">
          <a:extLst>
            <a:ext uri="{FF2B5EF4-FFF2-40B4-BE49-F238E27FC236}">
              <a16:creationId xmlns:a16="http://schemas.microsoft.com/office/drawing/2014/main" id="{E7E1F9A1-247B-4757-8863-E305DF9D72C0}"/>
            </a:ext>
          </a:extLst>
        </xdr:cNvPr>
        <xdr:cNvSpPr/>
      </xdr:nvSpPr>
      <xdr:spPr>
        <a:xfrm>
          <a:off x="6488206" y="3697941"/>
          <a:ext cx="5961530" cy="1344706"/>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twoCellAnchor>
    <xdr:from>
      <xdr:col>4</xdr:col>
      <xdr:colOff>78441</xdr:colOff>
      <xdr:row>8</xdr:row>
      <xdr:rowOff>123265</xdr:rowOff>
    </xdr:from>
    <xdr:to>
      <xdr:col>7</xdr:col>
      <xdr:colOff>560293</xdr:colOff>
      <xdr:row>9</xdr:row>
      <xdr:rowOff>392206</xdr:rowOff>
    </xdr:to>
    <xdr:sp macro="" textlink="">
      <xdr:nvSpPr>
        <xdr:cNvPr id="8" name="吹き出し: 四角形 7">
          <a:extLst>
            <a:ext uri="{FF2B5EF4-FFF2-40B4-BE49-F238E27FC236}">
              <a16:creationId xmlns:a16="http://schemas.microsoft.com/office/drawing/2014/main" id="{6151B05F-8B62-4041-BF84-F2CC833F0740}"/>
            </a:ext>
          </a:extLst>
        </xdr:cNvPr>
        <xdr:cNvSpPr/>
      </xdr:nvSpPr>
      <xdr:spPr>
        <a:xfrm>
          <a:off x="6409765" y="2005853"/>
          <a:ext cx="6006352" cy="818029"/>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400" b="1">
              <a:solidFill>
                <a:srgbClr val="FF0000"/>
              </a:solidFill>
              <a:latin typeface="+mn-ea"/>
              <a:ea typeface="+mn-ea"/>
            </a:rPr>
            <a:t>今回は入力できません（申請受付は終了しました）</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11206</xdr:colOff>
      <xdr:row>21</xdr:row>
      <xdr:rowOff>235322</xdr:rowOff>
    </xdr:from>
    <xdr:to>
      <xdr:col>6</xdr:col>
      <xdr:colOff>138281</xdr:colOff>
      <xdr:row>28</xdr:row>
      <xdr:rowOff>201705</xdr:rowOff>
    </xdr:to>
    <xdr:sp macro="" textlink="">
      <xdr:nvSpPr>
        <xdr:cNvPr id="2" name="正方形/長方形 1">
          <a:extLst>
            <a:ext uri="{FF2B5EF4-FFF2-40B4-BE49-F238E27FC236}">
              <a16:creationId xmlns:a16="http://schemas.microsoft.com/office/drawing/2014/main" id="{7761C3BE-8A33-4396-B98C-98FAB90E39EA}"/>
            </a:ext>
          </a:extLst>
        </xdr:cNvPr>
        <xdr:cNvSpPr/>
      </xdr:nvSpPr>
      <xdr:spPr>
        <a:xfrm>
          <a:off x="11206" y="6150347"/>
          <a:ext cx="8480500" cy="1633258"/>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rPr>
            <a:t>・診療・検査医療機関に携わる医師や看護師等の使用分が対象です。入院患者への対応や一般外来で使用するものと区別してください。</a:t>
          </a:r>
          <a:br>
            <a:rPr kumimoji="1" lang="en-US" altLang="ja-JP" sz="1400" b="1">
              <a:solidFill>
                <a:srgbClr val="FF0000"/>
              </a:solidFill>
            </a:rPr>
          </a:br>
          <a:r>
            <a:rPr kumimoji="1" lang="ja-JP" altLang="en-US" sz="1400" b="1">
              <a:solidFill>
                <a:srgbClr val="FF0000"/>
              </a:solidFill>
            </a:rPr>
            <a:t>・補助対象期間の終了間際に納品されたものについて、使用実績等を踏まえたうえで、補助対象として認められないことがあります。</a:t>
          </a:r>
          <a:br>
            <a:rPr kumimoji="1" lang="en-US" altLang="ja-JP" sz="1400" b="1">
              <a:solidFill>
                <a:srgbClr val="FF0000"/>
              </a:solidFill>
            </a:rPr>
          </a:br>
          <a:r>
            <a:rPr kumimoji="1" lang="ja-JP" altLang="en-US" sz="1400" b="1">
              <a:solidFill>
                <a:srgbClr val="FF0000"/>
              </a:solidFill>
            </a:rPr>
            <a:t>・個人防護具の計算シートに基づき算出された枚数等を補助対象とします。</a:t>
          </a:r>
          <a:endParaRPr kumimoji="1" lang="en-US" altLang="ja-JP" sz="1400" b="1">
            <a:solidFill>
              <a:srgbClr val="FF0000"/>
            </a:solidFill>
          </a:endParaRPr>
        </a:p>
      </xdr:txBody>
    </xdr:sp>
    <xdr:clientData/>
  </xdr:twoCellAnchor>
  <xdr:twoCellAnchor editAs="oneCell">
    <xdr:from>
      <xdr:col>8</xdr:col>
      <xdr:colOff>333375</xdr:colOff>
      <xdr:row>0</xdr:row>
      <xdr:rowOff>0</xdr:rowOff>
    </xdr:from>
    <xdr:to>
      <xdr:col>21</xdr:col>
      <xdr:colOff>19050</xdr:colOff>
      <xdr:row>17</xdr:row>
      <xdr:rowOff>251838</xdr:rowOff>
    </xdr:to>
    <xdr:pic>
      <xdr:nvPicPr>
        <xdr:cNvPr id="3" name="図 2">
          <a:extLst>
            <a:ext uri="{FF2B5EF4-FFF2-40B4-BE49-F238E27FC236}">
              <a16:creationId xmlns:a16="http://schemas.microsoft.com/office/drawing/2014/main" id="{FBBF3B28-1A77-4E3F-ADF3-387BEE4C1D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01275" y="0"/>
          <a:ext cx="7915275" cy="4747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286870</xdr:colOff>
      <xdr:row>0</xdr:row>
      <xdr:rowOff>0</xdr:rowOff>
    </xdr:from>
    <xdr:to>
      <xdr:col>11</xdr:col>
      <xdr:colOff>560295</xdr:colOff>
      <xdr:row>2</xdr:row>
      <xdr:rowOff>216834</xdr:rowOff>
    </xdr:to>
    <xdr:sp macro="" textlink="">
      <xdr:nvSpPr>
        <xdr:cNvPr id="4" name="テキスト ボックス 3">
          <a:extLst>
            <a:ext uri="{FF2B5EF4-FFF2-40B4-BE49-F238E27FC236}">
              <a16:creationId xmlns:a16="http://schemas.microsoft.com/office/drawing/2014/main" id="{F33FA8F6-5DC9-4956-97C4-61B609A4FCA3}"/>
            </a:ext>
          </a:extLst>
        </xdr:cNvPr>
        <xdr:cNvSpPr txBox="1"/>
      </xdr:nvSpPr>
      <xdr:spPr>
        <a:xfrm>
          <a:off x="10154770" y="0"/>
          <a:ext cx="1645025" cy="712134"/>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記入例</a:t>
          </a:r>
        </a:p>
      </xdr:txBody>
    </xdr:sp>
    <xdr:clientData/>
  </xdr:twoCellAnchor>
  <xdr:twoCellAnchor>
    <xdr:from>
      <xdr:col>10</xdr:col>
      <xdr:colOff>221315</xdr:colOff>
      <xdr:row>15</xdr:row>
      <xdr:rowOff>76200</xdr:rowOff>
    </xdr:from>
    <xdr:to>
      <xdr:col>14</xdr:col>
      <xdr:colOff>554131</xdr:colOff>
      <xdr:row>19</xdr:row>
      <xdr:rowOff>170329</xdr:rowOff>
    </xdr:to>
    <xdr:sp macro="" textlink="">
      <xdr:nvSpPr>
        <xdr:cNvPr id="5" name="吹き出し: 四角形 4">
          <a:extLst>
            <a:ext uri="{FF2B5EF4-FFF2-40B4-BE49-F238E27FC236}">
              <a16:creationId xmlns:a16="http://schemas.microsoft.com/office/drawing/2014/main" id="{0A5F87D0-C16D-49A7-9A4F-EF0570B3B81B}"/>
            </a:ext>
          </a:extLst>
        </xdr:cNvPr>
        <xdr:cNvSpPr/>
      </xdr:nvSpPr>
      <xdr:spPr>
        <a:xfrm>
          <a:off x="10775015" y="3876675"/>
          <a:ext cx="3076016" cy="1503829"/>
        </a:xfrm>
        <a:prstGeom prst="wedgeRectCallout">
          <a:avLst>
            <a:gd name="adj1" fmla="val 2139"/>
            <a:gd name="adj2" fmla="val -11501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例）</a:t>
          </a:r>
          <a:endParaRPr kumimoji="1" lang="en-US" altLang="ja-JP" sz="1050" b="1">
            <a:solidFill>
              <a:srgbClr val="FF0000"/>
            </a:solidFill>
          </a:endParaRPr>
        </a:p>
        <a:p>
          <a:pPr algn="l"/>
          <a:r>
            <a:rPr kumimoji="1" lang="ja-JP" altLang="en-US" sz="1050" b="1">
              <a:solidFill>
                <a:srgbClr val="FF0000"/>
              </a:solidFill>
            </a:rPr>
            <a:t>①</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50</a:t>
          </a:r>
          <a:r>
            <a:rPr kumimoji="1" lang="ja-JP" altLang="en-US" sz="1050" b="1">
              <a:solidFill>
                <a:srgbClr val="FF0000"/>
              </a:solidFill>
            </a:rPr>
            <a:t>枚入りのマスク（</a:t>
          </a:r>
          <a:r>
            <a:rPr kumimoji="1" lang="en-US" altLang="ja-JP" sz="1050" b="1">
              <a:solidFill>
                <a:srgbClr val="FF0000"/>
              </a:solidFill>
            </a:rPr>
            <a:t>10,000</a:t>
          </a:r>
          <a:r>
            <a:rPr kumimoji="1" lang="ja-JP" altLang="en-US" sz="1050" b="1">
              <a:solidFill>
                <a:srgbClr val="FF0000"/>
              </a:solidFill>
            </a:rPr>
            <a:t>円）と</a:t>
          </a:r>
          <a:endParaRPr kumimoji="1" lang="en-US" altLang="ja-JP" sz="1050" b="1">
            <a:solidFill>
              <a:srgbClr val="FF0000"/>
            </a:solidFill>
          </a:endParaRPr>
        </a:p>
        <a:p>
          <a:pPr algn="l"/>
          <a:r>
            <a:rPr kumimoji="1" lang="ja-JP" altLang="en-US" sz="1050" b="1">
              <a:solidFill>
                <a:srgbClr val="FF0000"/>
              </a:solidFill>
            </a:rPr>
            <a:t>②</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30</a:t>
          </a:r>
          <a:r>
            <a:rPr kumimoji="1" lang="ja-JP" altLang="en-US" sz="1050" b="1">
              <a:solidFill>
                <a:srgbClr val="FF0000"/>
              </a:solidFill>
            </a:rPr>
            <a:t>枚入りのマスク（</a:t>
          </a:r>
          <a:r>
            <a:rPr kumimoji="1" lang="en-US" altLang="ja-JP" sz="1050" b="1">
              <a:solidFill>
                <a:srgbClr val="FF0000"/>
              </a:solidFill>
            </a:rPr>
            <a:t>6</a:t>
          </a:r>
          <a:r>
            <a:rPr kumimoji="1" lang="ja-JP" altLang="en-US" sz="1050" b="1">
              <a:solidFill>
                <a:srgbClr val="FF0000"/>
              </a:solidFill>
            </a:rPr>
            <a:t>，</a:t>
          </a:r>
          <a:r>
            <a:rPr kumimoji="1" lang="en-US" altLang="ja-JP" sz="1050" b="1">
              <a:solidFill>
                <a:srgbClr val="FF0000"/>
              </a:solidFill>
            </a:rPr>
            <a:t>352</a:t>
          </a:r>
          <a:r>
            <a:rPr kumimoji="1" lang="ja-JP" altLang="en-US" sz="1050" b="1">
              <a:solidFill>
                <a:srgbClr val="FF0000"/>
              </a:solidFill>
            </a:rPr>
            <a:t>円）を購入した場合</a:t>
          </a:r>
          <a:endParaRPr kumimoji="1" lang="en-US" altLang="ja-JP" sz="1050" b="1">
            <a:solidFill>
              <a:srgbClr val="FF0000"/>
            </a:solidFill>
          </a:endParaRPr>
        </a:p>
        <a:p>
          <a:pPr algn="l"/>
          <a:r>
            <a:rPr kumimoji="1" lang="en-US" altLang="ja-JP" sz="1050" b="1">
              <a:solidFill>
                <a:srgbClr val="FF0000"/>
              </a:solidFill>
            </a:rPr>
            <a:t>【D</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10,000</a:t>
          </a:r>
          <a:r>
            <a:rPr kumimoji="1" lang="ja-JP" altLang="en-US" sz="1050" b="1">
              <a:solidFill>
                <a:srgbClr val="FF0000"/>
              </a:solidFill>
            </a:rPr>
            <a:t>円＋②</a:t>
          </a:r>
          <a:r>
            <a:rPr kumimoji="1" lang="en-US" altLang="ja-JP" sz="1050" b="1">
              <a:solidFill>
                <a:srgbClr val="FF0000"/>
              </a:solidFill>
            </a:rPr>
            <a:t>6,352</a:t>
          </a:r>
          <a:r>
            <a:rPr kumimoji="1" lang="ja-JP" altLang="en-US" sz="1050" b="1">
              <a:solidFill>
                <a:srgbClr val="FF0000"/>
              </a:solidFill>
            </a:rPr>
            <a:t>円＝</a:t>
          </a:r>
          <a:r>
            <a:rPr kumimoji="1" lang="en-US" altLang="ja-JP" sz="1050" b="1">
              <a:solidFill>
                <a:srgbClr val="FF0000"/>
              </a:solidFill>
            </a:rPr>
            <a:t>16,352</a:t>
          </a:r>
          <a:r>
            <a:rPr kumimoji="1" lang="ja-JP" altLang="en-US" sz="1050" b="1">
              <a:solidFill>
                <a:srgbClr val="FF0000"/>
              </a:solidFill>
            </a:rPr>
            <a:t>円</a:t>
          </a:r>
          <a:endParaRPr kumimoji="1" lang="en-US" altLang="ja-JP" sz="1050" b="1">
            <a:solidFill>
              <a:srgbClr val="FF0000"/>
            </a:solidFill>
          </a:endParaRPr>
        </a:p>
        <a:p>
          <a:pPr algn="l"/>
          <a:r>
            <a:rPr kumimoji="1" lang="en-US" altLang="ja-JP" sz="1050" b="1">
              <a:solidFill>
                <a:srgbClr val="FF0000"/>
              </a:solidFill>
            </a:rPr>
            <a:t>【E</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50</a:t>
          </a:r>
          <a:r>
            <a:rPr kumimoji="1" lang="ja-JP" altLang="en-US" sz="1050" b="1">
              <a:solidFill>
                <a:srgbClr val="FF0000"/>
              </a:solidFill>
            </a:rPr>
            <a:t>枚＋②</a:t>
          </a:r>
          <a:r>
            <a:rPr kumimoji="1" lang="en-US" altLang="ja-JP" sz="1050" b="1">
              <a:solidFill>
                <a:srgbClr val="FF0000"/>
              </a:solidFill>
            </a:rPr>
            <a:t>30</a:t>
          </a:r>
          <a:r>
            <a:rPr kumimoji="1" lang="ja-JP" altLang="en-US" sz="1050" b="1">
              <a:solidFill>
                <a:srgbClr val="FF0000"/>
              </a:solidFill>
            </a:rPr>
            <a:t>枚＝</a:t>
          </a:r>
          <a:r>
            <a:rPr kumimoji="1" lang="en-US" altLang="ja-JP" sz="1050" b="1">
              <a:solidFill>
                <a:srgbClr val="FF0000"/>
              </a:solidFill>
            </a:rPr>
            <a:t>80</a:t>
          </a:r>
          <a:r>
            <a:rPr kumimoji="1" lang="ja-JP" altLang="en-US" sz="1050" b="1">
              <a:solidFill>
                <a:srgbClr val="FF0000"/>
              </a:solidFill>
            </a:rPr>
            <a:t>枚</a:t>
          </a:r>
          <a:endParaRPr kumimoji="1" lang="en-US" altLang="ja-JP" sz="1050" b="1">
            <a:solidFill>
              <a:srgbClr val="FF0000"/>
            </a:solidFill>
          </a:endParaRPr>
        </a:p>
      </xdr:txBody>
    </xdr:sp>
    <xdr:clientData/>
  </xdr:twoCellAnchor>
  <xdr:twoCellAnchor>
    <xdr:from>
      <xdr:col>18</xdr:col>
      <xdr:colOff>551239</xdr:colOff>
      <xdr:row>9</xdr:row>
      <xdr:rowOff>169305</xdr:rowOff>
    </xdr:from>
    <xdr:to>
      <xdr:col>19</xdr:col>
      <xdr:colOff>37279</xdr:colOff>
      <xdr:row>10</xdr:row>
      <xdr:rowOff>221799</xdr:rowOff>
    </xdr:to>
    <xdr:sp macro="" textlink="">
      <xdr:nvSpPr>
        <xdr:cNvPr id="6" name="直角三角形 5">
          <a:extLst>
            <a:ext uri="{FF2B5EF4-FFF2-40B4-BE49-F238E27FC236}">
              <a16:creationId xmlns:a16="http://schemas.microsoft.com/office/drawing/2014/main" id="{BA5555D4-D53F-4183-BB0F-4A79E9BFD909}"/>
            </a:ext>
          </a:extLst>
        </xdr:cNvPr>
        <xdr:cNvSpPr/>
      </xdr:nvSpPr>
      <xdr:spPr>
        <a:xfrm rot="11104212">
          <a:off x="16591339" y="1274205"/>
          <a:ext cx="171840" cy="404919"/>
        </a:xfrm>
        <a:prstGeom prst="rtTriangle">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190500</xdr:colOff>
      <xdr:row>3</xdr:row>
      <xdr:rowOff>28576</xdr:rowOff>
    </xdr:from>
    <xdr:to>
      <xdr:col>20</xdr:col>
      <xdr:colOff>523316</xdr:colOff>
      <xdr:row>9</xdr:row>
      <xdr:rowOff>238126</xdr:rowOff>
    </xdr:to>
    <xdr:sp macro="" textlink="">
      <xdr:nvSpPr>
        <xdr:cNvPr id="7" name="吹き出し: 四角形 6">
          <a:extLst>
            <a:ext uri="{FF2B5EF4-FFF2-40B4-BE49-F238E27FC236}">
              <a16:creationId xmlns:a16="http://schemas.microsoft.com/office/drawing/2014/main" id="{F40FEB58-6EB2-4336-ADF9-759707EABB89}"/>
            </a:ext>
          </a:extLst>
        </xdr:cNvPr>
        <xdr:cNvSpPr/>
      </xdr:nvSpPr>
      <xdr:spPr>
        <a:xfrm>
          <a:off x="14859000" y="771526"/>
          <a:ext cx="3076016" cy="571500"/>
        </a:xfrm>
        <a:prstGeom prst="wedgeRectCallout">
          <a:avLst>
            <a:gd name="adj1" fmla="val -63507"/>
            <a:gd name="adj2" fmla="val -1964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「個人防護具使用実績」に記入いただくと、自動計算され、反映されます。</a:t>
          </a:r>
          <a:endParaRPr kumimoji="1" lang="en-US" altLang="ja-JP" sz="105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206375</xdr:colOff>
      <xdr:row>10</xdr:row>
      <xdr:rowOff>238125</xdr:rowOff>
    </xdr:from>
    <xdr:to>
      <xdr:col>23</xdr:col>
      <xdr:colOff>596900</xdr:colOff>
      <xdr:row>13</xdr:row>
      <xdr:rowOff>31750</xdr:rowOff>
    </xdr:to>
    <xdr:sp macro="" textlink="">
      <xdr:nvSpPr>
        <xdr:cNvPr id="2" name="正方形/長方形 1">
          <a:extLst>
            <a:ext uri="{FF2B5EF4-FFF2-40B4-BE49-F238E27FC236}">
              <a16:creationId xmlns:a16="http://schemas.microsoft.com/office/drawing/2014/main" id="{9DF1FF51-5845-4178-B095-02C2791C8B35}"/>
            </a:ext>
          </a:extLst>
        </xdr:cNvPr>
        <xdr:cNvSpPr/>
      </xdr:nvSpPr>
      <xdr:spPr>
        <a:xfrm>
          <a:off x="7334250" y="2889250"/>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313765</xdr:colOff>
      <xdr:row>12</xdr:row>
      <xdr:rowOff>224117</xdr:rowOff>
    </xdr:from>
    <xdr:to>
      <xdr:col>31</xdr:col>
      <xdr:colOff>470646</xdr:colOff>
      <xdr:row>14</xdr:row>
      <xdr:rowOff>212911</xdr:rowOff>
    </xdr:to>
    <xdr:sp macro="" textlink="">
      <xdr:nvSpPr>
        <xdr:cNvPr id="2" name="吹き出し: 四角形 1">
          <a:extLst>
            <a:ext uri="{FF2B5EF4-FFF2-40B4-BE49-F238E27FC236}">
              <a16:creationId xmlns:a16="http://schemas.microsoft.com/office/drawing/2014/main" id="{5F7F900C-DEA6-4455-825B-4E47187556E3}"/>
            </a:ext>
          </a:extLst>
        </xdr:cNvPr>
        <xdr:cNvSpPr/>
      </xdr:nvSpPr>
      <xdr:spPr>
        <a:xfrm>
          <a:off x="7608794" y="3182470"/>
          <a:ext cx="6801970" cy="481853"/>
        </a:xfrm>
        <a:prstGeom prst="wedgeRectCallout">
          <a:avLst>
            <a:gd name="adj1" fmla="val -53915"/>
            <a:gd name="adj2" fmla="val -1483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診療・検査医療機関の指定書に記載された指定日をご記入ください。</a:t>
          </a:r>
        </a:p>
      </xdr:txBody>
    </xdr:sp>
    <xdr:clientData/>
  </xdr:twoCellAnchor>
  <xdr:twoCellAnchor>
    <xdr:from>
      <xdr:col>22</xdr:col>
      <xdr:colOff>313765</xdr:colOff>
      <xdr:row>18</xdr:row>
      <xdr:rowOff>67236</xdr:rowOff>
    </xdr:from>
    <xdr:to>
      <xdr:col>30</xdr:col>
      <xdr:colOff>369795</xdr:colOff>
      <xdr:row>20</xdr:row>
      <xdr:rowOff>56030</xdr:rowOff>
    </xdr:to>
    <xdr:sp macro="" textlink="">
      <xdr:nvSpPr>
        <xdr:cNvPr id="3" name="吹き出し: 四角形 2">
          <a:extLst>
            <a:ext uri="{FF2B5EF4-FFF2-40B4-BE49-F238E27FC236}">
              <a16:creationId xmlns:a16="http://schemas.microsoft.com/office/drawing/2014/main" id="{BB94C33F-DB05-4AE5-A70A-2112495C9A0E}"/>
            </a:ext>
          </a:extLst>
        </xdr:cNvPr>
        <xdr:cNvSpPr/>
      </xdr:nvSpPr>
      <xdr:spPr>
        <a:xfrm>
          <a:off x="7608794" y="4504765"/>
          <a:ext cx="6017560"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診療実績がない場合、補助金の返還が必要となります。</a:t>
          </a:r>
        </a:p>
      </xdr:txBody>
    </xdr:sp>
    <xdr:clientData/>
  </xdr:twoCellAnchor>
  <xdr:twoCellAnchor>
    <xdr:from>
      <xdr:col>22</xdr:col>
      <xdr:colOff>268941</xdr:colOff>
      <xdr:row>23</xdr:row>
      <xdr:rowOff>22411</xdr:rowOff>
    </xdr:from>
    <xdr:to>
      <xdr:col>28</xdr:col>
      <xdr:colOff>560294</xdr:colOff>
      <xdr:row>25</xdr:row>
      <xdr:rowOff>44822</xdr:rowOff>
    </xdr:to>
    <xdr:sp macro="" textlink="">
      <xdr:nvSpPr>
        <xdr:cNvPr id="4" name="吹き出し: 四角形 3">
          <a:extLst>
            <a:ext uri="{FF2B5EF4-FFF2-40B4-BE49-F238E27FC236}">
              <a16:creationId xmlns:a16="http://schemas.microsoft.com/office/drawing/2014/main" id="{D7FE4D64-37DD-4B10-AF89-6E8CBBE4E8D2}"/>
            </a:ext>
          </a:extLst>
        </xdr:cNvPr>
        <xdr:cNvSpPr/>
      </xdr:nvSpPr>
      <xdr:spPr>
        <a:xfrm>
          <a:off x="7563970" y="5692587"/>
          <a:ext cx="4885765" cy="481853"/>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診療実績は</a:t>
          </a:r>
          <a:r>
            <a:rPr kumimoji="1" lang="en-US" altLang="ja-JP" sz="1600" b="1">
              <a:solidFill>
                <a:srgbClr val="FF0000"/>
              </a:solidFill>
              <a:latin typeface="+mn-ea"/>
              <a:ea typeface="+mn-ea"/>
            </a:rPr>
            <a:t>G-MIS</a:t>
          </a:r>
          <a:r>
            <a:rPr kumimoji="1" lang="ja-JP" altLang="en-US" sz="1600" b="1">
              <a:solidFill>
                <a:srgbClr val="FF0000"/>
              </a:solidFill>
              <a:latin typeface="+mn-ea"/>
              <a:ea typeface="+mn-ea"/>
            </a:rPr>
            <a:t>の入力実績を県で確認します。</a:t>
          </a:r>
        </a:p>
      </xdr:txBody>
    </xdr:sp>
    <xdr:clientData/>
  </xdr:twoCellAnchor>
  <xdr:twoCellAnchor editAs="oneCell">
    <xdr:from>
      <xdr:col>31</xdr:col>
      <xdr:colOff>515471</xdr:colOff>
      <xdr:row>0</xdr:row>
      <xdr:rowOff>11206</xdr:rowOff>
    </xdr:from>
    <xdr:to>
      <xdr:col>41</xdr:col>
      <xdr:colOff>134471</xdr:colOff>
      <xdr:row>22</xdr:row>
      <xdr:rowOff>44825</xdr:rowOff>
    </xdr:to>
    <xdr:pic>
      <xdr:nvPicPr>
        <xdr:cNvPr id="5" name="図 4">
          <a:extLst>
            <a:ext uri="{FF2B5EF4-FFF2-40B4-BE49-F238E27FC236}">
              <a16:creationId xmlns:a16="http://schemas.microsoft.com/office/drawing/2014/main" id="{6B7F930E-A23C-4199-88B5-41EF46ED23E6}"/>
            </a:ext>
          </a:extLst>
        </xdr:cNvPr>
        <xdr:cNvPicPr>
          <a:picLocks noChangeAspect="1"/>
        </xdr:cNvPicPr>
      </xdr:nvPicPr>
      <xdr:blipFill rotWithShape="1">
        <a:blip xmlns:r="http://schemas.openxmlformats.org/officeDocument/2006/relationships" r:embed="rId1"/>
        <a:srcRect l="13237" t="9806" r="51465" b="37138"/>
        <a:stretch/>
      </xdr:blipFill>
      <xdr:spPr>
        <a:xfrm>
          <a:off x="14455589" y="11206"/>
          <a:ext cx="6454588" cy="5457266"/>
        </a:xfrm>
        <a:prstGeom prst="rect">
          <a:avLst/>
        </a:prstGeom>
      </xdr:spPr>
    </xdr:pic>
    <xdr:clientData/>
  </xdr:twoCellAnchor>
  <xdr:twoCellAnchor>
    <xdr:from>
      <xdr:col>31</xdr:col>
      <xdr:colOff>212911</xdr:colOff>
      <xdr:row>14</xdr:row>
      <xdr:rowOff>100853</xdr:rowOff>
    </xdr:from>
    <xdr:to>
      <xdr:col>36</xdr:col>
      <xdr:colOff>291352</xdr:colOff>
      <xdr:row>16</xdr:row>
      <xdr:rowOff>33618</xdr:rowOff>
    </xdr:to>
    <xdr:sp macro="" textlink="">
      <xdr:nvSpPr>
        <xdr:cNvPr id="7" name="フレーム 6">
          <a:extLst>
            <a:ext uri="{FF2B5EF4-FFF2-40B4-BE49-F238E27FC236}">
              <a16:creationId xmlns:a16="http://schemas.microsoft.com/office/drawing/2014/main" id="{77F1E152-3030-4437-BF44-1788EC04EEE4}"/>
            </a:ext>
          </a:extLst>
        </xdr:cNvPr>
        <xdr:cNvSpPr/>
      </xdr:nvSpPr>
      <xdr:spPr>
        <a:xfrm>
          <a:off x="14343529" y="3552265"/>
          <a:ext cx="3496235" cy="425824"/>
        </a:xfrm>
        <a:prstGeom prst="frame">
          <a:avLst>
            <a:gd name="adj1" fmla="val 2039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23</xdr:col>
      <xdr:colOff>219075</xdr:colOff>
      <xdr:row>5</xdr:row>
      <xdr:rowOff>104775</xdr:rowOff>
    </xdr:from>
    <xdr:to>
      <xdr:col>51</xdr:col>
      <xdr:colOff>76200</xdr:colOff>
      <xdr:row>8</xdr:row>
      <xdr:rowOff>76200</xdr:rowOff>
    </xdr:to>
    <xdr:sp macro="" textlink="">
      <xdr:nvSpPr>
        <xdr:cNvPr id="2" name="正方形/長方形 1">
          <a:extLst>
            <a:ext uri="{FF2B5EF4-FFF2-40B4-BE49-F238E27FC236}">
              <a16:creationId xmlns:a16="http://schemas.microsoft.com/office/drawing/2014/main" id="{B49CDB28-2B40-437D-A699-C4304ECC8A36}"/>
            </a:ext>
          </a:extLst>
        </xdr:cNvPr>
        <xdr:cNvSpPr/>
      </xdr:nvSpPr>
      <xdr:spPr>
        <a:xfrm>
          <a:off x="6134100" y="1343025"/>
          <a:ext cx="7058025" cy="7143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twoCellAnchor>
    <xdr:from>
      <xdr:col>24</xdr:col>
      <xdr:colOff>142875</xdr:colOff>
      <xdr:row>1</xdr:row>
      <xdr:rowOff>19050</xdr:rowOff>
    </xdr:from>
    <xdr:to>
      <xdr:col>42</xdr:col>
      <xdr:colOff>0</xdr:colOff>
      <xdr:row>2</xdr:row>
      <xdr:rowOff>95250</xdr:rowOff>
    </xdr:to>
    <xdr:sp macro="" textlink="">
      <xdr:nvSpPr>
        <xdr:cNvPr id="3" name="吹き出し: 四角形 2">
          <a:extLst>
            <a:ext uri="{FF2B5EF4-FFF2-40B4-BE49-F238E27FC236}">
              <a16:creationId xmlns:a16="http://schemas.microsoft.com/office/drawing/2014/main" id="{BAEABC61-A3B8-4EA0-884E-F99750D85C27}"/>
            </a:ext>
          </a:extLst>
        </xdr:cNvPr>
        <xdr:cNvSpPr/>
      </xdr:nvSpPr>
      <xdr:spPr>
        <a:xfrm>
          <a:off x="6315075" y="26670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209550</xdr:colOff>
      <xdr:row>3</xdr:row>
      <xdr:rowOff>76200</xdr:rowOff>
    </xdr:from>
    <xdr:to>
      <xdr:col>36</xdr:col>
      <xdr:colOff>190500</xdr:colOff>
      <xdr:row>5</xdr:row>
      <xdr:rowOff>47625</xdr:rowOff>
    </xdr:to>
    <xdr:sp macro="" textlink="">
      <xdr:nvSpPr>
        <xdr:cNvPr id="4" name="吹き出し: 四角形 3">
          <a:extLst>
            <a:ext uri="{FF2B5EF4-FFF2-40B4-BE49-F238E27FC236}">
              <a16:creationId xmlns:a16="http://schemas.microsoft.com/office/drawing/2014/main" id="{E63CDF16-3D2C-4291-A365-B6FE0885CF11}"/>
            </a:ext>
          </a:extLst>
        </xdr:cNvPr>
        <xdr:cNvSpPr/>
      </xdr:nvSpPr>
      <xdr:spPr>
        <a:xfrm>
          <a:off x="6124575" y="819150"/>
          <a:ext cx="33242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記載不要です。</a:t>
          </a:r>
        </a:p>
      </xdr:txBody>
    </xdr:sp>
    <xdr:clientData/>
  </xdr:twoCellAnchor>
  <xdr:twoCellAnchor>
    <xdr:from>
      <xdr:col>23</xdr:col>
      <xdr:colOff>209550</xdr:colOff>
      <xdr:row>8</xdr:row>
      <xdr:rowOff>228599</xdr:rowOff>
    </xdr:from>
    <xdr:to>
      <xdr:col>35</xdr:col>
      <xdr:colOff>85725</xdr:colOff>
      <xdr:row>20</xdr:row>
      <xdr:rowOff>104774</xdr:rowOff>
    </xdr:to>
    <xdr:sp macro="" textlink="">
      <xdr:nvSpPr>
        <xdr:cNvPr id="5" name="正方形/長方形 4">
          <a:extLst>
            <a:ext uri="{FF2B5EF4-FFF2-40B4-BE49-F238E27FC236}">
              <a16:creationId xmlns:a16="http://schemas.microsoft.com/office/drawing/2014/main" id="{74BA0F74-7D7A-4B65-A05B-C8F342642D9B}"/>
            </a:ext>
          </a:extLst>
        </xdr:cNvPr>
        <xdr:cNvSpPr/>
      </xdr:nvSpPr>
      <xdr:spPr>
        <a:xfrm>
          <a:off x="6124575" y="2209799"/>
          <a:ext cx="2962275" cy="28479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・実績報告書（様式第５号）</a:t>
          </a:r>
          <a:endParaRPr kumimoji="1" lang="en-US" altLang="ja-JP" sz="1200" b="1">
            <a:solidFill>
              <a:srgbClr val="FF0000"/>
            </a:solidFill>
          </a:endParaRPr>
        </a:p>
        <a:p>
          <a:pPr algn="l"/>
          <a:r>
            <a:rPr kumimoji="1" lang="ja-JP" altLang="en-US" sz="1200" b="1">
              <a:solidFill>
                <a:srgbClr val="FF0000"/>
              </a:solidFill>
            </a:rPr>
            <a:t>・所要額精算書（別紙３－３）</a:t>
          </a:r>
          <a:endParaRPr kumimoji="1" lang="en-US" altLang="ja-JP" sz="1200" b="1">
            <a:solidFill>
              <a:srgbClr val="FF0000"/>
            </a:solidFill>
          </a:endParaRPr>
        </a:p>
        <a:p>
          <a:pPr algn="l"/>
          <a:r>
            <a:rPr kumimoji="1" lang="ja-JP" altLang="en-US" sz="1200" b="1">
              <a:solidFill>
                <a:srgbClr val="FF0000"/>
              </a:solidFill>
            </a:rPr>
            <a:t>・実績報告書（別紙３－４）</a:t>
          </a:r>
          <a:endParaRPr kumimoji="1" lang="en-US" altLang="ja-JP" sz="1200" b="1">
            <a:solidFill>
              <a:srgbClr val="FF0000"/>
            </a:solidFill>
          </a:endParaRPr>
        </a:p>
        <a:p>
          <a:pPr algn="l"/>
          <a:r>
            <a:rPr kumimoji="1" lang="ja-JP" altLang="en-US" sz="1200" b="1">
              <a:solidFill>
                <a:srgbClr val="FF0000"/>
              </a:solidFill>
            </a:rPr>
            <a:t>・歳入歳出決算書抄本</a:t>
          </a:r>
          <a:endParaRPr kumimoji="1" lang="en-US" altLang="ja-JP" sz="1200" b="1">
            <a:solidFill>
              <a:srgbClr val="FF0000"/>
            </a:solidFill>
          </a:endParaRPr>
        </a:p>
        <a:p>
          <a:pPr algn="l"/>
          <a:r>
            <a:rPr kumimoji="1" lang="ja-JP" altLang="en-US" sz="1200" b="1">
              <a:solidFill>
                <a:srgbClr val="FF0000"/>
              </a:solidFill>
            </a:rPr>
            <a:t>・個人防護具積算（別紙３－４附表）</a:t>
          </a:r>
          <a:endParaRPr kumimoji="1" lang="en-US" altLang="ja-JP" sz="1200" b="1">
            <a:solidFill>
              <a:srgbClr val="FF0000"/>
            </a:solidFill>
          </a:endParaRPr>
        </a:p>
        <a:p>
          <a:r>
            <a:rPr kumimoji="1" lang="ja-JP" altLang="en-US" sz="1200" b="1">
              <a:solidFill>
                <a:srgbClr val="FF0000"/>
              </a:solidFill>
            </a:rPr>
            <a:t>・補助条件確認書</a:t>
          </a:r>
          <a:br>
            <a:rPr kumimoji="1" lang="en-US" altLang="ja-JP" sz="1200" b="1">
              <a:solidFill>
                <a:srgbClr val="FF0000"/>
              </a:solidFill>
            </a:rPr>
          </a:br>
          <a:r>
            <a:rPr kumimoji="1" lang="ja-JP" altLang="en-US" sz="1200" b="1">
              <a:solidFill>
                <a:srgbClr val="FF0000"/>
              </a:solidFill>
            </a:rPr>
            <a:t>・補助金交付請求書（第６号様式）</a:t>
          </a:r>
          <a:endParaRPr kumimoji="1" lang="en-US" altLang="ja-JP" sz="1200" b="1">
            <a:solidFill>
              <a:srgbClr val="FF0000"/>
            </a:solidFill>
          </a:endParaRPr>
        </a:p>
      </xdr:txBody>
    </xdr:sp>
    <xdr:clientData/>
  </xdr:twoCellAnchor>
  <xdr:twoCellAnchor>
    <xdr:from>
      <xdr:col>37</xdr:col>
      <xdr:colOff>19050</xdr:colOff>
      <xdr:row>12</xdr:row>
      <xdr:rowOff>28575</xdr:rowOff>
    </xdr:from>
    <xdr:to>
      <xdr:col>57</xdr:col>
      <xdr:colOff>142875</xdr:colOff>
      <xdr:row>17</xdr:row>
      <xdr:rowOff>104775</xdr:rowOff>
    </xdr:to>
    <xdr:sp macro="" textlink="">
      <xdr:nvSpPr>
        <xdr:cNvPr id="10" name="吹き出し: 四角形 9">
          <a:extLst>
            <a:ext uri="{FF2B5EF4-FFF2-40B4-BE49-F238E27FC236}">
              <a16:creationId xmlns:a16="http://schemas.microsoft.com/office/drawing/2014/main" id="{E251AA10-4647-4063-A304-6CBE8E1DFDE6}"/>
            </a:ext>
          </a:extLst>
        </xdr:cNvPr>
        <xdr:cNvSpPr/>
      </xdr:nvSpPr>
      <xdr:spPr>
        <a:xfrm>
          <a:off x="9534525" y="3000375"/>
          <a:ext cx="5267325" cy="1314450"/>
        </a:xfrm>
        <a:prstGeom prst="wedgeRectCallout">
          <a:avLst>
            <a:gd name="adj1" fmla="val -64821"/>
            <a:gd name="adj2" fmla="val 21138"/>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b="1">
              <a:solidFill>
                <a:srgbClr val="FF0000"/>
              </a:solidFill>
            </a:rPr>
            <a:t>交付申請書類（様式第１号から補助条件確認書（新規）までのすべて）にご入力いただくことで、自動反映されます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A476-7387-46E3-938E-2ACADB6AF9EE}">
  <sheetPr>
    <tabColor rgb="FFFF0000"/>
  </sheetPr>
  <dimension ref="B1:K22"/>
  <sheetViews>
    <sheetView showGridLines="0" tabSelected="1" view="pageBreakPreview" zoomScale="90" zoomScaleNormal="100" zoomScaleSheetLayoutView="90" workbookViewId="0">
      <selection activeCell="E5" sqref="E5:J5"/>
    </sheetView>
  </sheetViews>
  <sheetFormatPr defaultColWidth="8.75" defaultRowHeight="18.75"/>
  <cols>
    <col min="1" max="1" width="1.75" style="6" customWidth="1"/>
    <col min="2" max="2" width="4.25" style="6" customWidth="1"/>
    <col min="3" max="3" width="14.25" style="6" customWidth="1"/>
    <col min="4" max="4" width="12.625" style="6" customWidth="1"/>
    <col min="5" max="5" width="8.75" style="6"/>
    <col min="6" max="6" width="7" style="6" customWidth="1"/>
    <col min="7" max="7" width="7.5" style="6" customWidth="1"/>
    <col min="8" max="8" width="6.375" style="6" customWidth="1"/>
    <col min="9" max="9" width="9.625" style="6" customWidth="1"/>
    <col min="10" max="16384" width="8.75" style="6"/>
  </cols>
  <sheetData>
    <row r="1" spans="2:11" ht="27" customHeight="1">
      <c r="B1" s="279" t="s">
        <v>239</v>
      </c>
      <c r="C1" s="279"/>
      <c r="D1" s="280" t="s">
        <v>302</v>
      </c>
      <c r="E1" s="280"/>
      <c r="F1" s="280"/>
      <c r="G1" s="280"/>
      <c r="H1" s="280"/>
      <c r="I1" s="280"/>
      <c r="J1" s="280"/>
    </row>
    <row r="2" spans="2:11">
      <c r="I2" s="52"/>
      <c r="J2" s="52" t="s">
        <v>371</v>
      </c>
    </row>
    <row r="3" spans="2:11">
      <c r="B3" s="267" t="s">
        <v>104</v>
      </c>
      <c r="C3" s="267"/>
      <c r="D3" s="5"/>
      <c r="E3" s="5"/>
      <c r="F3" s="5"/>
      <c r="G3" s="5"/>
      <c r="H3" s="5"/>
      <c r="I3" s="5"/>
      <c r="J3" s="5"/>
    </row>
    <row r="4" spans="2:11" ht="34.9" customHeight="1">
      <c r="B4" s="7" t="s">
        <v>105</v>
      </c>
      <c r="C4" s="7"/>
      <c r="D4" s="5"/>
      <c r="E4" s="5"/>
      <c r="F4" s="5"/>
      <c r="G4" s="5"/>
      <c r="H4" s="5"/>
      <c r="I4" s="5"/>
      <c r="J4" s="5"/>
    </row>
    <row r="5" spans="2:11" ht="34.9" customHeight="1">
      <c r="B5" s="268" t="s">
        <v>106</v>
      </c>
      <c r="C5" s="269"/>
      <c r="D5" s="270"/>
      <c r="E5" s="271"/>
      <c r="F5" s="271"/>
      <c r="G5" s="271"/>
      <c r="H5" s="271"/>
      <c r="I5" s="271"/>
      <c r="J5" s="271"/>
    </row>
    <row r="6" spans="2:11" ht="34.9" customHeight="1">
      <c r="B6" s="268" t="s">
        <v>107</v>
      </c>
      <c r="C6" s="269"/>
      <c r="D6" s="270"/>
      <c r="E6" s="271"/>
      <c r="F6" s="271"/>
      <c r="G6" s="271"/>
      <c r="H6" s="271"/>
      <c r="I6" s="271"/>
      <c r="J6" s="271"/>
      <c r="K6" s="172" t="s">
        <v>283</v>
      </c>
    </row>
    <row r="7" spans="2:11" ht="34.9" customHeight="1">
      <c r="B7" s="268" t="s">
        <v>108</v>
      </c>
      <c r="C7" s="269"/>
      <c r="D7" s="270"/>
      <c r="E7" s="271"/>
      <c r="F7" s="271"/>
      <c r="G7" s="271"/>
      <c r="H7" s="271"/>
      <c r="I7" s="271"/>
      <c r="J7" s="271"/>
      <c r="K7" s="172" t="s">
        <v>284</v>
      </c>
    </row>
    <row r="8" spans="2:11" ht="34.9" customHeight="1">
      <c r="B8" s="275" t="s">
        <v>80</v>
      </c>
      <c r="C8" s="269"/>
      <c r="D8" s="270"/>
      <c r="E8" s="271"/>
      <c r="F8" s="271"/>
      <c r="G8" s="271"/>
      <c r="H8" s="271"/>
      <c r="I8" s="271"/>
      <c r="J8" s="271"/>
      <c r="K8" s="172" t="s">
        <v>285</v>
      </c>
    </row>
    <row r="9" spans="2:11" ht="34.9" customHeight="1">
      <c r="B9" s="275" t="s">
        <v>117</v>
      </c>
      <c r="C9" s="269"/>
      <c r="D9" s="270"/>
      <c r="E9" s="271"/>
      <c r="F9" s="271"/>
      <c r="G9" s="271"/>
      <c r="H9" s="271"/>
      <c r="I9" s="271"/>
      <c r="J9" s="271"/>
      <c r="K9" s="173"/>
    </row>
    <row r="10" spans="2:11" ht="34.9" customHeight="1">
      <c r="B10" s="276" t="s">
        <v>205</v>
      </c>
      <c r="C10" s="277"/>
      <c r="D10" s="278"/>
      <c r="E10" s="257"/>
      <c r="F10" s="257"/>
      <c r="G10" s="257"/>
      <c r="H10" s="257"/>
      <c r="I10" s="257"/>
      <c r="J10" s="257"/>
      <c r="K10" s="172" t="s">
        <v>286</v>
      </c>
    </row>
    <row r="11" spans="2:11" ht="34.9" customHeight="1">
      <c r="B11" s="274" t="s">
        <v>109</v>
      </c>
      <c r="C11" s="272" t="s">
        <v>110</v>
      </c>
      <c r="D11" s="273"/>
      <c r="E11" s="258"/>
      <c r="F11" s="259"/>
      <c r="G11" s="260"/>
      <c r="H11" s="8" t="s">
        <v>84</v>
      </c>
      <c r="I11" s="259"/>
      <c r="J11" s="260"/>
      <c r="K11" s="173"/>
    </row>
    <row r="12" spans="2:11" ht="34.9" customHeight="1">
      <c r="B12" s="274"/>
      <c r="C12" s="283" t="s">
        <v>111</v>
      </c>
      <c r="D12" s="273"/>
      <c r="E12" s="257"/>
      <c r="F12" s="257"/>
      <c r="G12" s="257"/>
      <c r="H12" s="257"/>
      <c r="I12" s="257"/>
      <c r="J12" s="257"/>
      <c r="K12" s="173"/>
    </row>
    <row r="13" spans="2:11" ht="34.9" customHeight="1">
      <c r="B13" s="274"/>
      <c r="C13" s="283" t="s">
        <v>112</v>
      </c>
      <c r="D13" s="273"/>
      <c r="E13" s="258"/>
      <c r="F13" s="259"/>
      <c r="G13" s="259"/>
      <c r="H13" s="259"/>
      <c r="I13" s="259"/>
      <c r="J13" s="260"/>
      <c r="K13" s="172" t="s">
        <v>287</v>
      </c>
    </row>
    <row r="14" spans="2:11" ht="40.15" customHeight="1">
      <c r="B14" s="274"/>
      <c r="C14" s="268" t="s">
        <v>113</v>
      </c>
      <c r="D14" s="270"/>
      <c r="E14" s="284"/>
      <c r="F14" s="257"/>
      <c r="G14" s="257"/>
      <c r="H14" s="257"/>
      <c r="I14" s="257"/>
      <c r="J14" s="257"/>
      <c r="K14" s="172" t="s">
        <v>288</v>
      </c>
    </row>
    <row r="15" spans="2:11" ht="34.9" customHeight="1">
      <c r="B15" s="281" t="s">
        <v>114</v>
      </c>
      <c r="C15" s="282"/>
      <c r="D15" s="10" t="s">
        <v>115</v>
      </c>
      <c r="E15" s="257"/>
      <c r="F15" s="257"/>
      <c r="G15" s="257"/>
      <c r="H15" s="257"/>
      <c r="I15" s="257"/>
      <c r="J15" s="257"/>
      <c r="K15" s="173"/>
    </row>
    <row r="16" spans="2:11" ht="34.9" customHeight="1">
      <c r="B16" s="282"/>
      <c r="C16" s="282"/>
      <c r="D16" s="10" t="s">
        <v>83</v>
      </c>
      <c r="E16" s="257"/>
      <c r="F16" s="257"/>
      <c r="G16" s="257"/>
      <c r="H16" s="257"/>
      <c r="I16" s="257"/>
      <c r="J16" s="257"/>
      <c r="K16" s="173"/>
    </row>
    <row r="17" spans="2:11" ht="34.9" customHeight="1">
      <c r="B17" s="282"/>
      <c r="C17" s="282"/>
      <c r="D17" s="11" t="s">
        <v>116</v>
      </c>
      <c r="E17" s="258"/>
      <c r="F17" s="259"/>
      <c r="G17" s="259"/>
      <c r="H17" s="259"/>
      <c r="I17" s="259"/>
      <c r="J17" s="260"/>
      <c r="K17" s="173"/>
    </row>
    <row r="18" spans="2:11" ht="34.9" customHeight="1">
      <c r="B18" s="256" t="s">
        <v>241</v>
      </c>
      <c r="C18" s="256"/>
      <c r="D18" s="10" t="s">
        <v>161</v>
      </c>
      <c r="E18" s="257"/>
      <c r="F18" s="257"/>
      <c r="G18" s="257"/>
      <c r="H18" s="257"/>
      <c r="I18" s="257"/>
      <c r="J18" s="257"/>
      <c r="K18" s="173"/>
    </row>
    <row r="19" spans="2:11" ht="34.9" customHeight="1">
      <c r="B19" s="256"/>
      <c r="C19" s="256"/>
      <c r="D19" s="10" t="s">
        <v>162</v>
      </c>
      <c r="E19" s="257"/>
      <c r="F19" s="257"/>
      <c r="G19" s="257"/>
      <c r="H19" s="257"/>
      <c r="I19" s="257"/>
      <c r="J19" s="257"/>
      <c r="K19" s="173"/>
    </row>
    <row r="20" spans="2:11" ht="34.9" customHeight="1">
      <c r="B20" s="256"/>
      <c r="C20" s="256"/>
      <c r="D20" s="10" t="s">
        <v>163</v>
      </c>
      <c r="E20" s="261"/>
      <c r="F20" s="262"/>
      <c r="G20" s="263" t="s">
        <v>248</v>
      </c>
      <c r="H20" s="264"/>
      <c r="I20" s="265"/>
      <c r="J20" s="266"/>
      <c r="K20" s="173"/>
    </row>
    <row r="21" spans="2:11" ht="34.9" customHeight="1">
      <c r="B21" s="256"/>
      <c r="C21" s="256"/>
      <c r="D21" s="9" t="s">
        <v>165</v>
      </c>
      <c r="E21" s="257"/>
      <c r="F21" s="257"/>
      <c r="G21" s="257"/>
      <c r="H21" s="257"/>
      <c r="I21" s="257"/>
      <c r="J21" s="257"/>
      <c r="K21" s="172" t="s">
        <v>289</v>
      </c>
    </row>
    <row r="22" spans="2:11" ht="34.9" customHeight="1">
      <c r="B22" s="256"/>
      <c r="C22" s="256"/>
      <c r="D22" s="11" t="s">
        <v>164</v>
      </c>
      <c r="E22" s="258"/>
      <c r="F22" s="259"/>
      <c r="G22" s="259"/>
      <c r="H22" s="259"/>
      <c r="I22" s="259"/>
      <c r="J22" s="260"/>
      <c r="K22" s="173"/>
    </row>
  </sheetData>
  <sheetProtection algorithmName="SHA-512" hashValue="d12t5lOo/B0Benn/emOXGTwpRlCEulnVr1vpy/bpbcn8zLYJKsOG/+/tySgUH8Gs78x7Js4fxq4IExPGSPm6ug==" saltValue="Cx3EyWrNColMjx+KGkRsbg==" spinCount="100000" sheet="1" selectLockedCells="1"/>
  <mergeCells count="37">
    <mergeCell ref="B1:C1"/>
    <mergeCell ref="D1:J1"/>
    <mergeCell ref="B15:C17"/>
    <mergeCell ref="E15:J15"/>
    <mergeCell ref="E16:J16"/>
    <mergeCell ref="E17:J17"/>
    <mergeCell ref="C12:D12"/>
    <mergeCell ref="E12:J12"/>
    <mergeCell ref="C13:D13"/>
    <mergeCell ref="E13:J13"/>
    <mergeCell ref="C14:D14"/>
    <mergeCell ref="E14:J14"/>
    <mergeCell ref="B6:D6"/>
    <mergeCell ref="E6:J6"/>
    <mergeCell ref="B7:D7"/>
    <mergeCell ref="E7:J7"/>
    <mergeCell ref="B3:C3"/>
    <mergeCell ref="B5:D5"/>
    <mergeCell ref="E5:J5"/>
    <mergeCell ref="C11:D11"/>
    <mergeCell ref="E11:G11"/>
    <mergeCell ref="B11:B14"/>
    <mergeCell ref="I11:J11"/>
    <mergeCell ref="B8:D8"/>
    <mergeCell ref="E8:J8"/>
    <mergeCell ref="B9:D9"/>
    <mergeCell ref="E9:J9"/>
    <mergeCell ref="B10:D10"/>
    <mergeCell ref="E10:J10"/>
    <mergeCell ref="B18:C22"/>
    <mergeCell ref="E18:J18"/>
    <mergeCell ref="E21:J21"/>
    <mergeCell ref="E22:J22"/>
    <mergeCell ref="E19:J19"/>
    <mergeCell ref="E20:F20"/>
    <mergeCell ref="G20:H20"/>
    <mergeCell ref="I20:J20"/>
  </mergeCells>
  <phoneticPr fontId="2"/>
  <dataValidations count="1">
    <dataValidation type="list" allowBlank="1" showInputMessage="1" showErrorMessage="1" sqref="E20" xr:uid="{EDDCCC83-8A17-41B7-93FB-A6FC9BD7A47D}">
      <formula1>"普通,当座"</formula1>
    </dataValidation>
  </dataValidations>
  <pageMargins left="0.7" right="0.43" top="0.56000000000000005" bottom="0.4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FCC32-8C2C-46D8-9E62-150850BB6D4B}">
  <sheetPr>
    <tabColor rgb="FFFFC000"/>
  </sheetPr>
  <dimension ref="A1:BI30"/>
  <sheetViews>
    <sheetView showGridLines="0" showZeros="0" view="pageBreakPreview" zoomScaleNormal="100" zoomScaleSheetLayoutView="100" workbookViewId="0">
      <selection activeCell="Q2" sqref="Q2:W2"/>
    </sheetView>
  </sheetViews>
  <sheetFormatPr defaultColWidth="3.375" defaultRowHeight="19.5"/>
  <cols>
    <col min="1" max="60" width="3.375" style="69"/>
    <col min="61" max="61" width="0" style="69" hidden="1" customWidth="1"/>
    <col min="62" max="16384" width="3.375" style="69"/>
  </cols>
  <sheetData>
    <row r="1" spans="1:61">
      <c r="A1" s="68" t="s">
        <v>45</v>
      </c>
      <c r="W1" s="251" t="s">
        <v>373</v>
      </c>
    </row>
    <row r="2" spans="1:61" ht="19.899999999999999" customHeight="1">
      <c r="Q2" s="315"/>
      <c r="R2" s="315"/>
      <c r="S2" s="315"/>
      <c r="T2" s="315"/>
      <c r="U2" s="315"/>
      <c r="V2" s="315"/>
      <c r="W2" s="315"/>
      <c r="X2" s="70" t="s">
        <v>69</v>
      </c>
    </row>
    <row r="3" spans="1:61">
      <c r="Q3" s="316" t="s">
        <v>370</v>
      </c>
      <c r="R3" s="315"/>
      <c r="S3" s="315"/>
      <c r="T3" s="315"/>
      <c r="U3" s="315"/>
      <c r="V3" s="315"/>
      <c r="W3" s="315"/>
      <c r="X3" s="70" t="s">
        <v>53</v>
      </c>
      <c r="BI3" s="255" t="str">
        <f>Q3</f>
        <v>令和6年　月　　日</v>
      </c>
    </row>
    <row r="6" spans="1:61">
      <c r="B6" s="69" t="s">
        <v>30</v>
      </c>
    </row>
    <row r="8" spans="1:61">
      <c r="L8" s="69" t="s">
        <v>260</v>
      </c>
      <c r="X8" s="45"/>
    </row>
    <row r="9" spans="1:61">
      <c r="L9" s="69" t="s">
        <v>95</v>
      </c>
      <c r="M9" s="71"/>
      <c r="N9" s="71"/>
      <c r="O9" s="73"/>
      <c r="P9" s="73"/>
      <c r="Q9" s="73"/>
      <c r="R9" s="73"/>
      <c r="S9" s="73"/>
      <c r="T9" s="73"/>
      <c r="U9" s="73"/>
      <c r="V9" s="73"/>
      <c r="W9" s="73"/>
      <c r="X9" s="45"/>
    </row>
    <row r="10" spans="1:61">
      <c r="M10" s="313" t="str">
        <f>IF(基本情報!E5="","",基本情報!E5)</f>
        <v/>
      </c>
      <c r="N10" s="313"/>
      <c r="O10" s="313"/>
      <c r="P10" s="313"/>
      <c r="Q10" s="313"/>
      <c r="R10" s="313"/>
      <c r="S10" s="313"/>
      <c r="T10" s="313"/>
      <c r="U10" s="313"/>
      <c r="V10" s="313"/>
      <c r="W10" s="313"/>
      <c r="X10" s="45"/>
    </row>
    <row r="11" spans="1:61">
      <c r="L11" s="69" t="s">
        <v>96</v>
      </c>
      <c r="M11" s="71"/>
      <c r="N11" s="71"/>
      <c r="O11" s="73"/>
      <c r="P11" s="73"/>
      <c r="Q11" s="73"/>
      <c r="R11" s="73"/>
      <c r="S11" s="73"/>
      <c r="T11" s="73"/>
      <c r="U11" s="73"/>
      <c r="V11" s="73"/>
      <c r="W11" s="73"/>
    </row>
    <row r="12" spans="1:61">
      <c r="M12" s="313" t="str">
        <f>IF(基本情報!E6="","",基本情報!E6)</f>
        <v/>
      </c>
      <c r="N12" s="313"/>
      <c r="O12" s="313"/>
      <c r="P12" s="313"/>
      <c r="Q12" s="313"/>
      <c r="R12" s="313"/>
      <c r="S12" s="313"/>
      <c r="T12" s="313"/>
      <c r="U12" s="313"/>
      <c r="V12" s="313"/>
      <c r="W12" s="313"/>
      <c r="X12" s="70"/>
    </row>
    <row r="13" spans="1:61">
      <c r="M13" s="312">
        <f>基本情報!E7</f>
        <v>0</v>
      </c>
      <c r="N13" s="435"/>
      <c r="O13" s="435"/>
      <c r="P13" s="435"/>
      <c r="Q13" s="435"/>
      <c r="R13" s="435"/>
      <c r="S13" s="435"/>
      <c r="T13" s="435"/>
      <c r="U13" s="435"/>
      <c r="V13" s="435"/>
      <c r="W13" s="435"/>
      <c r="X13" s="70"/>
    </row>
    <row r="16" spans="1:61">
      <c r="A16" s="317" t="s">
        <v>46</v>
      </c>
      <c r="B16" s="317"/>
      <c r="C16" s="317"/>
      <c r="D16" s="317"/>
      <c r="E16" s="317"/>
      <c r="F16" s="317"/>
      <c r="G16" s="317"/>
      <c r="H16" s="317"/>
      <c r="I16" s="317"/>
      <c r="J16" s="317"/>
      <c r="K16" s="317"/>
      <c r="L16" s="317"/>
      <c r="M16" s="317"/>
      <c r="N16" s="317"/>
      <c r="O16" s="317"/>
      <c r="P16" s="317"/>
      <c r="Q16" s="317"/>
      <c r="R16" s="317"/>
      <c r="S16" s="317"/>
      <c r="T16" s="317"/>
      <c r="U16" s="317"/>
      <c r="V16" s="317"/>
      <c r="W16" s="317"/>
    </row>
    <row r="19" spans="1:22">
      <c r="B19" s="69" t="s">
        <v>47</v>
      </c>
    </row>
    <row r="20" spans="1:22">
      <c r="B20" s="69" t="s">
        <v>48</v>
      </c>
    </row>
    <row r="22" spans="1:22">
      <c r="A22" s="69" t="s">
        <v>34</v>
      </c>
      <c r="I22" s="69" t="s">
        <v>264</v>
      </c>
    </row>
    <row r="23" spans="1:22">
      <c r="I23" s="69" t="s">
        <v>296</v>
      </c>
    </row>
    <row r="24" spans="1:22">
      <c r="A24" s="69" t="s">
        <v>97</v>
      </c>
      <c r="I24" s="312">
        <f>基本情報!E8</f>
        <v>0</v>
      </c>
      <c r="J24" s="313"/>
      <c r="K24" s="313"/>
      <c r="L24" s="313"/>
      <c r="M24" s="313"/>
      <c r="N24" s="313"/>
      <c r="O24" s="313"/>
      <c r="P24" s="313"/>
      <c r="Q24" s="313"/>
      <c r="R24" s="313"/>
      <c r="S24" s="313"/>
      <c r="T24" s="313"/>
      <c r="U24" s="313"/>
    </row>
    <row r="25" spans="1:22">
      <c r="H25" s="69" t="s">
        <v>99</v>
      </c>
      <c r="I25" s="312">
        <f>基本情報!E9</f>
        <v>0</v>
      </c>
      <c r="J25" s="314"/>
      <c r="K25" s="314"/>
      <c r="L25" s="314"/>
      <c r="M25" s="314"/>
      <c r="N25" s="314"/>
      <c r="O25" s="314"/>
      <c r="P25" s="314"/>
      <c r="Q25" s="314"/>
      <c r="R25" s="314"/>
      <c r="S25" s="314"/>
      <c r="T25" s="314"/>
      <c r="U25" s="314"/>
      <c r="V25" s="69" t="s">
        <v>100</v>
      </c>
    </row>
    <row r="26" spans="1:22">
      <c r="I26" s="74"/>
      <c r="J26" s="73"/>
      <c r="K26" s="73"/>
      <c r="L26" s="73"/>
      <c r="M26" s="73"/>
      <c r="N26" s="73"/>
      <c r="O26" s="73"/>
      <c r="P26" s="73"/>
      <c r="Q26" s="73"/>
      <c r="R26" s="73"/>
      <c r="S26" s="73"/>
      <c r="T26" s="73"/>
      <c r="U26" s="73"/>
    </row>
    <row r="27" spans="1:22">
      <c r="A27" s="69" t="s">
        <v>37</v>
      </c>
      <c r="I27" s="69" t="s">
        <v>38</v>
      </c>
    </row>
    <row r="30" spans="1:22">
      <c r="A30" s="153" t="s">
        <v>257</v>
      </c>
      <c r="B30" s="153"/>
      <c r="C30" s="153" t="s">
        <v>252</v>
      </c>
      <c r="D30" s="153"/>
    </row>
  </sheetData>
  <sheetProtection algorithmName="SHA-512" hashValue="69pAK9O+m1xv7F0IZE+UbKGhoJBsie1IX9un+hh7VWZrNqnxNkRxb/eqhOMlKDkfbvM700gWFV3u/Kq3lILl1g==" saltValue="HWzm54zEmWzskSHI8z6P6Q==" spinCount="100000" sheet="1" selectLockedCells="1"/>
  <mergeCells count="8">
    <mergeCell ref="I24:U24"/>
    <mergeCell ref="I25:U25"/>
    <mergeCell ref="Q2:W2"/>
    <mergeCell ref="Q3:W3"/>
    <mergeCell ref="M10:W10"/>
    <mergeCell ref="M12:W12"/>
    <mergeCell ref="M13:W13"/>
    <mergeCell ref="A16:W16"/>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1:O15"/>
  <sheetViews>
    <sheetView showGridLines="0" view="pageBreakPreview" zoomScale="70" zoomScaleNormal="100" zoomScaleSheetLayoutView="70" workbookViewId="0">
      <selection activeCell="L1" sqref="L1"/>
    </sheetView>
  </sheetViews>
  <sheetFormatPr defaultColWidth="8.75" defaultRowHeight="18.75"/>
  <cols>
    <col min="1" max="1" width="2.5" style="6" customWidth="1"/>
    <col min="2" max="2" width="39.375" style="6" customWidth="1"/>
    <col min="3" max="12" width="13.625" style="6" customWidth="1"/>
    <col min="13" max="15" width="0" style="6" hidden="1" customWidth="1"/>
    <col min="16" max="16384" width="8.75" style="6"/>
  </cols>
  <sheetData>
    <row r="1" spans="2:15" ht="39.950000000000003" customHeight="1">
      <c r="B1" s="6" t="s">
        <v>138</v>
      </c>
      <c r="L1" s="6" t="s">
        <v>373</v>
      </c>
    </row>
    <row r="2" spans="2:15" ht="39.950000000000003" customHeight="1">
      <c r="B2" s="319" t="s">
        <v>270</v>
      </c>
      <c r="C2" s="319"/>
      <c r="D2" s="319"/>
      <c r="E2" s="319"/>
      <c r="F2" s="319"/>
      <c r="G2" s="319"/>
      <c r="H2" s="319"/>
      <c r="I2" s="319"/>
      <c r="J2" s="319"/>
      <c r="K2" s="319"/>
      <c r="L2" s="319"/>
    </row>
    <row r="3" spans="2:15" ht="39.950000000000003" customHeight="1">
      <c r="B3" s="53"/>
    </row>
    <row r="4" spans="2:15" ht="39.950000000000003" customHeight="1">
      <c r="G4" s="54" t="s">
        <v>101</v>
      </c>
      <c r="H4" s="320">
        <f>基本情報!E8</f>
        <v>0</v>
      </c>
      <c r="I4" s="321"/>
      <c r="J4" s="321"/>
      <c r="K4" s="321"/>
    </row>
    <row r="5" spans="2:15" ht="39.950000000000003" customHeight="1" thickBot="1">
      <c r="L5" s="52" t="s">
        <v>18</v>
      </c>
    </row>
    <row r="6" spans="2:15" ht="56.25">
      <c r="B6" s="322" t="s">
        <v>27</v>
      </c>
      <c r="C6" s="55" t="s">
        <v>0</v>
      </c>
      <c r="D6" s="56" t="s">
        <v>1</v>
      </c>
      <c r="E6" s="55" t="s">
        <v>2</v>
      </c>
      <c r="F6" s="56" t="s">
        <v>20</v>
      </c>
      <c r="G6" s="55" t="s">
        <v>4</v>
      </c>
      <c r="H6" s="56" t="s">
        <v>5</v>
      </c>
      <c r="I6" s="55" t="s">
        <v>6</v>
      </c>
      <c r="J6" s="56" t="s">
        <v>7</v>
      </c>
      <c r="K6" s="57" t="s">
        <v>21</v>
      </c>
      <c r="L6" s="58" t="s">
        <v>22</v>
      </c>
    </row>
    <row r="7" spans="2:15" ht="39.950000000000003" customHeight="1" thickBot="1">
      <c r="B7" s="323"/>
      <c r="C7" s="59" t="s">
        <v>9</v>
      </c>
      <c r="D7" s="59" t="s">
        <v>10</v>
      </c>
      <c r="E7" s="59" t="s">
        <v>17</v>
      </c>
      <c r="F7" s="59" t="s">
        <v>11</v>
      </c>
      <c r="G7" s="60" t="s">
        <v>12</v>
      </c>
      <c r="H7" s="60" t="s">
        <v>13</v>
      </c>
      <c r="I7" s="60" t="s">
        <v>14</v>
      </c>
      <c r="J7" s="60" t="s">
        <v>15</v>
      </c>
      <c r="K7" s="60" t="s">
        <v>23</v>
      </c>
      <c r="L7" s="61" t="s">
        <v>24</v>
      </c>
      <c r="M7"/>
      <c r="N7" t="s">
        <v>87</v>
      </c>
      <c r="O7" t="s">
        <v>280</v>
      </c>
    </row>
    <row r="8" spans="2:15" ht="39.950000000000003" customHeight="1">
      <c r="B8" s="164" t="s">
        <v>61</v>
      </c>
      <c r="C8" s="156"/>
      <c r="D8" s="156"/>
      <c r="E8" s="156"/>
      <c r="F8" s="156"/>
      <c r="G8" s="156"/>
      <c r="H8" s="157"/>
      <c r="I8" s="158"/>
      <c r="J8" s="158"/>
      <c r="K8" s="158"/>
      <c r="L8" s="158"/>
      <c r="M8"/>
      <c r="N8" s="63">
        <v>905000</v>
      </c>
      <c r="O8" s="171" t="e">
        <f>#REF!</f>
        <v>#REF!</v>
      </c>
    </row>
    <row r="9" spans="2:15" ht="39.950000000000003" customHeight="1">
      <c r="B9" s="165" t="s">
        <v>63</v>
      </c>
      <c r="C9" s="156"/>
      <c r="D9" s="156"/>
      <c r="E9" s="156"/>
      <c r="F9" s="156"/>
      <c r="G9" s="156"/>
      <c r="H9" s="157"/>
      <c r="I9" s="159"/>
      <c r="J9" s="159"/>
      <c r="K9" s="159"/>
      <c r="L9" s="159"/>
      <c r="M9" t="s">
        <v>281</v>
      </c>
      <c r="N9" s="63">
        <v>205000</v>
      </c>
      <c r="O9" s="171" t="e">
        <f>#REF!</f>
        <v>#REF!</v>
      </c>
    </row>
    <row r="10" spans="2:15" ht="39.950000000000003" customHeight="1">
      <c r="B10" s="165" t="s">
        <v>64</v>
      </c>
      <c r="C10" s="156">
        <f>'別紙3-4'!E11</f>
        <v>0</v>
      </c>
      <c r="D10" s="248">
        <f>'別紙3-1（新規）'!D10</f>
        <v>0</v>
      </c>
      <c r="E10" s="156">
        <f t="shared" ref="E10" si="0">C10-D10</f>
        <v>0</v>
      </c>
      <c r="F10" s="156">
        <f t="shared" ref="F10" si="1">E10</f>
        <v>0</v>
      </c>
      <c r="G10" s="156">
        <f>3600*'別紙3-4'!G11</f>
        <v>0</v>
      </c>
      <c r="H10" s="157">
        <f t="shared" ref="H10" si="2">MIN(E10,F10,G10)</f>
        <v>0</v>
      </c>
      <c r="I10" s="159"/>
      <c r="J10" s="159"/>
      <c r="K10" s="159"/>
      <c r="L10" s="159"/>
      <c r="M10"/>
      <c r="N10" s="63">
        <v>3600</v>
      </c>
      <c r="O10"/>
    </row>
    <row r="11" spans="2:15" ht="39.950000000000003" customHeight="1">
      <c r="B11" s="166" t="s">
        <v>66</v>
      </c>
      <c r="C11" s="156"/>
      <c r="D11" s="156"/>
      <c r="E11" s="156"/>
      <c r="F11" s="156"/>
      <c r="G11" s="156"/>
      <c r="H11" s="157"/>
      <c r="I11" s="159"/>
      <c r="J11" s="159"/>
      <c r="K11" s="159"/>
      <c r="L11" s="159"/>
      <c r="M11" t="s">
        <v>281</v>
      </c>
      <c r="N11" s="63">
        <v>51400</v>
      </c>
      <c r="O11" s="171" t="e">
        <f>#REF!</f>
        <v>#REF!</v>
      </c>
    </row>
    <row r="12" spans="2:15" ht="39.950000000000003" customHeight="1" thickBot="1">
      <c r="B12" s="167" t="s">
        <v>68</v>
      </c>
      <c r="C12" s="156"/>
      <c r="D12" s="156"/>
      <c r="E12" s="156"/>
      <c r="F12" s="156"/>
      <c r="G12" s="156"/>
      <c r="H12" s="157"/>
      <c r="I12" s="159"/>
      <c r="J12" s="159"/>
      <c r="K12" s="159"/>
      <c r="L12" s="159"/>
      <c r="M12"/>
      <c r="N12" s="63"/>
      <c r="O12" s="171" t="e">
        <f>#REF!</f>
        <v>#REF!</v>
      </c>
    </row>
    <row r="13" spans="2:15" ht="39.950000000000003" customHeight="1" thickTop="1" thickBot="1">
      <c r="B13" s="168" t="s">
        <v>28</v>
      </c>
      <c r="C13" s="160">
        <f t="shared" ref="C13:H13" si="3">SUM(C8:C12)</f>
        <v>0</v>
      </c>
      <c r="D13" s="160">
        <f t="shared" si="3"/>
        <v>0</v>
      </c>
      <c r="E13" s="160">
        <f t="shared" si="3"/>
        <v>0</v>
      </c>
      <c r="F13" s="160">
        <f t="shared" si="3"/>
        <v>0</v>
      </c>
      <c r="G13" s="160">
        <f t="shared" si="3"/>
        <v>0</v>
      </c>
      <c r="H13" s="160">
        <f t="shared" si="3"/>
        <v>0</v>
      </c>
      <c r="I13" s="160">
        <f>ROUNDDOWN(H13,-3)</f>
        <v>0</v>
      </c>
      <c r="J13" s="160">
        <f>I13</f>
        <v>0</v>
      </c>
      <c r="K13" s="244">
        <f>'別紙3-1（新規）'!I13</f>
        <v>0</v>
      </c>
      <c r="L13" s="160">
        <f>J13-K13</f>
        <v>0</v>
      </c>
    </row>
    <row r="14" spans="2:15" ht="39.950000000000003" customHeight="1">
      <c r="B14" s="6" t="s">
        <v>16</v>
      </c>
    </row>
    <row r="15" spans="2:15" ht="39.950000000000003" customHeight="1">
      <c r="B15" s="6" t="s">
        <v>19</v>
      </c>
    </row>
  </sheetData>
  <sheetProtection algorithmName="SHA-512" hashValue="Sn9cKrDV0TkxwStP7MZ6Nzzh/420/MHUYNJJzNBBXNS8oPFS8YECK6g2RF2cccNkYOvp7RP7SkrB0K9qUGjsvg==" saltValue="Ayo6/+GK48DOiRuMydV2ug==" spinCount="100000" sheet="1" selectLockedCells="1"/>
  <mergeCells count="3">
    <mergeCell ref="B6:B7"/>
    <mergeCell ref="B2:L2"/>
    <mergeCell ref="H4:K4"/>
  </mergeCells>
  <phoneticPr fontId="2"/>
  <pageMargins left="0.7" right="0.46" top="0.75" bottom="0.75" header="0.3" footer="0.3"/>
  <pageSetup paperSize="9" scale="6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EAA3F-5F74-4930-B7E6-BE2D0501E3BD}">
  <sheetPr>
    <tabColor rgb="FFFFC000"/>
    <pageSetUpPr fitToPage="1"/>
  </sheetPr>
  <dimension ref="A1:J18"/>
  <sheetViews>
    <sheetView showGridLines="0" view="pageBreakPreview" zoomScaleNormal="85" zoomScaleSheetLayoutView="100" workbookViewId="0">
      <selection activeCell="E14" sqref="E14"/>
    </sheetView>
  </sheetViews>
  <sheetFormatPr defaultColWidth="8.75" defaultRowHeight="18.75"/>
  <cols>
    <col min="1" max="1" width="2.25" style="6" customWidth="1"/>
    <col min="2" max="3" width="27.875" style="6" customWidth="1"/>
    <col min="4" max="4" width="25.25" style="6" customWidth="1"/>
    <col min="5" max="5" width="16.25" style="6" customWidth="1"/>
    <col min="6" max="6" width="43.75" style="6" customWidth="1"/>
    <col min="7" max="7" width="12.375" style="6" customWidth="1"/>
    <col min="8" max="8" width="10.25" style="6" customWidth="1"/>
    <col min="9" max="16384" width="8.75" style="6"/>
  </cols>
  <sheetData>
    <row r="1" spans="1:8">
      <c r="A1" s="41"/>
      <c r="B1" s="6" t="s">
        <v>139</v>
      </c>
      <c r="D1" s="42"/>
      <c r="E1" s="42"/>
      <c r="F1" s="42"/>
      <c r="G1" s="41"/>
      <c r="H1" s="252" t="s">
        <v>373</v>
      </c>
    </row>
    <row r="2" spans="1:8">
      <c r="A2" s="41"/>
      <c r="B2" s="43" t="s">
        <v>271</v>
      </c>
      <c r="C2" s="43"/>
      <c r="D2" s="44"/>
      <c r="E2" s="45"/>
      <c r="F2" s="45"/>
      <c r="G2" s="45"/>
      <c r="H2" s="45"/>
    </row>
    <row r="3" spans="1:8">
      <c r="A3" s="41"/>
      <c r="B3" s="44"/>
      <c r="C3" s="44"/>
      <c r="D3" s="44"/>
      <c r="E3" s="45"/>
      <c r="F3" s="45"/>
      <c r="G3" s="45"/>
      <c r="H3" s="45"/>
    </row>
    <row r="4" spans="1:8">
      <c r="A4" s="41"/>
      <c r="B4" s="44"/>
      <c r="C4" s="44"/>
      <c r="E4" s="17" t="s">
        <v>101</v>
      </c>
      <c r="F4" s="341">
        <f>基本情報!E8</f>
        <v>0</v>
      </c>
      <c r="G4" s="342"/>
    </row>
    <row r="5" spans="1:8">
      <c r="A5" s="41"/>
      <c r="B5" s="42"/>
      <c r="C5" s="42"/>
      <c r="D5" s="42"/>
      <c r="E5" s="42"/>
      <c r="F5" s="42"/>
      <c r="G5" s="41"/>
      <c r="H5" s="41"/>
    </row>
    <row r="6" spans="1:8">
      <c r="A6" s="41"/>
      <c r="B6" s="346" t="s">
        <v>54</v>
      </c>
      <c r="C6" s="348"/>
      <c r="D6" s="343" t="s">
        <v>55</v>
      </c>
      <c r="E6" s="343" t="s">
        <v>234</v>
      </c>
      <c r="F6" s="346" t="s">
        <v>235</v>
      </c>
      <c r="G6" s="347"/>
      <c r="H6" s="348"/>
    </row>
    <row r="7" spans="1:8">
      <c r="A7" s="41"/>
      <c r="B7" s="349"/>
      <c r="C7" s="351"/>
      <c r="D7" s="344"/>
      <c r="E7" s="345"/>
      <c r="F7" s="349"/>
      <c r="G7" s="350"/>
      <c r="H7" s="351"/>
    </row>
    <row r="8" spans="1:8">
      <c r="A8" s="41"/>
      <c r="B8" s="352"/>
      <c r="C8" s="354"/>
      <c r="D8" s="46"/>
      <c r="E8" s="47" t="s">
        <v>58</v>
      </c>
      <c r="F8" s="352"/>
      <c r="G8" s="353"/>
      <c r="H8" s="354"/>
    </row>
    <row r="9" spans="1:8" ht="43.9" customHeight="1">
      <c r="A9" s="41"/>
      <c r="B9" s="335" t="s">
        <v>59</v>
      </c>
      <c r="C9" s="336"/>
      <c r="D9" s="48" t="s">
        <v>232</v>
      </c>
      <c r="E9" s="105"/>
      <c r="F9" s="332"/>
      <c r="G9" s="333"/>
      <c r="H9" s="334"/>
    </row>
    <row r="10" spans="1:8" ht="43.9" customHeight="1">
      <c r="A10" s="41"/>
      <c r="B10" s="335" t="s">
        <v>62</v>
      </c>
      <c r="C10" s="337"/>
      <c r="D10" s="48" t="s">
        <v>92</v>
      </c>
      <c r="E10" s="105"/>
      <c r="F10" s="128" t="s">
        <v>236</v>
      </c>
      <c r="G10" s="161" t="e">
        <f>SUMIF(#REF!,"（２）",#REF!)</f>
        <v>#REF!</v>
      </c>
      <c r="H10" s="129" t="s">
        <v>237</v>
      </c>
    </row>
    <row r="11" spans="1:8" ht="43.9" customHeight="1">
      <c r="A11" s="41"/>
      <c r="B11" s="335" t="s">
        <v>86</v>
      </c>
      <c r="C11" s="337"/>
      <c r="D11" s="106" t="s">
        <v>233</v>
      </c>
      <c r="E11" s="49">
        <f>'別紙3-2（新規）'!E11</f>
        <v>0</v>
      </c>
      <c r="F11" s="128" t="s">
        <v>238</v>
      </c>
      <c r="G11" s="161">
        <f>'別紙3-2（新規）'!G11</f>
        <v>0</v>
      </c>
      <c r="H11" s="129" t="s">
        <v>85</v>
      </c>
    </row>
    <row r="12" spans="1:8" ht="43.9" customHeight="1">
      <c r="A12" s="41"/>
      <c r="B12" s="335" t="s">
        <v>65</v>
      </c>
      <c r="C12" s="337"/>
      <c r="D12" s="48" t="s">
        <v>93</v>
      </c>
      <c r="E12" s="105"/>
      <c r="F12" s="128" t="s">
        <v>236</v>
      </c>
      <c r="G12" s="161"/>
      <c r="H12" s="129" t="s">
        <v>237</v>
      </c>
    </row>
    <row r="13" spans="1:8" ht="43.9" customHeight="1">
      <c r="A13" s="41"/>
      <c r="B13" s="338" t="s">
        <v>67</v>
      </c>
      <c r="C13" s="155" t="s">
        <v>262</v>
      </c>
      <c r="D13" s="339" t="s">
        <v>282</v>
      </c>
      <c r="E13" s="105"/>
      <c r="F13" s="332"/>
      <c r="G13" s="333"/>
      <c r="H13" s="334"/>
    </row>
    <row r="14" spans="1:8" ht="43.9" customHeight="1">
      <c r="A14" s="41"/>
      <c r="B14" s="338"/>
      <c r="C14" s="155" t="s">
        <v>263</v>
      </c>
      <c r="D14" s="340"/>
      <c r="E14" s="243"/>
      <c r="F14" s="329"/>
      <c r="G14" s="330"/>
      <c r="H14" s="331"/>
    </row>
    <row r="15" spans="1:8" ht="43.9" customHeight="1">
      <c r="A15" s="41"/>
      <c r="B15" s="324" t="s">
        <v>60</v>
      </c>
      <c r="C15" s="325"/>
      <c r="D15" s="50"/>
      <c r="E15" s="49">
        <f>SUM(E9:E14)</f>
        <v>0</v>
      </c>
      <c r="F15" s="326"/>
      <c r="G15" s="327"/>
      <c r="H15" s="328"/>
    </row>
    <row r="16" spans="1:8">
      <c r="A16" s="45"/>
      <c r="B16" s="130" t="s">
        <v>300</v>
      </c>
      <c r="C16" s="130"/>
      <c r="D16" s="131"/>
      <c r="E16" s="131"/>
    </row>
    <row r="17" spans="1:10">
      <c r="A17" s="45"/>
      <c r="B17" s="130" t="s">
        <v>301</v>
      </c>
      <c r="C17" s="130"/>
      <c r="D17" s="132"/>
    </row>
    <row r="18" spans="1:10">
      <c r="A18" s="45"/>
      <c r="B18" s="436" t="s">
        <v>273</v>
      </c>
      <c r="C18" s="436"/>
      <c r="D18" s="436"/>
      <c r="E18" s="436"/>
      <c r="F18" s="436"/>
      <c r="G18" s="436"/>
      <c r="H18" s="436"/>
      <c r="I18" s="436"/>
      <c r="J18" s="436"/>
    </row>
  </sheetData>
  <sheetProtection algorithmName="SHA-512" hashValue="nwCyCCzV+nSMh90iT5jkNR7pZclKvj3N3o0lokAeTMIW5tbCDhkByLBVFYRuEQvXAq2a2XY/ip+hfTpGk+12dQ==" saltValue="0n3M4DIu1wVg9SSDBb2xPA==" spinCount="100000" sheet="1" formatRows="0" selectLockedCells="1"/>
  <mergeCells count="18">
    <mergeCell ref="B6:C7"/>
    <mergeCell ref="B8:C8"/>
    <mergeCell ref="B15:C15"/>
    <mergeCell ref="B9:C9"/>
    <mergeCell ref="B10:C10"/>
    <mergeCell ref="B11:C11"/>
    <mergeCell ref="B12:C12"/>
    <mergeCell ref="B13:B14"/>
    <mergeCell ref="F4:G4"/>
    <mergeCell ref="D6:D7"/>
    <mergeCell ref="E6:E7"/>
    <mergeCell ref="F6:H8"/>
    <mergeCell ref="F9:H9"/>
    <mergeCell ref="D13:D14"/>
    <mergeCell ref="F15:H15"/>
    <mergeCell ref="F14:H14"/>
    <mergeCell ref="F13:H13"/>
    <mergeCell ref="B18:J18"/>
  </mergeCells>
  <phoneticPr fontId="2"/>
  <pageMargins left="0.70866141732283472" right="0.35" top="0.46" bottom="0.46" header="0.31496062992125984" footer="0.31496062992125984"/>
  <pageSetup paperSize="9" scale="7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B68A9-F2CE-4E1F-B238-BF6D375B4521}">
  <sheetPr>
    <tabColor rgb="FFFFC000"/>
    <pageSetUpPr fitToPage="1"/>
  </sheetPr>
  <dimension ref="A1:J21"/>
  <sheetViews>
    <sheetView showGridLines="0" view="pageBreakPreview" zoomScaleNormal="100" zoomScaleSheetLayoutView="100" workbookViewId="0">
      <selection activeCell="C15" sqref="C15"/>
    </sheetView>
  </sheetViews>
  <sheetFormatPr defaultRowHeight="18.75"/>
  <cols>
    <col min="1" max="1" width="3.625" customWidth="1"/>
    <col min="2" max="2" width="19.25" customWidth="1"/>
    <col min="3" max="3" width="25.375" customWidth="1"/>
    <col min="4" max="4" width="22.875" customWidth="1"/>
    <col min="5" max="5" width="12.875" bestFit="1" customWidth="1"/>
    <col min="6" max="6" width="25.625" customWidth="1"/>
    <col min="7" max="7" width="19.875" customWidth="1"/>
    <col min="8" max="8" width="2.125" hidden="1" customWidth="1"/>
    <col min="10" max="10" width="0" hidden="1" customWidth="1"/>
  </cols>
  <sheetData>
    <row r="1" spans="1:10" s="107" customFormat="1">
      <c r="A1" s="107" t="s">
        <v>368</v>
      </c>
      <c r="B1" s="211"/>
      <c r="C1" s="211"/>
      <c r="D1" s="211"/>
      <c r="E1" s="211"/>
      <c r="F1" s="211"/>
      <c r="G1" s="253" t="s">
        <v>373</v>
      </c>
    </row>
    <row r="2" spans="1:10" s="107" customFormat="1" ht="19.5">
      <c r="A2" s="108" t="s">
        <v>367</v>
      </c>
      <c r="B2" s="211"/>
      <c r="C2" s="211"/>
      <c r="D2" s="211"/>
      <c r="E2" s="211"/>
      <c r="F2" s="211"/>
      <c r="G2" s="211"/>
    </row>
    <row r="3" spans="1:10" s="107" customFormat="1" ht="19.5">
      <c r="A3" s="211"/>
      <c r="B3" s="211"/>
      <c r="C3" s="211"/>
      <c r="D3" s="212"/>
      <c r="E3" s="213" t="s">
        <v>325</v>
      </c>
      <c r="F3" s="355">
        <f>基本情報!E8</f>
        <v>0</v>
      </c>
      <c r="G3" s="355"/>
      <c r="H3" s="198"/>
      <c r="I3" s="109"/>
    </row>
    <row r="4" spans="1:10">
      <c r="A4" s="214"/>
      <c r="B4" s="214"/>
      <c r="C4" s="214"/>
      <c r="D4" s="214"/>
      <c r="E4" s="214"/>
      <c r="F4" s="214"/>
      <c r="G4" s="214"/>
    </row>
    <row r="5" spans="1:10" hidden="1">
      <c r="A5" s="214"/>
      <c r="B5" s="356" t="s">
        <v>308</v>
      </c>
      <c r="C5" s="356"/>
      <c r="D5" s="357"/>
      <c r="E5" s="358">
        <f>SUM(F6:H6)</f>
        <v>4</v>
      </c>
      <c r="F5" s="215" t="s">
        <v>309</v>
      </c>
      <c r="G5" s="216" t="s">
        <v>310</v>
      </c>
      <c r="H5" s="189" t="s">
        <v>311</v>
      </c>
    </row>
    <row r="6" spans="1:10" s="195" customFormat="1" ht="27.75" hidden="1" customHeight="1">
      <c r="A6" s="217"/>
      <c r="B6" s="356"/>
      <c r="C6" s="356"/>
      <c r="D6" s="357"/>
      <c r="E6" s="359"/>
      <c r="F6" s="218">
        <v>1</v>
      </c>
      <c r="G6" s="218">
        <v>2</v>
      </c>
      <c r="H6" s="192">
        <v>1</v>
      </c>
    </row>
    <row r="7" spans="1:10" s="195" customFormat="1" ht="10.15" hidden="1" customHeight="1">
      <c r="A7" s="217"/>
      <c r="B7" s="217"/>
      <c r="C7" s="217"/>
      <c r="D7" s="217"/>
      <c r="E7" s="217"/>
      <c r="F7" s="217"/>
      <c r="G7" s="217"/>
    </row>
    <row r="8" spans="1:10" s="195" customFormat="1" ht="28.15" hidden="1" customHeight="1">
      <c r="A8" s="217"/>
      <c r="B8" s="360" t="s">
        <v>312</v>
      </c>
      <c r="C8" s="360"/>
      <c r="D8" s="361"/>
      <c r="E8" s="218">
        <v>70</v>
      </c>
      <c r="F8" s="219" t="str">
        <f>IF(E8&gt;J8,"入力できる最大日数("&amp;J8&amp;"日)を超えています","")</f>
        <v/>
      </c>
      <c r="G8" s="217"/>
      <c r="J8" s="195">
        <v>146</v>
      </c>
    </row>
    <row r="9" spans="1:10" s="195" customFormat="1" ht="10.15" customHeight="1">
      <c r="A9" s="217"/>
      <c r="B9" s="217"/>
      <c r="C9" s="217"/>
      <c r="D9" s="217"/>
      <c r="E9" s="217"/>
      <c r="F9" s="217"/>
      <c r="G9" s="217"/>
    </row>
    <row r="10" spans="1:10" s="195" customFormat="1" ht="28.15" customHeight="1">
      <c r="A10" s="217"/>
      <c r="B10" s="220" t="s">
        <v>326</v>
      </c>
      <c r="C10" s="217"/>
      <c r="D10" s="202">
        <f>個人防護具使用実績!C8</f>
        <v>0</v>
      </c>
      <c r="E10" s="217" t="s">
        <v>330</v>
      </c>
      <c r="F10" s="217"/>
      <c r="G10" s="217"/>
    </row>
    <row r="11" spans="1:10" s="195" customFormat="1" ht="30.75" customHeight="1">
      <c r="A11" s="217"/>
      <c r="B11" s="217"/>
      <c r="C11" s="217"/>
      <c r="D11" s="217"/>
      <c r="E11" s="217"/>
      <c r="F11" s="217"/>
      <c r="G11" s="217"/>
      <c r="H11" s="190" t="s">
        <v>18</v>
      </c>
    </row>
    <row r="12" spans="1:10" s="111" customFormat="1" ht="30.75" customHeight="1">
      <c r="A12" s="221"/>
      <c r="B12" s="362"/>
      <c r="C12" s="222" t="s">
        <v>323</v>
      </c>
      <c r="D12" s="222" t="s">
        <v>324</v>
      </c>
      <c r="E12" s="222" t="s">
        <v>313</v>
      </c>
      <c r="F12" s="222" t="s">
        <v>322</v>
      </c>
      <c r="G12" s="222" t="s">
        <v>314</v>
      </c>
    </row>
    <row r="13" spans="1:10" s="111" customFormat="1">
      <c r="A13" s="221"/>
      <c r="B13" s="362"/>
      <c r="C13" s="223" t="s">
        <v>9</v>
      </c>
      <c r="D13" s="223" t="s">
        <v>10</v>
      </c>
      <c r="E13" s="223" t="s">
        <v>327</v>
      </c>
      <c r="F13" s="223" t="s">
        <v>11</v>
      </c>
      <c r="G13" s="223" t="s">
        <v>332</v>
      </c>
    </row>
    <row r="14" spans="1:10" s="111" customFormat="1" ht="76.5" customHeight="1">
      <c r="A14" s="221"/>
      <c r="B14" s="362"/>
      <c r="C14" s="363" t="s">
        <v>375</v>
      </c>
      <c r="D14" s="364"/>
      <c r="E14" s="224"/>
      <c r="F14" s="225"/>
      <c r="G14" s="226"/>
    </row>
    <row r="15" spans="1:10" s="195" customFormat="1" ht="28.15" customHeight="1">
      <c r="A15" s="217"/>
      <c r="B15" s="227" t="s">
        <v>315</v>
      </c>
      <c r="C15" s="249">
        <f>'別紙3-2（新規）附表（個人防護具積算）'!C15</f>
        <v>0</v>
      </c>
      <c r="D15" s="249">
        <f>'別紙3-2（新規）附表（個人防護具積算）'!D15</f>
        <v>0</v>
      </c>
      <c r="E15" s="228">
        <f>IFERROR(C15/D15,0)</f>
        <v>0</v>
      </c>
      <c r="F15" s="203">
        <f>個人防護具使用実績!D8</f>
        <v>0</v>
      </c>
      <c r="G15" s="229">
        <f t="shared" ref="G15:G20" si="0">IF(D15&lt;F15,D15*E15,F15*E15)</f>
        <v>0</v>
      </c>
    </row>
    <row r="16" spans="1:10" s="195" customFormat="1" ht="28.15" customHeight="1">
      <c r="A16" s="217"/>
      <c r="B16" s="227" t="s">
        <v>316</v>
      </c>
      <c r="C16" s="249">
        <f>'別紙3-2（新規）附表（個人防護具積算）'!C16</f>
        <v>0</v>
      </c>
      <c r="D16" s="249">
        <f>'別紙3-2（新規）附表（個人防護具積算）'!D16</f>
        <v>0</v>
      </c>
      <c r="E16" s="228">
        <f t="shared" ref="E16:E20" si="1">IFERROR(C16/D16,0)</f>
        <v>0</v>
      </c>
      <c r="F16" s="203">
        <f>個人防護具使用実績!E8</f>
        <v>0</v>
      </c>
      <c r="G16" s="229">
        <f t="shared" si="0"/>
        <v>0</v>
      </c>
    </row>
    <row r="17" spans="1:7" s="195" customFormat="1" ht="28.15" customHeight="1">
      <c r="A17" s="217"/>
      <c r="B17" s="227" t="s">
        <v>317</v>
      </c>
      <c r="C17" s="249">
        <f>'別紙3-2（新規）附表（個人防護具積算）'!C17</f>
        <v>0</v>
      </c>
      <c r="D17" s="249">
        <f>'別紙3-2（新規）附表（個人防護具積算）'!D17</f>
        <v>0</v>
      </c>
      <c r="E17" s="228">
        <f t="shared" si="1"/>
        <v>0</v>
      </c>
      <c r="F17" s="203">
        <f>個人防護具使用実績!F8</f>
        <v>0</v>
      </c>
      <c r="G17" s="229">
        <f t="shared" si="0"/>
        <v>0</v>
      </c>
    </row>
    <row r="18" spans="1:7" s="195" customFormat="1" ht="28.15" customHeight="1">
      <c r="A18" s="217"/>
      <c r="B18" s="227" t="s">
        <v>318</v>
      </c>
      <c r="C18" s="249">
        <f>'別紙3-2（新規）附表（個人防護具積算）'!C18</f>
        <v>0</v>
      </c>
      <c r="D18" s="249">
        <f>'別紙3-2（新規）附表（個人防護具積算）'!D18</f>
        <v>0</v>
      </c>
      <c r="E18" s="228">
        <f t="shared" si="1"/>
        <v>0</v>
      </c>
      <c r="F18" s="203">
        <f>個人防護具使用実績!G8</f>
        <v>0</v>
      </c>
      <c r="G18" s="229">
        <f t="shared" si="0"/>
        <v>0</v>
      </c>
    </row>
    <row r="19" spans="1:7" s="195" customFormat="1" ht="28.15" customHeight="1">
      <c r="A19" s="217"/>
      <c r="B19" s="227" t="s">
        <v>319</v>
      </c>
      <c r="C19" s="249">
        <f>'別紙3-2（新規）附表（個人防護具積算）'!C19</f>
        <v>0</v>
      </c>
      <c r="D19" s="249">
        <f>'別紙3-2（新規）附表（個人防護具積算）'!D19</f>
        <v>0</v>
      </c>
      <c r="E19" s="228">
        <f t="shared" si="1"/>
        <v>0</v>
      </c>
      <c r="F19" s="203">
        <f>個人防護具使用実績!H8</f>
        <v>0</v>
      </c>
      <c r="G19" s="229">
        <f t="shared" si="0"/>
        <v>0</v>
      </c>
    </row>
    <row r="20" spans="1:7" s="195" customFormat="1" ht="28.15" customHeight="1" thickBot="1">
      <c r="A20" s="217"/>
      <c r="B20" s="230" t="s">
        <v>320</v>
      </c>
      <c r="C20" s="250">
        <f>'別紙3-2（新規）附表（個人防護具積算）'!C20</f>
        <v>0</v>
      </c>
      <c r="D20" s="250">
        <f>'別紙3-2（新規）附表（個人防護具積算）'!D20</f>
        <v>0</v>
      </c>
      <c r="E20" s="231">
        <f t="shared" si="1"/>
        <v>0</v>
      </c>
      <c r="F20" s="204">
        <f>個人防護具使用実績!I8</f>
        <v>0</v>
      </c>
      <c r="G20" s="245">
        <f t="shared" si="0"/>
        <v>0</v>
      </c>
    </row>
    <row r="21" spans="1:7" s="195" customFormat="1" ht="28.15" customHeight="1" thickTop="1">
      <c r="A21" s="217"/>
      <c r="B21" s="232" t="s">
        <v>321</v>
      </c>
      <c r="C21" s="191">
        <f>SUM(C15:C20)</f>
        <v>0</v>
      </c>
      <c r="D21" s="191"/>
      <c r="E21" s="233"/>
      <c r="F21" s="233"/>
      <c r="G21" s="234">
        <f>ROUNDDOWN(SUM(G15:G20),0)</f>
        <v>0</v>
      </c>
    </row>
  </sheetData>
  <sheetProtection algorithmName="SHA-512" hashValue="p39KFKME75TuG0ZpNQtIu7QwKrjXC5sOrvqerdSfnk5xbPzhNrbIpA29/ugKg2jdq8DQlHu2hn9IhV9vfUIxag==" saltValue="44qaG5EOvdPSMlK9KJCDxw==" spinCount="100000" sheet="1" selectLockedCells="1"/>
  <mergeCells count="6">
    <mergeCell ref="F3:G3"/>
    <mergeCell ref="B5:D6"/>
    <mergeCell ref="E5:E6"/>
    <mergeCell ref="B8:D8"/>
    <mergeCell ref="B12:B14"/>
    <mergeCell ref="C14:D14"/>
  </mergeCells>
  <phoneticPr fontId="2"/>
  <pageMargins left="0.70866141732283472" right="0.70866141732283472" top="0.74803149606299213" bottom="0.74803149606299213" header="0.31496062992125984" footer="0.31496062992125984"/>
  <pageSetup paperSize="9" scale="9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4101A-2653-49A6-B9D2-00D0AE796E2D}">
  <sheetPr>
    <tabColor rgb="FFFFC000"/>
  </sheetPr>
  <dimension ref="A1:M32"/>
  <sheetViews>
    <sheetView showGridLines="0" showZeros="0" view="pageBreakPreview" zoomScale="60" zoomScaleNormal="85" workbookViewId="0">
      <selection activeCell="D26" sqref="D26"/>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254" t="s">
        <v>373</v>
      </c>
    </row>
    <row r="2" spans="1:13">
      <c r="A2" s="367"/>
      <c r="B2" s="367"/>
      <c r="C2" s="367"/>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68" t="s">
        <v>128</v>
      </c>
      <c r="B4" s="368"/>
      <c r="C4" s="369"/>
      <c r="D4" s="369"/>
      <c r="E4" s="369"/>
      <c r="F4" s="369"/>
      <c r="G4" s="369"/>
      <c r="H4" s="369"/>
      <c r="I4" s="369"/>
      <c r="J4" s="369"/>
      <c r="K4" s="369"/>
      <c r="L4" s="369"/>
      <c r="M4" s="369"/>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101</v>
      </c>
      <c r="I7" s="341">
        <f>基本情報!E8</f>
        <v>0</v>
      </c>
      <c r="J7" s="379"/>
      <c r="K7" s="379"/>
      <c r="L7" s="379"/>
      <c r="M7" s="379"/>
    </row>
    <row r="8" spans="1:13">
      <c r="A8" s="18"/>
      <c r="B8" s="18"/>
      <c r="C8" s="18"/>
      <c r="D8" s="18"/>
      <c r="E8" s="18"/>
      <c r="F8" s="18"/>
      <c r="G8" s="18"/>
      <c r="H8" s="18"/>
      <c r="I8" s="18"/>
      <c r="J8" s="18"/>
      <c r="K8" s="18"/>
      <c r="L8" s="18"/>
      <c r="M8" s="18"/>
    </row>
    <row r="9" spans="1:13" ht="19.5" thickBot="1">
      <c r="A9" s="370" t="s">
        <v>70</v>
      </c>
      <c r="B9" s="371"/>
      <c r="C9" s="18"/>
      <c r="D9" s="18"/>
      <c r="E9" s="18"/>
      <c r="F9" s="18"/>
      <c r="G9" s="18"/>
      <c r="H9" s="372" t="s">
        <v>71</v>
      </c>
      <c r="I9" s="372"/>
      <c r="J9" s="373"/>
      <c r="K9" s="373"/>
      <c r="L9" s="373"/>
      <c r="M9" s="18"/>
    </row>
    <row r="10" spans="1:13" ht="29.45" customHeight="1" thickBot="1">
      <c r="A10" s="18"/>
      <c r="B10" s="374" t="s">
        <v>72</v>
      </c>
      <c r="C10" s="375"/>
      <c r="D10" s="375"/>
      <c r="E10" s="375"/>
      <c r="F10" s="375"/>
      <c r="G10" s="376"/>
      <c r="H10" s="377" t="s">
        <v>73</v>
      </c>
      <c r="I10" s="375"/>
      <c r="J10" s="375"/>
      <c r="K10" s="375"/>
      <c r="L10" s="378"/>
      <c r="M10" s="18"/>
    </row>
    <row r="11" spans="1:13" ht="29.45" customHeight="1">
      <c r="A11" s="18"/>
      <c r="B11" s="380" t="s">
        <v>82</v>
      </c>
      <c r="C11" s="381"/>
      <c r="D11" s="381"/>
      <c r="E11" s="381"/>
      <c r="F11" s="381"/>
      <c r="G11" s="382"/>
      <c r="H11" s="19"/>
      <c r="I11" s="20"/>
      <c r="J11" s="383">
        <f>'別紙3-3'!J13</f>
        <v>0</v>
      </c>
      <c r="K11" s="383"/>
      <c r="L11" s="21"/>
      <c r="M11" s="18"/>
    </row>
    <row r="12" spans="1:13" ht="29.45" customHeight="1">
      <c r="A12" s="18"/>
      <c r="B12" s="384" t="s">
        <v>74</v>
      </c>
      <c r="C12" s="385"/>
      <c r="D12" s="385"/>
      <c r="E12" s="385"/>
      <c r="F12" s="385"/>
      <c r="G12" s="386"/>
      <c r="H12" s="22"/>
      <c r="I12" s="23"/>
      <c r="J12" s="387">
        <f>J18-J11-J13</f>
        <v>0</v>
      </c>
      <c r="K12" s="387"/>
      <c r="L12" s="24"/>
      <c r="M12" s="18"/>
    </row>
    <row r="13" spans="1:13" ht="29.45" customHeight="1" thickBot="1">
      <c r="A13" s="18"/>
      <c r="B13" s="384" t="s">
        <v>75</v>
      </c>
      <c r="C13" s="385"/>
      <c r="D13" s="385"/>
      <c r="E13" s="385"/>
      <c r="F13" s="385"/>
      <c r="G13" s="386"/>
      <c r="H13" s="25"/>
      <c r="I13" s="26"/>
      <c r="J13" s="388">
        <f>'別紙3-3'!D13</f>
        <v>0</v>
      </c>
      <c r="K13" s="388"/>
      <c r="L13" s="27"/>
      <c r="M13" s="18"/>
    </row>
    <row r="14" spans="1:13" ht="29.45" customHeight="1" thickBot="1">
      <c r="A14" s="18"/>
      <c r="B14" s="389" t="s">
        <v>76</v>
      </c>
      <c r="C14" s="390"/>
      <c r="D14" s="390"/>
      <c r="E14" s="390"/>
      <c r="F14" s="390"/>
      <c r="G14" s="391"/>
      <c r="H14" s="28"/>
      <c r="I14" s="392">
        <f>SUM(J11:K13)</f>
        <v>0</v>
      </c>
      <c r="J14" s="392"/>
      <c r="K14" s="392"/>
      <c r="L14" s="29"/>
      <c r="M14" s="18"/>
    </row>
    <row r="15" spans="1:13">
      <c r="A15" s="18"/>
      <c r="B15" s="393"/>
      <c r="C15" s="393"/>
      <c r="D15" s="393"/>
      <c r="E15" s="393"/>
      <c r="F15" s="393"/>
      <c r="G15" s="393"/>
      <c r="H15" s="393"/>
      <c r="I15" s="393"/>
      <c r="J15" s="393"/>
      <c r="K15" s="393"/>
      <c r="L15" s="393"/>
      <c r="M15" s="18"/>
    </row>
    <row r="16" spans="1:13" ht="19.5" thickBot="1">
      <c r="A16" s="370" t="s">
        <v>77</v>
      </c>
      <c r="B16" s="371"/>
      <c r="C16" s="18"/>
      <c r="D16" s="18"/>
      <c r="E16" s="18"/>
      <c r="F16" s="18"/>
      <c r="G16" s="18"/>
      <c r="H16" s="372" t="s">
        <v>71</v>
      </c>
      <c r="I16" s="372"/>
      <c r="J16" s="373"/>
      <c r="K16" s="373"/>
      <c r="L16" s="373"/>
      <c r="M16" s="18"/>
    </row>
    <row r="17" spans="1:13" ht="29.45" customHeight="1" thickBot="1">
      <c r="A17" s="18"/>
      <c r="B17" s="374" t="s">
        <v>72</v>
      </c>
      <c r="C17" s="375"/>
      <c r="D17" s="375"/>
      <c r="E17" s="375"/>
      <c r="F17" s="375"/>
      <c r="G17" s="376"/>
      <c r="H17" s="377" t="s">
        <v>73</v>
      </c>
      <c r="I17" s="375"/>
      <c r="J17" s="375"/>
      <c r="K17" s="375"/>
      <c r="L17" s="378"/>
      <c r="M17" s="18"/>
    </row>
    <row r="18" spans="1:13" ht="29.45" customHeight="1">
      <c r="A18" s="18"/>
      <c r="B18" s="394" t="s">
        <v>78</v>
      </c>
      <c r="C18" s="395"/>
      <c r="D18" s="395"/>
      <c r="E18" s="395"/>
      <c r="F18" s="395"/>
      <c r="G18" s="396"/>
      <c r="H18" s="30"/>
      <c r="I18" s="31"/>
      <c r="J18" s="397">
        <f>'別紙3-3'!C13</f>
        <v>0</v>
      </c>
      <c r="K18" s="397"/>
      <c r="L18" s="32"/>
      <c r="M18" s="18"/>
    </row>
    <row r="19" spans="1:13" ht="29.45" customHeight="1">
      <c r="A19" s="18"/>
      <c r="B19" s="398"/>
      <c r="C19" s="399"/>
      <c r="D19" s="399"/>
      <c r="E19" s="399"/>
      <c r="F19" s="399"/>
      <c r="G19" s="400"/>
      <c r="H19" s="33"/>
      <c r="I19" s="401"/>
      <c r="J19" s="401"/>
      <c r="K19" s="401"/>
      <c r="L19" s="34"/>
      <c r="M19" s="18"/>
    </row>
    <row r="20" spans="1:13" ht="29.45" customHeight="1" thickBot="1">
      <c r="A20" s="18"/>
      <c r="B20" s="402"/>
      <c r="C20" s="403"/>
      <c r="D20" s="403"/>
      <c r="E20" s="403"/>
      <c r="F20" s="403"/>
      <c r="G20" s="404"/>
      <c r="H20" s="35"/>
      <c r="I20" s="405"/>
      <c r="J20" s="405"/>
      <c r="K20" s="405"/>
      <c r="L20" s="36"/>
      <c r="M20" s="18"/>
    </row>
    <row r="21" spans="1:13" ht="29.45" customHeight="1" thickBot="1">
      <c r="A21" s="18"/>
      <c r="B21" s="389" t="s">
        <v>76</v>
      </c>
      <c r="C21" s="390"/>
      <c r="D21" s="390"/>
      <c r="E21" s="390"/>
      <c r="F21" s="390"/>
      <c r="G21" s="391"/>
      <c r="H21" s="28"/>
      <c r="I21" s="392">
        <f>SUM(J18:K20)</f>
        <v>0</v>
      </c>
      <c r="J21" s="392"/>
      <c r="K21" s="392"/>
      <c r="L21" s="29"/>
      <c r="M21" s="18"/>
    </row>
    <row r="22" spans="1:13">
      <c r="A22" s="18"/>
      <c r="B22" s="18"/>
      <c r="C22" s="18"/>
      <c r="D22" s="18"/>
      <c r="E22" s="18"/>
      <c r="F22" s="18"/>
      <c r="G22" s="18"/>
      <c r="H22" s="18"/>
      <c r="I22" s="18"/>
      <c r="J22" s="18"/>
      <c r="K22" s="18"/>
      <c r="L22" s="18"/>
      <c r="M22" s="18"/>
    </row>
    <row r="23" spans="1:13">
      <c r="A23" s="18"/>
      <c r="B23" s="371" t="s">
        <v>79</v>
      </c>
      <c r="C23" s="371"/>
      <c r="D23" s="371"/>
      <c r="E23" s="371"/>
      <c r="F23" s="371"/>
      <c r="G23" s="371"/>
      <c r="H23" s="371"/>
      <c r="I23" s="371"/>
      <c r="J23" s="371"/>
      <c r="K23" s="37"/>
      <c r="L23" s="18"/>
      <c r="M23" s="18"/>
    </row>
    <row r="24" spans="1:13">
      <c r="A24" s="18"/>
      <c r="B24" s="37"/>
      <c r="C24" s="37"/>
      <c r="D24" s="37"/>
      <c r="E24" s="37"/>
      <c r="F24" s="37"/>
      <c r="G24" s="37"/>
      <c r="H24" s="37"/>
      <c r="I24" s="37"/>
      <c r="J24" s="37"/>
      <c r="K24" s="37"/>
      <c r="L24" s="18"/>
      <c r="M24" s="18"/>
    </row>
    <row r="25" spans="1:13">
      <c r="A25" s="18"/>
      <c r="B25" s="37"/>
      <c r="C25" s="1"/>
      <c r="D25" s="409" t="str">
        <f>'様式第５号（実績報告書）'!BI3</f>
        <v>令和6年　月　　日</v>
      </c>
      <c r="E25" s="410"/>
      <c r="F25" s="410"/>
      <c r="G25" s="410"/>
      <c r="H25" s="410"/>
      <c r="I25" s="410"/>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408" t="s">
        <v>83</v>
      </c>
      <c r="E27" s="408"/>
      <c r="F27" s="366" t="s">
        <v>102</v>
      </c>
      <c r="G27" s="366"/>
      <c r="H27" s="366"/>
      <c r="I27" s="366"/>
      <c r="J27" s="366"/>
      <c r="K27" s="366"/>
      <c r="L27" s="366"/>
      <c r="M27" s="366"/>
    </row>
    <row r="28" spans="1:13">
      <c r="A28" s="18"/>
      <c r="B28" s="18"/>
      <c r="C28" s="18"/>
      <c r="D28" s="38"/>
      <c r="E28" s="38"/>
      <c r="F28" s="39"/>
      <c r="G28" s="411" t="str">
        <f>IF(基本情報!E5="","",基本情報!E5)</f>
        <v/>
      </c>
      <c r="H28" s="411"/>
      <c r="I28" s="411"/>
      <c r="J28" s="411"/>
      <c r="K28" s="411"/>
      <c r="L28" s="411"/>
      <c r="M28" s="411"/>
    </row>
    <row r="29" spans="1:13" ht="9" customHeight="1">
      <c r="A29" s="18"/>
      <c r="B29" s="37"/>
      <c r="C29" s="37"/>
      <c r="D29" s="37"/>
      <c r="E29" s="37"/>
      <c r="F29" s="37"/>
      <c r="G29" s="37"/>
      <c r="H29" s="37"/>
      <c r="I29" s="37"/>
      <c r="J29" s="37"/>
      <c r="K29" s="37"/>
      <c r="L29" s="18"/>
      <c r="M29" s="18"/>
    </row>
    <row r="30" spans="1:13">
      <c r="A30" s="18"/>
      <c r="B30" s="18"/>
      <c r="C30" s="18"/>
      <c r="D30" s="406" t="s">
        <v>84</v>
      </c>
      <c r="E30" s="406"/>
      <c r="F30" s="366" t="s">
        <v>103</v>
      </c>
      <c r="G30" s="366"/>
      <c r="H30" s="366"/>
      <c r="I30" s="366"/>
      <c r="J30" s="366"/>
      <c r="K30" s="366"/>
      <c r="L30" s="366"/>
      <c r="M30" s="366"/>
    </row>
    <row r="31" spans="1:13">
      <c r="A31" s="18"/>
      <c r="B31" s="18"/>
      <c r="C31" s="18"/>
      <c r="D31" s="407"/>
      <c r="E31" s="407"/>
      <c r="F31" s="40"/>
      <c r="G31" s="365" t="str">
        <f>IF(基本情報!E6="","",基本情報!E6)</f>
        <v/>
      </c>
      <c r="H31" s="365"/>
      <c r="I31" s="365"/>
      <c r="J31" s="365"/>
      <c r="K31" s="365"/>
      <c r="L31" s="365"/>
      <c r="M31" s="365"/>
    </row>
    <row r="32" spans="1:13">
      <c r="A32" s="18"/>
      <c r="B32" s="18"/>
      <c r="C32" s="18"/>
      <c r="D32" s="18"/>
      <c r="E32" s="18"/>
      <c r="F32" s="18"/>
      <c r="G32" s="365">
        <f>基本情報!E7</f>
        <v>0</v>
      </c>
      <c r="H32" s="365"/>
      <c r="I32" s="365"/>
      <c r="J32" s="365"/>
      <c r="K32" s="365"/>
      <c r="L32" s="365"/>
      <c r="M32" s="365"/>
    </row>
  </sheetData>
  <sheetProtection algorithmName="SHA-512" hashValue="1wWojy6XNxb7/uf3Cm46TwISNXntFPxG58pCKnOk/dg6G+KiR5Hb6YJeQmh9u3gzAVM90jawTgVVef2e7jx0YQ==" saltValue="XFxPSBhAncm9bsbbsUJGrA==" spinCount="100000" sheet="1" selectLockedCells="1"/>
  <mergeCells count="38">
    <mergeCell ref="B10:G10"/>
    <mergeCell ref="H10:L10"/>
    <mergeCell ref="A2:C2"/>
    <mergeCell ref="A4:M4"/>
    <mergeCell ref="I7:M7"/>
    <mergeCell ref="A9:B9"/>
    <mergeCell ref="H9:L9"/>
    <mergeCell ref="B17:G17"/>
    <mergeCell ref="H17:L17"/>
    <mergeCell ref="B11:G11"/>
    <mergeCell ref="J11:K11"/>
    <mergeCell ref="B12:G12"/>
    <mergeCell ref="J12:K12"/>
    <mergeCell ref="B13:G13"/>
    <mergeCell ref="J13:K13"/>
    <mergeCell ref="B14:G14"/>
    <mergeCell ref="I14:K14"/>
    <mergeCell ref="B15:L15"/>
    <mergeCell ref="A16:B16"/>
    <mergeCell ref="H16:L16"/>
    <mergeCell ref="B18:G18"/>
    <mergeCell ref="J18:K18"/>
    <mergeCell ref="B19:G19"/>
    <mergeCell ref="I19:K19"/>
    <mergeCell ref="B20:G20"/>
    <mergeCell ref="I20:K20"/>
    <mergeCell ref="G32:M32"/>
    <mergeCell ref="B21:G21"/>
    <mergeCell ref="I21:K21"/>
    <mergeCell ref="B23:J23"/>
    <mergeCell ref="D25:I25"/>
    <mergeCell ref="D27:E27"/>
    <mergeCell ref="F27:M27"/>
    <mergeCell ref="G28:M28"/>
    <mergeCell ref="D30:E30"/>
    <mergeCell ref="F30:M30"/>
    <mergeCell ref="D31:E31"/>
    <mergeCell ref="G31:M31"/>
  </mergeCells>
  <phoneticPr fontId="2"/>
  <pageMargins left="0.7" right="0.4" top="0.75" bottom="0.75" header="0.3" footer="0.3"/>
  <pageSetup paperSize="9" scale="8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4E5E3-7226-4C22-A560-4EA8DBB2C262}">
  <sheetPr>
    <tabColor rgb="FFFFC000"/>
  </sheetPr>
  <dimension ref="A1:U40"/>
  <sheetViews>
    <sheetView showGridLines="0" view="pageBreakPreview" zoomScale="85" zoomScaleNormal="85" zoomScaleSheetLayoutView="85" workbookViewId="0">
      <selection activeCell="U1" sqref="U1"/>
    </sheetView>
  </sheetViews>
  <sheetFormatPr defaultRowHeight="18.75"/>
  <cols>
    <col min="1" max="21" width="4.5" customWidth="1"/>
  </cols>
  <sheetData>
    <row r="1" spans="1:21">
      <c r="A1" s="137"/>
      <c r="B1" s="137"/>
      <c r="C1" s="137"/>
      <c r="D1" s="137"/>
      <c r="E1" s="137"/>
      <c r="F1" s="137"/>
      <c r="G1" s="137"/>
      <c r="H1" s="137"/>
      <c r="I1" s="137"/>
      <c r="J1" s="137"/>
      <c r="K1" s="137"/>
      <c r="L1" s="137"/>
      <c r="M1" s="137"/>
      <c r="N1" s="137"/>
      <c r="O1" s="137"/>
      <c r="P1" s="137"/>
      <c r="Q1" s="137"/>
      <c r="R1" s="137"/>
      <c r="S1" s="137"/>
      <c r="T1" s="137"/>
      <c r="U1" s="135" t="s">
        <v>374</v>
      </c>
    </row>
    <row r="2" spans="1:21">
      <c r="A2" s="138"/>
      <c r="B2" s="138"/>
      <c r="C2" s="138"/>
      <c r="D2" s="138"/>
      <c r="E2" s="138"/>
      <c r="F2" s="138"/>
      <c r="G2" s="138"/>
      <c r="H2" s="138"/>
      <c r="I2" s="137"/>
      <c r="J2" s="137"/>
      <c r="K2" s="137"/>
      <c r="L2" s="137"/>
      <c r="M2" s="137"/>
      <c r="N2" s="137"/>
      <c r="O2" s="137"/>
      <c r="P2" s="137"/>
      <c r="Q2" s="137"/>
      <c r="R2" s="137"/>
      <c r="S2" s="137"/>
      <c r="T2" s="137"/>
      <c r="U2" s="139"/>
    </row>
    <row r="3" spans="1:21" ht="21">
      <c r="A3" s="418" t="s">
        <v>246</v>
      </c>
      <c r="B3" s="418"/>
      <c r="C3" s="418"/>
      <c r="D3" s="418"/>
      <c r="E3" s="418"/>
      <c r="F3" s="418"/>
      <c r="G3" s="418"/>
      <c r="H3" s="418"/>
      <c r="I3" s="419"/>
      <c r="J3" s="419"/>
      <c r="K3" s="419"/>
      <c r="L3" s="419"/>
      <c r="M3" s="419"/>
      <c r="N3" s="419"/>
      <c r="O3" s="419"/>
      <c r="P3" s="419"/>
      <c r="Q3" s="419"/>
      <c r="R3" s="419"/>
      <c r="S3" s="419"/>
      <c r="T3" s="419"/>
      <c r="U3" s="419"/>
    </row>
    <row r="4" spans="1:21" ht="21">
      <c r="A4" s="140"/>
      <c r="B4" s="140"/>
      <c r="C4" s="140"/>
      <c r="D4" s="140"/>
      <c r="E4" s="140"/>
      <c r="F4" s="140"/>
      <c r="G4" s="140"/>
      <c r="H4" s="140"/>
      <c r="I4" s="141"/>
      <c r="J4" s="141"/>
      <c r="K4" s="141"/>
      <c r="L4" s="141"/>
      <c r="M4" s="141"/>
      <c r="N4" s="141"/>
      <c r="O4" s="141"/>
      <c r="P4" s="141"/>
      <c r="Q4" s="141"/>
      <c r="R4" s="141"/>
      <c r="S4" s="141"/>
      <c r="T4" s="141"/>
      <c r="U4" s="141"/>
    </row>
    <row r="5" spans="1:21" ht="21">
      <c r="A5" s="140"/>
      <c r="B5" s="140"/>
      <c r="C5" s="140"/>
      <c r="D5" s="140"/>
      <c r="E5" s="140"/>
      <c r="F5" s="140"/>
      <c r="G5" s="140"/>
      <c r="H5" s="140"/>
      <c r="I5" s="141"/>
      <c r="J5" s="141"/>
      <c r="K5" s="141"/>
      <c r="L5" s="141"/>
      <c r="M5" s="141"/>
      <c r="N5" s="141"/>
      <c r="O5" s="141"/>
      <c r="P5" s="141"/>
      <c r="Q5" s="141"/>
      <c r="R5" s="141"/>
      <c r="S5" s="141"/>
      <c r="T5" s="141"/>
      <c r="U5" s="141"/>
    </row>
    <row r="6" spans="1:21" ht="21">
      <c r="A6" s="140"/>
      <c r="B6" s="140"/>
      <c r="C6" s="140"/>
      <c r="D6" s="140"/>
      <c r="E6" s="140"/>
      <c r="F6" s="140"/>
      <c r="G6" s="140"/>
      <c r="H6" s="140"/>
      <c r="I6" s="141"/>
      <c r="J6" s="141"/>
      <c r="K6" s="142" t="s">
        <v>101</v>
      </c>
      <c r="L6" s="420">
        <f>基本情報!E8</f>
        <v>0</v>
      </c>
      <c r="M6" s="421"/>
      <c r="N6" s="421"/>
      <c r="O6" s="421"/>
      <c r="P6" s="421"/>
      <c r="Q6" s="421"/>
      <c r="R6" s="421"/>
      <c r="S6" s="421"/>
      <c r="T6" s="421"/>
      <c r="U6" s="143"/>
    </row>
    <row r="7" spans="1:21">
      <c r="A7" s="144"/>
      <c r="B7" s="144"/>
      <c r="C7" s="144"/>
      <c r="D7" s="144"/>
      <c r="E7" s="144"/>
      <c r="F7" s="144"/>
      <c r="G7" s="144"/>
      <c r="H7" s="144"/>
      <c r="I7" s="144"/>
      <c r="J7" s="144"/>
      <c r="K7" s="144"/>
      <c r="L7" s="144"/>
      <c r="M7" s="144"/>
      <c r="N7" s="144"/>
      <c r="O7" s="144"/>
      <c r="P7" s="144"/>
      <c r="Q7" s="144"/>
      <c r="R7" s="144"/>
      <c r="S7" s="144"/>
      <c r="T7" s="144"/>
      <c r="U7" s="144"/>
    </row>
    <row r="8" spans="1:21">
      <c r="A8" s="145"/>
      <c r="B8" s="145"/>
      <c r="C8" s="145"/>
      <c r="D8" s="145"/>
      <c r="E8" s="145"/>
      <c r="F8" s="145"/>
      <c r="G8" s="145"/>
      <c r="H8" s="145"/>
      <c r="I8" s="145"/>
      <c r="J8" s="145"/>
      <c r="K8" s="145"/>
      <c r="L8" s="145"/>
      <c r="M8" s="145"/>
      <c r="N8" s="145"/>
      <c r="O8" s="145"/>
      <c r="P8" s="145"/>
      <c r="Q8" s="145"/>
      <c r="R8" s="145"/>
      <c r="S8" s="145"/>
      <c r="T8" s="145"/>
      <c r="U8" s="145"/>
    </row>
    <row r="9" spans="1:21">
      <c r="A9" s="145"/>
      <c r="B9" s="422" t="s">
        <v>272</v>
      </c>
      <c r="C9" s="422"/>
      <c r="D9" s="422"/>
      <c r="E9" s="422"/>
      <c r="F9" s="422"/>
      <c r="G9" s="422"/>
      <c r="H9" s="422"/>
      <c r="I9" s="422"/>
      <c r="J9" s="422"/>
      <c r="K9" s="422"/>
      <c r="L9" s="422"/>
      <c r="M9" s="422"/>
      <c r="N9" s="422"/>
      <c r="O9" s="422"/>
      <c r="P9" s="422"/>
      <c r="Q9" s="422"/>
      <c r="R9" s="422"/>
      <c r="S9" s="422"/>
      <c r="T9" s="422"/>
      <c r="U9" s="145"/>
    </row>
    <row r="10" spans="1:21">
      <c r="A10" s="145"/>
      <c r="B10" s="422"/>
      <c r="C10" s="422"/>
      <c r="D10" s="422"/>
      <c r="E10" s="422"/>
      <c r="F10" s="422"/>
      <c r="G10" s="422"/>
      <c r="H10" s="422"/>
      <c r="I10" s="422"/>
      <c r="J10" s="422"/>
      <c r="K10" s="422"/>
      <c r="L10" s="422"/>
      <c r="M10" s="422"/>
      <c r="N10" s="422"/>
      <c r="O10" s="422"/>
      <c r="P10" s="422"/>
      <c r="Q10" s="422"/>
      <c r="R10" s="422"/>
      <c r="S10" s="422"/>
      <c r="T10" s="422"/>
      <c r="U10" s="145"/>
    </row>
    <row r="11" spans="1:21">
      <c r="B11" s="422"/>
      <c r="C11" s="422"/>
      <c r="D11" s="422"/>
      <c r="E11" s="422"/>
      <c r="F11" s="422"/>
      <c r="G11" s="422"/>
      <c r="H11" s="422"/>
      <c r="I11" s="422"/>
      <c r="J11" s="422"/>
      <c r="K11" s="422"/>
      <c r="L11" s="422"/>
      <c r="M11" s="422"/>
      <c r="N11" s="422"/>
      <c r="O11" s="422"/>
      <c r="P11" s="422"/>
      <c r="Q11" s="422"/>
      <c r="R11" s="422"/>
      <c r="S11" s="422"/>
      <c r="T11" s="422"/>
    </row>
    <row r="13" spans="1:21" ht="19.5">
      <c r="B13" s="146"/>
      <c r="C13" s="146"/>
      <c r="D13" s="146"/>
      <c r="E13" s="146"/>
      <c r="F13" s="146"/>
      <c r="G13" s="146"/>
      <c r="H13" s="146"/>
      <c r="I13" s="146"/>
      <c r="J13" s="146"/>
      <c r="K13" s="146"/>
      <c r="L13" s="146"/>
      <c r="M13" s="146"/>
      <c r="N13" s="146"/>
      <c r="O13" s="146"/>
      <c r="P13" s="146"/>
      <c r="Q13" s="146"/>
      <c r="R13" s="146"/>
      <c r="S13" s="146"/>
      <c r="T13" s="146"/>
    </row>
    <row r="14" spans="1:21" ht="19.899999999999999" customHeight="1">
      <c r="B14" s="423"/>
      <c r="C14" s="437" t="s">
        <v>247</v>
      </c>
      <c r="D14" s="437"/>
      <c r="E14" s="437"/>
      <c r="F14" s="437"/>
      <c r="G14" s="437"/>
      <c r="H14" s="437"/>
      <c r="I14" s="437"/>
      <c r="J14" s="437"/>
      <c r="K14" s="437"/>
      <c r="L14" s="437"/>
      <c r="M14" s="437"/>
      <c r="N14" s="437"/>
      <c r="O14" s="438"/>
      <c r="P14" s="439" t="str">
        <f>IF('補助条件確認書（新規）'!V10=0," ",'補助条件確認書（新規）'!V10)</f>
        <v xml:space="preserve"> </v>
      </c>
      <c r="Q14" s="440"/>
      <c r="R14" s="440"/>
      <c r="S14" s="440"/>
      <c r="T14" s="441"/>
      <c r="U14" s="148"/>
    </row>
    <row r="15" spans="1:21" ht="19.899999999999999" customHeight="1">
      <c r="B15" s="423"/>
      <c r="C15" s="437"/>
      <c r="D15" s="437"/>
      <c r="E15" s="437"/>
      <c r="F15" s="437"/>
      <c r="G15" s="437"/>
      <c r="H15" s="437"/>
      <c r="I15" s="437"/>
      <c r="J15" s="437"/>
      <c r="K15" s="437"/>
      <c r="L15" s="437"/>
      <c r="M15" s="437"/>
      <c r="N15" s="437"/>
      <c r="O15" s="438"/>
      <c r="P15" s="442"/>
      <c r="Q15" s="443"/>
      <c r="R15" s="443"/>
      <c r="S15" s="443"/>
      <c r="T15" s="444"/>
      <c r="U15" s="148"/>
    </row>
    <row r="16" spans="1:21" ht="19.5">
      <c r="B16" s="150"/>
      <c r="C16" s="187"/>
      <c r="D16" s="187"/>
      <c r="E16" s="187"/>
      <c r="F16" s="187"/>
      <c r="G16" s="187"/>
      <c r="H16" s="187"/>
      <c r="I16" s="187"/>
      <c r="J16" s="187"/>
      <c r="K16" s="187"/>
      <c r="L16" s="187"/>
      <c r="M16" s="187"/>
      <c r="N16" s="187"/>
      <c r="O16" s="187"/>
      <c r="P16" s="187"/>
      <c r="Q16" s="187"/>
      <c r="R16" s="187"/>
      <c r="S16" s="187"/>
      <c r="T16" s="187"/>
      <c r="U16" s="149"/>
    </row>
    <row r="17" spans="2:21" ht="19.5">
      <c r="B17" s="146"/>
      <c r="C17" s="197"/>
      <c r="D17" s="197"/>
      <c r="E17" s="197"/>
      <c r="F17" s="197"/>
      <c r="G17" s="197"/>
      <c r="H17" s="197"/>
      <c r="I17" s="197"/>
      <c r="J17" s="197"/>
      <c r="K17" s="197"/>
      <c r="L17" s="197"/>
      <c r="M17" s="197"/>
      <c r="N17" s="197"/>
      <c r="O17" s="197"/>
      <c r="P17" s="197"/>
      <c r="Q17" s="197"/>
      <c r="R17" s="197"/>
      <c r="S17" s="197"/>
      <c r="T17" s="197"/>
    </row>
    <row r="18" spans="2:21" ht="19.5">
      <c r="B18" s="146"/>
      <c r="C18" s="197"/>
      <c r="D18" s="197"/>
      <c r="E18" s="197"/>
      <c r="F18" s="197"/>
      <c r="G18" s="197"/>
      <c r="H18" s="197"/>
      <c r="I18" s="197"/>
      <c r="J18" s="197"/>
      <c r="K18" s="197"/>
      <c r="L18" s="197"/>
      <c r="M18" s="197"/>
      <c r="N18" s="197"/>
      <c r="O18" s="197"/>
      <c r="P18" s="197"/>
      <c r="Q18" s="197"/>
      <c r="R18" s="197"/>
      <c r="S18" s="197"/>
      <c r="T18" s="197"/>
    </row>
    <row r="19" spans="2:21" ht="19.899999999999999" customHeight="1">
      <c r="B19" s="432"/>
      <c r="C19" s="451" t="s">
        <v>295</v>
      </c>
      <c r="D19" s="451"/>
      <c r="E19" s="451"/>
      <c r="F19" s="451"/>
      <c r="G19" s="451"/>
      <c r="H19" s="451"/>
      <c r="I19" s="451"/>
      <c r="J19" s="451"/>
      <c r="K19" s="451"/>
      <c r="L19" s="451"/>
      <c r="M19" s="451"/>
      <c r="N19" s="451"/>
      <c r="O19" s="451"/>
      <c r="P19" s="451"/>
      <c r="Q19" s="186"/>
      <c r="R19" s="445" t="str">
        <f>IF('補助条件確認書（新規）'!V19="はい",'補助条件確認書（新規）'!V19," ")</f>
        <v xml:space="preserve"> </v>
      </c>
      <c r="S19" s="446"/>
      <c r="T19" s="447"/>
      <c r="U19" s="149"/>
    </row>
    <row r="20" spans="2:21" ht="19.899999999999999" customHeight="1">
      <c r="B20" s="433"/>
      <c r="C20" s="451"/>
      <c r="D20" s="451"/>
      <c r="E20" s="451"/>
      <c r="F20" s="451"/>
      <c r="G20" s="451"/>
      <c r="H20" s="451"/>
      <c r="I20" s="451"/>
      <c r="J20" s="451"/>
      <c r="K20" s="451"/>
      <c r="L20" s="451"/>
      <c r="M20" s="451"/>
      <c r="N20" s="451"/>
      <c r="O20" s="451"/>
      <c r="P20" s="451"/>
      <c r="Q20" s="186"/>
      <c r="R20" s="448"/>
      <c r="S20" s="449"/>
      <c r="T20" s="450"/>
      <c r="U20" s="149"/>
    </row>
    <row r="21" spans="2:21" ht="19.5">
      <c r="B21" s="150"/>
      <c r="C21" s="187"/>
      <c r="D21" s="187"/>
      <c r="E21" s="187"/>
      <c r="F21" s="187"/>
      <c r="G21" s="187"/>
      <c r="H21" s="187"/>
      <c r="I21" s="187"/>
      <c r="J21" s="187"/>
      <c r="K21" s="187"/>
      <c r="L21" s="187"/>
      <c r="M21" s="187"/>
      <c r="N21" s="187"/>
      <c r="O21" s="187"/>
      <c r="P21" s="187"/>
      <c r="Q21" s="187"/>
      <c r="R21" s="187"/>
      <c r="S21" s="187"/>
      <c r="T21" s="187"/>
      <c r="U21" s="149"/>
    </row>
    <row r="22" spans="2:21" ht="19.5">
      <c r="B22" s="146"/>
      <c r="C22" s="197"/>
      <c r="D22" s="197"/>
      <c r="E22" s="197"/>
      <c r="F22" s="197"/>
      <c r="G22" s="197"/>
      <c r="H22" s="197"/>
      <c r="I22" s="197"/>
      <c r="J22" s="197"/>
      <c r="K22" s="197"/>
      <c r="L22" s="197"/>
      <c r="M22" s="197"/>
      <c r="N22" s="197"/>
      <c r="O22" s="197"/>
      <c r="P22" s="197"/>
      <c r="Q22" s="197"/>
      <c r="R22" s="197"/>
      <c r="S22" s="197"/>
      <c r="T22" s="197"/>
    </row>
    <row r="23" spans="2:21" ht="19.5">
      <c r="B23" s="146"/>
      <c r="C23" s="197"/>
      <c r="D23" s="197"/>
      <c r="E23" s="197"/>
      <c r="F23" s="197"/>
      <c r="G23" s="197"/>
      <c r="H23" s="197"/>
      <c r="I23" s="197"/>
      <c r="J23" s="197"/>
      <c r="K23" s="197"/>
      <c r="L23" s="197"/>
      <c r="M23" s="197"/>
      <c r="N23" s="197"/>
      <c r="O23" s="197"/>
      <c r="P23" s="197"/>
      <c r="Q23" s="197"/>
      <c r="R23" s="197"/>
      <c r="S23" s="197"/>
      <c r="T23" s="197"/>
    </row>
    <row r="24" spans="2:21" ht="18" customHeight="1">
      <c r="B24" s="432"/>
      <c r="C24" s="451" t="s">
        <v>251</v>
      </c>
      <c r="D24" s="451"/>
      <c r="E24" s="451"/>
      <c r="F24" s="451"/>
      <c r="G24" s="451"/>
      <c r="H24" s="451"/>
      <c r="I24" s="451"/>
      <c r="J24" s="451"/>
      <c r="K24" s="451"/>
      <c r="L24" s="451"/>
      <c r="M24" s="451"/>
      <c r="N24" s="451"/>
      <c r="O24" s="451"/>
      <c r="P24" s="451"/>
      <c r="Q24" s="247"/>
      <c r="R24" s="445" t="str">
        <f>IF('補助条件確認書（新規）'!V24="はい",'補助条件確認書（新規）'!V24," ")</f>
        <v xml:space="preserve"> </v>
      </c>
      <c r="S24" s="446"/>
      <c r="T24" s="447"/>
      <c r="U24" s="149"/>
    </row>
    <row r="25" spans="2:21">
      <c r="B25" s="433"/>
      <c r="C25" s="451"/>
      <c r="D25" s="451"/>
      <c r="E25" s="451"/>
      <c r="F25" s="451"/>
      <c r="G25" s="451"/>
      <c r="H25" s="451"/>
      <c r="I25" s="451"/>
      <c r="J25" s="451"/>
      <c r="K25" s="451"/>
      <c r="L25" s="451"/>
      <c r="M25" s="451"/>
      <c r="N25" s="451"/>
      <c r="O25" s="451"/>
      <c r="P25" s="451"/>
      <c r="Q25" s="247"/>
      <c r="R25" s="448"/>
      <c r="S25" s="449"/>
      <c r="T25" s="450"/>
      <c r="U25" s="149"/>
    </row>
    <row r="26" spans="2:21" ht="19.5">
      <c r="B26" s="146"/>
      <c r="C26" s="197"/>
      <c r="D26" s="197"/>
      <c r="E26" s="197"/>
      <c r="F26" s="197"/>
      <c r="G26" s="197"/>
      <c r="H26" s="197"/>
      <c r="I26" s="197"/>
      <c r="J26" s="197"/>
      <c r="K26" s="197"/>
      <c r="L26" s="197"/>
      <c r="M26" s="197"/>
      <c r="N26" s="197"/>
      <c r="O26" s="197"/>
      <c r="P26" s="197"/>
      <c r="Q26" s="197"/>
      <c r="R26" s="197"/>
      <c r="S26" s="197"/>
      <c r="T26" s="197"/>
    </row>
    <row r="27" spans="2:21" ht="19.5">
      <c r="B27" s="146"/>
      <c r="C27" s="197"/>
      <c r="D27" s="197"/>
      <c r="E27" s="197"/>
      <c r="F27" s="197"/>
      <c r="G27" s="197"/>
      <c r="H27" s="197"/>
      <c r="I27" s="197"/>
      <c r="J27" s="197"/>
      <c r="K27" s="197"/>
      <c r="L27" s="197"/>
      <c r="M27" s="197"/>
      <c r="N27" s="197"/>
      <c r="O27" s="197"/>
      <c r="P27" s="197"/>
      <c r="Q27" s="197"/>
      <c r="R27" s="197"/>
      <c r="S27" s="197"/>
      <c r="T27" s="197"/>
    </row>
    <row r="28" spans="2:21" ht="19.5">
      <c r="B28" s="147"/>
      <c r="C28" s="425" t="s">
        <v>303</v>
      </c>
      <c r="D28" s="425"/>
      <c r="E28" s="425"/>
      <c r="F28" s="425"/>
      <c r="G28" s="425"/>
      <c r="H28" s="425"/>
      <c r="I28" s="425"/>
      <c r="J28" s="425"/>
      <c r="K28" s="425"/>
      <c r="L28" s="425"/>
      <c r="M28" s="425"/>
      <c r="N28" s="425"/>
      <c r="O28" s="425"/>
      <c r="P28" s="186"/>
      <c r="Q28" s="186"/>
      <c r="R28" s="445" t="str">
        <f>IF('補助条件確認書（新規）'!V28="はい",'補助条件確認書（新規）'!V28," ")</f>
        <v xml:space="preserve"> </v>
      </c>
      <c r="S28" s="446"/>
      <c r="T28" s="447"/>
    </row>
    <row r="29" spans="2:21" ht="19.5">
      <c r="B29" s="147"/>
      <c r="C29" s="425"/>
      <c r="D29" s="425"/>
      <c r="E29" s="425"/>
      <c r="F29" s="425"/>
      <c r="G29" s="425"/>
      <c r="H29" s="425"/>
      <c r="I29" s="425"/>
      <c r="J29" s="425"/>
      <c r="K29" s="425"/>
      <c r="L29" s="425"/>
      <c r="M29" s="425"/>
      <c r="N29" s="425"/>
      <c r="O29" s="425"/>
      <c r="P29" s="187"/>
      <c r="Q29" s="187"/>
      <c r="R29" s="448"/>
      <c r="S29" s="449"/>
      <c r="T29" s="450"/>
    </row>
    <row r="30" spans="2:21" ht="19.5">
      <c r="B30" s="147"/>
      <c r="C30" s="425"/>
      <c r="D30" s="425"/>
      <c r="E30" s="425"/>
      <c r="F30" s="425"/>
      <c r="G30" s="425"/>
      <c r="H30" s="425"/>
      <c r="I30" s="425"/>
      <c r="J30" s="425"/>
      <c r="K30" s="425"/>
      <c r="L30" s="425"/>
      <c r="M30" s="425"/>
      <c r="N30" s="425"/>
      <c r="O30" s="425"/>
      <c r="P30" s="197"/>
      <c r="Q30" s="197"/>
      <c r="R30" s="197"/>
      <c r="S30" s="197"/>
      <c r="T30" s="197"/>
    </row>
    <row r="31" spans="2:21" ht="19.5">
      <c r="B31" s="147"/>
      <c r="C31" s="425"/>
      <c r="D31" s="425"/>
      <c r="E31" s="425"/>
      <c r="F31" s="425"/>
      <c r="G31" s="425"/>
      <c r="H31" s="425"/>
      <c r="I31" s="425"/>
      <c r="J31" s="425"/>
      <c r="K31" s="425"/>
      <c r="L31" s="425"/>
      <c r="M31" s="425"/>
      <c r="N31" s="425"/>
      <c r="O31" s="425"/>
      <c r="P31" s="197"/>
      <c r="Q31" s="197"/>
      <c r="R31" s="197"/>
      <c r="S31" s="197"/>
      <c r="T31" s="197"/>
    </row>
    <row r="32" spans="2:21" ht="19.5">
      <c r="B32" s="147"/>
      <c r="C32" s="196"/>
      <c r="D32" s="196"/>
      <c r="E32" s="196"/>
      <c r="F32" s="196"/>
      <c r="G32" s="196"/>
      <c r="H32" s="196"/>
      <c r="I32" s="196"/>
      <c r="J32" s="196"/>
      <c r="K32" s="196"/>
      <c r="L32" s="196"/>
      <c r="M32" s="196"/>
      <c r="N32" s="196"/>
      <c r="O32" s="196"/>
      <c r="P32" s="197"/>
      <c r="Q32" s="197"/>
      <c r="R32" s="197"/>
      <c r="S32" s="197"/>
      <c r="T32" s="197"/>
    </row>
    <row r="33" spans="2:20" ht="19.5">
      <c r="B33" s="147"/>
      <c r="C33" s="187"/>
      <c r="D33" s="187"/>
      <c r="E33" s="187"/>
      <c r="F33" s="187"/>
      <c r="G33" s="187"/>
      <c r="H33" s="187"/>
      <c r="I33" s="187"/>
      <c r="J33" s="187"/>
      <c r="K33" s="187"/>
      <c r="L33" s="187"/>
      <c r="M33" s="187"/>
      <c r="N33" s="187"/>
      <c r="O33" s="187"/>
      <c r="P33" s="187"/>
      <c r="Q33" s="187"/>
      <c r="R33" s="187"/>
      <c r="S33" s="187"/>
      <c r="T33" s="187"/>
    </row>
    <row r="34" spans="2:20" ht="19.5">
      <c r="B34" s="147"/>
      <c r="C34" s="425" t="s">
        <v>304</v>
      </c>
      <c r="D34" s="425"/>
      <c r="E34" s="425"/>
      <c r="F34" s="425"/>
      <c r="G34" s="425"/>
      <c r="H34" s="425"/>
      <c r="I34" s="425"/>
      <c r="J34" s="425"/>
      <c r="K34" s="425"/>
      <c r="L34" s="425"/>
      <c r="M34" s="425"/>
      <c r="N34" s="425"/>
      <c r="O34" s="425"/>
      <c r="P34" s="197"/>
      <c r="Q34" s="197"/>
      <c r="R34" s="445" t="str">
        <f>IF('補助条件確認書（新規）'!V34="はい",'補助条件確認書（新規）'!V34," ")</f>
        <v xml:space="preserve"> </v>
      </c>
      <c r="S34" s="446"/>
      <c r="T34" s="447"/>
    </row>
    <row r="35" spans="2:20" ht="19.5">
      <c r="C35" s="425"/>
      <c r="D35" s="425"/>
      <c r="E35" s="425"/>
      <c r="F35" s="425"/>
      <c r="G35" s="425"/>
      <c r="H35" s="425"/>
      <c r="I35" s="425"/>
      <c r="J35" s="425"/>
      <c r="K35" s="425"/>
      <c r="L35" s="425"/>
      <c r="M35" s="425"/>
      <c r="N35" s="425"/>
      <c r="O35" s="425"/>
      <c r="P35" s="197"/>
      <c r="Q35" s="197"/>
      <c r="R35" s="448"/>
      <c r="S35" s="449"/>
      <c r="T35" s="450"/>
    </row>
    <row r="36" spans="2:20" ht="19.5">
      <c r="C36" s="425"/>
      <c r="D36" s="425"/>
      <c r="E36" s="425"/>
      <c r="F36" s="425"/>
      <c r="G36" s="425"/>
      <c r="H36" s="425"/>
      <c r="I36" s="425"/>
      <c r="J36" s="425"/>
      <c r="K36" s="425"/>
      <c r="L36" s="425"/>
      <c r="M36" s="425"/>
      <c r="N36" s="425"/>
      <c r="O36" s="425"/>
      <c r="P36" s="197"/>
      <c r="Q36" s="197"/>
      <c r="R36" s="197"/>
      <c r="S36" s="197"/>
      <c r="T36" s="197"/>
    </row>
    <row r="37" spans="2:20" ht="19.5">
      <c r="C37" s="425"/>
      <c r="D37" s="425"/>
      <c r="E37" s="425"/>
      <c r="F37" s="425"/>
      <c r="G37" s="425"/>
      <c r="H37" s="425"/>
      <c r="I37" s="425"/>
      <c r="J37" s="425"/>
      <c r="K37" s="425"/>
      <c r="L37" s="425"/>
      <c r="M37" s="425"/>
      <c r="N37" s="425"/>
      <c r="O37" s="425"/>
      <c r="P37" s="197"/>
      <c r="Q37" s="197"/>
      <c r="R37" s="197"/>
      <c r="S37" s="197"/>
      <c r="T37" s="197"/>
    </row>
    <row r="38" spans="2:20" ht="19.5">
      <c r="C38" s="425"/>
      <c r="D38" s="425"/>
      <c r="E38" s="425"/>
      <c r="F38" s="425"/>
      <c r="G38" s="425"/>
      <c r="H38" s="425"/>
      <c r="I38" s="425"/>
      <c r="J38" s="425"/>
      <c r="K38" s="425"/>
      <c r="L38" s="425"/>
      <c r="M38" s="425"/>
      <c r="N38" s="425"/>
      <c r="O38" s="425"/>
      <c r="P38" s="51"/>
      <c r="Q38" s="51"/>
      <c r="R38" s="51"/>
      <c r="S38" s="51"/>
      <c r="T38" s="51"/>
    </row>
    <row r="39" spans="2:20" ht="19.5">
      <c r="C39" s="425"/>
      <c r="D39" s="425"/>
      <c r="E39" s="425"/>
      <c r="F39" s="425"/>
      <c r="G39" s="425"/>
      <c r="H39" s="425"/>
      <c r="I39" s="425"/>
      <c r="J39" s="425"/>
      <c r="K39" s="425"/>
      <c r="L39" s="425"/>
      <c r="M39" s="425"/>
      <c r="N39" s="425"/>
      <c r="O39" s="425"/>
      <c r="P39" s="51"/>
      <c r="Q39" s="51"/>
      <c r="R39" s="51"/>
      <c r="S39" s="51"/>
      <c r="T39" s="51"/>
    </row>
    <row r="40" spans="2:20" ht="19.5">
      <c r="C40" s="425"/>
      <c r="D40" s="425"/>
      <c r="E40" s="425"/>
      <c r="F40" s="425"/>
      <c r="G40" s="425"/>
      <c r="H40" s="425"/>
      <c r="I40" s="425"/>
      <c r="J40" s="425"/>
      <c r="K40" s="425"/>
      <c r="L40" s="425"/>
      <c r="M40" s="425"/>
      <c r="N40" s="425"/>
      <c r="O40" s="425"/>
      <c r="P40" s="51"/>
      <c r="Q40" s="51"/>
      <c r="R40" s="51"/>
      <c r="S40" s="51"/>
      <c r="T40" s="51"/>
    </row>
  </sheetData>
  <sheetProtection algorithmName="SHA-512" hashValue="3Iqx1RF39Sldt/mjDXGw6JcME3PVVOx8Fb5tFY7CfuL5I1/Fxe+BwDyeB6tZLUhm+Ny4VU2eAaC//Iaw8V/p1w==" saltValue="LouwCskR7Nj/KRho0S+tcw==" spinCount="100000" sheet="1" selectLockedCells="1"/>
  <mergeCells count="16">
    <mergeCell ref="C28:O31"/>
    <mergeCell ref="R28:T29"/>
    <mergeCell ref="C34:O40"/>
    <mergeCell ref="R34:T35"/>
    <mergeCell ref="B19:B20"/>
    <mergeCell ref="C19:P20"/>
    <mergeCell ref="R19:T20"/>
    <mergeCell ref="B24:B25"/>
    <mergeCell ref="C24:P25"/>
    <mergeCell ref="R24:T25"/>
    <mergeCell ref="A3:U3"/>
    <mergeCell ref="L6:T6"/>
    <mergeCell ref="B9:T11"/>
    <mergeCell ref="B14:B15"/>
    <mergeCell ref="C14:O15"/>
    <mergeCell ref="P14:T15"/>
  </mergeCells>
  <phoneticPr fontId="2"/>
  <pageMargins left="0.7" right="0.4" top="0.75" bottom="0.75" header="0.3" footer="0.3"/>
  <pageSetup paperSize="9" scale="8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93259-05C0-4CA4-85AA-EC66176BBF3C}">
  <sheetPr>
    <tabColor rgb="FFFFCCFF"/>
  </sheetPr>
  <dimension ref="A1:X39"/>
  <sheetViews>
    <sheetView showGridLines="0" showZeros="0" view="pageBreakPreview" zoomScaleNormal="100" zoomScaleSheetLayoutView="100" workbookViewId="0">
      <selection activeCell="E9" sqref="E9:J9"/>
    </sheetView>
  </sheetViews>
  <sheetFormatPr defaultColWidth="3.375" defaultRowHeight="19.5"/>
  <cols>
    <col min="1" max="16384" width="3.375" style="69"/>
  </cols>
  <sheetData>
    <row r="1" spans="1:23">
      <c r="A1" s="68" t="s">
        <v>159</v>
      </c>
      <c r="W1" s="251" t="s">
        <v>373</v>
      </c>
    </row>
    <row r="2" spans="1:23" ht="13.9" customHeight="1"/>
    <row r="3" spans="1:23">
      <c r="A3" s="474" t="s">
        <v>160</v>
      </c>
      <c r="B3" s="474"/>
      <c r="C3" s="474"/>
      <c r="D3" s="474"/>
      <c r="E3" s="474"/>
      <c r="F3" s="474"/>
      <c r="G3" s="474"/>
      <c r="H3" s="474"/>
      <c r="I3" s="474"/>
      <c r="J3" s="474"/>
      <c r="K3" s="474"/>
      <c r="L3" s="474"/>
      <c r="M3" s="474"/>
      <c r="N3" s="474"/>
      <c r="O3" s="474"/>
      <c r="P3" s="474"/>
      <c r="Q3" s="474"/>
      <c r="R3" s="474"/>
      <c r="S3" s="474"/>
      <c r="T3" s="474"/>
      <c r="U3" s="474"/>
      <c r="V3" s="474"/>
      <c r="W3" s="474"/>
    </row>
    <row r="4" spans="1:23">
      <c r="A4" s="474"/>
      <c r="B4" s="474"/>
      <c r="C4" s="474"/>
      <c r="D4" s="474"/>
      <c r="E4" s="474"/>
      <c r="F4" s="474"/>
      <c r="G4" s="474"/>
      <c r="H4" s="474"/>
      <c r="I4" s="474"/>
      <c r="J4" s="474"/>
      <c r="K4" s="474"/>
      <c r="L4" s="474"/>
      <c r="M4" s="474"/>
      <c r="N4" s="474"/>
      <c r="O4" s="474"/>
      <c r="P4" s="474"/>
      <c r="Q4" s="474"/>
      <c r="R4" s="474"/>
      <c r="S4" s="474"/>
      <c r="T4" s="474"/>
      <c r="U4" s="474"/>
      <c r="V4" s="474"/>
      <c r="W4" s="474"/>
    </row>
    <row r="5" spans="1:23" ht="14.45" customHeight="1"/>
    <row r="6" spans="1:23" ht="25.5">
      <c r="H6" s="94" t="s">
        <v>35</v>
      </c>
      <c r="I6" s="475">
        <f>'別紙3-3'!J13</f>
        <v>0</v>
      </c>
      <c r="J6" s="475"/>
      <c r="K6" s="475"/>
      <c r="L6" s="475"/>
      <c r="M6" s="475"/>
      <c r="N6" s="475"/>
      <c r="O6" s="475"/>
      <c r="P6" s="95" t="s">
        <v>36</v>
      </c>
    </row>
    <row r="9" spans="1:23">
      <c r="B9" s="69" t="s">
        <v>154</v>
      </c>
      <c r="C9" s="93"/>
      <c r="D9" s="93"/>
      <c r="E9" s="459" t="s">
        <v>370</v>
      </c>
      <c r="F9" s="459"/>
      <c r="G9" s="459"/>
      <c r="H9" s="459"/>
      <c r="I9" s="459"/>
      <c r="J9" s="459"/>
      <c r="K9" s="93" t="s">
        <v>197</v>
      </c>
      <c r="L9" s="93"/>
      <c r="M9" s="93"/>
      <c r="N9" s="476" t="s">
        <v>369</v>
      </c>
      <c r="O9" s="476"/>
      <c r="P9" s="93" t="s">
        <v>143</v>
      </c>
      <c r="Q9" s="93"/>
      <c r="R9" s="476"/>
      <c r="S9" s="476"/>
      <c r="T9" s="476"/>
      <c r="U9" s="93" t="s">
        <v>200</v>
      </c>
      <c r="V9" s="93"/>
      <c r="W9" s="93"/>
    </row>
    <row r="10" spans="1:23" ht="19.899999999999999" customHeight="1">
      <c r="B10" s="425" t="s">
        <v>202</v>
      </c>
      <c r="C10" s="425"/>
      <c r="D10" s="425"/>
      <c r="E10" s="425"/>
      <c r="F10" s="425"/>
      <c r="G10" s="425"/>
      <c r="H10" s="425"/>
      <c r="I10" s="425"/>
      <c r="J10" s="425"/>
      <c r="K10" s="425"/>
      <c r="L10" s="425"/>
      <c r="M10" s="425"/>
      <c r="N10" s="425"/>
      <c r="O10" s="425"/>
      <c r="P10" s="425"/>
      <c r="Q10" s="425"/>
      <c r="R10" s="425"/>
      <c r="S10" s="425"/>
      <c r="T10" s="425"/>
      <c r="U10" s="425"/>
      <c r="V10" s="425"/>
      <c r="W10" s="425"/>
    </row>
    <row r="11" spans="1:23">
      <c r="B11" s="425"/>
      <c r="C11" s="425"/>
      <c r="D11" s="425"/>
      <c r="E11" s="425"/>
      <c r="F11" s="425"/>
      <c r="G11" s="425"/>
      <c r="H11" s="425"/>
      <c r="I11" s="425"/>
      <c r="J11" s="425"/>
      <c r="K11" s="425"/>
      <c r="L11" s="425"/>
      <c r="M11" s="425"/>
      <c r="N11" s="425"/>
      <c r="O11" s="425"/>
      <c r="P11" s="425"/>
      <c r="Q11" s="425"/>
      <c r="R11" s="425"/>
      <c r="S11" s="425"/>
      <c r="T11" s="425"/>
      <c r="U11" s="425"/>
      <c r="V11" s="425"/>
      <c r="W11" s="425"/>
    </row>
    <row r="12" spans="1:23" ht="13.9" customHeight="1"/>
    <row r="13" spans="1:23" ht="13.9" customHeight="1"/>
    <row r="14" spans="1:23">
      <c r="B14" s="69" t="s">
        <v>151</v>
      </c>
      <c r="G14" s="153" t="s">
        <v>255</v>
      </c>
      <c r="I14" s="69" t="s">
        <v>264</v>
      </c>
    </row>
    <row r="15" spans="1:23">
      <c r="G15" s="153"/>
      <c r="I15" s="69" t="s">
        <v>297</v>
      </c>
    </row>
    <row r="16" spans="1:23" s="153" customFormat="1">
      <c r="B16" s="153" t="s">
        <v>254</v>
      </c>
      <c r="G16" s="153" t="s">
        <v>255</v>
      </c>
      <c r="I16" s="472">
        <f>基本情報!E8</f>
        <v>0</v>
      </c>
      <c r="J16" s="473"/>
      <c r="K16" s="473"/>
      <c r="L16" s="473"/>
      <c r="M16" s="473"/>
      <c r="N16" s="473"/>
      <c r="O16" s="473"/>
      <c r="P16" s="473"/>
      <c r="Q16" s="473"/>
      <c r="R16" s="473"/>
      <c r="S16" s="473"/>
      <c r="T16" s="473"/>
      <c r="U16" s="473"/>
      <c r="V16" s="473"/>
    </row>
    <row r="17" spans="1:24" s="153" customFormat="1">
      <c r="B17" s="154" t="s">
        <v>256</v>
      </c>
    </row>
    <row r="20" spans="1:24">
      <c r="C20" s="69" t="s">
        <v>150</v>
      </c>
    </row>
    <row r="22" spans="1:24">
      <c r="E22" s="459" t="s">
        <v>370</v>
      </c>
      <c r="F22" s="459"/>
      <c r="G22" s="459"/>
      <c r="H22" s="459"/>
      <c r="I22" s="459"/>
      <c r="J22" s="459"/>
      <c r="X22" s="70" t="s">
        <v>53</v>
      </c>
    </row>
    <row r="24" spans="1:24">
      <c r="B24" s="69" t="s">
        <v>30</v>
      </c>
    </row>
    <row r="25" spans="1:24">
      <c r="L25" s="153" t="s">
        <v>253</v>
      </c>
    </row>
    <row r="26" spans="1:24">
      <c r="L26" s="69" t="s">
        <v>95</v>
      </c>
      <c r="M26" s="71"/>
      <c r="N26" s="71"/>
      <c r="O26" s="73"/>
      <c r="P26" s="73"/>
      <c r="Q26" s="73"/>
      <c r="R26" s="73"/>
      <c r="S26" s="73"/>
      <c r="T26" s="73"/>
      <c r="U26" s="73"/>
      <c r="V26" s="73"/>
      <c r="W26" s="73"/>
      <c r="X26" s="45"/>
    </row>
    <row r="27" spans="1:24">
      <c r="M27" s="313" t="str">
        <f>IF(基本情報!E5="","",基本情報!E5)</f>
        <v/>
      </c>
      <c r="N27" s="313"/>
      <c r="O27" s="313"/>
      <c r="P27" s="313"/>
      <c r="Q27" s="313"/>
      <c r="R27" s="313"/>
      <c r="S27" s="313"/>
      <c r="T27" s="313"/>
      <c r="U27" s="313"/>
      <c r="V27" s="313"/>
      <c r="W27" s="313"/>
      <c r="X27" s="45"/>
    </row>
    <row r="28" spans="1:24">
      <c r="L28" s="69" t="s">
        <v>96</v>
      </c>
      <c r="M28" s="71"/>
      <c r="N28" s="71"/>
      <c r="O28" s="73"/>
      <c r="P28" s="73"/>
      <c r="Q28" s="73"/>
      <c r="R28" s="73"/>
      <c r="S28" s="73"/>
      <c r="T28" s="73"/>
      <c r="U28" s="73"/>
      <c r="V28" s="73"/>
      <c r="W28" s="73"/>
    </row>
    <row r="29" spans="1:24">
      <c r="M29" s="313" t="str">
        <f>IF(基本情報!E6="","",基本情報!E6)</f>
        <v/>
      </c>
      <c r="N29" s="313"/>
      <c r="O29" s="313"/>
      <c r="P29" s="313"/>
      <c r="Q29" s="313"/>
      <c r="R29" s="313"/>
      <c r="S29" s="313"/>
      <c r="T29" s="313"/>
      <c r="U29" s="313"/>
      <c r="V29" s="313"/>
      <c r="W29" s="313"/>
      <c r="X29" s="70"/>
    </row>
    <row r="30" spans="1:24">
      <c r="M30" s="312">
        <f>基本情報!E7</f>
        <v>0</v>
      </c>
      <c r="N30" s="313"/>
      <c r="O30" s="313"/>
      <c r="P30" s="313"/>
      <c r="Q30" s="313"/>
      <c r="R30" s="313"/>
      <c r="S30" s="313"/>
      <c r="T30" s="313"/>
      <c r="U30" s="313"/>
      <c r="V30" s="313"/>
      <c r="W30" s="313"/>
      <c r="X30" s="70"/>
    </row>
    <row r="31" spans="1:24" ht="13.15" customHeight="1">
      <c r="A31" s="96"/>
      <c r="B31" s="96"/>
      <c r="C31" s="96"/>
      <c r="D31" s="96"/>
      <c r="E31" s="96"/>
      <c r="F31" s="96"/>
      <c r="G31" s="96"/>
      <c r="H31" s="96"/>
      <c r="I31" s="96"/>
      <c r="J31" s="96"/>
      <c r="K31" s="96"/>
      <c r="L31" s="96"/>
      <c r="M31" s="96"/>
      <c r="N31" s="96"/>
      <c r="O31" s="96"/>
      <c r="P31" s="96"/>
      <c r="Q31" s="96"/>
      <c r="R31" s="96"/>
      <c r="S31" s="96"/>
      <c r="T31" s="96"/>
      <c r="U31" s="96"/>
      <c r="V31" s="96"/>
      <c r="W31" s="96"/>
    </row>
    <row r="33" spans="2:24">
      <c r="B33" s="69" t="s">
        <v>155</v>
      </c>
    </row>
    <row r="34" spans="2:24">
      <c r="B34" s="460" t="s">
        <v>156</v>
      </c>
      <c r="C34" s="460"/>
      <c r="D34" s="460"/>
      <c r="E34" s="460"/>
      <c r="F34" s="460"/>
      <c r="G34" s="460"/>
      <c r="H34" s="460"/>
      <c r="I34" s="460"/>
      <c r="J34" s="460"/>
      <c r="K34" s="461">
        <f>基本情報!E18</f>
        <v>0</v>
      </c>
      <c r="L34" s="455"/>
      <c r="M34" s="455"/>
      <c r="N34" s="455"/>
      <c r="O34" s="455"/>
      <c r="P34" s="455"/>
      <c r="Q34" s="455"/>
      <c r="R34" s="455"/>
      <c r="S34" s="455"/>
      <c r="T34" s="455"/>
      <c r="U34" s="455"/>
      <c r="V34" s="462"/>
    </row>
    <row r="35" spans="2:24">
      <c r="B35" s="460"/>
      <c r="C35" s="460"/>
      <c r="D35" s="460"/>
      <c r="E35" s="460"/>
      <c r="F35" s="460"/>
      <c r="G35" s="460"/>
      <c r="H35" s="460"/>
      <c r="I35" s="460"/>
      <c r="J35" s="460"/>
      <c r="K35" s="463">
        <f>基本情報!E19</f>
        <v>0</v>
      </c>
      <c r="L35" s="457"/>
      <c r="M35" s="457"/>
      <c r="N35" s="457"/>
      <c r="O35" s="457"/>
      <c r="P35" s="457"/>
      <c r="Q35" s="457"/>
      <c r="R35" s="457"/>
      <c r="S35" s="457"/>
      <c r="T35" s="457"/>
      <c r="U35" s="457"/>
      <c r="V35" s="458"/>
      <c r="X35" s="134" t="s">
        <v>242</v>
      </c>
    </row>
    <row r="36" spans="2:24">
      <c r="B36" s="460" t="s">
        <v>157</v>
      </c>
      <c r="C36" s="460"/>
      <c r="D36" s="460"/>
      <c r="E36" s="460"/>
      <c r="F36" s="460"/>
      <c r="G36" s="460"/>
      <c r="H36" s="460"/>
      <c r="I36" s="460"/>
      <c r="J36" s="460"/>
      <c r="K36" s="464" t="s">
        <v>99</v>
      </c>
      <c r="L36" s="466">
        <f>基本情報!E20</f>
        <v>0</v>
      </c>
      <c r="M36" s="466"/>
      <c r="N36" s="466"/>
      <c r="O36" s="468" t="s">
        <v>100</v>
      </c>
      <c r="P36" s="468">
        <f>基本情報!I20</f>
        <v>0</v>
      </c>
      <c r="Q36" s="468"/>
      <c r="R36" s="468"/>
      <c r="S36" s="468"/>
      <c r="T36" s="468"/>
      <c r="U36" s="468"/>
      <c r="V36" s="470"/>
    </row>
    <row r="37" spans="2:24">
      <c r="B37" s="460"/>
      <c r="C37" s="460"/>
      <c r="D37" s="460"/>
      <c r="E37" s="460"/>
      <c r="F37" s="460"/>
      <c r="G37" s="460"/>
      <c r="H37" s="460"/>
      <c r="I37" s="460"/>
      <c r="J37" s="460"/>
      <c r="K37" s="465"/>
      <c r="L37" s="467"/>
      <c r="M37" s="467"/>
      <c r="N37" s="467"/>
      <c r="O37" s="469"/>
      <c r="P37" s="469"/>
      <c r="Q37" s="469"/>
      <c r="R37" s="469"/>
      <c r="S37" s="469"/>
      <c r="T37" s="469"/>
      <c r="U37" s="469"/>
      <c r="V37" s="471"/>
    </row>
    <row r="38" spans="2:24">
      <c r="B38" s="452" t="s">
        <v>158</v>
      </c>
      <c r="C38" s="453"/>
      <c r="D38" s="453"/>
      <c r="E38" s="453"/>
      <c r="F38" s="453"/>
      <c r="G38" s="453"/>
      <c r="H38" s="453"/>
      <c r="I38" s="453"/>
      <c r="J38" s="453"/>
      <c r="K38" s="97" t="s">
        <v>99</v>
      </c>
      <c r="L38" s="454">
        <f>基本情報!E21</f>
        <v>0</v>
      </c>
      <c r="M38" s="455"/>
      <c r="N38" s="455"/>
      <c r="O38" s="455"/>
      <c r="P38" s="455"/>
      <c r="Q38" s="455"/>
      <c r="R38" s="455"/>
      <c r="S38" s="455"/>
      <c r="T38" s="455"/>
      <c r="U38" s="455"/>
      <c r="V38" s="98" t="s">
        <v>100</v>
      </c>
    </row>
    <row r="39" spans="2:24">
      <c r="B39" s="453"/>
      <c r="C39" s="453"/>
      <c r="D39" s="453"/>
      <c r="E39" s="453"/>
      <c r="F39" s="453"/>
      <c r="G39" s="453"/>
      <c r="H39" s="453"/>
      <c r="I39" s="453"/>
      <c r="J39" s="453"/>
      <c r="K39" s="456">
        <f>基本情報!E22</f>
        <v>0</v>
      </c>
      <c r="L39" s="457"/>
      <c r="M39" s="457"/>
      <c r="N39" s="457"/>
      <c r="O39" s="457"/>
      <c r="P39" s="457"/>
      <c r="Q39" s="457"/>
      <c r="R39" s="457"/>
      <c r="S39" s="457"/>
      <c r="T39" s="457"/>
      <c r="U39" s="457"/>
      <c r="V39" s="458"/>
    </row>
  </sheetData>
  <sheetProtection algorithmName="SHA-512" hashValue="YLNCK4Lohnr7ksnyke7CSiBe/0Cn5K3sxJrXBitiFOVy0vJmCIElvYzj9bRKD+KyqaBUeoJjc2Y0b9yQY9ceqQ==" saltValue="j7KcPcIGv0KRkSkyGlxM5A==" spinCount="100000" sheet="1" selectLockedCells="1"/>
  <mergeCells count="22">
    <mergeCell ref="I16:V16"/>
    <mergeCell ref="B10:W11"/>
    <mergeCell ref="A3:W4"/>
    <mergeCell ref="I6:O6"/>
    <mergeCell ref="E9:J9"/>
    <mergeCell ref="N9:O9"/>
    <mergeCell ref="R9:T9"/>
    <mergeCell ref="B38:J39"/>
    <mergeCell ref="L38:U38"/>
    <mergeCell ref="K39:V39"/>
    <mergeCell ref="E22:J22"/>
    <mergeCell ref="M27:W27"/>
    <mergeCell ref="M29:W29"/>
    <mergeCell ref="M30:W30"/>
    <mergeCell ref="B34:J35"/>
    <mergeCell ref="K34:V34"/>
    <mergeCell ref="K35:V35"/>
    <mergeCell ref="B36:J37"/>
    <mergeCell ref="K36:K37"/>
    <mergeCell ref="L36:N37"/>
    <mergeCell ref="O36:O37"/>
    <mergeCell ref="P36:V37"/>
  </mergeCells>
  <phoneticPr fontId="2"/>
  <pageMargins left="0.7" right="0.7" top="0.75" bottom="0.52"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70ABD-058E-4DF1-BA2F-54C2D25BDD66}">
  <sheetPr>
    <tabColor rgb="FF9999FF"/>
  </sheetPr>
  <dimension ref="A1:X38"/>
  <sheetViews>
    <sheetView showGridLines="0" showZeros="0" view="pageBreakPreview" zoomScaleNormal="100" zoomScaleSheetLayoutView="100" workbookViewId="0">
      <selection activeCell="C16" sqref="C16:H16"/>
    </sheetView>
  </sheetViews>
  <sheetFormatPr defaultColWidth="3.375" defaultRowHeight="19.5"/>
  <cols>
    <col min="1" max="16384" width="3.375" style="69"/>
  </cols>
  <sheetData>
    <row r="1" spans="1:24">
      <c r="A1" s="68" t="s">
        <v>166</v>
      </c>
    </row>
    <row r="2" spans="1:24">
      <c r="Q2" s="315"/>
      <c r="R2" s="315"/>
      <c r="S2" s="315"/>
      <c r="T2" s="315"/>
      <c r="U2" s="315"/>
      <c r="V2" s="315"/>
      <c r="W2" s="315"/>
      <c r="X2" s="70" t="s">
        <v>69</v>
      </c>
    </row>
    <row r="3" spans="1:24">
      <c r="Q3" s="316" t="s">
        <v>123</v>
      </c>
      <c r="R3" s="315"/>
      <c r="S3" s="315"/>
      <c r="T3" s="315"/>
      <c r="U3" s="315"/>
      <c r="V3" s="315"/>
      <c r="W3" s="315"/>
      <c r="X3" s="70" t="s">
        <v>53</v>
      </c>
    </row>
    <row r="4" spans="1:24">
      <c r="W4" s="251" t="s">
        <v>373</v>
      </c>
      <c r="X4" s="45"/>
    </row>
    <row r="5" spans="1:24">
      <c r="B5" s="69" t="s">
        <v>30</v>
      </c>
      <c r="X5" s="45"/>
    </row>
    <row r="6" spans="1:24">
      <c r="X6" s="45"/>
    </row>
    <row r="7" spans="1:24">
      <c r="L7" s="69" t="s">
        <v>260</v>
      </c>
      <c r="X7" s="45"/>
    </row>
    <row r="8" spans="1:24">
      <c r="L8" s="69" t="s">
        <v>95</v>
      </c>
      <c r="M8" s="71"/>
      <c r="N8" s="71"/>
      <c r="O8" s="73"/>
      <c r="P8" s="73"/>
      <c r="Q8" s="73"/>
      <c r="R8" s="73"/>
      <c r="S8" s="73"/>
      <c r="T8" s="73"/>
      <c r="U8" s="73"/>
      <c r="V8" s="73"/>
      <c r="W8" s="73"/>
      <c r="X8" s="45"/>
    </row>
    <row r="9" spans="1:24">
      <c r="M9" s="313" t="str">
        <f>IF(基本情報!E5="","",基本情報!E5)</f>
        <v/>
      </c>
      <c r="N9" s="313"/>
      <c r="O9" s="313"/>
      <c r="P9" s="313"/>
      <c r="Q9" s="313"/>
      <c r="R9" s="313"/>
      <c r="S9" s="313"/>
      <c r="T9" s="313"/>
      <c r="U9" s="313"/>
      <c r="V9" s="313"/>
      <c r="W9" s="313"/>
      <c r="X9" s="45"/>
    </row>
    <row r="10" spans="1:24">
      <c r="L10" s="69" t="s">
        <v>96</v>
      </c>
      <c r="M10" s="71"/>
      <c r="N10" s="71"/>
      <c r="O10" s="73"/>
      <c r="P10" s="73"/>
      <c r="Q10" s="73"/>
      <c r="R10" s="73"/>
      <c r="S10" s="73"/>
      <c r="T10" s="73"/>
      <c r="U10" s="73"/>
      <c r="V10" s="73"/>
      <c r="W10" s="73"/>
    </row>
    <row r="11" spans="1:24">
      <c r="M11" s="313" t="str">
        <f>IF(基本情報!E6="","",基本情報!E6)</f>
        <v/>
      </c>
      <c r="N11" s="313"/>
      <c r="O11" s="313"/>
      <c r="P11" s="313"/>
      <c r="Q11" s="313"/>
      <c r="R11" s="313"/>
      <c r="S11" s="313"/>
      <c r="T11" s="313"/>
      <c r="U11" s="313"/>
      <c r="V11" s="313"/>
      <c r="W11" s="313"/>
      <c r="X11" s="70"/>
    </row>
    <row r="12" spans="1:24">
      <c r="M12" s="312">
        <f>基本情報!E7</f>
        <v>0</v>
      </c>
      <c r="N12" s="318"/>
      <c r="O12" s="318"/>
      <c r="P12" s="318"/>
      <c r="Q12" s="318"/>
      <c r="R12" s="318"/>
      <c r="S12" s="318"/>
      <c r="T12" s="318"/>
      <c r="U12" s="318"/>
      <c r="V12" s="318"/>
      <c r="W12" s="318"/>
      <c r="X12" s="70"/>
    </row>
    <row r="14" spans="1:24">
      <c r="A14" s="317" t="s">
        <v>167</v>
      </c>
      <c r="B14" s="317"/>
      <c r="C14" s="317"/>
      <c r="D14" s="317"/>
      <c r="E14" s="317"/>
      <c r="F14" s="317"/>
      <c r="G14" s="317"/>
      <c r="H14" s="317"/>
      <c r="I14" s="317"/>
      <c r="J14" s="317"/>
      <c r="K14" s="317"/>
      <c r="L14" s="317"/>
      <c r="M14" s="317"/>
      <c r="N14" s="317"/>
      <c r="O14" s="317"/>
      <c r="P14" s="317"/>
      <c r="Q14" s="317"/>
      <c r="R14" s="317"/>
      <c r="S14" s="317"/>
      <c r="T14" s="317"/>
      <c r="U14" s="317"/>
      <c r="V14" s="317"/>
      <c r="W14" s="317"/>
    </row>
    <row r="16" spans="1:24">
      <c r="C16" s="459" t="s">
        <v>123</v>
      </c>
      <c r="D16" s="459"/>
      <c r="E16" s="459"/>
      <c r="F16" s="459"/>
      <c r="G16" s="459"/>
      <c r="H16" s="459"/>
      <c r="I16" s="93" t="s">
        <v>197</v>
      </c>
      <c r="J16" s="93"/>
      <c r="K16" s="93"/>
      <c r="L16" s="476"/>
      <c r="M16" s="476"/>
      <c r="N16" s="93" t="s">
        <v>143</v>
      </c>
      <c r="O16" s="93"/>
      <c r="P16" s="476"/>
      <c r="Q16" s="476"/>
      <c r="R16" s="476"/>
      <c r="S16" s="93" t="s">
        <v>204</v>
      </c>
      <c r="T16" s="93"/>
      <c r="U16" s="93"/>
      <c r="V16" s="93"/>
      <c r="W16" s="93"/>
    </row>
    <row r="17" spans="1:23" ht="19.899999999999999" customHeight="1">
      <c r="B17" s="478" t="s">
        <v>203</v>
      </c>
      <c r="C17" s="478"/>
      <c r="D17" s="478"/>
      <c r="E17" s="478"/>
      <c r="F17" s="478"/>
      <c r="G17" s="478"/>
      <c r="H17" s="478"/>
      <c r="I17" s="478"/>
      <c r="J17" s="478"/>
      <c r="K17" s="478"/>
      <c r="L17" s="478"/>
      <c r="M17" s="478"/>
      <c r="N17" s="478"/>
      <c r="O17" s="478"/>
      <c r="P17" s="478"/>
      <c r="Q17" s="478"/>
      <c r="R17" s="478"/>
      <c r="S17" s="478"/>
      <c r="T17" s="478"/>
      <c r="U17" s="478"/>
      <c r="V17" s="478"/>
      <c r="W17" s="81"/>
    </row>
    <row r="18" spans="1:23" ht="19.899999999999999" customHeight="1">
      <c r="B18" s="478"/>
      <c r="C18" s="478"/>
      <c r="D18" s="478"/>
      <c r="E18" s="478"/>
      <c r="F18" s="478"/>
      <c r="G18" s="478"/>
      <c r="H18" s="478"/>
      <c r="I18" s="478"/>
      <c r="J18" s="478"/>
      <c r="K18" s="478"/>
      <c r="L18" s="478"/>
      <c r="M18" s="478"/>
      <c r="N18" s="478"/>
      <c r="O18" s="478"/>
      <c r="P18" s="478"/>
      <c r="Q18" s="478"/>
      <c r="R18" s="478"/>
      <c r="S18" s="478"/>
      <c r="T18" s="478"/>
      <c r="U18" s="478"/>
      <c r="V18" s="478"/>
      <c r="W18" s="81"/>
    </row>
    <row r="19" spans="1:23" ht="19.899999999999999" customHeight="1">
      <c r="B19" s="478"/>
      <c r="C19" s="478"/>
      <c r="D19" s="478"/>
      <c r="E19" s="478"/>
      <c r="F19" s="478"/>
      <c r="G19" s="478"/>
      <c r="H19" s="478"/>
      <c r="I19" s="478"/>
      <c r="J19" s="478"/>
      <c r="K19" s="478"/>
      <c r="L19" s="478"/>
      <c r="M19" s="478"/>
      <c r="N19" s="478"/>
      <c r="O19" s="478"/>
      <c r="P19" s="478"/>
      <c r="Q19" s="478"/>
      <c r="R19" s="478"/>
      <c r="S19" s="478"/>
      <c r="T19" s="478"/>
      <c r="U19" s="478"/>
      <c r="V19" s="478"/>
      <c r="W19" s="81"/>
    </row>
    <row r="21" spans="1:23">
      <c r="A21" s="69" t="s">
        <v>34</v>
      </c>
      <c r="I21" s="69" t="s">
        <v>264</v>
      </c>
    </row>
    <row r="22" spans="1:23" s="153" customFormat="1" ht="19.5" customHeight="1">
      <c r="I22" s="153" t="s">
        <v>297</v>
      </c>
    </row>
    <row r="23" spans="1:23" s="153" customFormat="1">
      <c r="A23" s="153" t="s">
        <v>97</v>
      </c>
      <c r="I23" s="472">
        <f>基本情報!E8</f>
        <v>0</v>
      </c>
      <c r="J23" s="473"/>
      <c r="K23" s="473"/>
      <c r="L23" s="473"/>
      <c r="M23" s="473"/>
      <c r="N23" s="473"/>
      <c r="O23" s="473"/>
      <c r="P23" s="473"/>
      <c r="Q23" s="473"/>
      <c r="R23" s="473"/>
      <c r="S23" s="473"/>
      <c r="T23" s="473"/>
      <c r="U23" s="473"/>
    </row>
    <row r="24" spans="1:23" s="153" customFormat="1">
      <c r="H24" s="153" t="s">
        <v>99</v>
      </c>
      <c r="I24" s="472">
        <f>基本情報!E9</f>
        <v>0</v>
      </c>
      <c r="J24" s="473"/>
      <c r="K24" s="473"/>
      <c r="L24" s="473"/>
      <c r="M24" s="473"/>
      <c r="N24" s="473"/>
      <c r="O24" s="473"/>
      <c r="P24" s="473"/>
      <c r="Q24" s="473"/>
      <c r="R24" s="473"/>
      <c r="S24" s="473"/>
      <c r="T24" s="473"/>
      <c r="U24" s="473"/>
      <c r="V24" s="153" t="s">
        <v>100</v>
      </c>
    </row>
    <row r="26" spans="1:23">
      <c r="A26" s="99" t="s">
        <v>170</v>
      </c>
      <c r="B26" s="425" t="s">
        <v>168</v>
      </c>
      <c r="C26" s="425"/>
      <c r="D26" s="425"/>
      <c r="E26" s="425"/>
      <c r="F26" s="425"/>
      <c r="G26" s="425"/>
      <c r="H26" s="425"/>
      <c r="I26" s="425"/>
      <c r="J26" s="425"/>
      <c r="K26" s="425"/>
      <c r="L26" s="425"/>
      <c r="M26" s="425"/>
      <c r="N26" s="425"/>
      <c r="O26" s="425"/>
      <c r="P26" s="425"/>
      <c r="Q26" s="425"/>
      <c r="R26" s="425"/>
      <c r="S26" s="425"/>
      <c r="T26" s="425"/>
      <c r="U26" s="425"/>
      <c r="V26" s="425"/>
    </row>
    <row r="27" spans="1:23">
      <c r="B27" s="425"/>
      <c r="C27" s="425"/>
      <c r="D27" s="425"/>
      <c r="E27" s="425"/>
      <c r="F27" s="425"/>
      <c r="G27" s="425"/>
      <c r="H27" s="425"/>
      <c r="I27" s="425"/>
      <c r="J27" s="425"/>
      <c r="K27" s="425"/>
      <c r="L27" s="425"/>
      <c r="M27" s="425"/>
      <c r="N27" s="425"/>
      <c r="O27" s="425"/>
      <c r="P27" s="425"/>
      <c r="Q27" s="425"/>
      <c r="R27" s="425"/>
      <c r="S27" s="425"/>
      <c r="T27" s="425"/>
      <c r="U27" s="425"/>
      <c r="V27" s="425"/>
    </row>
    <row r="28" spans="1:23" ht="10.9" customHeight="1"/>
    <row r="29" spans="1:23">
      <c r="I29" s="69" t="s">
        <v>35</v>
      </c>
      <c r="J29" s="477"/>
      <c r="K29" s="477"/>
      <c r="L29" s="477"/>
      <c r="M29" s="477"/>
      <c r="N29" s="477"/>
      <c r="O29" s="477"/>
      <c r="P29" s="69" t="s">
        <v>36</v>
      </c>
    </row>
    <row r="31" spans="1:23">
      <c r="A31" s="99" t="s">
        <v>258</v>
      </c>
      <c r="B31" s="425" t="s">
        <v>169</v>
      </c>
      <c r="C31" s="425"/>
      <c r="D31" s="425"/>
      <c r="E31" s="425"/>
      <c r="F31" s="425"/>
      <c r="G31" s="425"/>
      <c r="H31" s="425"/>
      <c r="I31" s="425"/>
      <c r="J31" s="425"/>
      <c r="K31" s="425"/>
      <c r="L31" s="425"/>
      <c r="M31" s="425"/>
      <c r="N31" s="425"/>
      <c r="O31" s="425"/>
      <c r="P31" s="425"/>
      <c r="Q31" s="425"/>
      <c r="R31" s="425"/>
      <c r="S31" s="425"/>
      <c r="T31" s="425"/>
      <c r="U31" s="425"/>
      <c r="V31" s="425"/>
    </row>
    <row r="32" spans="1:23">
      <c r="B32" s="425"/>
      <c r="C32" s="425"/>
      <c r="D32" s="425"/>
      <c r="E32" s="425"/>
      <c r="F32" s="425"/>
      <c r="G32" s="425"/>
      <c r="H32" s="425"/>
      <c r="I32" s="425"/>
      <c r="J32" s="425"/>
      <c r="K32" s="425"/>
      <c r="L32" s="425"/>
      <c r="M32" s="425"/>
      <c r="N32" s="425"/>
      <c r="O32" s="425"/>
      <c r="P32" s="425"/>
      <c r="Q32" s="425"/>
      <c r="R32" s="425"/>
      <c r="S32" s="425"/>
      <c r="T32" s="425"/>
      <c r="U32" s="425"/>
      <c r="V32" s="425"/>
    </row>
    <row r="33" spans="1:16" ht="10.15" customHeight="1"/>
    <row r="34" spans="1:16">
      <c r="I34" s="69" t="s">
        <v>35</v>
      </c>
      <c r="J34" s="477"/>
      <c r="K34" s="477"/>
      <c r="L34" s="477"/>
      <c r="M34" s="477"/>
      <c r="N34" s="477"/>
      <c r="O34" s="477"/>
      <c r="P34" s="69" t="s">
        <v>36</v>
      </c>
    </row>
    <row r="36" spans="1:16">
      <c r="A36" s="69" t="s">
        <v>259</v>
      </c>
    </row>
    <row r="38" spans="1:16">
      <c r="A38" s="153" t="s">
        <v>8</v>
      </c>
      <c r="B38" s="153"/>
      <c r="C38" s="153" t="s">
        <v>252</v>
      </c>
    </row>
  </sheetData>
  <sheetProtection algorithmName="SHA-512" hashValue="7puQy8SEIJ/fwHlBYu9EmmdCdkxN+9t8/RpPYhqhTvwauoK7jiuQdBQqUHTmgvKM2/iI+PSjUQuCxcpD4ppotg==" saltValue="WZZzE5cxOk7wTAkoRt+0vA==" spinCount="100000" sheet="1" selectLockedCells="1"/>
  <mergeCells count="16">
    <mergeCell ref="A14:W14"/>
    <mergeCell ref="Q2:W2"/>
    <mergeCell ref="Q3:W3"/>
    <mergeCell ref="M9:W9"/>
    <mergeCell ref="M11:W11"/>
    <mergeCell ref="M12:W12"/>
    <mergeCell ref="B31:V32"/>
    <mergeCell ref="J34:O34"/>
    <mergeCell ref="J29:O29"/>
    <mergeCell ref="C16:H16"/>
    <mergeCell ref="L16:M16"/>
    <mergeCell ref="P16:R16"/>
    <mergeCell ref="B17:V19"/>
    <mergeCell ref="B26:V27"/>
    <mergeCell ref="I23:U23"/>
    <mergeCell ref="I24:U24"/>
  </mergeCells>
  <phoneticPr fontId="2"/>
  <pageMargins left="0.7" right="0.7" top="0.75" bottom="0.51"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FC49-76EE-497A-929D-76B1E507F67F}">
  <sheetPr>
    <tabColor theme="4" tint="0.39997558519241921"/>
  </sheetPr>
  <dimension ref="A1:X39"/>
  <sheetViews>
    <sheetView showGridLines="0" showZeros="0" view="pageBreakPreview" topLeftCell="A22" zoomScaleNormal="100" zoomScaleSheetLayoutView="100" workbookViewId="0">
      <selection activeCell="Q2" sqref="Q2:W2"/>
    </sheetView>
  </sheetViews>
  <sheetFormatPr defaultColWidth="3.375" defaultRowHeight="19.5"/>
  <cols>
    <col min="1" max="16384" width="3.375" style="69"/>
  </cols>
  <sheetData>
    <row r="1" spans="1:24">
      <c r="A1" s="68" t="s">
        <v>39</v>
      </c>
    </row>
    <row r="2" spans="1:24" ht="19.899999999999999" customHeight="1">
      <c r="Q2" s="315"/>
      <c r="R2" s="315"/>
      <c r="S2" s="315"/>
      <c r="T2" s="315"/>
      <c r="U2" s="315"/>
      <c r="V2" s="315"/>
      <c r="W2" s="315"/>
      <c r="X2" s="70" t="s">
        <v>69</v>
      </c>
    </row>
    <row r="3" spans="1:24">
      <c r="Q3" s="316" t="s">
        <v>123</v>
      </c>
      <c r="R3" s="315"/>
      <c r="S3" s="315"/>
      <c r="T3" s="315"/>
      <c r="U3" s="315"/>
      <c r="V3" s="315"/>
      <c r="W3" s="315"/>
      <c r="X3" s="70" t="s">
        <v>53</v>
      </c>
    </row>
    <row r="6" spans="1:24">
      <c r="B6" s="69" t="s">
        <v>30</v>
      </c>
    </row>
    <row r="8" spans="1:24">
      <c r="L8" s="69" t="s">
        <v>94</v>
      </c>
      <c r="X8" s="45"/>
    </row>
    <row r="9" spans="1:24">
      <c r="L9" s="69" t="s">
        <v>95</v>
      </c>
      <c r="M9" s="71"/>
      <c r="N9" s="71"/>
      <c r="O9" s="72"/>
      <c r="P9" s="72"/>
      <c r="Q9" s="72"/>
      <c r="R9" s="72"/>
      <c r="S9" s="72"/>
      <c r="T9" s="72"/>
      <c r="U9" s="72"/>
      <c r="V9" s="72"/>
      <c r="W9" s="72"/>
      <c r="X9" s="45"/>
    </row>
    <row r="10" spans="1:24">
      <c r="M10" s="313" t="str">
        <f>IF(基本情報!E5="","",基本情報!E5)</f>
        <v/>
      </c>
      <c r="N10" s="313"/>
      <c r="O10" s="313"/>
      <c r="P10" s="313"/>
      <c r="Q10" s="313"/>
      <c r="R10" s="313"/>
      <c r="S10" s="313"/>
      <c r="T10" s="313"/>
      <c r="U10" s="313"/>
      <c r="V10" s="313"/>
      <c r="W10" s="313"/>
      <c r="X10" s="45"/>
    </row>
    <row r="11" spans="1:24">
      <c r="L11" s="69" t="s">
        <v>96</v>
      </c>
      <c r="M11" s="71"/>
      <c r="N11" s="71"/>
      <c r="O11" s="72"/>
      <c r="P11" s="72"/>
      <c r="Q11" s="72"/>
      <c r="R11" s="72"/>
      <c r="S11" s="72"/>
      <c r="T11" s="72"/>
      <c r="U11" s="72"/>
      <c r="V11" s="72"/>
      <c r="W11" s="72"/>
    </row>
    <row r="12" spans="1:24">
      <c r="M12" s="313" t="str">
        <f>IF(基本情報!E6="","",基本情報!E6)</f>
        <v/>
      </c>
      <c r="N12" s="313"/>
      <c r="O12" s="313"/>
      <c r="P12" s="313"/>
      <c r="Q12" s="313"/>
      <c r="R12" s="313"/>
      <c r="S12" s="313"/>
      <c r="T12" s="313"/>
      <c r="U12" s="313"/>
      <c r="V12" s="313"/>
      <c r="W12" s="313"/>
      <c r="X12" s="70"/>
    </row>
    <row r="13" spans="1:24">
      <c r="M13" s="312">
        <f>基本情報!E7</f>
        <v>0</v>
      </c>
      <c r="N13" s="435"/>
      <c r="O13" s="435"/>
      <c r="P13" s="435"/>
      <c r="Q13" s="435"/>
      <c r="R13" s="435"/>
      <c r="S13" s="435"/>
      <c r="T13" s="435"/>
      <c r="U13" s="435"/>
      <c r="V13" s="435"/>
      <c r="W13" s="435"/>
      <c r="X13" s="70"/>
    </row>
    <row r="14" spans="1:24" ht="13.9" customHeight="1"/>
    <row r="15" spans="1:24" ht="13.9" customHeight="1"/>
    <row r="16" spans="1:24">
      <c r="A16" s="317" t="s">
        <v>40</v>
      </c>
      <c r="B16" s="317"/>
      <c r="C16" s="317"/>
      <c r="D16" s="317"/>
      <c r="E16" s="317"/>
      <c r="F16" s="317"/>
      <c r="G16" s="317"/>
      <c r="H16" s="317"/>
      <c r="I16" s="317"/>
      <c r="J16" s="317"/>
      <c r="K16" s="317"/>
      <c r="L16" s="317"/>
      <c r="M16" s="317"/>
      <c r="N16" s="317"/>
      <c r="O16" s="317"/>
      <c r="P16" s="317"/>
      <c r="Q16" s="317"/>
      <c r="R16" s="317"/>
      <c r="S16" s="317"/>
      <c r="T16" s="317"/>
      <c r="U16" s="317"/>
      <c r="V16" s="317"/>
      <c r="W16" s="317"/>
    </row>
    <row r="17" spans="1:24" ht="14.45" customHeight="1"/>
    <row r="18" spans="1:24" ht="14.45" customHeight="1"/>
    <row r="19" spans="1:24">
      <c r="B19" s="69" t="s">
        <v>41</v>
      </c>
    </row>
    <row r="20" spans="1:24" ht="13.9" customHeight="1"/>
    <row r="21" spans="1:24" ht="13.9" customHeight="1"/>
    <row r="22" spans="1:24">
      <c r="A22" s="69" t="s">
        <v>34</v>
      </c>
      <c r="I22" s="69" t="s">
        <v>264</v>
      </c>
    </row>
    <row r="23" spans="1:24" ht="17.25" customHeight="1">
      <c r="I23" s="69" t="s">
        <v>297</v>
      </c>
    </row>
    <row r="24" spans="1:24">
      <c r="A24" s="69" t="s">
        <v>97</v>
      </c>
      <c r="I24" s="312">
        <f>基本情報!E8</f>
        <v>0</v>
      </c>
      <c r="J24" s="313"/>
      <c r="K24" s="313"/>
      <c r="L24" s="313"/>
      <c r="M24" s="313"/>
      <c r="N24" s="313"/>
      <c r="O24" s="313"/>
      <c r="P24" s="313"/>
      <c r="Q24" s="313"/>
      <c r="R24" s="313"/>
      <c r="S24" s="313"/>
      <c r="T24" s="313"/>
      <c r="U24" s="313"/>
    </row>
    <row r="25" spans="1:24">
      <c r="H25" s="69" t="s">
        <v>99</v>
      </c>
      <c r="I25" s="312">
        <f>基本情報!E9</f>
        <v>0</v>
      </c>
      <c r="J25" s="314"/>
      <c r="K25" s="314"/>
      <c r="L25" s="314"/>
      <c r="M25" s="314"/>
      <c r="N25" s="314"/>
      <c r="O25" s="314"/>
      <c r="P25" s="314"/>
      <c r="Q25" s="314"/>
      <c r="R25" s="314"/>
      <c r="S25" s="314"/>
      <c r="T25" s="314"/>
      <c r="U25" s="314"/>
      <c r="V25" s="69" t="s">
        <v>100</v>
      </c>
    </row>
    <row r="26" spans="1:24" ht="14.45" customHeight="1"/>
    <row r="27" spans="1:24">
      <c r="A27" s="69" t="s">
        <v>125</v>
      </c>
      <c r="H27" s="69" t="s">
        <v>35</v>
      </c>
      <c r="I27" s="481"/>
      <c r="J27" s="481"/>
      <c r="K27" s="481"/>
      <c r="L27" s="481"/>
      <c r="M27" s="481"/>
      <c r="N27" s="481"/>
      <c r="O27" s="69" t="s">
        <v>36</v>
      </c>
      <c r="X27" s="69" t="s">
        <v>124</v>
      </c>
    </row>
    <row r="28" spans="1:24">
      <c r="A28" s="69" t="s">
        <v>42</v>
      </c>
      <c r="H28" s="69" t="s">
        <v>35</v>
      </c>
      <c r="I28" s="480">
        <f>I29-I27</f>
        <v>0</v>
      </c>
      <c r="J28" s="480"/>
      <c r="K28" s="480"/>
      <c r="L28" s="480"/>
      <c r="M28" s="480"/>
      <c r="N28" s="480"/>
      <c r="O28" s="69" t="s">
        <v>36</v>
      </c>
    </row>
    <row r="29" spans="1:24">
      <c r="A29" s="69" t="s">
        <v>43</v>
      </c>
      <c r="H29" s="69" t="s">
        <v>35</v>
      </c>
      <c r="I29" s="480">
        <f>'別紙3-1（変更）'!I13</f>
        <v>0</v>
      </c>
      <c r="J29" s="480"/>
      <c r="K29" s="480"/>
      <c r="L29" s="480"/>
      <c r="M29" s="480"/>
      <c r="N29" s="480"/>
      <c r="O29" s="69" t="s">
        <v>36</v>
      </c>
    </row>
    <row r="30" spans="1:24" ht="16.899999999999999" customHeight="1"/>
    <row r="31" spans="1:24">
      <c r="A31" s="69" t="s">
        <v>126</v>
      </c>
      <c r="H31" s="479"/>
      <c r="I31" s="479"/>
      <c r="J31" s="479"/>
      <c r="K31" s="479"/>
      <c r="L31" s="479"/>
      <c r="M31" s="479"/>
      <c r="N31" s="479"/>
      <c r="O31" s="479"/>
      <c r="P31" s="479"/>
      <c r="Q31" s="479"/>
      <c r="R31" s="479"/>
      <c r="S31" s="479"/>
      <c r="T31" s="479"/>
      <c r="U31" s="479"/>
      <c r="V31" s="479"/>
    </row>
    <row r="32" spans="1:24">
      <c r="H32" s="479"/>
      <c r="I32" s="479"/>
      <c r="J32" s="479"/>
      <c r="K32" s="479"/>
      <c r="L32" s="479"/>
      <c r="M32" s="479"/>
      <c r="N32" s="479"/>
      <c r="O32" s="479"/>
      <c r="P32" s="479"/>
      <c r="Q32" s="479"/>
      <c r="R32" s="479"/>
      <c r="S32" s="479"/>
      <c r="T32" s="479"/>
      <c r="U32" s="479"/>
      <c r="V32" s="479"/>
    </row>
    <row r="33" spans="1:22">
      <c r="H33" s="479"/>
      <c r="I33" s="479"/>
      <c r="J33" s="479"/>
      <c r="K33" s="479"/>
      <c r="L33" s="479"/>
      <c r="M33" s="479"/>
      <c r="N33" s="479"/>
      <c r="O33" s="479"/>
      <c r="P33" s="479"/>
      <c r="Q33" s="479"/>
      <c r="R33" s="479"/>
      <c r="S33" s="479"/>
      <c r="T33" s="479"/>
      <c r="U33" s="479"/>
      <c r="V33" s="479"/>
    </row>
    <row r="34" spans="1:22">
      <c r="H34" s="479"/>
      <c r="I34" s="479"/>
      <c r="J34" s="479"/>
      <c r="K34" s="479"/>
      <c r="L34" s="479"/>
      <c r="M34" s="479"/>
      <c r="N34" s="479"/>
      <c r="O34" s="479"/>
      <c r="P34" s="479"/>
      <c r="Q34" s="479"/>
      <c r="R34" s="479"/>
      <c r="S34" s="479"/>
      <c r="T34" s="479"/>
      <c r="U34" s="479"/>
      <c r="V34" s="479"/>
    </row>
    <row r="35" spans="1:22">
      <c r="H35" s="479"/>
      <c r="I35" s="479"/>
      <c r="J35" s="479"/>
      <c r="K35" s="479"/>
      <c r="L35" s="479"/>
      <c r="M35" s="479"/>
      <c r="N35" s="479"/>
      <c r="O35" s="479"/>
      <c r="P35" s="479"/>
      <c r="Q35" s="479"/>
      <c r="R35" s="479"/>
      <c r="S35" s="479"/>
      <c r="T35" s="479"/>
      <c r="U35" s="479"/>
      <c r="V35" s="479"/>
    </row>
    <row r="37" spans="1:22">
      <c r="A37" s="69" t="s">
        <v>127</v>
      </c>
      <c r="H37" s="69" t="s">
        <v>38</v>
      </c>
    </row>
    <row r="39" spans="1:22">
      <c r="A39" s="153" t="s">
        <v>8</v>
      </c>
      <c r="B39" s="153"/>
      <c r="C39" s="153" t="s">
        <v>252</v>
      </c>
      <c r="D39" s="153"/>
    </row>
  </sheetData>
  <sheetProtection algorithmName="SHA-512" hashValue="safI8eIbjfT2M7V2M0YUTsd4gmJat3kMasTBGrmWVjC0Dyhgu3rleHMJv1vUIKB0rsrlxNiAq0sbdC484o7ziw==" saltValue="GPWdOCArNhXkN6A8l/iBWw==" spinCount="100000" sheet="1" formatRows="0" selectLockedCells="1"/>
  <mergeCells count="12">
    <mergeCell ref="H31:V35"/>
    <mergeCell ref="I28:N28"/>
    <mergeCell ref="I29:N29"/>
    <mergeCell ref="Q2:W2"/>
    <mergeCell ref="Q3:W3"/>
    <mergeCell ref="A16:W16"/>
    <mergeCell ref="I27:N27"/>
    <mergeCell ref="M10:W10"/>
    <mergeCell ref="M12:W12"/>
    <mergeCell ref="M13:W13"/>
    <mergeCell ref="I24:U24"/>
    <mergeCell ref="I25:U25"/>
  </mergeCells>
  <phoneticPr fontId="2"/>
  <pageMargins left="0.7" right="0.7" top="0.75" bottom="0.52"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C1290-3E0A-4D44-9F16-BDF66BBFDB37}">
  <sheetPr>
    <tabColor theme="4" tint="0.39997558519241921"/>
    <pageSetUpPr fitToPage="1"/>
  </sheetPr>
  <dimension ref="B1:O15"/>
  <sheetViews>
    <sheetView showGridLines="0" view="pageBreakPreview" topLeftCell="A4" zoomScale="70" zoomScaleNormal="100" zoomScaleSheetLayoutView="70" workbookViewId="0">
      <selection activeCell="Q2" sqref="Q2:W2"/>
    </sheetView>
  </sheetViews>
  <sheetFormatPr defaultColWidth="8.75" defaultRowHeight="18.75"/>
  <cols>
    <col min="1" max="1" width="2.375" style="6" customWidth="1"/>
    <col min="2" max="2" width="38.75" style="6" bestFit="1" customWidth="1"/>
    <col min="3" max="10" width="13.625" style="6" customWidth="1"/>
    <col min="11" max="11" width="8.75" style="6"/>
    <col min="12" max="14" width="0" style="6" hidden="1" customWidth="1"/>
    <col min="15" max="15" width="20.875" style="6" hidden="1" customWidth="1"/>
    <col min="16" max="16384" width="8.75" style="6"/>
  </cols>
  <sheetData>
    <row r="1" spans="2:15" ht="39.950000000000003" customHeight="1">
      <c r="B1" s="6" t="s">
        <v>136</v>
      </c>
      <c r="K1" s="135" t="s">
        <v>243</v>
      </c>
    </row>
    <row r="2" spans="2:15" ht="39.950000000000003" customHeight="1">
      <c r="B2" s="319" t="s">
        <v>269</v>
      </c>
      <c r="C2" s="319"/>
      <c r="D2" s="319"/>
      <c r="E2" s="319"/>
      <c r="F2" s="319"/>
      <c r="G2" s="319"/>
      <c r="H2" s="319"/>
      <c r="I2" s="319"/>
      <c r="J2" s="319"/>
      <c r="K2" s="319"/>
    </row>
    <row r="3" spans="2:15" ht="39.950000000000003" customHeight="1">
      <c r="B3" s="53"/>
    </row>
    <row r="4" spans="2:15" ht="39.950000000000003" customHeight="1">
      <c r="G4" s="54" t="s">
        <v>101</v>
      </c>
      <c r="H4" s="320">
        <f>基本情報!E8</f>
        <v>0</v>
      </c>
      <c r="I4" s="321"/>
      <c r="J4" s="321"/>
      <c r="K4" s="321"/>
    </row>
    <row r="5" spans="2:15" ht="39.950000000000003" customHeight="1" thickBot="1">
      <c r="K5" s="52" t="s">
        <v>18</v>
      </c>
    </row>
    <row r="6" spans="2:15" ht="56.25">
      <c r="B6" s="322" t="s">
        <v>25</v>
      </c>
      <c r="C6" s="55" t="s">
        <v>0</v>
      </c>
      <c r="D6" s="56" t="s">
        <v>1</v>
      </c>
      <c r="E6" s="55" t="s">
        <v>2</v>
      </c>
      <c r="F6" s="56" t="s">
        <v>3</v>
      </c>
      <c r="G6" s="55" t="s">
        <v>4</v>
      </c>
      <c r="H6" s="56" t="s">
        <v>5</v>
      </c>
      <c r="I6" s="56" t="s">
        <v>6</v>
      </c>
      <c r="J6" s="56" t="s">
        <v>7</v>
      </c>
      <c r="K6" s="58" t="s">
        <v>8</v>
      </c>
    </row>
    <row r="7" spans="2:15" ht="39.950000000000003" customHeight="1" thickBot="1">
      <c r="B7" s="323"/>
      <c r="C7" s="59" t="s">
        <v>9</v>
      </c>
      <c r="D7" s="59" t="s">
        <v>10</v>
      </c>
      <c r="E7" s="59" t="s">
        <v>17</v>
      </c>
      <c r="F7" s="59" t="s">
        <v>11</v>
      </c>
      <c r="G7" s="60" t="s">
        <v>12</v>
      </c>
      <c r="H7" s="60" t="s">
        <v>13</v>
      </c>
      <c r="I7" s="60" t="s">
        <v>14</v>
      </c>
      <c r="J7" s="60" t="s">
        <v>15</v>
      </c>
      <c r="K7" s="83"/>
      <c r="M7"/>
      <c r="N7" t="s">
        <v>87</v>
      </c>
      <c r="O7" t="s">
        <v>280</v>
      </c>
    </row>
    <row r="8" spans="2:15" ht="39.950000000000003" customHeight="1">
      <c r="B8" s="62" t="s">
        <v>61</v>
      </c>
      <c r="C8" s="156">
        <f>'別紙3-2（変更）'!E9</f>
        <v>0</v>
      </c>
      <c r="D8" s="180">
        <v>0</v>
      </c>
      <c r="E8" s="156">
        <f>C8-D8</f>
        <v>0</v>
      </c>
      <c r="F8" s="156">
        <f>E8</f>
        <v>0</v>
      </c>
      <c r="G8" s="156">
        <f>IF(C8&gt;0,N8,0)</f>
        <v>0</v>
      </c>
      <c r="H8" s="157">
        <f>MIN(E8,F8,G8)</f>
        <v>0</v>
      </c>
      <c r="I8" s="158"/>
      <c r="J8" s="158"/>
      <c r="K8" s="84"/>
      <c r="M8"/>
      <c r="N8" s="63">
        <v>905000</v>
      </c>
      <c r="O8" s="171">
        <f>'別紙3-2（変更）附表（購入予定物品一覧）'!J6</f>
        <v>0</v>
      </c>
    </row>
    <row r="9" spans="2:15" ht="39.950000000000003" customHeight="1">
      <c r="B9" s="64" t="s">
        <v>63</v>
      </c>
      <c r="C9" s="156">
        <f>'別紙3-2（変更）'!E10</f>
        <v>0</v>
      </c>
      <c r="D9" s="180">
        <v>0</v>
      </c>
      <c r="E9" s="156">
        <f t="shared" ref="E9:E12" si="0">C9-D9</f>
        <v>0</v>
      </c>
      <c r="F9" s="156">
        <f t="shared" ref="F9:F12" si="1">E9</f>
        <v>0</v>
      </c>
      <c r="G9" s="156">
        <f>N9*'別紙3-2（変更）'!G10</f>
        <v>0</v>
      </c>
      <c r="H9" s="157">
        <f>MIN(MIN(E9,F9,O9),G9)</f>
        <v>0</v>
      </c>
      <c r="I9" s="159"/>
      <c r="J9" s="159"/>
      <c r="K9" s="84"/>
      <c r="M9" t="s">
        <v>281</v>
      </c>
      <c r="N9" s="63">
        <v>205000</v>
      </c>
      <c r="O9" s="171">
        <f>'別紙3-2（変更）附表（購入予定物品一覧）'!J7</f>
        <v>0</v>
      </c>
    </row>
    <row r="10" spans="2:15" ht="39.950000000000003" customHeight="1">
      <c r="B10" s="64" t="s">
        <v>64</v>
      </c>
      <c r="C10" s="156"/>
      <c r="D10" s="156"/>
      <c r="E10" s="156"/>
      <c r="F10" s="156"/>
      <c r="G10" s="156"/>
      <c r="H10" s="157"/>
      <c r="I10" s="159"/>
      <c r="J10" s="159"/>
      <c r="K10" s="84"/>
      <c r="M10"/>
      <c r="N10" s="63">
        <v>3600</v>
      </c>
      <c r="O10"/>
    </row>
    <row r="11" spans="2:15" ht="39.950000000000003" customHeight="1">
      <c r="B11" s="65" t="s">
        <v>66</v>
      </c>
      <c r="C11" s="156">
        <f>'別紙3-2（変更）'!E12</f>
        <v>0</v>
      </c>
      <c r="D11" s="180">
        <v>0</v>
      </c>
      <c r="E11" s="156">
        <f t="shared" si="0"/>
        <v>0</v>
      </c>
      <c r="F11" s="156">
        <f t="shared" si="1"/>
        <v>0</v>
      </c>
      <c r="G11" s="156">
        <f>N11*'別紙3-2（変更）'!G12</f>
        <v>0</v>
      </c>
      <c r="H11" s="157">
        <f>MIN(MIN(E11,F11,O11),G11)</f>
        <v>0</v>
      </c>
      <c r="I11" s="159"/>
      <c r="J11" s="159"/>
      <c r="K11" s="84"/>
      <c r="M11" t="s">
        <v>281</v>
      </c>
      <c r="N11" s="63">
        <v>51400</v>
      </c>
      <c r="O11" s="171">
        <f>'別紙3-2（変更）附表（購入予定物品一覧）'!J8</f>
        <v>0</v>
      </c>
    </row>
    <row r="12" spans="2:15" ht="39.950000000000003" customHeight="1" thickBot="1">
      <c r="B12" s="66" t="s">
        <v>68</v>
      </c>
      <c r="C12" s="156">
        <f>'別紙3-2（変更）'!E13+'別紙3-2（変更）'!E14</f>
        <v>0</v>
      </c>
      <c r="D12" s="180">
        <v>0</v>
      </c>
      <c r="E12" s="156">
        <f t="shared" si="0"/>
        <v>0</v>
      </c>
      <c r="F12" s="156">
        <f t="shared" si="1"/>
        <v>0</v>
      </c>
      <c r="G12" s="156">
        <f>F12</f>
        <v>0</v>
      </c>
      <c r="H12" s="157">
        <f t="shared" ref="H12" si="2">MIN(E12,F12,G12)</f>
        <v>0</v>
      </c>
      <c r="I12" s="159"/>
      <c r="J12" s="159"/>
      <c r="K12" s="84"/>
      <c r="M12"/>
      <c r="N12" s="63"/>
      <c r="O12" s="171">
        <f>'別紙3-2（変更）附表（購入予定物品一覧）'!J9</f>
        <v>0</v>
      </c>
    </row>
    <row r="13" spans="2:15" ht="39.950000000000003" customHeight="1" thickTop="1" thickBot="1">
      <c r="B13" s="67" t="s">
        <v>26</v>
      </c>
      <c r="C13" s="160">
        <f t="shared" ref="C13:H13" si="3">SUM(C8:C12)</f>
        <v>0</v>
      </c>
      <c r="D13" s="160">
        <f t="shared" si="3"/>
        <v>0</v>
      </c>
      <c r="E13" s="160">
        <f t="shared" si="3"/>
        <v>0</v>
      </c>
      <c r="F13" s="160">
        <f t="shared" si="3"/>
        <v>0</v>
      </c>
      <c r="G13" s="160">
        <f t="shared" si="3"/>
        <v>0</v>
      </c>
      <c r="H13" s="160">
        <f t="shared" si="3"/>
        <v>0</v>
      </c>
      <c r="I13" s="160">
        <f>ROUNDDOWN(H13,-3)</f>
        <v>0</v>
      </c>
      <c r="J13" s="160">
        <f>I13</f>
        <v>0</v>
      </c>
      <c r="K13" s="85"/>
    </row>
    <row r="14" spans="2:15" ht="39.950000000000003" customHeight="1">
      <c r="B14" s="6" t="s">
        <v>16</v>
      </c>
    </row>
    <row r="15" spans="2:15" ht="39.950000000000003" customHeight="1">
      <c r="B15" s="6" t="s">
        <v>19</v>
      </c>
    </row>
  </sheetData>
  <sheetProtection algorithmName="SHA-512" hashValue="ISaHA0GbRw2WD0XDUnKw5DAUurpBjhkJ0CjD6xKfucFhjMcZ30XyRldx6mTpnse8vcRnaG1vIuugXwM44FoNiA==" saltValue="ayxzueqL5hMDu6gs1mjUvQ==" spinCount="100000" sheet="1" selectLockedCells="1"/>
  <mergeCells count="3">
    <mergeCell ref="B2:K2"/>
    <mergeCell ref="H4:K4"/>
    <mergeCell ref="B6:B7"/>
  </mergeCells>
  <phoneticPr fontId="2"/>
  <pageMargins left="0.7" right="0.7" top="0.75" bottom="0.75" header="0.3" footer="0.3"/>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A82CF-BA5E-4F62-BEEF-B18B9C0159F6}">
  <sheetPr>
    <tabColor rgb="FFFF0000"/>
  </sheetPr>
  <dimension ref="A2:CW4"/>
  <sheetViews>
    <sheetView workbookViewId="0">
      <selection activeCell="AK4" sqref="AK4"/>
    </sheetView>
  </sheetViews>
  <sheetFormatPr defaultColWidth="8.75" defaultRowHeight="18.75"/>
  <cols>
    <col min="1" max="22" width="8.75" style="6"/>
    <col min="23" max="23" width="9.5" style="6" bestFit="1" customWidth="1"/>
    <col min="24" max="24" width="8.875" style="6" bestFit="1" customWidth="1"/>
    <col min="25" max="30" width="9.375" style="6" bestFit="1" customWidth="1"/>
    <col min="31" max="41" width="8.75" style="6"/>
    <col min="42" max="42" width="9.375" style="6" bestFit="1" customWidth="1"/>
    <col min="43" max="43" width="8.75" style="6"/>
    <col min="44" max="49" width="9.375" style="6" bestFit="1" customWidth="1"/>
    <col min="50" max="67" width="8.75" style="6"/>
    <col min="68" max="68" width="10.375" style="6" bestFit="1" customWidth="1"/>
    <col min="69" max="72" width="8.75" style="6"/>
    <col min="73" max="73" width="9.375" style="6" bestFit="1" customWidth="1"/>
    <col min="74" max="74" width="8.75" style="6"/>
    <col min="75" max="82" width="9.375" style="6" bestFit="1" customWidth="1"/>
    <col min="83" max="92" width="8.75" style="6"/>
    <col min="93" max="93" width="10.375" style="6" bestFit="1" customWidth="1"/>
    <col min="94" max="16384" width="8.75" style="6"/>
  </cols>
  <sheetData>
    <row r="2" spans="1:101">
      <c r="A2" s="86"/>
      <c r="B2" s="86"/>
      <c r="C2" s="86"/>
      <c r="D2" s="86"/>
      <c r="E2" s="86"/>
      <c r="F2" s="86"/>
      <c r="G2" s="86" t="s">
        <v>109</v>
      </c>
      <c r="H2" s="86"/>
      <c r="I2" s="86"/>
      <c r="J2" s="86"/>
      <c r="K2" s="86"/>
      <c r="L2" s="86" t="s">
        <v>130</v>
      </c>
      <c r="M2" s="86"/>
      <c r="N2" s="86"/>
      <c r="O2" s="86" t="s">
        <v>171</v>
      </c>
      <c r="P2" s="86"/>
      <c r="Q2" s="86"/>
      <c r="R2" s="86"/>
      <c r="S2" s="86"/>
      <c r="T2" s="86"/>
      <c r="U2" s="87" t="s">
        <v>49</v>
      </c>
      <c r="V2" s="87"/>
      <c r="W2" s="87"/>
      <c r="X2" s="87"/>
      <c r="Y2" s="87"/>
      <c r="Z2" s="87"/>
      <c r="AA2" s="87"/>
      <c r="AB2" s="87"/>
      <c r="AC2" s="87"/>
      <c r="AD2" s="87"/>
      <c r="AE2" s="87"/>
      <c r="AF2" s="87"/>
      <c r="AG2" s="87"/>
      <c r="AH2" s="87"/>
      <c r="AI2" s="87"/>
      <c r="AJ2" s="87"/>
      <c r="AK2" s="87"/>
      <c r="AL2" s="87"/>
      <c r="AM2" s="87"/>
      <c r="AN2" s="88" t="s">
        <v>51</v>
      </c>
      <c r="AO2" s="88"/>
      <c r="AP2" s="88"/>
      <c r="AQ2" s="88"/>
      <c r="AR2" s="88"/>
      <c r="AS2" s="88"/>
      <c r="AT2" s="88"/>
      <c r="AU2" s="88"/>
      <c r="AV2" s="88"/>
      <c r="AW2" s="88"/>
      <c r="AX2" s="88"/>
      <c r="AY2" s="88"/>
      <c r="AZ2" s="88"/>
      <c r="BA2" s="88"/>
      <c r="BB2" s="88"/>
      <c r="BC2" s="88"/>
      <c r="BD2" s="88"/>
      <c r="BE2" s="88"/>
      <c r="BF2" s="88"/>
      <c r="BG2" s="101" t="s">
        <v>178</v>
      </c>
      <c r="BH2" s="101"/>
      <c r="BI2" s="101"/>
      <c r="BJ2" s="101"/>
      <c r="BK2" s="101"/>
      <c r="BL2" s="101"/>
      <c r="BM2" s="101"/>
      <c r="BN2" s="101"/>
      <c r="BO2" s="102" t="s">
        <v>186</v>
      </c>
      <c r="BP2" s="102"/>
      <c r="BQ2" s="102"/>
      <c r="BR2" s="102"/>
      <c r="BS2" s="89" t="s">
        <v>52</v>
      </c>
      <c r="BT2" s="89"/>
      <c r="BU2" s="89"/>
      <c r="BV2" s="89"/>
      <c r="BW2" s="89"/>
      <c r="BX2" s="89"/>
      <c r="BY2" s="89"/>
      <c r="BZ2" s="89"/>
      <c r="CA2" s="89"/>
      <c r="CB2" s="89"/>
      <c r="CC2" s="89"/>
      <c r="CD2" s="89"/>
      <c r="CE2" s="89"/>
      <c r="CF2" s="89"/>
      <c r="CG2" s="89"/>
      <c r="CH2" s="89"/>
      <c r="CI2" s="89"/>
      <c r="CJ2" s="89"/>
      <c r="CK2" s="89"/>
      <c r="CL2" s="89"/>
      <c r="CM2" s="89"/>
      <c r="CN2" s="103" t="s">
        <v>189</v>
      </c>
      <c r="CO2" s="103"/>
      <c r="CP2" s="103"/>
      <c r="CQ2" s="103"/>
      <c r="CR2" s="104" t="s">
        <v>192</v>
      </c>
      <c r="CS2" s="104"/>
      <c r="CT2" s="104"/>
      <c r="CU2" s="104"/>
      <c r="CV2" s="104"/>
      <c r="CW2" s="104"/>
    </row>
    <row r="3" spans="1:101">
      <c r="A3" s="86" t="s">
        <v>106</v>
      </c>
      <c r="B3" s="86" t="s">
        <v>107</v>
      </c>
      <c r="C3" s="86" t="s">
        <v>108</v>
      </c>
      <c r="D3" s="86" t="s">
        <v>80</v>
      </c>
      <c r="E3" s="86" t="s">
        <v>117</v>
      </c>
      <c r="F3" s="86" t="s">
        <v>129</v>
      </c>
      <c r="G3" s="86" t="s">
        <v>110</v>
      </c>
      <c r="H3" s="86" t="s">
        <v>31</v>
      </c>
      <c r="I3" s="86" t="s">
        <v>132</v>
      </c>
      <c r="J3" s="86" t="s">
        <v>133</v>
      </c>
      <c r="K3" s="86" t="s">
        <v>131</v>
      </c>
      <c r="L3" s="86" t="s">
        <v>115</v>
      </c>
      <c r="M3" s="86" t="s">
        <v>83</v>
      </c>
      <c r="N3" s="86" t="s">
        <v>116</v>
      </c>
      <c r="O3" s="86" t="s">
        <v>172</v>
      </c>
      <c r="P3" s="86" t="s">
        <v>173</v>
      </c>
      <c r="Q3" s="86" t="s">
        <v>174</v>
      </c>
      <c r="R3" s="86" t="s">
        <v>175</v>
      </c>
      <c r="S3" s="86" t="s">
        <v>176</v>
      </c>
      <c r="T3" s="86" t="s">
        <v>177</v>
      </c>
      <c r="U3" s="87" t="s">
        <v>50</v>
      </c>
      <c r="V3" s="87" t="s">
        <v>134</v>
      </c>
      <c r="W3" s="87" t="s">
        <v>0</v>
      </c>
      <c r="X3" s="87" t="s">
        <v>1</v>
      </c>
      <c r="Y3" s="87" t="s">
        <v>2</v>
      </c>
      <c r="Z3" s="87" t="s">
        <v>3</v>
      </c>
      <c r="AA3" s="87" t="s">
        <v>4</v>
      </c>
      <c r="AB3" s="87" t="s">
        <v>5</v>
      </c>
      <c r="AC3" s="87" t="s">
        <v>6</v>
      </c>
      <c r="AD3" s="87" t="s">
        <v>7</v>
      </c>
      <c r="AE3" s="87" t="s">
        <v>206</v>
      </c>
      <c r="AF3" s="87" t="s">
        <v>88</v>
      </c>
      <c r="AG3" s="87" t="s">
        <v>89</v>
      </c>
      <c r="AH3" s="87" t="s">
        <v>90</v>
      </c>
      <c r="AI3" s="87" t="s">
        <v>122</v>
      </c>
      <c r="AJ3" s="87" t="s">
        <v>91</v>
      </c>
      <c r="AK3" s="87" t="s">
        <v>247</v>
      </c>
      <c r="AL3" s="87" t="s">
        <v>250</v>
      </c>
      <c r="AM3" s="87" t="s">
        <v>251</v>
      </c>
      <c r="AN3" s="88" t="s">
        <v>50</v>
      </c>
      <c r="AO3" s="88" t="s">
        <v>134</v>
      </c>
      <c r="AP3" s="88" t="s">
        <v>0</v>
      </c>
      <c r="AQ3" s="88" t="s">
        <v>1</v>
      </c>
      <c r="AR3" s="88" t="s">
        <v>2</v>
      </c>
      <c r="AS3" s="88" t="s">
        <v>3</v>
      </c>
      <c r="AT3" s="88" t="s">
        <v>4</v>
      </c>
      <c r="AU3" s="88" t="s">
        <v>5</v>
      </c>
      <c r="AV3" s="88" t="s">
        <v>6</v>
      </c>
      <c r="AW3" s="88" t="s">
        <v>7</v>
      </c>
      <c r="AX3" s="88" t="s">
        <v>206</v>
      </c>
      <c r="AY3" s="88" t="s">
        <v>88</v>
      </c>
      <c r="AZ3" s="88" t="s">
        <v>89</v>
      </c>
      <c r="BA3" s="88" t="s">
        <v>90</v>
      </c>
      <c r="BB3" s="88" t="s">
        <v>122</v>
      </c>
      <c r="BC3" s="88" t="s">
        <v>91</v>
      </c>
      <c r="BD3" s="88" t="s">
        <v>247</v>
      </c>
      <c r="BE3" s="88" t="s">
        <v>250</v>
      </c>
      <c r="BF3" s="88" t="s">
        <v>251</v>
      </c>
      <c r="BG3" s="101" t="s">
        <v>50</v>
      </c>
      <c r="BH3" s="101" t="s">
        <v>179</v>
      </c>
      <c r="BI3" s="101" t="s">
        <v>180</v>
      </c>
      <c r="BJ3" s="101" t="s">
        <v>181</v>
      </c>
      <c r="BK3" s="101" t="s">
        <v>182</v>
      </c>
      <c r="BL3" s="101" t="s">
        <v>183</v>
      </c>
      <c r="BM3" s="101" t="s">
        <v>184</v>
      </c>
      <c r="BN3" s="101" t="s">
        <v>185</v>
      </c>
      <c r="BO3" s="102" t="s">
        <v>187</v>
      </c>
      <c r="BP3" s="102" t="s">
        <v>188</v>
      </c>
      <c r="BQ3" s="102" t="s">
        <v>180</v>
      </c>
      <c r="BR3" s="102" t="s">
        <v>181</v>
      </c>
      <c r="BS3" s="89" t="s">
        <v>50</v>
      </c>
      <c r="BT3" s="89" t="s">
        <v>135</v>
      </c>
      <c r="BU3" s="89" t="s">
        <v>0</v>
      </c>
      <c r="BV3" s="89" t="s">
        <v>1</v>
      </c>
      <c r="BW3" s="89" t="s">
        <v>2</v>
      </c>
      <c r="BX3" s="89" t="s">
        <v>20</v>
      </c>
      <c r="BY3" s="89" t="s">
        <v>4</v>
      </c>
      <c r="BZ3" s="89" t="s">
        <v>5</v>
      </c>
      <c r="CA3" s="89" t="s">
        <v>6</v>
      </c>
      <c r="CB3" s="89" t="s">
        <v>7</v>
      </c>
      <c r="CC3" s="89" t="s">
        <v>21</v>
      </c>
      <c r="CD3" s="89" t="s">
        <v>22</v>
      </c>
      <c r="CE3" s="89" t="s">
        <v>206</v>
      </c>
      <c r="CF3" s="89" t="s">
        <v>88</v>
      </c>
      <c r="CG3" s="89" t="s">
        <v>89</v>
      </c>
      <c r="CH3" s="89" t="s">
        <v>90</v>
      </c>
      <c r="CI3" s="89" t="s">
        <v>122</v>
      </c>
      <c r="CJ3" s="89" t="s">
        <v>91</v>
      </c>
      <c r="CK3" s="89" t="s">
        <v>247</v>
      </c>
      <c r="CL3" s="89" t="s">
        <v>250</v>
      </c>
      <c r="CM3" s="89" t="s">
        <v>251</v>
      </c>
      <c r="CN3" s="103" t="s">
        <v>187</v>
      </c>
      <c r="CO3" s="103" t="s">
        <v>188</v>
      </c>
      <c r="CP3" s="103" t="s">
        <v>190</v>
      </c>
      <c r="CQ3" s="103" t="s">
        <v>191</v>
      </c>
      <c r="CR3" s="104" t="s">
        <v>193</v>
      </c>
      <c r="CS3" s="104" t="s">
        <v>194</v>
      </c>
      <c r="CT3" s="104" t="s">
        <v>190</v>
      </c>
      <c r="CU3" s="104" t="s">
        <v>191</v>
      </c>
      <c r="CV3" s="104" t="s">
        <v>196</v>
      </c>
      <c r="CW3" s="104" t="s">
        <v>195</v>
      </c>
    </row>
    <row r="4" spans="1:101">
      <c r="A4" s="90">
        <f>基本情報!E5</f>
        <v>0</v>
      </c>
      <c r="B4" s="90">
        <f>基本情報!E6</f>
        <v>0</v>
      </c>
      <c r="C4" s="90">
        <f>基本情報!E7</f>
        <v>0</v>
      </c>
      <c r="D4" s="90">
        <f>基本情報!E8</f>
        <v>0</v>
      </c>
      <c r="E4" s="90">
        <f>基本情報!E9</f>
        <v>0</v>
      </c>
      <c r="F4" s="90">
        <f>基本情報!E10</f>
        <v>0</v>
      </c>
      <c r="G4" s="90">
        <f>基本情報!E11</f>
        <v>0</v>
      </c>
      <c r="H4" s="90">
        <f>基本情報!I11</f>
        <v>0</v>
      </c>
      <c r="I4" s="90">
        <f>基本情報!E12</f>
        <v>0</v>
      </c>
      <c r="J4" s="90">
        <f>基本情報!E13</f>
        <v>0</v>
      </c>
      <c r="K4" s="90">
        <f>基本情報!E14</f>
        <v>0</v>
      </c>
      <c r="L4" s="6">
        <f>基本情報!E15</f>
        <v>0</v>
      </c>
      <c r="M4" s="90">
        <f>基本情報!E16</f>
        <v>0</v>
      </c>
      <c r="N4" s="90">
        <f>基本情報!E17</f>
        <v>0</v>
      </c>
      <c r="O4" s="100">
        <f>基本情報!E18</f>
        <v>0</v>
      </c>
      <c r="P4" s="100">
        <f>基本情報!E19</f>
        <v>0</v>
      </c>
      <c r="Q4" s="100">
        <f>基本情報!E20</f>
        <v>0</v>
      </c>
      <c r="R4" s="100">
        <f>基本情報!I20</f>
        <v>0</v>
      </c>
      <c r="S4" s="90">
        <f>基本情報!E21</f>
        <v>0</v>
      </c>
      <c r="T4" s="90">
        <f>基本情報!E22</f>
        <v>0</v>
      </c>
      <c r="U4" s="6">
        <f>'様式第１号（交付申請書）'!Q2</f>
        <v>0</v>
      </c>
      <c r="V4" s="91" t="str">
        <f>'様式第１号（交付申請書）'!Q3</f>
        <v>令和6年　月　　日</v>
      </c>
      <c r="W4" s="63">
        <f>'別紙3-1（新規）'!C13</f>
        <v>0</v>
      </c>
      <c r="X4" s="63">
        <f>'別紙3-1（新規）'!D13</f>
        <v>0</v>
      </c>
      <c r="Y4" s="63">
        <f>'別紙3-1（新規）'!E13</f>
        <v>0</v>
      </c>
      <c r="Z4" s="63">
        <f>'別紙3-1（新規）'!F13</f>
        <v>0</v>
      </c>
      <c r="AA4" s="63">
        <f>'別紙3-1（新規）'!G13</f>
        <v>0</v>
      </c>
      <c r="AB4" s="63">
        <f>'別紙3-1（新規）'!H13</f>
        <v>0</v>
      </c>
      <c r="AC4" s="63">
        <f>'別紙3-1（新規）'!I13</f>
        <v>0</v>
      </c>
      <c r="AD4" s="63">
        <f>'別紙3-1（新規）'!J13</f>
        <v>0</v>
      </c>
      <c r="AE4" s="6" t="e">
        <f>#REF!</f>
        <v>#REF!</v>
      </c>
      <c r="AF4" s="6" t="e">
        <f>#REF!</f>
        <v>#REF!</v>
      </c>
      <c r="AG4" s="6" t="e">
        <f>#REF!</f>
        <v>#REF!</v>
      </c>
      <c r="AH4" s="6" t="e">
        <f>#REF!</f>
        <v>#REF!</v>
      </c>
      <c r="AI4" s="6" t="e">
        <f>#REF!</f>
        <v>#REF!</v>
      </c>
      <c r="AJ4" s="6" t="e">
        <f>#REF!</f>
        <v>#REF!</v>
      </c>
      <c r="AK4" s="6">
        <f>'補助条件確認書（新規）'!P14</f>
        <v>0</v>
      </c>
      <c r="AL4" s="6">
        <f>'補助条件確認書（新規）'!R19</f>
        <v>0</v>
      </c>
      <c r="AM4" s="6">
        <f>'補助条件確認書（新規）'!R24</f>
        <v>0</v>
      </c>
      <c r="AN4" s="6">
        <f>'様式第２号（変更申請書）'!Q2</f>
        <v>0</v>
      </c>
      <c r="AO4" s="91" t="str">
        <f>'様式第２号（変更申請書）'!Q3</f>
        <v>令和５年　月　　日</v>
      </c>
      <c r="AP4" s="92">
        <f>'別紙3-1（変更）'!C13</f>
        <v>0</v>
      </c>
      <c r="AQ4" s="92">
        <f>'別紙3-1（変更）'!D13</f>
        <v>0</v>
      </c>
      <c r="AR4" s="92">
        <f>'別紙3-1（変更）'!E13</f>
        <v>0</v>
      </c>
      <c r="AS4" s="92">
        <f>'別紙3-1（変更）'!F13</f>
        <v>0</v>
      </c>
      <c r="AT4" s="92">
        <f>'別紙3-1（変更）'!G13</f>
        <v>0</v>
      </c>
      <c r="AU4" s="92">
        <f>'別紙3-1（変更）'!H13</f>
        <v>0</v>
      </c>
      <c r="AV4" s="92">
        <f>'別紙3-1（変更）'!I13</f>
        <v>0</v>
      </c>
      <c r="AW4" s="92">
        <f>'別紙3-1（変更）'!J13</f>
        <v>0</v>
      </c>
      <c r="AX4" s="6" t="e">
        <f>#REF!</f>
        <v>#REF!</v>
      </c>
      <c r="AY4" s="6" t="e">
        <f>#REF!</f>
        <v>#REF!</v>
      </c>
      <c r="AZ4" s="6" t="e">
        <f>#REF!</f>
        <v>#REF!</v>
      </c>
      <c r="BA4" s="6" t="e">
        <f>#REF!</f>
        <v>#REF!</v>
      </c>
      <c r="BB4" s="6" t="e">
        <f>#REF!</f>
        <v>#REF!</v>
      </c>
      <c r="BC4" s="6" t="e">
        <f>#REF!</f>
        <v>#REF!</v>
      </c>
      <c r="BD4" s="6">
        <f>'補助条件確認書（変更）'!P14</f>
        <v>0</v>
      </c>
      <c r="BE4" s="6">
        <f>'補助条件確認書（変更）'!R19</f>
        <v>0</v>
      </c>
      <c r="BF4" s="6">
        <f>'補助条件確認書（変更）'!R24</f>
        <v>0</v>
      </c>
      <c r="BG4" s="6">
        <f>'様式第３号（中止廃止申請）'!Q2</f>
        <v>0</v>
      </c>
      <c r="BH4" s="91" t="str">
        <f>'様式第３号（中止廃止申請）'!Q3</f>
        <v>令和５年　月　　日</v>
      </c>
      <c r="BI4" s="6" t="str">
        <f>'様式第３号（中止廃止申請）'!C17</f>
        <v>令和５年　月　　日</v>
      </c>
      <c r="BJ4" s="6" t="str">
        <f>"地医第"&amp;'様式第３号（中止廃止申請）'!L17&amp;"号の"&amp;'様式第３号（中止廃止申請）'!P17</f>
        <v>地医第号の</v>
      </c>
      <c r="BK4" s="6">
        <f>'様式第３号（中止廃止申請）'!I28</f>
        <v>0</v>
      </c>
      <c r="BL4" s="6" t="str">
        <f>'様式第３号（中止廃止申請）'!I34</f>
        <v>令和５年　月　　日</v>
      </c>
      <c r="BM4" s="6" t="str">
        <f>'様式第３号（中止廃止申請）'!Q34</f>
        <v>令和５年　月　　日</v>
      </c>
      <c r="BN4" s="6" t="str">
        <f>'様式第３号（中止廃止申請）'!I36</f>
        <v>令和５年　月　　日</v>
      </c>
      <c r="BO4" s="6" t="str">
        <f>'様式第４号（概算払請求書）'!E22</f>
        <v>令和５年　月　　日</v>
      </c>
      <c r="BP4" s="92">
        <f>'様式第４号（概算払請求書）'!I6</f>
        <v>0</v>
      </c>
      <c r="BQ4" s="6" t="str">
        <f>'様式第４号（概算払請求書）'!E9</f>
        <v>令和５年　月　　日</v>
      </c>
      <c r="BR4" s="6" t="str">
        <f>"地医第"&amp;'様式第４号（概算払請求書）'!N9&amp;"号の"&amp;'様式第４号（概算払請求書）'!R9</f>
        <v>地医第号の</v>
      </c>
      <c r="BS4" s="6" t="e">
        <f>#REF!</f>
        <v>#REF!</v>
      </c>
      <c r="BT4" s="91" t="e">
        <f>#REF!</f>
        <v>#REF!</v>
      </c>
      <c r="BU4" s="92">
        <f>'別紙3-3'!C13</f>
        <v>0</v>
      </c>
      <c r="BV4" s="92">
        <f>'別紙3-3'!D13</f>
        <v>0</v>
      </c>
      <c r="BW4" s="92">
        <f>'別紙3-3'!E13</f>
        <v>0</v>
      </c>
      <c r="BX4" s="92">
        <f>'別紙3-3'!F13</f>
        <v>0</v>
      </c>
      <c r="BY4" s="92">
        <f>'別紙3-3'!G13</f>
        <v>0</v>
      </c>
      <c r="BZ4" s="92">
        <f>'別紙3-3'!H13</f>
        <v>0</v>
      </c>
      <c r="CA4" s="92">
        <f>'別紙3-3'!I13</f>
        <v>0</v>
      </c>
      <c r="CB4" s="92">
        <f>'別紙3-3'!J13</f>
        <v>0</v>
      </c>
      <c r="CC4" s="92">
        <f>'別紙3-3'!K13</f>
        <v>0</v>
      </c>
      <c r="CD4" s="92">
        <f>'別紙3-3'!L13</f>
        <v>0</v>
      </c>
      <c r="CE4" s="6" t="e">
        <f>#REF!</f>
        <v>#REF!</v>
      </c>
      <c r="CF4" s="6" t="e">
        <f>#REF!</f>
        <v>#REF!</v>
      </c>
      <c r="CG4" s="6" t="e">
        <f>#REF!</f>
        <v>#REF!</v>
      </c>
      <c r="CH4" s="6" t="e">
        <f>#REF!</f>
        <v>#REF!</v>
      </c>
      <c r="CI4" s="6" t="e">
        <f>#REF!</f>
        <v>#REF!</v>
      </c>
      <c r="CJ4" s="6" t="e">
        <f>#REF!</f>
        <v>#REF!</v>
      </c>
      <c r="CK4" s="6" t="str">
        <f>'補助条件確認書（実績）'!P14</f>
        <v xml:space="preserve"> </v>
      </c>
      <c r="CL4" s="6" t="str">
        <f>'補助条件確認書（実績）'!R19</f>
        <v xml:space="preserve"> </v>
      </c>
      <c r="CM4" s="6" t="str">
        <f>'補助条件確認書（実績）'!R24</f>
        <v xml:space="preserve"> </v>
      </c>
      <c r="CN4" s="6" t="str">
        <f>'様式第６号（請求書）'!E22</f>
        <v>令和6年　月　　日</v>
      </c>
      <c r="CO4" s="92">
        <f>'様式第６号（請求書）'!I6</f>
        <v>0</v>
      </c>
      <c r="CP4" s="6" t="str">
        <f>'様式第６号（請求書）'!E9</f>
        <v>令和6年　月　　日</v>
      </c>
      <c r="CQ4" s="6" t="str">
        <f>"地医第"&amp;'様式第６号（請求書）'!N9&amp;"号の"&amp;'様式第６号（請求書）'!R9</f>
        <v>地医第41号の</v>
      </c>
      <c r="CR4" s="6">
        <f>'様式第７号（消費税仕入控除）'!Q2</f>
        <v>0</v>
      </c>
      <c r="CS4" s="91" t="str">
        <f>'様式第７号（消費税仕入控除）'!Q3</f>
        <v>令和５年　月　　日</v>
      </c>
      <c r="CT4" s="6" t="str">
        <f>'様式第７号（消費税仕入控除）'!C16</f>
        <v>令和５年　月　　日</v>
      </c>
      <c r="CU4" s="6" t="str">
        <f>"地医第"&amp;'様式第７号（消費税仕入控除）'!L16&amp;"号の"&amp;'様式第７号（消費税仕入控除）'!P16</f>
        <v>地医第号の</v>
      </c>
      <c r="CV4" s="92">
        <f>'様式第７号（消費税仕入控除）'!J29</f>
        <v>0</v>
      </c>
      <c r="CW4" s="92">
        <f>'様式第７号（消費税仕入控除）'!J34</f>
        <v>0</v>
      </c>
    </row>
  </sheetData>
  <phoneticPr fontId="2"/>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6E699-6609-4E80-A684-2D4E95591BB6}">
  <sheetPr>
    <tabColor theme="4" tint="0.39997558519241921"/>
    <pageSetUpPr fitToPage="1"/>
  </sheetPr>
  <dimension ref="A1:H17"/>
  <sheetViews>
    <sheetView showGridLines="0" view="pageBreakPreview" zoomScaleNormal="85" zoomScaleSheetLayoutView="100" workbookViewId="0">
      <selection activeCell="Q2" sqref="Q2:W2"/>
    </sheetView>
  </sheetViews>
  <sheetFormatPr defaultColWidth="8.75" defaultRowHeight="18.75"/>
  <cols>
    <col min="1" max="1" width="2.25" style="6" customWidth="1"/>
    <col min="2" max="3" width="27.75" style="6" customWidth="1"/>
    <col min="4" max="4" width="25.25" style="6" customWidth="1"/>
    <col min="5" max="5" width="16.25" style="6" customWidth="1"/>
    <col min="6" max="6" width="43.75" style="6" customWidth="1"/>
    <col min="7" max="7" width="12.375" style="6" customWidth="1"/>
    <col min="8" max="8" width="10.25" style="6" customWidth="1"/>
    <col min="9" max="16384" width="8.75" style="6"/>
  </cols>
  <sheetData>
    <row r="1" spans="1:8">
      <c r="A1" s="41"/>
      <c r="B1" s="6" t="s">
        <v>137</v>
      </c>
      <c r="D1" s="42"/>
      <c r="E1" s="42"/>
      <c r="F1" s="42"/>
      <c r="G1" s="41"/>
      <c r="H1" s="135" t="s">
        <v>243</v>
      </c>
    </row>
    <row r="2" spans="1:8">
      <c r="A2" s="41"/>
      <c r="B2" s="43" t="s">
        <v>266</v>
      </c>
      <c r="C2" s="43"/>
      <c r="D2" s="44"/>
      <c r="E2" s="45"/>
      <c r="F2" s="45"/>
      <c r="G2" s="45"/>
      <c r="H2" s="45"/>
    </row>
    <row r="3" spans="1:8">
      <c r="A3" s="41"/>
      <c r="B3" s="44"/>
      <c r="C3" s="44"/>
      <c r="D3" s="44"/>
      <c r="E3" s="45"/>
      <c r="F3" s="45"/>
      <c r="G3" s="45"/>
      <c r="H3" s="45"/>
    </row>
    <row r="4" spans="1:8">
      <c r="A4" s="41"/>
      <c r="B4" s="44"/>
      <c r="C4" s="44"/>
      <c r="E4" s="17" t="s">
        <v>101</v>
      </c>
      <c r="F4" s="341">
        <f>基本情報!E8</f>
        <v>0</v>
      </c>
      <c r="G4" s="342"/>
    </row>
    <row r="5" spans="1:8">
      <c r="A5" s="41"/>
      <c r="B5" s="42"/>
      <c r="C5" s="42"/>
      <c r="D5" s="42"/>
      <c r="E5" s="42"/>
      <c r="F5" s="42"/>
      <c r="G5" s="41"/>
      <c r="H5" s="41"/>
    </row>
    <row r="6" spans="1:8">
      <c r="A6" s="41"/>
      <c r="B6" s="346" t="s">
        <v>54</v>
      </c>
      <c r="C6" s="348"/>
      <c r="D6" s="343" t="s">
        <v>55</v>
      </c>
      <c r="E6" s="343" t="s">
        <v>234</v>
      </c>
      <c r="F6" s="346" t="s">
        <v>235</v>
      </c>
      <c r="G6" s="347"/>
      <c r="H6" s="348"/>
    </row>
    <row r="7" spans="1:8">
      <c r="A7" s="41"/>
      <c r="B7" s="349"/>
      <c r="C7" s="351"/>
      <c r="D7" s="344"/>
      <c r="E7" s="345"/>
      <c r="F7" s="349"/>
      <c r="G7" s="350"/>
      <c r="H7" s="351"/>
    </row>
    <row r="8" spans="1:8">
      <c r="A8" s="41"/>
      <c r="B8" s="352"/>
      <c r="C8" s="354"/>
      <c r="D8" s="46"/>
      <c r="E8" s="47" t="s">
        <v>58</v>
      </c>
      <c r="F8" s="352"/>
      <c r="G8" s="353"/>
      <c r="H8" s="354"/>
    </row>
    <row r="9" spans="1:8" ht="43.9" customHeight="1">
      <c r="A9" s="41"/>
      <c r="B9" s="335" t="s">
        <v>59</v>
      </c>
      <c r="C9" s="336"/>
      <c r="D9" s="48" t="s">
        <v>232</v>
      </c>
      <c r="E9" s="105">
        <f>'別紙3-2（変更）附表（購入予定物品一覧）'!E6</f>
        <v>0</v>
      </c>
      <c r="F9" s="332"/>
      <c r="G9" s="333"/>
      <c r="H9" s="334"/>
    </row>
    <row r="10" spans="1:8" ht="43.9" customHeight="1">
      <c r="A10" s="41"/>
      <c r="B10" s="335" t="s">
        <v>62</v>
      </c>
      <c r="C10" s="337"/>
      <c r="D10" s="48" t="s">
        <v>92</v>
      </c>
      <c r="E10" s="105">
        <f>'別紙3-2（変更）附表（購入予定物品一覧）'!E7</f>
        <v>0</v>
      </c>
      <c r="F10" s="128" t="s">
        <v>236</v>
      </c>
      <c r="G10" s="161">
        <f>SUMIF('別紙3-2（変更）附表（購入予定物品一覧）'!A:A,"（２）",'別紙3-2（変更）附表（購入予定物品一覧）'!F:F)</f>
        <v>0</v>
      </c>
      <c r="H10" s="129" t="s">
        <v>237</v>
      </c>
    </row>
    <row r="11" spans="1:8" ht="43.9" customHeight="1">
      <c r="A11" s="41"/>
      <c r="B11" s="335" t="s">
        <v>86</v>
      </c>
      <c r="C11" s="337"/>
      <c r="D11" s="106" t="s">
        <v>233</v>
      </c>
      <c r="E11" s="49"/>
      <c r="F11" s="128" t="s">
        <v>238</v>
      </c>
      <c r="G11" s="161"/>
      <c r="H11" s="129" t="s">
        <v>85</v>
      </c>
    </row>
    <row r="12" spans="1:8" ht="43.9" customHeight="1">
      <c r="A12" s="41"/>
      <c r="B12" s="335" t="s">
        <v>65</v>
      </c>
      <c r="C12" s="337"/>
      <c r="D12" s="48" t="s">
        <v>93</v>
      </c>
      <c r="E12" s="105">
        <f>'別紙3-2（変更）附表（購入予定物品一覧）'!E8</f>
        <v>0</v>
      </c>
      <c r="F12" s="128" t="s">
        <v>236</v>
      </c>
      <c r="G12" s="161">
        <f>SUMIF('別紙3-2（変更）附表（購入予定物品一覧）'!A:A,"（４）",'別紙3-2（変更）附表（購入予定物品一覧）'!F:F)</f>
        <v>0</v>
      </c>
      <c r="H12" s="129" t="s">
        <v>237</v>
      </c>
    </row>
    <row r="13" spans="1:8" ht="43.9" customHeight="1">
      <c r="A13" s="41"/>
      <c r="B13" s="338" t="s">
        <v>67</v>
      </c>
      <c r="C13" s="155" t="s">
        <v>262</v>
      </c>
      <c r="D13" s="339" t="s">
        <v>282</v>
      </c>
      <c r="E13" s="105">
        <f>'別紙3-2（変更）附表（購入予定物品一覧）'!E9</f>
        <v>0</v>
      </c>
      <c r="F13" s="332"/>
      <c r="G13" s="333"/>
      <c r="H13" s="334"/>
    </row>
    <row r="14" spans="1:8" ht="43.9" customHeight="1">
      <c r="A14" s="41"/>
      <c r="B14" s="338"/>
      <c r="C14" s="155" t="s">
        <v>263</v>
      </c>
      <c r="D14" s="340"/>
      <c r="E14" s="181">
        <v>0</v>
      </c>
      <c r="F14" s="482"/>
      <c r="G14" s="483"/>
      <c r="H14" s="484"/>
    </row>
    <row r="15" spans="1:8" ht="43.9" customHeight="1">
      <c r="A15" s="41"/>
      <c r="B15" s="324" t="s">
        <v>60</v>
      </c>
      <c r="C15" s="325"/>
      <c r="D15" s="50"/>
      <c r="E15" s="49">
        <f>SUM(E9:E14)</f>
        <v>0</v>
      </c>
      <c r="F15" s="326"/>
      <c r="G15" s="327"/>
      <c r="H15" s="328"/>
    </row>
    <row r="16" spans="1:8">
      <c r="A16" s="45"/>
      <c r="B16" s="130" t="s">
        <v>298</v>
      </c>
      <c r="C16" s="130"/>
      <c r="D16" s="131"/>
      <c r="E16" s="131"/>
    </row>
    <row r="17" spans="1:4">
      <c r="A17" s="45"/>
      <c r="B17" s="130" t="s">
        <v>299</v>
      </c>
      <c r="C17" s="130"/>
      <c r="D17" s="132"/>
    </row>
  </sheetData>
  <sheetProtection algorithmName="SHA-512" hashValue="Hcw0NuShHV0lzqvWNr6+CKJRMpG1gBsgrl0zdGd0+CDvCIuqmGEWHGh5Ypttwq4wWIP2VWq8xtmSMMRuQf8teg==" saltValue="kVwL0fK8R8Gqyg9wf6DfdA==" spinCount="100000" sheet="1" formatRows="0" selectLockedCells="1"/>
  <mergeCells count="17">
    <mergeCell ref="F4:G4"/>
    <mergeCell ref="D6:D7"/>
    <mergeCell ref="E6:E7"/>
    <mergeCell ref="F6:H8"/>
    <mergeCell ref="F9:H9"/>
    <mergeCell ref="F15:H15"/>
    <mergeCell ref="B6:C7"/>
    <mergeCell ref="B8:C8"/>
    <mergeCell ref="B9:C9"/>
    <mergeCell ref="B10:C10"/>
    <mergeCell ref="B11:C11"/>
    <mergeCell ref="B12:C12"/>
    <mergeCell ref="B13:B14"/>
    <mergeCell ref="B15:C15"/>
    <mergeCell ref="F14:H14"/>
    <mergeCell ref="D13:D14"/>
    <mergeCell ref="F13:H13"/>
  </mergeCells>
  <phoneticPr fontId="2"/>
  <pageMargins left="0.70866141732283472" right="0.35" top="0.46" bottom="0.46" header="0.31496062992125984" footer="0.31496062992125984"/>
  <pageSetup paperSize="9" scale="75"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C9ADB-8386-49DA-8D23-B3B089C12290}">
  <sheetPr>
    <tabColor theme="4" tint="0.39997558519241921"/>
    <pageSetUpPr fitToPage="1"/>
  </sheetPr>
  <dimension ref="A1:N133"/>
  <sheetViews>
    <sheetView showGridLines="0" view="pageBreakPreview" zoomScaleNormal="100" zoomScaleSheetLayoutView="100" workbookViewId="0">
      <selection activeCell="Q2" sqref="Q2:W2"/>
    </sheetView>
  </sheetViews>
  <sheetFormatPr defaultColWidth="8.75" defaultRowHeight="18.75"/>
  <cols>
    <col min="1" max="1" width="8.75" style="107"/>
    <col min="2" max="2" width="23.5" style="107" customWidth="1"/>
    <col min="3" max="3" width="26.25" style="107" customWidth="1"/>
    <col min="4" max="4" width="23.75" style="107" customWidth="1"/>
    <col min="5" max="5" width="14.875" style="107" customWidth="1"/>
    <col min="6" max="6" width="7" style="107" customWidth="1"/>
    <col min="7" max="7" width="15.875" style="107" bestFit="1" customWidth="1"/>
    <col min="8" max="8" width="19" style="107" customWidth="1"/>
    <col min="9" max="9" width="15.25" style="107" customWidth="1"/>
    <col min="10" max="14" width="0" style="107" hidden="1" customWidth="1"/>
    <col min="15" max="16384" width="8.75" style="107"/>
  </cols>
  <sheetData>
    <row r="1" spans="1:14">
      <c r="A1" s="107" t="s">
        <v>227</v>
      </c>
      <c r="I1" s="135" t="s">
        <v>243</v>
      </c>
    </row>
    <row r="2" spans="1:14" ht="19.5">
      <c r="A2" s="108" t="s">
        <v>208</v>
      </c>
    </row>
    <row r="3" spans="1:14" ht="19.5">
      <c r="D3" s="109"/>
      <c r="E3" s="110" t="s">
        <v>101</v>
      </c>
      <c r="F3" s="488">
        <f>基本情報!E8</f>
        <v>0</v>
      </c>
      <c r="G3" s="489"/>
      <c r="H3" s="489"/>
      <c r="I3" s="109"/>
    </row>
    <row r="4" spans="1:14" ht="8.4499999999999993" customHeight="1"/>
    <row r="5" spans="1:14">
      <c r="A5" s="490" t="s">
        <v>209</v>
      </c>
      <c r="B5" s="491"/>
      <c r="C5" s="491"/>
      <c r="D5" s="492"/>
      <c r="E5" s="493" t="s">
        <v>210</v>
      </c>
      <c r="F5" s="493"/>
    </row>
    <row r="6" spans="1:14">
      <c r="A6" s="112" t="s">
        <v>211</v>
      </c>
      <c r="B6" s="485" t="s">
        <v>61</v>
      </c>
      <c r="C6" s="486"/>
      <c r="D6" s="486"/>
      <c r="E6" s="487">
        <f>SUMIF(A:A,A6,G:G)</f>
        <v>0</v>
      </c>
      <c r="F6" s="487"/>
      <c r="J6" s="169">
        <f t="shared" ref="J6:J9" si="0">SUMIF(A:A,A6,N:N)</f>
        <v>0</v>
      </c>
      <c r="L6" s="107" t="s">
        <v>274</v>
      </c>
      <c r="M6" s="169">
        <v>905000</v>
      </c>
      <c r="N6" s="107" t="s">
        <v>275</v>
      </c>
    </row>
    <row r="7" spans="1:14">
      <c r="A7" s="112" t="s">
        <v>228</v>
      </c>
      <c r="B7" s="485" t="s">
        <v>63</v>
      </c>
      <c r="C7" s="486"/>
      <c r="D7" s="486"/>
      <c r="E7" s="487">
        <f>SUMIF(A:A,A7,G:G)</f>
        <v>0</v>
      </c>
      <c r="F7" s="487"/>
      <c r="J7" s="169">
        <f t="shared" si="0"/>
        <v>0</v>
      </c>
      <c r="L7" s="107" t="s">
        <v>276</v>
      </c>
      <c r="M7" s="169">
        <v>205000</v>
      </c>
      <c r="N7" s="126" t="s">
        <v>277</v>
      </c>
    </row>
    <row r="8" spans="1:14">
      <c r="A8" s="112" t="s">
        <v>212</v>
      </c>
      <c r="B8" s="485" t="s">
        <v>213</v>
      </c>
      <c r="C8" s="486"/>
      <c r="D8" s="486"/>
      <c r="E8" s="487">
        <f>SUMIF(A:A,A8,G:G)</f>
        <v>0</v>
      </c>
      <c r="F8" s="487"/>
      <c r="J8" s="169">
        <f t="shared" si="0"/>
        <v>0</v>
      </c>
      <c r="L8" s="107" t="s">
        <v>212</v>
      </c>
      <c r="M8" s="169">
        <v>51400</v>
      </c>
      <c r="N8" s="126" t="s">
        <v>277</v>
      </c>
    </row>
    <row r="9" spans="1:14" ht="19.5">
      <c r="A9" s="112" t="s">
        <v>214</v>
      </c>
      <c r="B9" s="485" t="s">
        <v>261</v>
      </c>
      <c r="C9" s="486"/>
      <c r="D9" s="486"/>
      <c r="E9" s="487">
        <f>SUMIF(A:A,A9,G:G)</f>
        <v>0</v>
      </c>
      <c r="F9" s="487"/>
      <c r="G9" s="113" t="s">
        <v>215</v>
      </c>
      <c r="H9" s="163">
        <f>SUM(G:G)-G14</f>
        <v>0</v>
      </c>
      <c r="I9" s="114" t="s">
        <v>18</v>
      </c>
      <c r="J9" s="169">
        <f t="shared" si="0"/>
        <v>0</v>
      </c>
      <c r="L9" s="107" t="s">
        <v>214</v>
      </c>
      <c r="M9" s="107" t="s">
        <v>278</v>
      </c>
    </row>
    <row r="10" spans="1:14" ht="26.45" customHeight="1">
      <c r="A10" s="176" t="s">
        <v>292</v>
      </c>
    </row>
    <row r="11" spans="1:14">
      <c r="A11" s="115" t="s">
        <v>216</v>
      </c>
    </row>
    <row r="12" spans="1:14" ht="19.5">
      <c r="A12" s="116" t="s">
        <v>217</v>
      </c>
      <c r="B12" s="116" t="s">
        <v>245</v>
      </c>
      <c r="C12" s="117" t="s">
        <v>218</v>
      </c>
      <c r="D12" s="117" t="s">
        <v>219</v>
      </c>
      <c r="E12" s="116" t="s">
        <v>220</v>
      </c>
      <c r="F12" s="116" t="s">
        <v>221</v>
      </c>
      <c r="G12" s="116" t="s">
        <v>222</v>
      </c>
      <c r="H12" s="117" t="s">
        <v>56</v>
      </c>
      <c r="I12" s="117" t="s">
        <v>57</v>
      </c>
    </row>
    <row r="13" spans="1:14" ht="19.5">
      <c r="A13" s="118"/>
      <c r="B13" s="118"/>
      <c r="C13" s="119"/>
      <c r="D13" s="119"/>
      <c r="E13" s="120" t="s">
        <v>58</v>
      </c>
      <c r="F13" s="121" t="s">
        <v>223</v>
      </c>
      <c r="G13" s="120" t="s">
        <v>58</v>
      </c>
      <c r="H13" s="119"/>
      <c r="I13" s="136" t="s">
        <v>244</v>
      </c>
    </row>
    <row r="14" spans="1:14" ht="37.5">
      <c r="A14" s="122" t="s">
        <v>224</v>
      </c>
      <c r="B14" s="123" t="s">
        <v>229</v>
      </c>
      <c r="C14" s="123" t="s">
        <v>225</v>
      </c>
      <c r="D14" s="123" t="s">
        <v>230</v>
      </c>
      <c r="E14" s="124">
        <v>64800</v>
      </c>
      <c r="F14" s="124">
        <v>1</v>
      </c>
      <c r="G14" s="124">
        <f>E14*F14</f>
        <v>64800</v>
      </c>
      <c r="H14" s="125" t="s">
        <v>231</v>
      </c>
      <c r="I14" s="125" t="s">
        <v>293</v>
      </c>
    </row>
    <row r="16" spans="1:14">
      <c r="A16" s="126" t="s">
        <v>226</v>
      </c>
    </row>
    <row r="17" spans="1:14" ht="19.5">
      <c r="A17" s="116" t="s">
        <v>217</v>
      </c>
      <c r="B17" s="116" t="s">
        <v>245</v>
      </c>
      <c r="C17" s="117" t="s">
        <v>218</v>
      </c>
      <c r="D17" s="117" t="s">
        <v>219</v>
      </c>
      <c r="E17" s="116" t="s">
        <v>220</v>
      </c>
      <c r="F17" s="116" t="s">
        <v>221</v>
      </c>
      <c r="G17" s="116" t="s">
        <v>222</v>
      </c>
      <c r="H17" s="117" t="s">
        <v>56</v>
      </c>
      <c r="I17" s="117" t="s">
        <v>57</v>
      </c>
    </row>
    <row r="18" spans="1:14" ht="19.5">
      <c r="A18" s="118"/>
      <c r="B18" s="118"/>
      <c r="C18" s="119"/>
      <c r="D18" s="119"/>
      <c r="E18" s="120" t="s">
        <v>58</v>
      </c>
      <c r="F18" s="121" t="s">
        <v>223</v>
      </c>
      <c r="G18" s="120" t="s">
        <v>58</v>
      </c>
      <c r="H18" s="119"/>
      <c r="I18" s="136" t="s">
        <v>244</v>
      </c>
      <c r="M18" s="107" t="s">
        <v>279</v>
      </c>
      <c r="N18" s="107" t="s">
        <v>280</v>
      </c>
    </row>
    <row r="19" spans="1:14" s="127" customFormat="1">
      <c r="A19" s="182"/>
      <c r="B19" s="183"/>
      <c r="C19" s="183"/>
      <c r="D19" s="183"/>
      <c r="E19" s="184"/>
      <c r="F19" s="184"/>
      <c r="G19" s="162">
        <f>E19*F19</f>
        <v>0</v>
      </c>
      <c r="H19" s="185"/>
      <c r="I19" s="185"/>
      <c r="M19" s="170" t="e">
        <f>IF(OR(E19&lt;=VLOOKUP(A19,$L$6:$N$9,2,FALSE),VLOOKUP(A19,$L$6:$N$9,3,FALSE)&lt;&gt;"／台"),E19,VLOOKUP(A19,$L$6:$N$9,2,FALSE))</f>
        <v>#N/A</v>
      </c>
      <c r="N19" s="170" t="e">
        <f t="shared" ref="N19:N82" si="1">M19*F19</f>
        <v>#N/A</v>
      </c>
    </row>
    <row r="20" spans="1:14" s="127" customFormat="1">
      <c r="A20" s="182"/>
      <c r="B20" s="183"/>
      <c r="C20" s="183"/>
      <c r="D20" s="183"/>
      <c r="E20" s="184"/>
      <c r="F20" s="184"/>
      <c r="G20" s="162">
        <f t="shared" ref="G20:G133" si="2">E20*F20</f>
        <v>0</v>
      </c>
      <c r="H20" s="185"/>
      <c r="I20" s="185"/>
      <c r="M20" s="170" t="e">
        <f t="shared" ref="M20:M83" si="3">IF(OR(E20&lt;=VLOOKUP(A20,$L$6:$N$9,2,FALSE),VLOOKUP(A20,$L$6:$N$9,3,FALSE)&lt;&gt;"／台"),E20,VLOOKUP(A20,$L$6:$N$9,2,FALSE))</f>
        <v>#N/A</v>
      </c>
      <c r="N20" s="170" t="e">
        <f t="shared" si="1"/>
        <v>#N/A</v>
      </c>
    </row>
    <row r="21" spans="1:14" s="127" customFormat="1">
      <c r="A21" s="182"/>
      <c r="B21" s="183"/>
      <c r="C21" s="183"/>
      <c r="D21" s="183"/>
      <c r="E21" s="184"/>
      <c r="F21" s="184"/>
      <c r="G21" s="162">
        <f t="shared" si="2"/>
        <v>0</v>
      </c>
      <c r="H21" s="185"/>
      <c r="I21" s="185"/>
      <c r="M21" s="170" t="e">
        <f t="shared" si="3"/>
        <v>#N/A</v>
      </c>
      <c r="N21" s="170" t="e">
        <f t="shared" si="1"/>
        <v>#N/A</v>
      </c>
    </row>
    <row r="22" spans="1:14" s="127" customFormat="1">
      <c r="A22" s="182"/>
      <c r="B22" s="183"/>
      <c r="C22" s="183"/>
      <c r="D22" s="183"/>
      <c r="E22" s="184"/>
      <c r="F22" s="184"/>
      <c r="G22" s="162">
        <f t="shared" si="2"/>
        <v>0</v>
      </c>
      <c r="H22" s="185"/>
      <c r="I22" s="185"/>
      <c r="M22" s="170" t="e">
        <f t="shared" si="3"/>
        <v>#N/A</v>
      </c>
      <c r="N22" s="170" t="e">
        <f t="shared" si="1"/>
        <v>#N/A</v>
      </c>
    </row>
    <row r="23" spans="1:14" s="127" customFormat="1">
      <c r="A23" s="182"/>
      <c r="B23" s="183"/>
      <c r="C23" s="183"/>
      <c r="D23" s="183"/>
      <c r="E23" s="184"/>
      <c r="F23" s="184"/>
      <c r="G23" s="162">
        <f t="shared" si="2"/>
        <v>0</v>
      </c>
      <c r="H23" s="185"/>
      <c r="I23" s="185"/>
      <c r="M23" s="170" t="e">
        <f t="shared" si="3"/>
        <v>#N/A</v>
      </c>
      <c r="N23" s="170" t="e">
        <f t="shared" si="1"/>
        <v>#N/A</v>
      </c>
    </row>
    <row r="24" spans="1:14" s="127" customFormat="1">
      <c r="A24" s="182"/>
      <c r="B24" s="183"/>
      <c r="C24" s="183"/>
      <c r="D24" s="183"/>
      <c r="E24" s="184"/>
      <c r="F24" s="184"/>
      <c r="G24" s="162">
        <f t="shared" si="2"/>
        <v>0</v>
      </c>
      <c r="H24" s="185"/>
      <c r="I24" s="185"/>
      <c r="M24" s="170" t="e">
        <f t="shared" si="3"/>
        <v>#N/A</v>
      </c>
      <c r="N24" s="170" t="e">
        <f t="shared" si="1"/>
        <v>#N/A</v>
      </c>
    </row>
    <row r="25" spans="1:14" s="127" customFormat="1">
      <c r="A25" s="182"/>
      <c r="B25" s="183"/>
      <c r="C25" s="183"/>
      <c r="D25" s="183"/>
      <c r="E25" s="184"/>
      <c r="F25" s="184"/>
      <c r="G25" s="162">
        <f t="shared" si="2"/>
        <v>0</v>
      </c>
      <c r="H25" s="185"/>
      <c r="I25" s="185"/>
      <c r="M25" s="170" t="e">
        <f t="shared" si="3"/>
        <v>#N/A</v>
      </c>
      <c r="N25" s="170" t="e">
        <f t="shared" si="1"/>
        <v>#N/A</v>
      </c>
    </row>
    <row r="26" spans="1:14" s="127" customFormat="1">
      <c r="A26" s="182"/>
      <c r="B26" s="183"/>
      <c r="C26" s="183"/>
      <c r="D26" s="183"/>
      <c r="E26" s="184"/>
      <c r="F26" s="184"/>
      <c r="G26" s="162">
        <f t="shared" si="2"/>
        <v>0</v>
      </c>
      <c r="H26" s="185"/>
      <c r="I26" s="185"/>
      <c r="M26" s="170" t="e">
        <f t="shared" si="3"/>
        <v>#N/A</v>
      </c>
      <c r="N26" s="170" t="e">
        <f t="shared" si="1"/>
        <v>#N/A</v>
      </c>
    </row>
    <row r="27" spans="1:14" s="127" customFormat="1">
      <c r="A27" s="182"/>
      <c r="B27" s="183"/>
      <c r="C27" s="183"/>
      <c r="D27" s="183"/>
      <c r="E27" s="184"/>
      <c r="F27" s="184"/>
      <c r="G27" s="162">
        <f t="shared" si="2"/>
        <v>0</v>
      </c>
      <c r="H27" s="185"/>
      <c r="I27" s="185"/>
      <c r="M27" s="170" t="e">
        <f t="shared" si="3"/>
        <v>#N/A</v>
      </c>
      <c r="N27" s="170" t="e">
        <f t="shared" si="1"/>
        <v>#N/A</v>
      </c>
    </row>
    <row r="28" spans="1:14" s="127" customFormat="1">
      <c r="A28" s="182"/>
      <c r="B28" s="183"/>
      <c r="C28" s="183"/>
      <c r="D28" s="183"/>
      <c r="E28" s="184"/>
      <c r="F28" s="184"/>
      <c r="G28" s="162">
        <f t="shared" si="2"/>
        <v>0</v>
      </c>
      <c r="H28" s="185"/>
      <c r="I28" s="185"/>
      <c r="M28" s="170" t="e">
        <f t="shared" si="3"/>
        <v>#N/A</v>
      </c>
      <c r="N28" s="170" t="e">
        <f t="shared" si="1"/>
        <v>#N/A</v>
      </c>
    </row>
    <row r="29" spans="1:14" s="127" customFormat="1">
      <c r="A29" s="182"/>
      <c r="B29" s="183"/>
      <c r="C29" s="183"/>
      <c r="D29" s="183"/>
      <c r="E29" s="184"/>
      <c r="F29" s="184"/>
      <c r="G29" s="162">
        <f t="shared" si="2"/>
        <v>0</v>
      </c>
      <c r="H29" s="185"/>
      <c r="I29" s="185"/>
      <c r="M29" s="170" t="e">
        <f t="shared" si="3"/>
        <v>#N/A</v>
      </c>
      <c r="N29" s="170" t="e">
        <f t="shared" si="1"/>
        <v>#N/A</v>
      </c>
    </row>
    <row r="30" spans="1:14" s="127" customFormat="1">
      <c r="A30" s="182"/>
      <c r="B30" s="183"/>
      <c r="C30" s="183"/>
      <c r="D30" s="183"/>
      <c r="E30" s="184"/>
      <c r="F30" s="184"/>
      <c r="G30" s="162">
        <f t="shared" si="2"/>
        <v>0</v>
      </c>
      <c r="H30" s="185"/>
      <c r="I30" s="185"/>
      <c r="M30" s="170" t="e">
        <f t="shared" si="3"/>
        <v>#N/A</v>
      </c>
      <c r="N30" s="170" t="e">
        <f t="shared" si="1"/>
        <v>#N/A</v>
      </c>
    </row>
    <row r="31" spans="1:14" s="127" customFormat="1">
      <c r="A31" s="182"/>
      <c r="B31" s="183"/>
      <c r="C31" s="183"/>
      <c r="D31" s="183"/>
      <c r="E31" s="184"/>
      <c r="F31" s="184"/>
      <c r="G31" s="162">
        <f t="shared" si="2"/>
        <v>0</v>
      </c>
      <c r="H31" s="185"/>
      <c r="I31" s="185"/>
      <c r="M31" s="170" t="e">
        <f t="shared" si="3"/>
        <v>#N/A</v>
      </c>
      <c r="N31" s="170" t="e">
        <f t="shared" si="1"/>
        <v>#N/A</v>
      </c>
    </row>
    <row r="32" spans="1:14" s="127" customFormat="1">
      <c r="A32" s="182"/>
      <c r="B32" s="183"/>
      <c r="C32" s="183"/>
      <c r="D32" s="183"/>
      <c r="E32" s="184"/>
      <c r="F32" s="184"/>
      <c r="G32" s="162">
        <f t="shared" si="2"/>
        <v>0</v>
      </c>
      <c r="H32" s="185"/>
      <c r="I32" s="185"/>
      <c r="M32" s="170" t="e">
        <f t="shared" si="3"/>
        <v>#N/A</v>
      </c>
      <c r="N32" s="170" t="e">
        <f t="shared" si="1"/>
        <v>#N/A</v>
      </c>
    </row>
    <row r="33" spans="1:14" s="127" customFormat="1">
      <c r="A33" s="182"/>
      <c r="B33" s="183"/>
      <c r="C33" s="183"/>
      <c r="D33" s="183"/>
      <c r="E33" s="184"/>
      <c r="F33" s="184"/>
      <c r="G33" s="162">
        <f t="shared" si="2"/>
        <v>0</v>
      </c>
      <c r="H33" s="185"/>
      <c r="I33" s="185"/>
      <c r="M33" s="170" t="e">
        <f t="shared" si="3"/>
        <v>#N/A</v>
      </c>
      <c r="N33" s="170" t="e">
        <f t="shared" si="1"/>
        <v>#N/A</v>
      </c>
    </row>
    <row r="34" spans="1:14" s="127" customFormat="1">
      <c r="A34" s="182"/>
      <c r="B34" s="183"/>
      <c r="C34" s="183"/>
      <c r="D34" s="183"/>
      <c r="E34" s="184"/>
      <c r="F34" s="184"/>
      <c r="G34" s="162">
        <f t="shared" si="2"/>
        <v>0</v>
      </c>
      <c r="H34" s="185"/>
      <c r="I34" s="185"/>
      <c r="M34" s="170" t="e">
        <f t="shared" si="3"/>
        <v>#N/A</v>
      </c>
      <c r="N34" s="170" t="e">
        <f t="shared" si="1"/>
        <v>#N/A</v>
      </c>
    </row>
    <row r="35" spans="1:14" s="127" customFormat="1">
      <c r="A35" s="182"/>
      <c r="B35" s="183"/>
      <c r="C35" s="183"/>
      <c r="D35" s="183"/>
      <c r="E35" s="184"/>
      <c r="F35" s="184"/>
      <c r="G35" s="162">
        <f t="shared" si="2"/>
        <v>0</v>
      </c>
      <c r="H35" s="185"/>
      <c r="I35" s="185"/>
      <c r="M35" s="170" t="e">
        <f t="shared" si="3"/>
        <v>#N/A</v>
      </c>
      <c r="N35" s="170" t="e">
        <f t="shared" si="1"/>
        <v>#N/A</v>
      </c>
    </row>
    <row r="36" spans="1:14" s="127" customFormat="1">
      <c r="A36" s="182"/>
      <c r="B36" s="183"/>
      <c r="C36" s="183"/>
      <c r="D36" s="183"/>
      <c r="E36" s="184"/>
      <c r="F36" s="184"/>
      <c r="G36" s="162">
        <f t="shared" si="2"/>
        <v>0</v>
      </c>
      <c r="H36" s="185"/>
      <c r="I36" s="185"/>
      <c r="M36" s="170" t="e">
        <f t="shared" si="3"/>
        <v>#N/A</v>
      </c>
      <c r="N36" s="170" t="e">
        <f t="shared" si="1"/>
        <v>#N/A</v>
      </c>
    </row>
    <row r="37" spans="1:14" s="127" customFormat="1">
      <c r="A37" s="182"/>
      <c r="B37" s="183"/>
      <c r="C37" s="183"/>
      <c r="D37" s="183"/>
      <c r="E37" s="184"/>
      <c r="F37" s="184"/>
      <c r="G37" s="162">
        <f t="shared" si="2"/>
        <v>0</v>
      </c>
      <c r="H37" s="185"/>
      <c r="I37" s="185"/>
      <c r="M37" s="170" t="e">
        <f t="shared" si="3"/>
        <v>#N/A</v>
      </c>
      <c r="N37" s="170" t="e">
        <f t="shared" si="1"/>
        <v>#N/A</v>
      </c>
    </row>
    <row r="38" spans="1:14" s="127" customFormat="1">
      <c r="A38" s="182"/>
      <c r="B38" s="183"/>
      <c r="C38" s="183"/>
      <c r="D38" s="183"/>
      <c r="E38" s="184"/>
      <c r="F38" s="184"/>
      <c r="G38" s="162">
        <f t="shared" si="2"/>
        <v>0</v>
      </c>
      <c r="H38" s="185"/>
      <c r="I38" s="185"/>
      <c r="M38" s="170" t="e">
        <f t="shared" si="3"/>
        <v>#N/A</v>
      </c>
      <c r="N38" s="170" t="e">
        <f t="shared" si="1"/>
        <v>#N/A</v>
      </c>
    </row>
    <row r="39" spans="1:14" s="127" customFormat="1">
      <c r="A39" s="182"/>
      <c r="B39" s="183"/>
      <c r="C39" s="183"/>
      <c r="D39" s="183"/>
      <c r="E39" s="184"/>
      <c r="F39" s="184"/>
      <c r="G39" s="162">
        <f t="shared" si="2"/>
        <v>0</v>
      </c>
      <c r="H39" s="185"/>
      <c r="I39" s="185"/>
      <c r="M39" s="170" t="e">
        <f t="shared" si="3"/>
        <v>#N/A</v>
      </c>
      <c r="N39" s="170" t="e">
        <f t="shared" si="1"/>
        <v>#N/A</v>
      </c>
    </row>
    <row r="40" spans="1:14" s="127" customFormat="1">
      <c r="A40" s="182"/>
      <c r="B40" s="183"/>
      <c r="C40" s="183"/>
      <c r="D40" s="183"/>
      <c r="E40" s="184"/>
      <c r="F40" s="184"/>
      <c r="G40" s="162">
        <f t="shared" si="2"/>
        <v>0</v>
      </c>
      <c r="H40" s="185"/>
      <c r="I40" s="185"/>
      <c r="M40" s="170" t="e">
        <f t="shared" si="3"/>
        <v>#N/A</v>
      </c>
      <c r="N40" s="170" t="e">
        <f t="shared" si="1"/>
        <v>#N/A</v>
      </c>
    </row>
    <row r="41" spans="1:14" s="127" customFormat="1">
      <c r="A41" s="182"/>
      <c r="B41" s="183"/>
      <c r="C41" s="183"/>
      <c r="D41" s="183"/>
      <c r="E41" s="184"/>
      <c r="F41" s="184"/>
      <c r="G41" s="162">
        <f t="shared" si="2"/>
        <v>0</v>
      </c>
      <c r="H41" s="185"/>
      <c r="I41" s="185"/>
      <c r="M41" s="170" t="e">
        <f t="shared" si="3"/>
        <v>#N/A</v>
      </c>
      <c r="N41" s="170" t="e">
        <f t="shared" si="1"/>
        <v>#N/A</v>
      </c>
    </row>
    <row r="42" spans="1:14" s="127" customFormat="1">
      <c r="A42" s="182"/>
      <c r="B42" s="183"/>
      <c r="C42" s="183"/>
      <c r="D42" s="183"/>
      <c r="E42" s="184"/>
      <c r="F42" s="184"/>
      <c r="G42" s="162">
        <f t="shared" si="2"/>
        <v>0</v>
      </c>
      <c r="H42" s="185"/>
      <c r="I42" s="185"/>
      <c r="M42" s="170" t="e">
        <f t="shared" si="3"/>
        <v>#N/A</v>
      </c>
      <c r="N42" s="170" t="e">
        <f t="shared" si="1"/>
        <v>#N/A</v>
      </c>
    </row>
    <row r="43" spans="1:14" s="127" customFormat="1">
      <c r="A43" s="182"/>
      <c r="B43" s="183"/>
      <c r="C43" s="183"/>
      <c r="D43" s="183"/>
      <c r="E43" s="184"/>
      <c r="F43" s="184"/>
      <c r="G43" s="162">
        <f t="shared" si="2"/>
        <v>0</v>
      </c>
      <c r="H43" s="185"/>
      <c r="I43" s="185"/>
      <c r="M43" s="170" t="e">
        <f t="shared" si="3"/>
        <v>#N/A</v>
      </c>
      <c r="N43" s="170" t="e">
        <f t="shared" si="1"/>
        <v>#N/A</v>
      </c>
    </row>
    <row r="44" spans="1:14" s="127" customFormat="1">
      <c r="A44" s="182"/>
      <c r="B44" s="183"/>
      <c r="C44" s="183"/>
      <c r="D44" s="183"/>
      <c r="E44" s="184"/>
      <c r="F44" s="184"/>
      <c r="G44" s="162">
        <f t="shared" si="2"/>
        <v>0</v>
      </c>
      <c r="H44" s="185"/>
      <c r="I44" s="185"/>
      <c r="M44" s="170" t="e">
        <f t="shared" si="3"/>
        <v>#N/A</v>
      </c>
      <c r="N44" s="170" t="e">
        <f t="shared" si="1"/>
        <v>#N/A</v>
      </c>
    </row>
    <row r="45" spans="1:14" s="127" customFormat="1">
      <c r="A45" s="182"/>
      <c r="B45" s="183"/>
      <c r="C45" s="183"/>
      <c r="D45" s="183"/>
      <c r="E45" s="184"/>
      <c r="F45" s="184"/>
      <c r="G45" s="162">
        <f t="shared" si="2"/>
        <v>0</v>
      </c>
      <c r="H45" s="185"/>
      <c r="I45" s="185"/>
      <c r="M45" s="170" t="e">
        <f t="shared" si="3"/>
        <v>#N/A</v>
      </c>
      <c r="N45" s="170" t="e">
        <f t="shared" si="1"/>
        <v>#N/A</v>
      </c>
    </row>
    <row r="46" spans="1:14" s="127" customFormat="1">
      <c r="A46" s="182"/>
      <c r="B46" s="183"/>
      <c r="C46" s="183"/>
      <c r="D46" s="183"/>
      <c r="E46" s="184"/>
      <c r="F46" s="184"/>
      <c r="G46" s="162">
        <f t="shared" si="2"/>
        <v>0</v>
      </c>
      <c r="H46" s="185"/>
      <c r="I46" s="185"/>
      <c r="M46" s="170" t="e">
        <f t="shared" si="3"/>
        <v>#N/A</v>
      </c>
      <c r="N46" s="170" t="e">
        <f t="shared" si="1"/>
        <v>#N/A</v>
      </c>
    </row>
    <row r="47" spans="1:14" s="127" customFormat="1">
      <c r="A47" s="182"/>
      <c r="B47" s="183"/>
      <c r="C47" s="183"/>
      <c r="D47" s="183"/>
      <c r="E47" s="184"/>
      <c r="F47" s="184"/>
      <c r="G47" s="162">
        <f t="shared" ref="G47:G110" si="4">E47*F47</f>
        <v>0</v>
      </c>
      <c r="H47" s="185"/>
      <c r="I47" s="185"/>
      <c r="M47" s="170" t="e">
        <f t="shared" si="3"/>
        <v>#N/A</v>
      </c>
      <c r="N47" s="170" t="e">
        <f t="shared" si="1"/>
        <v>#N/A</v>
      </c>
    </row>
    <row r="48" spans="1:14" s="127" customFormat="1">
      <c r="A48" s="182"/>
      <c r="B48" s="183"/>
      <c r="C48" s="183"/>
      <c r="D48" s="183"/>
      <c r="E48" s="184"/>
      <c r="F48" s="184"/>
      <c r="G48" s="162">
        <f t="shared" si="4"/>
        <v>0</v>
      </c>
      <c r="H48" s="185"/>
      <c r="I48" s="185"/>
      <c r="M48" s="170" t="e">
        <f t="shared" si="3"/>
        <v>#N/A</v>
      </c>
      <c r="N48" s="170" t="e">
        <f t="shared" si="1"/>
        <v>#N/A</v>
      </c>
    </row>
    <row r="49" spans="1:14" s="127" customFormat="1">
      <c r="A49" s="182"/>
      <c r="B49" s="183"/>
      <c r="C49" s="183"/>
      <c r="D49" s="183"/>
      <c r="E49" s="184"/>
      <c r="F49" s="184"/>
      <c r="G49" s="162">
        <f t="shared" si="4"/>
        <v>0</v>
      </c>
      <c r="H49" s="185"/>
      <c r="I49" s="185"/>
      <c r="M49" s="170" t="e">
        <f t="shared" si="3"/>
        <v>#N/A</v>
      </c>
      <c r="N49" s="170" t="e">
        <f t="shared" si="1"/>
        <v>#N/A</v>
      </c>
    </row>
    <row r="50" spans="1:14" s="127" customFormat="1">
      <c r="A50" s="182"/>
      <c r="B50" s="183"/>
      <c r="C50" s="183"/>
      <c r="D50" s="183"/>
      <c r="E50" s="184"/>
      <c r="F50" s="184"/>
      <c r="G50" s="162">
        <f t="shared" si="4"/>
        <v>0</v>
      </c>
      <c r="H50" s="185"/>
      <c r="I50" s="185"/>
      <c r="M50" s="170" t="e">
        <f t="shared" si="3"/>
        <v>#N/A</v>
      </c>
      <c r="N50" s="170" t="e">
        <f t="shared" si="1"/>
        <v>#N/A</v>
      </c>
    </row>
    <row r="51" spans="1:14" s="127" customFormat="1">
      <c r="A51" s="182"/>
      <c r="B51" s="183"/>
      <c r="C51" s="183"/>
      <c r="D51" s="183"/>
      <c r="E51" s="184"/>
      <c r="F51" s="184"/>
      <c r="G51" s="162">
        <f t="shared" si="4"/>
        <v>0</v>
      </c>
      <c r="H51" s="185"/>
      <c r="I51" s="185"/>
      <c r="M51" s="170" t="e">
        <f t="shared" si="3"/>
        <v>#N/A</v>
      </c>
      <c r="N51" s="170" t="e">
        <f t="shared" si="1"/>
        <v>#N/A</v>
      </c>
    </row>
    <row r="52" spans="1:14" s="127" customFormat="1">
      <c r="A52" s="182"/>
      <c r="B52" s="183"/>
      <c r="C52" s="183"/>
      <c r="D52" s="183"/>
      <c r="E52" s="184"/>
      <c r="F52" s="184"/>
      <c r="G52" s="162">
        <f t="shared" si="4"/>
        <v>0</v>
      </c>
      <c r="H52" s="185"/>
      <c r="I52" s="185"/>
      <c r="M52" s="170" t="e">
        <f t="shared" si="3"/>
        <v>#N/A</v>
      </c>
      <c r="N52" s="170" t="e">
        <f t="shared" si="1"/>
        <v>#N/A</v>
      </c>
    </row>
    <row r="53" spans="1:14" s="127" customFormat="1">
      <c r="A53" s="182"/>
      <c r="B53" s="183"/>
      <c r="C53" s="183"/>
      <c r="D53" s="183"/>
      <c r="E53" s="184"/>
      <c r="F53" s="184"/>
      <c r="G53" s="162">
        <f t="shared" si="4"/>
        <v>0</v>
      </c>
      <c r="H53" s="185"/>
      <c r="I53" s="185"/>
      <c r="M53" s="170" t="e">
        <f t="shared" si="3"/>
        <v>#N/A</v>
      </c>
      <c r="N53" s="170" t="e">
        <f t="shared" si="1"/>
        <v>#N/A</v>
      </c>
    </row>
    <row r="54" spans="1:14" s="127" customFormat="1">
      <c r="A54" s="182"/>
      <c r="B54" s="183"/>
      <c r="C54" s="183"/>
      <c r="D54" s="183"/>
      <c r="E54" s="184"/>
      <c r="F54" s="184"/>
      <c r="G54" s="162">
        <f t="shared" si="4"/>
        <v>0</v>
      </c>
      <c r="H54" s="185"/>
      <c r="I54" s="185"/>
      <c r="M54" s="170" t="e">
        <f t="shared" si="3"/>
        <v>#N/A</v>
      </c>
      <c r="N54" s="170" t="e">
        <f t="shared" si="1"/>
        <v>#N/A</v>
      </c>
    </row>
    <row r="55" spans="1:14" s="127" customFormat="1">
      <c r="A55" s="182"/>
      <c r="B55" s="183"/>
      <c r="C55" s="183"/>
      <c r="D55" s="183"/>
      <c r="E55" s="184"/>
      <c r="F55" s="184"/>
      <c r="G55" s="162">
        <f t="shared" si="4"/>
        <v>0</v>
      </c>
      <c r="H55" s="185"/>
      <c r="I55" s="185"/>
      <c r="M55" s="170" t="e">
        <f t="shared" si="3"/>
        <v>#N/A</v>
      </c>
      <c r="N55" s="170" t="e">
        <f t="shared" si="1"/>
        <v>#N/A</v>
      </c>
    </row>
    <row r="56" spans="1:14" s="127" customFormat="1">
      <c r="A56" s="182"/>
      <c r="B56" s="183"/>
      <c r="C56" s="183"/>
      <c r="D56" s="183"/>
      <c r="E56" s="184"/>
      <c r="F56" s="184"/>
      <c r="G56" s="162">
        <f t="shared" si="4"/>
        <v>0</v>
      </c>
      <c r="H56" s="185"/>
      <c r="I56" s="185"/>
      <c r="M56" s="170" t="e">
        <f t="shared" si="3"/>
        <v>#N/A</v>
      </c>
      <c r="N56" s="170" t="e">
        <f t="shared" si="1"/>
        <v>#N/A</v>
      </c>
    </row>
    <row r="57" spans="1:14" s="127" customFormat="1">
      <c r="A57" s="182"/>
      <c r="B57" s="183"/>
      <c r="C57" s="183"/>
      <c r="D57" s="183"/>
      <c r="E57" s="184"/>
      <c r="F57" s="184"/>
      <c r="G57" s="162">
        <f t="shared" si="4"/>
        <v>0</v>
      </c>
      <c r="H57" s="185"/>
      <c r="I57" s="185"/>
      <c r="M57" s="170" t="e">
        <f t="shared" si="3"/>
        <v>#N/A</v>
      </c>
      <c r="N57" s="170" t="e">
        <f t="shared" si="1"/>
        <v>#N/A</v>
      </c>
    </row>
    <row r="58" spans="1:14" s="127" customFormat="1">
      <c r="A58" s="182"/>
      <c r="B58" s="183"/>
      <c r="C58" s="183"/>
      <c r="D58" s="183"/>
      <c r="E58" s="184"/>
      <c r="F58" s="184"/>
      <c r="G58" s="162">
        <f t="shared" si="4"/>
        <v>0</v>
      </c>
      <c r="H58" s="185"/>
      <c r="I58" s="185"/>
      <c r="M58" s="170" t="e">
        <f t="shared" si="3"/>
        <v>#N/A</v>
      </c>
      <c r="N58" s="170" t="e">
        <f t="shared" si="1"/>
        <v>#N/A</v>
      </c>
    </row>
    <row r="59" spans="1:14" s="127" customFormat="1">
      <c r="A59" s="182"/>
      <c r="B59" s="183"/>
      <c r="C59" s="183"/>
      <c r="D59" s="183"/>
      <c r="E59" s="184"/>
      <c r="F59" s="184"/>
      <c r="G59" s="162">
        <f t="shared" si="4"/>
        <v>0</v>
      </c>
      <c r="H59" s="185"/>
      <c r="I59" s="185"/>
      <c r="M59" s="170" t="e">
        <f t="shared" si="3"/>
        <v>#N/A</v>
      </c>
      <c r="N59" s="170" t="e">
        <f t="shared" si="1"/>
        <v>#N/A</v>
      </c>
    </row>
    <row r="60" spans="1:14" s="127" customFormat="1">
      <c r="A60" s="182"/>
      <c r="B60" s="183"/>
      <c r="C60" s="183"/>
      <c r="D60" s="183"/>
      <c r="E60" s="184"/>
      <c r="F60" s="184"/>
      <c r="G60" s="162">
        <f t="shared" si="4"/>
        <v>0</v>
      </c>
      <c r="H60" s="185"/>
      <c r="I60" s="185"/>
      <c r="M60" s="170" t="e">
        <f t="shared" si="3"/>
        <v>#N/A</v>
      </c>
      <c r="N60" s="170" t="e">
        <f t="shared" si="1"/>
        <v>#N/A</v>
      </c>
    </row>
    <row r="61" spans="1:14" s="127" customFormat="1">
      <c r="A61" s="182"/>
      <c r="B61" s="183"/>
      <c r="C61" s="183"/>
      <c r="D61" s="183"/>
      <c r="E61" s="184"/>
      <c r="F61" s="184"/>
      <c r="G61" s="162">
        <f t="shared" si="4"/>
        <v>0</v>
      </c>
      <c r="H61" s="185"/>
      <c r="I61" s="185"/>
      <c r="M61" s="170" t="e">
        <f t="shared" si="3"/>
        <v>#N/A</v>
      </c>
      <c r="N61" s="170" t="e">
        <f t="shared" si="1"/>
        <v>#N/A</v>
      </c>
    </row>
    <row r="62" spans="1:14" s="127" customFormat="1">
      <c r="A62" s="182"/>
      <c r="B62" s="183"/>
      <c r="C62" s="183"/>
      <c r="D62" s="183"/>
      <c r="E62" s="184"/>
      <c r="F62" s="184"/>
      <c r="G62" s="162">
        <f t="shared" si="4"/>
        <v>0</v>
      </c>
      <c r="H62" s="185"/>
      <c r="I62" s="185"/>
      <c r="M62" s="170" t="e">
        <f t="shared" si="3"/>
        <v>#N/A</v>
      </c>
      <c r="N62" s="170" t="e">
        <f t="shared" si="1"/>
        <v>#N/A</v>
      </c>
    </row>
    <row r="63" spans="1:14" s="127" customFormat="1">
      <c r="A63" s="182"/>
      <c r="B63" s="183"/>
      <c r="C63" s="183"/>
      <c r="D63" s="183"/>
      <c r="E63" s="184"/>
      <c r="F63" s="184"/>
      <c r="G63" s="162">
        <f t="shared" si="4"/>
        <v>0</v>
      </c>
      <c r="H63" s="185"/>
      <c r="I63" s="185"/>
      <c r="M63" s="170" t="e">
        <f t="shared" si="3"/>
        <v>#N/A</v>
      </c>
      <c r="N63" s="170" t="e">
        <f t="shared" si="1"/>
        <v>#N/A</v>
      </c>
    </row>
    <row r="64" spans="1:14" s="127" customFormat="1">
      <c r="A64" s="182"/>
      <c r="B64" s="183"/>
      <c r="C64" s="183"/>
      <c r="D64" s="183"/>
      <c r="E64" s="184"/>
      <c r="F64" s="184"/>
      <c r="G64" s="162">
        <f t="shared" si="4"/>
        <v>0</v>
      </c>
      <c r="H64" s="185"/>
      <c r="I64" s="185"/>
      <c r="M64" s="170" t="e">
        <f t="shared" si="3"/>
        <v>#N/A</v>
      </c>
      <c r="N64" s="170" t="e">
        <f t="shared" si="1"/>
        <v>#N/A</v>
      </c>
    </row>
    <row r="65" spans="1:14" s="127" customFormat="1">
      <c r="A65" s="182"/>
      <c r="B65" s="183"/>
      <c r="C65" s="183"/>
      <c r="D65" s="183"/>
      <c r="E65" s="184"/>
      <c r="F65" s="184"/>
      <c r="G65" s="162">
        <f t="shared" si="4"/>
        <v>0</v>
      </c>
      <c r="H65" s="185"/>
      <c r="I65" s="185"/>
      <c r="M65" s="170" t="e">
        <f t="shared" si="3"/>
        <v>#N/A</v>
      </c>
      <c r="N65" s="170" t="e">
        <f t="shared" si="1"/>
        <v>#N/A</v>
      </c>
    </row>
    <row r="66" spans="1:14" s="127" customFormat="1">
      <c r="A66" s="182"/>
      <c r="B66" s="183"/>
      <c r="C66" s="183"/>
      <c r="D66" s="183"/>
      <c r="E66" s="184"/>
      <c r="F66" s="184"/>
      <c r="G66" s="162">
        <f t="shared" si="4"/>
        <v>0</v>
      </c>
      <c r="H66" s="185"/>
      <c r="I66" s="185"/>
      <c r="M66" s="170" t="e">
        <f t="shared" si="3"/>
        <v>#N/A</v>
      </c>
      <c r="N66" s="170" t="e">
        <f t="shared" si="1"/>
        <v>#N/A</v>
      </c>
    </row>
    <row r="67" spans="1:14" s="127" customFormat="1">
      <c r="A67" s="182"/>
      <c r="B67" s="183"/>
      <c r="C67" s="183"/>
      <c r="D67" s="183"/>
      <c r="E67" s="184"/>
      <c r="F67" s="184"/>
      <c r="G67" s="162">
        <f t="shared" si="4"/>
        <v>0</v>
      </c>
      <c r="H67" s="185"/>
      <c r="I67" s="185"/>
      <c r="M67" s="170" t="e">
        <f t="shared" si="3"/>
        <v>#N/A</v>
      </c>
      <c r="N67" s="170" t="e">
        <f t="shared" si="1"/>
        <v>#N/A</v>
      </c>
    </row>
    <row r="68" spans="1:14" s="127" customFormat="1">
      <c r="A68" s="182"/>
      <c r="B68" s="183"/>
      <c r="C68" s="183"/>
      <c r="D68" s="183"/>
      <c r="E68" s="184"/>
      <c r="F68" s="184"/>
      <c r="G68" s="162">
        <f t="shared" si="4"/>
        <v>0</v>
      </c>
      <c r="H68" s="185"/>
      <c r="I68" s="185"/>
      <c r="M68" s="170" t="e">
        <f t="shared" si="3"/>
        <v>#N/A</v>
      </c>
      <c r="N68" s="170" t="e">
        <f t="shared" si="1"/>
        <v>#N/A</v>
      </c>
    </row>
    <row r="69" spans="1:14" s="127" customFormat="1">
      <c r="A69" s="182"/>
      <c r="B69" s="183"/>
      <c r="C69" s="183"/>
      <c r="D69" s="183"/>
      <c r="E69" s="184"/>
      <c r="F69" s="184"/>
      <c r="G69" s="162">
        <f t="shared" si="4"/>
        <v>0</v>
      </c>
      <c r="H69" s="185"/>
      <c r="I69" s="185"/>
      <c r="M69" s="170" t="e">
        <f t="shared" si="3"/>
        <v>#N/A</v>
      </c>
      <c r="N69" s="170" t="e">
        <f t="shared" si="1"/>
        <v>#N/A</v>
      </c>
    </row>
    <row r="70" spans="1:14" s="127" customFormat="1">
      <c r="A70" s="182"/>
      <c r="B70" s="183"/>
      <c r="C70" s="183"/>
      <c r="D70" s="183"/>
      <c r="E70" s="184"/>
      <c r="F70" s="184"/>
      <c r="G70" s="162">
        <f t="shared" si="4"/>
        <v>0</v>
      </c>
      <c r="H70" s="185"/>
      <c r="I70" s="185"/>
      <c r="M70" s="170" t="e">
        <f t="shared" si="3"/>
        <v>#N/A</v>
      </c>
      <c r="N70" s="170" t="e">
        <f t="shared" si="1"/>
        <v>#N/A</v>
      </c>
    </row>
    <row r="71" spans="1:14" s="127" customFormat="1">
      <c r="A71" s="182"/>
      <c r="B71" s="183"/>
      <c r="C71" s="183"/>
      <c r="D71" s="183"/>
      <c r="E71" s="184"/>
      <c r="F71" s="184"/>
      <c r="G71" s="162">
        <f t="shared" si="4"/>
        <v>0</v>
      </c>
      <c r="H71" s="185"/>
      <c r="I71" s="185"/>
      <c r="M71" s="170" t="e">
        <f t="shared" si="3"/>
        <v>#N/A</v>
      </c>
      <c r="N71" s="170" t="e">
        <f t="shared" si="1"/>
        <v>#N/A</v>
      </c>
    </row>
    <row r="72" spans="1:14" s="127" customFormat="1">
      <c r="A72" s="182"/>
      <c r="B72" s="183"/>
      <c r="C72" s="183"/>
      <c r="D72" s="183"/>
      <c r="E72" s="184"/>
      <c r="F72" s="184"/>
      <c r="G72" s="162">
        <f t="shared" si="4"/>
        <v>0</v>
      </c>
      <c r="H72" s="185"/>
      <c r="I72" s="185"/>
      <c r="M72" s="170" t="e">
        <f t="shared" si="3"/>
        <v>#N/A</v>
      </c>
      <c r="N72" s="170" t="e">
        <f t="shared" si="1"/>
        <v>#N/A</v>
      </c>
    </row>
    <row r="73" spans="1:14" s="127" customFormat="1">
      <c r="A73" s="182"/>
      <c r="B73" s="183"/>
      <c r="C73" s="183"/>
      <c r="D73" s="183"/>
      <c r="E73" s="184"/>
      <c r="F73" s="184"/>
      <c r="G73" s="162">
        <f t="shared" si="4"/>
        <v>0</v>
      </c>
      <c r="H73" s="185"/>
      <c r="I73" s="185"/>
      <c r="M73" s="170" t="e">
        <f t="shared" si="3"/>
        <v>#N/A</v>
      </c>
      <c r="N73" s="170" t="e">
        <f t="shared" si="1"/>
        <v>#N/A</v>
      </c>
    </row>
    <row r="74" spans="1:14" s="127" customFormat="1">
      <c r="A74" s="182"/>
      <c r="B74" s="183"/>
      <c r="C74" s="183"/>
      <c r="D74" s="183"/>
      <c r="E74" s="184"/>
      <c r="F74" s="184"/>
      <c r="G74" s="162">
        <f t="shared" si="4"/>
        <v>0</v>
      </c>
      <c r="H74" s="185"/>
      <c r="I74" s="185"/>
      <c r="M74" s="170" t="e">
        <f t="shared" si="3"/>
        <v>#N/A</v>
      </c>
      <c r="N74" s="170" t="e">
        <f t="shared" si="1"/>
        <v>#N/A</v>
      </c>
    </row>
    <row r="75" spans="1:14" s="127" customFormat="1">
      <c r="A75" s="182"/>
      <c r="B75" s="183"/>
      <c r="C75" s="183"/>
      <c r="D75" s="183"/>
      <c r="E75" s="184"/>
      <c r="F75" s="184"/>
      <c r="G75" s="162">
        <f t="shared" si="4"/>
        <v>0</v>
      </c>
      <c r="H75" s="185"/>
      <c r="I75" s="185"/>
      <c r="M75" s="170" t="e">
        <f t="shared" si="3"/>
        <v>#N/A</v>
      </c>
      <c r="N75" s="170" t="e">
        <f t="shared" si="1"/>
        <v>#N/A</v>
      </c>
    </row>
    <row r="76" spans="1:14" s="127" customFormat="1">
      <c r="A76" s="182"/>
      <c r="B76" s="183"/>
      <c r="C76" s="183"/>
      <c r="D76" s="183"/>
      <c r="E76" s="184"/>
      <c r="F76" s="184"/>
      <c r="G76" s="162">
        <f t="shared" si="4"/>
        <v>0</v>
      </c>
      <c r="H76" s="185"/>
      <c r="I76" s="185"/>
      <c r="M76" s="170" t="e">
        <f t="shared" si="3"/>
        <v>#N/A</v>
      </c>
      <c r="N76" s="170" t="e">
        <f t="shared" si="1"/>
        <v>#N/A</v>
      </c>
    </row>
    <row r="77" spans="1:14" s="127" customFormat="1">
      <c r="A77" s="182"/>
      <c r="B77" s="183"/>
      <c r="C77" s="183"/>
      <c r="D77" s="183"/>
      <c r="E77" s="184"/>
      <c r="F77" s="184"/>
      <c r="G77" s="162">
        <f t="shared" si="4"/>
        <v>0</v>
      </c>
      <c r="H77" s="185"/>
      <c r="I77" s="185"/>
      <c r="M77" s="170" t="e">
        <f t="shared" si="3"/>
        <v>#N/A</v>
      </c>
      <c r="N77" s="170" t="e">
        <f t="shared" si="1"/>
        <v>#N/A</v>
      </c>
    </row>
    <row r="78" spans="1:14" s="127" customFormat="1">
      <c r="A78" s="182"/>
      <c r="B78" s="183"/>
      <c r="C78" s="183"/>
      <c r="D78" s="183"/>
      <c r="E78" s="184"/>
      <c r="F78" s="184"/>
      <c r="G78" s="162">
        <f t="shared" si="4"/>
        <v>0</v>
      </c>
      <c r="H78" s="185"/>
      <c r="I78" s="185"/>
      <c r="M78" s="170" t="e">
        <f t="shared" si="3"/>
        <v>#N/A</v>
      </c>
      <c r="N78" s="170" t="e">
        <f t="shared" si="1"/>
        <v>#N/A</v>
      </c>
    </row>
    <row r="79" spans="1:14" s="127" customFormat="1">
      <c r="A79" s="182"/>
      <c r="B79" s="183"/>
      <c r="C79" s="183"/>
      <c r="D79" s="183"/>
      <c r="E79" s="184"/>
      <c r="F79" s="184"/>
      <c r="G79" s="162">
        <f t="shared" si="4"/>
        <v>0</v>
      </c>
      <c r="H79" s="185"/>
      <c r="I79" s="185"/>
      <c r="M79" s="170" t="e">
        <f t="shared" si="3"/>
        <v>#N/A</v>
      </c>
      <c r="N79" s="170" t="e">
        <f t="shared" si="1"/>
        <v>#N/A</v>
      </c>
    </row>
    <row r="80" spans="1:14" s="127" customFormat="1">
      <c r="A80" s="182"/>
      <c r="B80" s="183"/>
      <c r="C80" s="183"/>
      <c r="D80" s="183"/>
      <c r="E80" s="184"/>
      <c r="F80" s="184"/>
      <c r="G80" s="162">
        <f t="shared" si="4"/>
        <v>0</v>
      </c>
      <c r="H80" s="185"/>
      <c r="I80" s="185"/>
      <c r="M80" s="170" t="e">
        <f t="shared" si="3"/>
        <v>#N/A</v>
      </c>
      <c r="N80" s="170" t="e">
        <f t="shared" si="1"/>
        <v>#N/A</v>
      </c>
    </row>
    <row r="81" spans="1:14" s="127" customFormat="1">
      <c r="A81" s="182"/>
      <c r="B81" s="183"/>
      <c r="C81" s="183"/>
      <c r="D81" s="183"/>
      <c r="E81" s="184"/>
      <c r="F81" s="184"/>
      <c r="G81" s="162">
        <f t="shared" si="4"/>
        <v>0</v>
      </c>
      <c r="H81" s="185"/>
      <c r="I81" s="185"/>
      <c r="M81" s="170" t="e">
        <f t="shared" si="3"/>
        <v>#N/A</v>
      </c>
      <c r="N81" s="170" t="e">
        <f t="shared" si="1"/>
        <v>#N/A</v>
      </c>
    </row>
    <row r="82" spans="1:14" s="127" customFormat="1">
      <c r="A82" s="182"/>
      <c r="B82" s="183"/>
      <c r="C82" s="183"/>
      <c r="D82" s="183"/>
      <c r="E82" s="184"/>
      <c r="F82" s="184"/>
      <c r="G82" s="162">
        <f t="shared" si="4"/>
        <v>0</v>
      </c>
      <c r="H82" s="185"/>
      <c r="I82" s="185"/>
      <c r="M82" s="170" t="e">
        <f t="shared" si="3"/>
        <v>#N/A</v>
      </c>
      <c r="N82" s="170" t="e">
        <f t="shared" si="1"/>
        <v>#N/A</v>
      </c>
    </row>
    <row r="83" spans="1:14" s="127" customFormat="1">
      <c r="A83" s="182"/>
      <c r="B83" s="183"/>
      <c r="C83" s="183"/>
      <c r="D83" s="183"/>
      <c r="E83" s="184"/>
      <c r="F83" s="184"/>
      <c r="G83" s="162">
        <f t="shared" si="4"/>
        <v>0</v>
      </c>
      <c r="H83" s="185"/>
      <c r="I83" s="185"/>
      <c r="M83" s="170" t="e">
        <f t="shared" si="3"/>
        <v>#N/A</v>
      </c>
      <c r="N83" s="170" t="e">
        <f t="shared" ref="N83:N133" si="5">M83*F83</f>
        <v>#N/A</v>
      </c>
    </row>
    <row r="84" spans="1:14" s="127" customFormat="1">
      <c r="A84" s="182"/>
      <c r="B84" s="183"/>
      <c r="C84" s="183"/>
      <c r="D84" s="183"/>
      <c r="E84" s="184"/>
      <c r="F84" s="184"/>
      <c r="G84" s="162">
        <f t="shared" si="4"/>
        <v>0</v>
      </c>
      <c r="H84" s="185"/>
      <c r="I84" s="185"/>
      <c r="M84" s="170" t="e">
        <f t="shared" ref="M84:M133" si="6">IF(OR(E84&lt;=VLOOKUP(A84,$L$6:$N$9,2,FALSE),VLOOKUP(A84,$L$6:$N$9,3,FALSE)&lt;&gt;"／台"),E84,VLOOKUP(A84,$L$6:$N$9,2,FALSE))</f>
        <v>#N/A</v>
      </c>
      <c r="N84" s="170" t="e">
        <f t="shared" si="5"/>
        <v>#N/A</v>
      </c>
    </row>
    <row r="85" spans="1:14" s="127" customFormat="1">
      <c r="A85" s="182"/>
      <c r="B85" s="183"/>
      <c r="C85" s="183"/>
      <c r="D85" s="183"/>
      <c r="E85" s="184"/>
      <c r="F85" s="184"/>
      <c r="G85" s="162">
        <f t="shared" si="4"/>
        <v>0</v>
      </c>
      <c r="H85" s="185"/>
      <c r="I85" s="185"/>
      <c r="M85" s="170" t="e">
        <f t="shared" si="6"/>
        <v>#N/A</v>
      </c>
      <c r="N85" s="170" t="e">
        <f t="shared" si="5"/>
        <v>#N/A</v>
      </c>
    </row>
    <row r="86" spans="1:14" s="127" customFormat="1">
      <c r="A86" s="182"/>
      <c r="B86" s="183"/>
      <c r="C86" s="183"/>
      <c r="D86" s="183"/>
      <c r="E86" s="184"/>
      <c r="F86" s="184"/>
      <c r="G86" s="162">
        <f t="shared" si="4"/>
        <v>0</v>
      </c>
      <c r="H86" s="185"/>
      <c r="I86" s="185"/>
      <c r="M86" s="170" t="e">
        <f t="shared" si="6"/>
        <v>#N/A</v>
      </c>
      <c r="N86" s="170" t="e">
        <f t="shared" si="5"/>
        <v>#N/A</v>
      </c>
    </row>
    <row r="87" spans="1:14" s="127" customFormat="1">
      <c r="A87" s="182"/>
      <c r="B87" s="183"/>
      <c r="C87" s="183"/>
      <c r="D87" s="183"/>
      <c r="E87" s="184"/>
      <c r="F87" s="184"/>
      <c r="G87" s="162">
        <f t="shared" si="4"/>
        <v>0</v>
      </c>
      <c r="H87" s="185"/>
      <c r="I87" s="185"/>
      <c r="M87" s="170" t="e">
        <f t="shared" si="6"/>
        <v>#N/A</v>
      </c>
      <c r="N87" s="170" t="e">
        <f t="shared" si="5"/>
        <v>#N/A</v>
      </c>
    </row>
    <row r="88" spans="1:14" s="127" customFormat="1">
      <c r="A88" s="182"/>
      <c r="B88" s="183"/>
      <c r="C88" s="183"/>
      <c r="D88" s="183"/>
      <c r="E88" s="184"/>
      <c r="F88" s="184"/>
      <c r="G88" s="162">
        <f t="shared" si="4"/>
        <v>0</v>
      </c>
      <c r="H88" s="185"/>
      <c r="I88" s="185"/>
      <c r="M88" s="170" t="e">
        <f t="shared" si="6"/>
        <v>#N/A</v>
      </c>
      <c r="N88" s="170" t="e">
        <f t="shared" si="5"/>
        <v>#N/A</v>
      </c>
    </row>
    <row r="89" spans="1:14" s="127" customFormat="1">
      <c r="A89" s="182"/>
      <c r="B89" s="183"/>
      <c r="C89" s="183"/>
      <c r="D89" s="183"/>
      <c r="E89" s="184"/>
      <c r="F89" s="184"/>
      <c r="G89" s="162">
        <f t="shared" si="4"/>
        <v>0</v>
      </c>
      <c r="H89" s="185"/>
      <c r="I89" s="185"/>
      <c r="M89" s="170" t="e">
        <f t="shared" si="6"/>
        <v>#N/A</v>
      </c>
      <c r="N89" s="170" t="e">
        <f t="shared" si="5"/>
        <v>#N/A</v>
      </c>
    </row>
    <row r="90" spans="1:14" s="127" customFormat="1">
      <c r="A90" s="182"/>
      <c r="B90" s="183"/>
      <c r="C90" s="183"/>
      <c r="D90" s="183"/>
      <c r="E90" s="184"/>
      <c r="F90" s="184"/>
      <c r="G90" s="162">
        <f t="shared" si="4"/>
        <v>0</v>
      </c>
      <c r="H90" s="185"/>
      <c r="I90" s="185"/>
      <c r="M90" s="170" t="e">
        <f t="shared" si="6"/>
        <v>#N/A</v>
      </c>
      <c r="N90" s="170" t="e">
        <f t="shared" si="5"/>
        <v>#N/A</v>
      </c>
    </row>
    <row r="91" spans="1:14" s="127" customFormat="1">
      <c r="A91" s="182"/>
      <c r="B91" s="183"/>
      <c r="C91" s="183"/>
      <c r="D91" s="183"/>
      <c r="E91" s="184"/>
      <c r="F91" s="184"/>
      <c r="G91" s="162">
        <f t="shared" si="4"/>
        <v>0</v>
      </c>
      <c r="H91" s="185"/>
      <c r="I91" s="185"/>
      <c r="M91" s="170" t="e">
        <f t="shared" si="6"/>
        <v>#N/A</v>
      </c>
      <c r="N91" s="170" t="e">
        <f t="shared" si="5"/>
        <v>#N/A</v>
      </c>
    </row>
    <row r="92" spans="1:14" s="127" customFormat="1">
      <c r="A92" s="182"/>
      <c r="B92" s="183"/>
      <c r="C92" s="183"/>
      <c r="D92" s="183"/>
      <c r="E92" s="184"/>
      <c r="F92" s="184"/>
      <c r="G92" s="162">
        <f t="shared" si="4"/>
        <v>0</v>
      </c>
      <c r="H92" s="185"/>
      <c r="I92" s="185"/>
      <c r="M92" s="170" t="e">
        <f t="shared" si="6"/>
        <v>#N/A</v>
      </c>
      <c r="N92" s="170" t="e">
        <f t="shared" si="5"/>
        <v>#N/A</v>
      </c>
    </row>
    <row r="93" spans="1:14" s="127" customFormat="1">
      <c r="A93" s="182"/>
      <c r="B93" s="183"/>
      <c r="C93" s="183"/>
      <c r="D93" s="183"/>
      <c r="E93" s="184"/>
      <c r="F93" s="184"/>
      <c r="G93" s="162">
        <f t="shared" si="4"/>
        <v>0</v>
      </c>
      <c r="H93" s="185"/>
      <c r="I93" s="185"/>
      <c r="M93" s="170" t="e">
        <f t="shared" si="6"/>
        <v>#N/A</v>
      </c>
      <c r="N93" s="170" t="e">
        <f t="shared" si="5"/>
        <v>#N/A</v>
      </c>
    </row>
    <row r="94" spans="1:14" s="127" customFormat="1">
      <c r="A94" s="182"/>
      <c r="B94" s="183"/>
      <c r="C94" s="183"/>
      <c r="D94" s="183"/>
      <c r="E94" s="184"/>
      <c r="F94" s="184"/>
      <c r="G94" s="162">
        <f t="shared" si="4"/>
        <v>0</v>
      </c>
      <c r="H94" s="185"/>
      <c r="I94" s="185"/>
      <c r="M94" s="170" t="e">
        <f t="shared" si="6"/>
        <v>#N/A</v>
      </c>
      <c r="N94" s="170" t="e">
        <f t="shared" si="5"/>
        <v>#N/A</v>
      </c>
    </row>
    <row r="95" spans="1:14" s="127" customFormat="1">
      <c r="A95" s="182"/>
      <c r="B95" s="183"/>
      <c r="C95" s="183"/>
      <c r="D95" s="183"/>
      <c r="E95" s="184"/>
      <c r="F95" s="184"/>
      <c r="G95" s="162">
        <f t="shared" si="4"/>
        <v>0</v>
      </c>
      <c r="H95" s="185"/>
      <c r="I95" s="185"/>
      <c r="M95" s="170" t="e">
        <f t="shared" si="6"/>
        <v>#N/A</v>
      </c>
      <c r="N95" s="170" t="e">
        <f t="shared" si="5"/>
        <v>#N/A</v>
      </c>
    </row>
    <row r="96" spans="1:14" s="127" customFormat="1">
      <c r="A96" s="182"/>
      <c r="B96" s="183"/>
      <c r="C96" s="183"/>
      <c r="D96" s="183"/>
      <c r="E96" s="184"/>
      <c r="F96" s="184"/>
      <c r="G96" s="162">
        <f t="shared" si="4"/>
        <v>0</v>
      </c>
      <c r="H96" s="185"/>
      <c r="I96" s="185"/>
      <c r="M96" s="170" t="e">
        <f t="shared" si="6"/>
        <v>#N/A</v>
      </c>
      <c r="N96" s="170" t="e">
        <f t="shared" si="5"/>
        <v>#N/A</v>
      </c>
    </row>
    <row r="97" spans="1:14" s="127" customFormat="1">
      <c r="A97" s="182"/>
      <c r="B97" s="183"/>
      <c r="C97" s="183"/>
      <c r="D97" s="183"/>
      <c r="E97" s="184"/>
      <c r="F97" s="184"/>
      <c r="G97" s="162">
        <f t="shared" si="4"/>
        <v>0</v>
      </c>
      <c r="H97" s="185"/>
      <c r="I97" s="185"/>
      <c r="M97" s="170" t="e">
        <f t="shared" si="6"/>
        <v>#N/A</v>
      </c>
      <c r="N97" s="170" t="e">
        <f t="shared" si="5"/>
        <v>#N/A</v>
      </c>
    </row>
    <row r="98" spans="1:14" s="127" customFormat="1">
      <c r="A98" s="182"/>
      <c r="B98" s="183"/>
      <c r="C98" s="183"/>
      <c r="D98" s="183"/>
      <c r="E98" s="184"/>
      <c r="F98" s="184"/>
      <c r="G98" s="162">
        <f t="shared" si="4"/>
        <v>0</v>
      </c>
      <c r="H98" s="185"/>
      <c r="I98" s="185"/>
      <c r="M98" s="170" t="e">
        <f t="shared" si="6"/>
        <v>#N/A</v>
      </c>
      <c r="N98" s="170" t="e">
        <f t="shared" si="5"/>
        <v>#N/A</v>
      </c>
    </row>
    <row r="99" spans="1:14" s="127" customFormat="1">
      <c r="A99" s="182"/>
      <c r="B99" s="183"/>
      <c r="C99" s="183"/>
      <c r="D99" s="183"/>
      <c r="E99" s="184"/>
      <c r="F99" s="184"/>
      <c r="G99" s="162">
        <f t="shared" si="4"/>
        <v>0</v>
      </c>
      <c r="H99" s="185"/>
      <c r="I99" s="185"/>
      <c r="M99" s="170" t="e">
        <f t="shared" si="6"/>
        <v>#N/A</v>
      </c>
      <c r="N99" s="170" t="e">
        <f t="shared" si="5"/>
        <v>#N/A</v>
      </c>
    </row>
    <row r="100" spans="1:14" s="127" customFormat="1">
      <c r="A100" s="182"/>
      <c r="B100" s="183"/>
      <c r="C100" s="183"/>
      <c r="D100" s="183"/>
      <c r="E100" s="184"/>
      <c r="F100" s="184"/>
      <c r="G100" s="162">
        <f t="shared" si="4"/>
        <v>0</v>
      </c>
      <c r="H100" s="185"/>
      <c r="I100" s="185"/>
      <c r="M100" s="170" t="e">
        <f t="shared" si="6"/>
        <v>#N/A</v>
      </c>
      <c r="N100" s="170" t="e">
        <f t="shared" si="5"/>
        <v>#N/A</v>
      </c>
    </row>
    <row r="101" spans="1:14" s="127" customFormat="1">
      <c r="A101" s="182"/>
      <c r="B101" s="183"/>
      <c r="C101" s="183"/>
      <c r="D101" s="183"/>
      <c r="E101" s="184"/>
      <c r="F101" s="184"/>
      <c r="G101" s="162">
        <f t="shared" si="4"/>
        <v>0</v>
      </c>
      <c r="H101" s="185"/>
      <c r="I101" s="185"/>
      <c r="M101" s="170" t="e">
        <f t="shared" si="6"/>
        <v>#N/A</v>
      </c>
      <c r="N101" s="170" t="e">
        <f t="shared" si="5"/>
        <v>#N/A</v>
      </c>
    </row>
    <row r="102" spans="1:14" s="127" customFormat="1">
      <c r="A102" s="182"/>
      <c r="B102" s="183"/>
      <c r="C102" s="183"/>
      <c r="D102" s="183"/>
      <c r="E102" s="184"/>
      <c r="F102" s="184"/>
      <c r="G102" s="162">
        <f t="shared" si="4"/>
        <v>0</v>
      </c>
      <c r="H102" s="185"/>
      <c r="I102" s="185"/>
      <c r="M102" s="170" t="e">
        <f t="shared" si="6"/>
        <v>#N/A</v>
      </c>
      <c r="N102" s="170" t="e">
        <f t="shared" si="5"/>
        <v>#N/A</v>
      </c>
    </row>
    <row r="103" spans="1:14" s="127" customFormat="1">
      <c r="A103" s="182"/>
      <c r="B103" s="183"/>
      <c r="C103" s="183"/>
      <c r="D103" s="183"/>
      <c r="E103" s="184"/>
      <c r="F103" s="184"/>
      <c r="G103" s="162">
        <f t="shared" si="4"/>
        <v>0</v>
      </c>
      <c r="H103" s="185"/>
      <c r="I103" s="185"/>
      <c r="M103" s="170" t="e">
        <f t="shared" si="6"/>
        <v>#N/A</v>
      </c>
      <c r="N103" s="170" t="e">
        <f t="shared" si="5"/>
        <v>#N/A</v>
      </c>
    </row>
    <row r="104" spans="1:14" s="127" customFormat="1">
      <c r="A104" s="182"/>
      <c r="B104" s="183"/>
      <c r="C104" s="183"/>
      <c r="D104" s="183"/>
      <c r="E104" s="184"/>
      <c r="F104" s="184"/>
      <c r="G104" s="162">
        <f t="shared" si="4"/>
        <v>0</v>
      </c>
      <c r="H104" s="185"/>
      <c r="I104" s="185"/>
      <c r="M104" s="170" t="e">
        <f t="shared" si="6"/>
        <v>#N/A</v>
      </c>
      <c r="N104" s="170" t="e">
        <f t="shared" si="5"/>
        <v>#N/A</v>
      </c>
    </row>
    <row r="105" spans="1:14" s="127" customFormat="1">
      <c r="A105" s="182"/>
      <c r="B105" s="183"/>
      <c r="C105" s="183"/>
      <c r="D105" s="183"/>
      <c r="E105" s="184"/>
      <c r="F105" s="184"/>
      <c r="G105" s="162">
        <f t="shared" si="4"/>
        <v>0</v>
      </c>
      <c r="H105" s="185"/>
      <c r="I105" s="185"/>
      <c r="M105" s="170" t="e">
        <f t="shared" si="6"/>
        <v>#N/A</v>
      </c>
      <c r="N105" s="170" t="e">
        <f t="shared" si="5"/>
        <v>#N/A</v>
      </c>
    </row>
    <row r="106" spans="1:14" s="127" customFormat="1">
      <c r="A106" s="182"/>
      <c r="B106" s="183"/>
      <c r="C106" s="183"/>
      <c r="D106" s="183"/>
      <c r="E106" s="184"/>
      <c r="F106" s="184"/>
      <c r="G106" s="162">
        <f t="shared" si="4"/>
        <v>0</v>
      </c>
      <c r="H106" s="185"/>
      <c r="I106" s="185"/>
      <c r="M106" s="170" t="e">
        <f t="shared" si="6"/>
        <v>#N/A</v>
      </c>
      <c r="N106" s="170" t="e">
        <f t="shared" si="5"/>
        <v>#N/A</v>
      </c>
    </row>
    <row r="107" spans="1:14" s="127" customFormat="1">
      <c r="A107" s="182"/>
      <c r="B107" s="183"/>
      <c r="C107" s="183"/>
      <c r="D107" s="183"/>
      <c r="E107" s="184"/>
      <c r="F107" s="184"/>
      <c r="G107" s="162">
        <f t="shared" si="4"/>
        <v>0</v>
      </c>
      <c r="H107" s="185"/>
      <c r="I107" s="185"/>
      <c r="M107" s="170" t="e">
        <f t="shared" si="6"/>
        <v>#N/A</v>
      </c>
      <c r="N107" s="170" t="e">
        <f t="shared" si="5"/>
        <v>#N/A</v>
      </c>
    </row>
    <row r="108" spans="1:14" s="127" customFormat="1">
      <c r="A108" s="182"/>
      <c r="B108" s="183"/>
      <c r="C108" s="183"/>
      <c r="D108" s="183"/>
      <c r="E108" s="184"/>
      <c r="F108" s="184"/>
      <c r="G108" s="162">
        <f t="shared" si="4"/>
        <v>0</v>
      </c>
      <c r="H108" s="185"/>
      <c r="I108" s="185"/>
      <c r="M108" s="170" t="e">
        <f t="shared" si="6"/>
        <v>#N/A</v>
      </c>
      <c r="N108" s="170" t="e">
        <f t="shared" si="5"/>
        <v>#N/A</v>
      </c>
    </row>
    <row r="109" spans="1:14" s="127" customFormat="1">
      <c r="A109" s="182"/>
      <c r="B109" s="183"/>
      <c r="C109" s="183"/>
      <c r="D109" s="183"/>
      <c r="E109" s="184"/>
      <c r="F109" s="184"/>
      <c r="G109" s="162">
        <f t="shared" si="4"/>
        <v>0</v>
      </c>
      <c r="H109" s="185"/>
      <c r="I109" s="185"/>
      <c r="M109" s="170" t="e">
        <f t="shared" si="6"/>
        <v>#N/A</v>
      </c>
      <c r="N109" s="170" t="e">
        <f t="shared" si="5"/>
        <v>#N/A</v>
      </c>
    </row>
    <row r="110" spans="1:14" s="127" customFormat="1">
      <c r="A110" s="182"/>
      <c r="B110" s="183"/>
      <c r="C110" s="183"/>
      <c r="D110" s="183"/>
      <c r="E110" s="184"/>
      <c r="F110" s="184"/>
      <c r="G110" s="162">
        <f t="shared" si="4"/>
        <v>0</v>
      </c>
      <c r="H110" s="185"/>
      <c r="I110" s="185"/>
      <c r="M110" s="170" t="e">
        <f t="shared" si="6"/>
        <v>#N/A</v>
      </c>
      <c r="N110" s="170" t="e">
        <f t="shared" si="5"/>
        <v>#N/A</v>
      </c>
    </row>
    <row r="111" spans="1:14" s="127" customFormat="1">
      <c r="A111" s="182"/>
      <c r="B111" s="183"/>
      <c r="C111" s="183"/>
      <c r="D111" s="183"/>
      <c r="E111" s="184"/>
      <c r="F111" s="184"/>
      <c r="G111" s="162">
        <f t="shared" ref="G111:G131" si="7">E111*F111</f>
        <v>0</v>
      </c>
      <c r="H111" s="185"/>
      <c r="I111" s="185"/>
      <c r="M111" s="170" t="e">
        <f t="shared" si="6"/>
        <v>#N/A</v>
      </c>
      <c r="N111" s="170" t="e">
        <f t="shared" si="5"/>
        <v>#N/A</v>
      </c>
    </row>
    <row r="112" spans="1:14" s="127" customFormat="1">
      <c r="A112" s="182"/>
      <c r="B112" s="183"/>
      <c r="C112" s="183"/>
      <c r="D112" s="183"/>
      <c r="E112" s="184"/>
      <c r="F112" s="184"/>
      <c r="G112" s="162">
        <f t="shared" si="7"/>
        <v>0</v>
      </c>
      <c r="H112" s="185"/>
      <c r="I112" s="185"/>
      <c r="M112" s="170" t="e">
        <f t="shared" si="6"/>
        <v>#N/A</v>
      </c>
      <c r="N112" s="170" t="e">
        <f t="shared" si="5"/>
        <v>#N/A</v>
      </c>
    </row>
    <row r="113" spans="1:14" s="127" customFormat="1">
      <c r="A113" s="182"/>
      <c r="B113" s="183"/>
      <c r="C113" s="183"/>
      <c r="D113" s="183"/>
      <c r="E113" s="184"/>
      <c r="F113" s="184"/>
      <c r="G113" s="162">
        <f t="shared" si="7"/>
        <v>0</v>
      </c>
      <c r="H113" s="185"/>
      <c r="I113" s="185"/>
      <c r="M113" s="170" t="e">
        <f t="shared" si="6"/>
        <v>#N/A</v>
      </c>
      <c r="N113" s="170" t="e">
        <f t="shared" si="5"/>
        <v>#N/A</v>
      </c>
    </row>
    <row r="114" spans="1:14" s="127" customFormat="1">
      <c r="A114" s="182"/>
      <c r="B114" s="183"/>
      <c r="C114" s="183"/>
      <c r="D114" s="183"/>
      <c r="E114" s="184"/>
      <c r="F114" s="184"/>
      <c r="G114" s="162">
        <f t="shared" si="7"/>
        <v>0</v>
      </c>
      <c r="H114" s="185"/>
      <c r="I114" s="185"/>
      <c r="M114" s="170" t="e">
        <f t="shared" si="6"/>
        <v>#N/A</v>
      </c>
      <c r="N114" s="170" t="e">
        <f t="shared" si="5"/>
        <v>#N/A</v>
      </c>
    </row>
    <row r="115" spans="1:14" s="127" customFormat="1">
      <c r="A115" s="182"/>
      <c r="B115" s="183"/>
      <c r="C115" s="183"/>
      <c r="D115" s="183"/>
      <c r="E115" s="184"/>
      <c r="F115" s="184"/>
      <c r="G115" s="162">
        <f t="shared" si="7"/>
        <v>0</v>
      </c>
      <c r="H115" s="185"/>
      <c r="I115" s="185"/>
      <c r="M115" s="170" t="e">
        <f t="shared" si="6"/>
        <v>#N/A</v>
      </c>
      <c r="N115" s="170" t="e">
        <f t="shared" si="5"/>
        <v>#N/A</v>
      </c>
    </row>
    <row r="116" spans="1:14" s="127" customFormat="1">
      <c r="A116" s="182"/>
      <c r="B116" s="183"/>
      <c r="C116" s="183"/>
      <c r="D116" s="183"/>
      <c r="E116" s="184"/>
      <c r="F116" s="184"/>
      <c r="G116" s="162">
        <f t="shared" si="7"/>
        <v>0</v>
      </c>
      <c r="H116" s="185"/>
      <c r="I116" s="185"/>
      <c r="M116" s="170" t="e">
        <f t="shared" si="6"/>
        <v>#N/A</v>
      </c>
      <c r="N116" s="170" t="e">
        <f t="shared" si="5"/>
        <v>#N/A</v>
      </c>
    </row>
    <row r="117" spans="1:14" s="127" customFormat="1">
      <c r="A117" s="182"/>
      <c r="B117" s="183"/>
      <c r="C117" s="183"/>
      <c r="D117" s="183"/>
      <c r="E117" s="184"/>
      <c r="F117" s="184"/>
      <c r="G117" s="162">
        <f t="shared" si="7"/>
        <v>0</v>
      </c>
      <c r="H117" s="185"/>
      <c r="I117" s="185"/>
      <c r="M117" s="170" t="e">
        <f t="shared" si="6"/>
        <v>#N/A</v>
      </c>
      <c r="N117" s="170" t="e">
        <f t="shared" si="5"/>
        <v>#N/A</v>
      </c>
    </row>
    <row r="118" spans="1:14" s="127" customFormat="1">
      <c r="A118" s="182"/>
      <c r="B118" s="183"/>
      <c r="C118" s="183"/>
      <c r="D118" s="183"/>
      <c r="E118" s="184"/>
      <c r="F118" s="184"/>
      <c r="G118" s="162">
        <f t="shared" si="7"/>
        <v>0</v>
      </c>
      <c r="H118" s="185"/>
      <c r="I118" s="185"/>
      <c r="M118" s="170" t="e">
        <f t="shared" si="6"/>
        <v>#N/A</v>
      </c>
      <c r="N118" s="170" t="e">
        <f t="shared" si="5"/>
        <v>#N/A</v>
      </c>
    </row>
    <row r="119" spans="1:14" s="127" customFormat="1">
      <c r="A119" s="182"/>
      <c r="B119" s="183"/>
      <c r="C119" s="183"/>
      <c r="D119" s="183"/>
      <c r="E119" s="184"/>
      <c r="F119" s="184"/>
      <c r="G119" s="162">
        <f t="shared" si="7"/>
        <v>0</v>
      </c>
      <c r="H119" s="185"/>
      <c r="I119" s="185"/>
      <c r="M119" s="170" t="e">
        <f t="shared" si="6"/>
        <v>#N/A</v>
      </c>
      <c r="N119" s="170" t="e">
        <f t="shared" si="5"/>
        <v>#N/A</v>
      </c>
    </row>
    <row r="120" spans="1:14" s="127" customFormat="1">
      <c r="A120" s="182"/>
      <c r="B120" s="183"/>
      <c r="C120" s="183"/>
      <c r="D120" s="183"/>
      <c r="E120" s="184"/>
      <c r="F120" s="184"/>
      <c r="G120" s="162">
        <f t="shared" si="7"/>
        <v>0</v>
      </c>
      <c r="H120" s="185"/>
      <c r="I120" s="185"/>
      <c r="M120" s="170" t="e">
        <f t="shared" si="6"/>
        <v>#N/A</v>
      </c>
      <c r="N120" s="170" t="e">
        <f t="shared" si="5"/>
        <v>#N/A</v>
      </c>
    </row>
    <row r="121" spans="1:14" s="127" customFormat="1">
      <c r="A121" s="182"/>
      <c r="B121" s="183"/>
      <c r="C121" s="183"/>
      <c r="D121" s="183"/>
      <c r="E121" s="184"/>
      <c r="F121" s="184"/>
      <c r="G121" s="162">
        <f t="shared" si="7"/>
        <v>0</v>
      </c>
      <c r="H121" s="185"/>
      <c r="I121" s="185"/>
      <c r="M121" s="170" t="e">
        <f t="shared" si="6"/>
        <v>#N/A</v>
      </c>
      <c r="N121" s="170" t="e">
        <f t="shared" si="5"/>
        <v>#N/A</v>
      </c>
    </row>
    <row r="122" spans="1:14" s="127" customFormat="1">
      <c r="A122" s="182"/>
      <c r="B122" s="183"/>
      <c r="C122" s="183"/>
      <c r="D122" s="183"/>
      <c r="E122" s="184"/>
      <c r="F122" s="184"/>
      <c r="G122" s="162">
        <f t="shared" si="7"/>
        <v>0</v>
      </c>
      <c r="H122" s="185"/>
      <c r="I122" s="185"/>
      <c r="M122" s="170" t="e">
        <f t="shared" si="6"/>
        <v>#N/A</v>
      </c>
      <c r="N122" s="170" t="e">
        <f t="shared" si="5"/>
        <v>#N/A</v>
      </c>
    </row>
    <row r="123" spans="1:14" s="127" customFormat="1">
      <c r="A123" s="182"/>
      <c r="B123" s="183"/>
      <c r="C123" s="183"/>
      <c r="D123" s="183"/>
      <c r="E123" s="184"/>
      <c r="F123" s="184"/>
      <c r="G123" s="162">
        <f t="shared" si="7"/>
        <v>0</v>
      </c>
      <c r="H123" s="185"/>
      <c r="I123" s="185"/>
      <c r="M123" s="170" t="e">
        <f t="shared" si="6"/>
        <v>#N/A</v>
      </c>
      <c r="N123" s="170" t="e">
        <f t="shared" si="5"/>
        <v>#N/A</v>
      </c>
    </row>
    <row r="124" spans="1:14" s="127" customFormat="1">
      <c r="A124" s="182"/>
      <c r="B124" s="183"/>
      <c r="C124" s="183"/>
      <c r="D124" s="183"/>
      <c r="E124" s="184"/>
      <c r="F124" s="184"/>
      <c r="G124" s="162">
        <f t="shared" si="7"/>
        <v>0</v>
      </c>
      <c r="H124" s="185"/>
      <c r="I124" s="185"/>
      <c r="M124" s="170" t="e">
        <f t="shared" si="6"/>
        <v>#N/A</v>
      </c>
      <c r="N124" s="170" t="e">
        <f t="shared" si="5"/>
        <v>#N/A</v>
      </c>
    </row>
    <row r="125" spans="1:14" s="127" customFormat="1">
      <c r="A125" s="182"/>
      <c r="B125" s="183"/>
      <c r="C125" s="183"/>
      <c r="D125" s="183"/>
      <c r="E125" s="184"/>
      <c r="F125" s="184"/>
      <c r="G125" s="162">
        <f t="shared" si="7"/>
        <v>0</v>
      </c>
      <c r="H125" s="185"/>
      <c r="I125" s="185"/>
      <c r="M125" s="170" t="e">
        <f t="shared" si="6"/>
        <v>#N/A</v>
      </c>
      <c r="N125" s="170" t="e">
        <f t="shared" si="5"/>
        <v>#N/A</v>
      </c>
    </row>
    <row r="126" spans="1:14" s="127" customFormat="1">
      <c r="A126" s="182"/>
      <c r="B126" s="183"/>
      <c r="C126" s="183"/>
      <c r="D126" s="183"/>
      <c r="E126" s="184"/>
      <c r="F126" s="184"/>
      <c r="G126" s="162">
        <f t="shared" si="7"/>
        <v>0</v>
      </c>
      <c r="H126" s="185"/>
      <c r="I126" s="185"/>
      <c r="M126" s="170" t="e">
        <f t="shared" si="6"/>
        <v>#N/A</v>
      </c>
      <c r="N126" s="170" t="e">
        <f t="shared" si="5"/>
        <v>#N/A</v>
      </c>
    </row>
    <row r="127" spans="1:14" s="127" customFormat="1">
      <c r="A127" s="182"/>
      <c r="B127" s="183"/>
      <c r="C127" s="183"/>
      <c r="D127" s="183"/>
      <c r="E127" s="184"/>
      <c r="F127" s="184"/>
      <c r="G127" s="162">
        <f t="shared" si="7"/>
        <v>0</v>
      </c>
      <c r="H127" s="185"/>
      <c r="I127" s="185"/>
      <c r="M127" s="170" t="e">
        <f t="shared" si="6"/>
        <v>#N/A</v>
      </c>
      <c r="N127" s="170" t="e">
        <f t="shared" si="5"/>
        <v>#N/A</v>
      </c>
    </row>
    <row r="128" spans="1:14" s="127" customFormat="1">
      <c r="A128" s="182"/>
      <c r="B128" s="183"/>
      <c r="C128" s="183"/>
      <c r="D128" s="183"/>
      <c r="E128" s="184"/>
      <c r="F128" s="184"/>
      <c r="G128" s="162">
        <f t="shared" si="7"/>
        <v>0</v>
      </c>
      <c r="H128" s="185"/>
      <c r="I128" s="185"/>
      <c r="M128" s="170" t="e">
        <f t="shared" si="6"/>
        <v>#N/A</v>
      </c>
      <c r="N128" s="170" t="e">
        <f t="shared" si="5"/>
        <v>#N/A</v>
      </c>
    </row>
    <row r="129" spans="1:14" s="127" customFormat="1">
      <c r="A129" s="182"/>
      <c r="B129" s="183"/>
      <c r="C129" s="183"/>
      <c r="D129" s="183"/>
      <c r="E129" s="184"/>
      <c r="F129" s="184"/>
      <c r="G129" s="162">
        <f t="shared" si="7"/>
        <v>0</v>
      </c>
      <c r="H129" s="185"/>
      <c r="I129" s="185"/>
      <c r="M129" s="170" t="e">
        <f t="shared" si="6"/>
        <v>#N/A</v>
      </c>
      <c r="N129" s="170" t="e">
        <f t="shared" si="5"/>
        <v>#N/A</v>
      </c>
    </row>
    <row r="130" spans="1:14" s="127" customFormat="1">
      <c r="A130" s="182"/>
      <c r="B130" s="183"/>
      <c r="C130" s="183"/>
      <c r="D130" s="183"/>
      <c r="E130" s="184"/>
      <c r="F130" s="184"/>
      <c r="G130" s="162">
        <f t="shared" si="7"/>
        <v>0</v>
      </c>
      <c r="H130" s="185"/>
      <c r="I130" s="185"/>
      <c r="M130" s="170" t="e">
        <f t="shared" si="6"/>
        <v>#N/A</v>
      </c>
      <c r="N130" s="170" t="e">
        <f t="shared" si="5"/>
        <v>#N/A</v>
      </c>
    </row>
    <row r="131" spans="1:14" s="127" customFormat="1">
      <c r="A131" s="182"/>
      <c r="B131" s="183"/>
      <c r="C131" s="183"/>
      <c r="D131" s="183"/>
      <c r="E131" s="184"/>
      <c r="F131" s="184"/>
      <c r="G131" s="162">
        <f t="shared" si="7"/>
        <v>0</v>
      </c>
      <c r="H131" s="185"/>
      <c r="I131" s="185"/>
      <c r="M131" s="170" t="e">
        <f t="shared" si="6"/>
        <v>#N/A</v>
      </c>
      <c r="N131" s="170" t="e">
        <f t="shared" si="5"/>
        <v>#N/A</v>
      </c>
    </row>
    <row r="132" spans="1:14" s="127" customFormat="1">
      <c r="A132" s="182"/>
      <c r="B132" s="183"/>
      <c r="C132" s="183"/>
      <c r="D132" s="183"/>
      <c r="E132" s="184"/>
      <c r="F132" s="184"/>
      <c r="G132" s="162">
        <f t="shared" si="2"/>
        <v>0</v>
      </c>
      <c r="H132" s="185"/>
      <c r="I132" s="185"/>
      <c r="M132" s="170" t="e">
        <f t="shared" si="6"/>
        <v>#N/A</v>
      </c>
      <c r="N132" s="170" t="e">
        <f t="shared" si="5"/>
        <v>#N/A</v>
      </c>
    </row>
    <row r="133" spans="1:14" s="127" customFormat="1">
      <c r="A133" s="182"/>
      <c r="B133" s="183"/>
      <c r="C133" s="183"/>
      <c r="D133" s="183"/>
      <c r="E133" s="184"/>
      <c r="F133" s="184"/>
      <c r="G133" s="162">
        <f t="shared" si="2"/>
        <v>0</v>
      </c>
      <c r="H133" s="185"/>
      <c r="I133" s="185"/>
      <c r="M133" s="170" t="e">
        <f t="shared" si="6"/>
        <v>#N/A</v>
      </c>
      <c r="N133" s="170" t="e">
        <f t="shared" si="5"/>
        <v>#N/A</v>
      </c>
    </row>
  </sheetData>
  <sheetProtection algorithmName="SHA-512" hashValue="Vm54ewoR1OYuKJiLm/T0qGJTlHMIjcp4x79XjOE1NFvxOOfga3ERaxXQzB9wibEp1FQkLpEFnfVsP8zeV5Pe4Q==" saltValue="2IARyLFBgMeQavKo8ySEVg==" spinCount="100000" sheet="1" insertRows="0" selectLockedCells="1"/>
  <mergeCells count="11">
    <mergeCell ref="B8:D8"/>
    <mergeCell ref="E8:F8"/>
    <mergeCell ref="B9:D9"/>
    <mergeCell ref="E9:F9"/>
    <mergeCell ref="F3:H3"/>
    <mergeCell ref="A5:D5"/>
    <mergeCell ref="E5:F5"/>
    <mergeCell ref="B6:D6"/>
    <mergeCell ref="E6:F6"/>
    <mergeCell ref="B7:D7"/>
    <mergeCell ref="E7:F7"/>
  </mergeCells>
  <phoneticPr fontId="2"/>
  <dataValidations count="1">
    <dataValidation type="list" allowBlank="1" showInputMessage="1" showErrorMessage="1" sqref="A19:A133" xr:uid="{6AFDB8F6-0DD0-4EAF-B286-D56E48243B9E}">
      <formula1>$A$6:$A$9</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8E4A6-0AEA-4239-922F-827A4EFC28DB}">
  <sheetPr>
    <tabColor theme="4" tint="0.39997558519241921"/>
  </sheetPr>
  <dimension ref="A1:M32"/>
  <sheetViews>
    <sheetView showGridLines="0" view="pageBreakPreview" zoomScale="60" zoomScaleNormal="85" workbookViewId="0">
      <selection activeCell="Q2" sqref="Q2:W2"/>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35" t="s">
        <v>243</v>
      </c>
    </row>
    <row r="2" spans="1:13">
      <c r="A2" s="367"/>
      <c r="B2" s="367"/>
      <c r="C2" s="367"/>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68" t="s">
        <v>81</v>
      </c>
      <c r="B4" s="368"/>
      <c r="C4" s="369"/>
      <c r="D4" s="369"/>
      <c r="E4" s="369"/>
      <c r="F4" s="369"/>
      <c r="G4" s="369"/>
      <c r="H4" s="369"/>
      <c r="I4" s="369"/>
      <c r="J4" s="369"/>
      <c r="K4" s="369"/>
      <c r="L4" s="369"/>
      <c r="M4" s="369"/>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101</v>
      </c>
      <c r="I7" s="341">
        <f>基本情報!E8</f>
        <v>0</v>
      </c>
      <c r="J7" s="379"/>
      <c r="K7" s="379"/>
      <c r="L7" s="379"/>
      <c r="M7" s="379"/>
    </row>
    <row r="8" spans="1:13">
      <c r="A8" s="18"/>
      <c r="B8" s="18"/>
      <c r="C8" s="18"/>
      <c r="D8" s="18"/>
      <c r="E8" s="18"/>
      <c r="F8" s="18"/>
      <c r="G8" s="18"/>
      <c r="H8" s="18"/>
      <c r="I8" s="18"/>
      <c r="J8" s="18"/>
      <c r="K8" s="18"/>
      <c r="L8" s="18"/>
      <c r="M8" s="18"/>
    </row>
    <row r="9" spans="1:13" ht="19.5" thickBot="1">
      <c r="A9" s="370" t="s">
        <v>70</v>
      </c>
      <c r="B9" s="371"/>
      <c r="C9" s="18"/>
      <c r="D9" s="18"/>
      <c r="E9" s="18"/>
      <c r="F9" s="18"/>
      <c r="G9" s="18"/>
      <c r="H9" s="372" t="s">
        <v>71</v>
      </c>
      <c r="I9" s="372"/>
      <c r="J9" s="373"/>
      <c r="K9" s="373"/>
      <c r="L9" s="373"/>
      <c r="M9" s="18"/>
    </row>
    <row r="10" spans="1:13" ht="29.45" customHeight="1" thickBot="1">
      <c r="A10" s="18"/>
      <c r="B10" s="374" t="s">
        <v>72</v>
      </c>
      <c r="C10" s="375"/>
      <c r="D10" s="375"/>
      <c r="E10" s="375"/>
      <c r="F10" s="375"/>
      <c r="G10" s="376"/>
      <c r="H10" s="377" t="s">
        <v>73</v>
      </c>
      <c r="I10" s="375"/>
      <c r="J10" s="375"/>
      <c r="K10" s="375"/>
      <c r="L10" s="378"/>
      <c r="M10" s="18"/>
    </row>
    <row r="11" spans="1:13" ht="29.45" customHeight="1">
      <c r="A11" s="18"/>
      <c r="B11" s="380" t="s">
        <v>82</v>
      </c>
      <c r="C11" s="381"/>
      <c r="D11" s="381"/>
      <c r="E11" s="381"/>
      <c r="F11" s="381"/>
      <c r="G11" s="382"/>
      <c r="H11" s="19"/>
      <c r="I11" s="20"/>
      <c r="J11" s="383">
        <f>'別紙3-1（変更）'!I13</f>
        <v>0</v>
      </c>
      <c r="K11" s="383"/>
      <c r="L11" s="21"/>
      <c r="M11" s="18"/>
    </row>
    <row r="12" spans="1:13" ht="29.45" customHeight="1">
      <c r="A12" s="18"/>
      <c r="B12" s="384" t="s">
        <v>74</v>
      </c>
      <c r="C12" s="385"/>
      <c r="D12" s="385"/>
      <c r="E12" s="385"/>
      <c r="F12" s="385"/>
      <c r="G12" s="386"/>
      <c r="H12" s="22"/>
      <c r="I12" s="23"/>
      <c r="J12" s="387">
        <f>J18-J11-J13</f>
        <v>0</v>
      </c>
      <c r="K12" s="387"/>
      <c r="L12" s="24"/>
      <c r="M12" s="18"/>
    </row>
    <row r="13" spans="1:13" ht="29.45" customHeight="1" thickBot="1">
      <c r="A13" s="18"/>
      <c r="B13" s="384" t="s">
        <v>75</v>
      </c>
      <c r="C13" s="385"/>
      <c r="D13" s="385"/>
      <c r="E13" s="385"/>
      <c r="F13" s="385"/>
      <c r="G13" s="386"/>
      <c r="H13" s="25"/>
      <c r="I13" s="26"/>
      <c r="J13" s="388">
        <f>'別紙3-1（変更）'!D13</f>
        <v>0</v>
      </c>
      <c r="K13" s="388"/>
      <c r="L13" s="27"/>
      <c r="M13" s="18"/>
    </row>
    <row r="14" spans="1:13" ht="29.45" customHeight="1" thickBot="1">
      <c r="A14" s="18"/>
      <c r="B14" s="389" t="s">
        <v>76</v>
      </c>
      <c r="C14" s="390"/>
      <c r="D14" s="390"/>
      <c r="E14" s="390"/>
      <c r="F14" s="390"/>
      <c r="G14" s="391"/>
      <c r="H14" s="28"/>
      <c r="I14" s="392">
        <f>SUM(J11:K13)</f>
        <v>0</v>
      </c>
      <c r="J14" s="392"/>
      <c r="K14" s="392"/>
      <c r="L14" s="29"/>
      <c r="M14" s="18"/>
    </row>
    <row r="15" spans="1:13">
      <c r="A15" s="18"/>
      <c r="B15" s="393"/>
      <c r="C15" s="393"/>
      <c r="D15" s="393"/>
      <c r="E15" s="393"/>
      <c r="F15" s="393"/>
      <c r="G15" s="393"/>
      <c r="H15" s="393"/>
      <c r="I15" s="393"/>
      <c r="J15" s="393"/>
      <c r="K15" s="393"/>
      <c r="L15" s="393"/>
      <c r="M15" s="18"/>
    </row>
    <row r="16" spans="1:13" ht="19.5" thickBot="1">
      <c r="A16" s="370" t="s">
        <v>77</v>
      </c>
      <c r="B16" s="371"/>
      <c r="C16" s="18"/>
      <c r="D16" s="18"/>
      <c r="E16" s="18"/>
      <c r="F16" s="18"/>
      <c r="G16" s="18"/>
      <c r="H16" s="372" t="s">
        <v>71</v>
      </c>
      <c r="I16" s="372"/>
      <c r="J16" s="373"/>
      <c r="K16" s="373"/>
      <c r="L16" s="373"/>
      <c r="M16" s="18"/>
    </row>
    <row r="17" spans="1:13" ht="29.45" customHeight="1" thickBot="1">
      <c r="A17" s="18"/>
      <c r="B17" s="374" t="s">
        <v>72</v>
      </c>
      <c r="C17" s="375"/>
      <c r="D17" s="375"/>
      <c r="E17" s="375"/>
      <c r="F17" s="375"/>
      <c r="G17" s="376"/>
      <c r="H17" s="377" t="s">
        <v>73</v>
      </c>
      <c r="I17" s="375"/>
      <c r="J17" s="375"/>
      <c r="K17" s="375"/>
      <c r="L17" s="378"/>
      <c r="M17" s="18"/>
    </row>
    <row r="18" spans="1:13" ht="29.45" customHeight="1">
      <c r="A18" s="18"/>
      <c r="B18" s="394" t="s">
        <v>78</v>
      </c>
      <c r="C18" s="395"/>
      <c r="D18" s="395"/>
      <c r="E18" s="395"/>
      <c r="F18" s="395"/>
      <c r="G18" s="396"/>
      <c r="H18" s="30"/>
      <c r="I18" s="31"/>
      <c r="J18" s="397">
        <f>'別紙3-1（変更）'!C13</f>
        <v>0</v>
      </c>
      <c r="K18" s="397"/>
      <c r="L18" s="32"/>
      <c r="M18" s="18"/>
    </row>
    <row r="19" spans="1:13" ht="29.45" customHeight="1">
      <c r="A19" s="18"/>
      <c r="B19" s="398"/>
      <c r="C19" s="399"/>
      <c r="D19" s="399"/>
      <c r="E19" s="399"/>
      <c r="F19" s="399"/>
      <c r="G19" s="400"/>
      <c r="H19" s="33"/>
      <c r="I19" s="401"/>
      <c r="J19" s="401"/>
      <c r="K19" s="401"/>
      <c r="L19" s="34"/>
      <c r="M19" s="18"/>
    </row>
    <row r="20" spans="1:13" ht="29.45" customHeight="1" thickBot="1">
      <c r="A20" s="18"/>
      <c r="B20" s="402"/>
      <c r="C20" s="403"/>
      <c r="D20" s="403"/>
      <c r="E20" s="403"/>
      <c r="F20" s="403"/>
      <c r="G20" s="404"/>
      <c r="H20" s="35"/>
      <c r="I20" s="405"/>
      <c r="J20" s="405"/>
      <c r="K20" s="405"/>
      <c r="L20" s="36"/>
      <c r="M20" s="18"/>
    </row>
    <row r="21" spans="1:13" ht="29.45" customHeight="1" thickBot="1">
      <c r="A21" s="18"/>
      <c r="B21" s="389" t="s">
        <v>76</v>
      </c>
      <c r="C21" s="390"/>
      <c r="D21" s="390"/>
      <c r="E21" s="390"/>
      <c r="F21" s="390"/>
      <c r="G21" s="391"/>
      <c r="H21" s="28"/>
      <c r="I21" s="392">
        <f>SUM(J18:K20)</f>
        <v>0</v>
      </c>
      <c r="J21" s="392"/>
      <c r="K21" s="392"/>
      <c r="L21" s="29"/>
      <c r="M21" s="18"/>
    </row>
    <row r="22" spans="1:13">
      <c r="A22" s="18"/>
      <c r="B22" s="18"/>
      <c r="C22" s="18"/>
      <c r="D22" s="18"/>
      <c r="E22" s="18"/>
      <c r="F22" s="18"/>
      <c r="G22" s="18"/>
      <c r="H22" s="18"/>
      <c r="I22" s="18"/>
      <c r="J22" s="18"/>
      <c r="K22" s="18"/>
      <c r="L22" s="18"/>
      <c r="M22" s="18"/>
    </row>
    <row r="23" spans="1:13">
      <c r="A23" s="18"/>
      <c r="B23" s="371" t="s">
        <v>79</v>
      </c>
      <c r="C23" s="371"/>
      <c r="D23" s="371"/>
      <c r="E23" s="371"/>
      <c r="F23" s="371"/>
      <c r="G23" s="371"/>
      <c r="H23" s="371"/>
      <c r="I23" s="371"/>
      <c r="J23" s="371"/>
      <c r="K23" s="37"/>
      <c r="L23" s="18"/>
      <c r="M23" s="18"/>
    </row>
    <row r="24" spans="1:13">
      <c r="A24" s="18"/>
      <c r="B24" s="37"/>
      <c r="C24" s="37"/>
      <c r="D24" s="37"/>
      <c r="E24" s="37"/>
      <c r="F24" s="37"/>
      <c r="G24" s="37"/>
      <c r="H24" s="37"/>
      <c r="I24" s="37"/>
      <c r="J24" s="37"/>
      <c r="K24" s="37"/>
      <c r="L24" s="18"/>
      <c r="M24" s="18"/>
    </row>
    <row r="25" spans="1:13">
      <c r="A25" s="18"/>
      <c r="B25" s="37"/>
      <c r="C25" s="1"/>
      <c r="D25" s="409" t="str">
        <f>'様式第２号（変更申請書）'!Q3</f>
        <v>令和５年　月　　日</v>
      </c>
      <c r="E25" s="410"/>
      <c r="F25" s="410"/>
      <c r="G25" s="410"/>
      <c r="H25" s="410"/>
      <c r="I25" s="410"/>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408" t="s">
        <v>83</v>
      </c>
      <c r="E27" s="408"/>
      <c r="F27" s="366" t="s">
        <v>102</v>
      </c>
      <c r="G27" s="366"/>
      <c r="H27" s="366"/>
      <c r="I27" s="366"/>
      <c r="J27" s="366"/>
      <c r="K27" s="366"/>
      <c r="L27" s="366"/>
      <c r="M27" s="366"/>
    </row>
    <row r="28" spans="1:13">
      <c r="A28" s="18"/>
      <c r="B28" s="18"/>
      <c r="C28" s="18"/>
      <c r="D28" s="38"/>
      <c r="E28" s="38"/>
      <c r="F28" s="39"/>
      <c r="G28" s="411" t="str">
        <f>IF(基本情報!E5="","",基本情報!E5)</f>
        <v/>
      </c>
      <c r="H28" s="411"/>
      <c r="I28" s="411"/>
      <c r="J28" s="411"/>
      <c r="K28" s="411"/>
      <c r="L28" s="411"/>
      <c r="M28" s="411"/>
    </row>
    <row r="29" spans="1:13" ht="9" customHeight="1">
      <c r="A29" s="18"/>
      <c r="B29" s="37"/>
      <c r="C29" s="37"/>
      <c r="D29" s="37"/>
      <c r="E29" s="37"/>
      <c r="F29" s="37"/>
      <c r="G29" s="37"/>
      <c r="H29" s="37"/>
      <c r="I29" s="37"/>
      <c r="J29" s="37"/>
      <c r="K29" s="37"/>
      <c r="L29" s="18"/>
      <c r="M29" s="18"/>
    </row>
    <row r="30" spans="1:13">
      <c r="A30" s="18"/>
      <c r="B30" s="18"/>
      <c r="C30" s="18"/>
      <c r="D30" s="406" t="s">
        <v>84</v>
      </c>
      <c r="E30" s="406"/>
      <c r="F30" s="366" t="s">
        <v>103</v>
      </c>
      <c r="G30" s="366"/>
      <c r="H30" s="366"/>
      <c r="I30" s="366"/>
      <c r="J30" s="366"/>
      <c r="K30" s="366"/>
      <c r="L30" s="366"/>
      <c r="M30" s="366"/>
    </row>
    <row r="31" spans="1:13">
      <c r="A31" s="18"/>
      <c r="B31" s="18"/>
      <c r="C31" s="18"/>
      <c r="D31" s="407"/>
      <c r="E31" s="407"/>
      <c r="F31" s="40"/>
      <c r="G31" s="365" t="str">
        <f>IF(基本情報!E6="","",基本情報!E6)</f>
        <v/>
      </c>
      <c r="H31" s="365"/>
      <c r="I31" s="365"/>
      <c r="J31" s="365"/>
      <c r="K31" s="365"/>
      <c r="L31" s="365"/>
      <c r="M31" s="365"/>
    </row>
    <row r="32" spans="1:13">
      <c r="A32" s="18"/>
      <c r="B32" s="18"/>
      <c r="C32" s="18"/>
      <c r="D32" s="18"/>
      <c r="E32" s="18"/>
      <c r="F32" s="18"/>
      <c r="G32" s="365">
        <f>基本情報!E7</f>
        <v>0</v>
      </c>
      <c r="H32" s="365"/>
      <c r="I32" s="365"/>
      <c r="J32" s="365"/>
      <c r="K32" s="365"/>
      <c r="L32" s="365"/>
      <c r="M32" s="365"/>
    </row>
  </sheetData>
  <sheetProtection algorithmName="SHA-512" hashValue="IDTT1qnAWvncWcBQRx+mmmB6Cu+AdBCqiesHaBJeJGmOpkMeVa2n5tGkw7XfMSDuu1QzJ2k6Crn7A2dPVkZiIg==" saltValue="r6Z7z8klopS4OOCfGbXAZw==" spinCount="100000" sheet="1" selectLockedCells="1"/>
  <mergeCells count="38">
    <mergeCell ref="B10:G10"/>
    <mergeCell ref="H10:L10"/>
    <mergeCell ref="A2:C2"/>
    <mergeCell ref="A4:M4"/>
    <mergeCell ref="I7:M7"/>
    <mergeCell ref="A9:B9"/>
    <mergeCell ref="H9:L9"/>
    <mergeCell ref="B17:G17"/>
    <mergeCell ref="H17:L17"/>
    <mergeCell ref="B11:G11"/>
    <mergeCell ref="J11:K11"/>
    <mergeCell ref="B12:G12"/>
    <mergeCell ref="J12:K12"/>
    <mergeCell ref="B13:G13"/>
    <mergeCell ref="J13:K13"/>
    <mergeCell ref="B14:G14"/>
    <mergeCell ref="I14:K14"/>
    <mergeCell ref="B15:L15"/>
    <mergeCell ref="A16:B16"/>
    <mergeCell ref="H16:L16"/>
    <mergeCell ref="B18:G18"/>
    <mergeCell ref="J18:K18"/>
    <mergeCell ref="B19:G19"/>
    <mergeCell ref="I19:K19"/>
    <mergeCell ref="B20:G20"/>
    <mergeCell ref="I20:K20"/>
    <mergeCell ref="G32:M32"/>
    <mergeCell ref="B21:G21"/>
    <mergeCell ref="I21:K21"/>
    <mergeCell ref="B23:J23"/>
    <mergeCell ref="D25:I25"/>
    <mergeCell ref="D27:E27"/>
    <mergeCell ref="F27:M27"/>
    <mergeCell ref="G28:M28"/>
    <mergeCell ref="D30:E30"/>
    <mergeCell ref="F30:M30"/>
    <mergeCell ref="D31:E31"/>
    <mergeCell ref="G31:M31"/>
  </mergeCells>
  <phoneticPr fontId="2"/>
  <pageMargins left="0.7" right="0.4" top="0.75" bottom="0.75" header="0.3" footer="0.3"/>
  <pageSetup paperSize="9" scale="8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64AFF-D5EF-41DD-80BD-4EDBA680374A}">
  <sheetPr>
    <tabColor theme="4" tint="0.39997558519241921"/>
  </sheetPr>
  <dimension ref="A1:U44"/>
  <sheetViews>
    <sheetView showGridLines="0" view="pageBreakPreview" topLeftCell="A12" zoomScale="85" zoomScaleNormal="85" zoomScaleSheetLayoutView="85" workbookViewId="0">
      <selection activeCell="Q2" sqref="Q2:W2"/>
    </sheetView>
  </sheetViews>
  <sheetFormatPr defaultRowHeight="18.75"/>
  <cols>
    <col min="1" max="21" width="4.5" customWidth="1"/>
  </cols>
  <sheetData>
    <row r="1" spans="1:21">
      <c r="A1" s="137"/>
      <c r="B1" s="137"/>
      <c r="C1" s="137"/>
      <c r="D1" s="137"/>
      <c r="E1" s="137"/>
      <c r="F1" s="137"/>
      <c r="G1" s="137"/>
      <c r="H1" s="137"/>
      <c r="I1" s="137"/>
      <c r="J1" s="137"/>
      <c r="K1" s="137"/>
      <c r="L1" s="137"/>
      <c r="M1" s="137"/>
      <c r="N1" s="137"/>
      <c r="O1" s="137"/>
      <c r="P1" s="137"/>
      <c r="Q1" s="137"/>
      <c r="R1" s="137"/>
      <c r="S1" s="137"/>
      <c r="T1" s="137"/>
      <c r="U1" s="135" t="s">
        <v>243</v>
      </c>
    </row>
    <row r="2" spans="1:21">
      <c r="A2" s="138"/>
      <c r="B2" s="138"/>
      <c r="C2" s="138"/>
      <c r="D2" s="138"/>
      <c r="E2" s="138"/>
      <c r="F2" s="138"/>
      <c r="G2" s="138"/>
      <c r="H2" s="138"/>
      <c r="I2" s="137"/>
      <c r="J2" s="137"/>
      <c r="K2" s="137"/>
      <c r="L2" s="137"/>
      <c r="M2" s="137"/>
      <c r="N2" s="137"/>
      <c r="O2" s="137"/>
      <c r="P2" s="137"/>
      <c r="Q2" s="137"/>
      <c r="R2" s="137"/>
      <c r="S2" s="137"/>
      <c r="T2" s="137"/>
      <c r="U2" s="139"/>
    </row>
    <row r="3" spans="1:21" ht="21">
      <c r="A3" s="418" t="s">
        <v>246</v>
      </c>
      <c r="B3" s="418"/>
      <c r="C3" s="418"/>
      <c r="D3" s="418"/>
      <c r="E3" s="418"/>
      <c r="F3" s="418"/>
      <c r="G3" s="418"/>
      <c r="H3" s="418"/>
      <c r="I3" s="419"/>
      <c r="J3" s="419"/>
      <c r="K3" s="419"/>
      <c r="L3" s="419"/>
      <c r="M3" s="419"/>
      <c r="N3" s="419"/>
      <c r="O3" s="419"/>
      <c r="P3" s="419"/>
      <c r="Q3" s="419"/>
      <c r="R3" s="419"/>
      <c r="S3" s="419"/>
      <c r="T3" s="419"/>
      <c r="U3" s="419"/>
    </row>
    <row r="4" spans="1:21" ht="21">
      <c r="A4" s="140"/>
      <c r="B4" s="140"/>
      <c r="C4" s="140"/>
      <c r="D4" s="140"/>
      <c r="E4" s="140"/>
      <c r="F4" s="140"/>
      <c r="G4" s="140"/>
      <c r="H4" s="140"/>
      <c r="I4" s="141"/>
      <c r="J4" s="141"/>
      <c r="K4" s="141"/>
      <c r="L4" s="141"/>
      <c r="M4" s="141"/>
      <c r="N4" s="141"/>
      <c r="O4" s="141"/>
      <c r="P4" s="141"/>
      <c r="Q4" s="141"/>
      <c r="R4" s="141"/>
      <c r="S4" s="141"/>
      <c r="T4" s="141"/>
      <c r="U4" s="141"/>
    </row>
    <row r="5" spans="1:21" ht="21">
      <c r="A5" s="140"/>
      <c r="B5" s="140"/>
      <c r="C5" s="140"/>
      <c r="D5" s="140"/>
      <c r="E5" s="140"/>
      <c r="F5" s="140"/>
      <c r="G5" s="140"/>
      <c r="H5" s="140"/>
      <c r="I5" s="141"/>
      <c r="J5" s="141"/>
      <c r="K5" s="141"/>
      <c r="L5" s="141"/>
      <c r="M5" s="141"/>
      <c r="N5" s="141"/>
      <c r="O5" s="141"/>
      <c r="P5" s="141"/>
      <c r="Q5" s="141"/>
      <c r="R5" s="141"/>
      <c r="S5" s="141"/>
      <c r="T5" s="141"/>
      <c r="U5" s="141"/>
    </row>
    <row r="6" spans="1:21" ht="21">
      <c r="A6" s="140"/>
      <c r="B6" s="140"/>
      <c r="C6" s="140"/>
      <c r="D6" s="140"/>
      <c r="E6" s="140"/>
      <c r="F6" s="140"/>
      <c r="G6" s="140"/>
      <c r="H6" s="140"/>
      <c r="I6" s="141"/>
      <c r="J6" s="141"/>
      <c r="K6" s="142" t="s">
        <v>101</v>
      </c>
      <c r="L6" s="420">
        <f>基本情報!E8</f>
        <v>0</v>
      </c>
      <c r="M6" s="421"/>
      <c r="N6" s="421"/>
      <c r="O6" s="421"/>
      <c r="P6" s="421"/>
      <c r="Q6" s="421"/>
      <c r="R6" s="421"/>
      <c r="S6" s="421"/>
      <c r="T6" s="421"/>
      <c r="U6" s="143"/>
    </row>
    <row r="7" spans="1:21">
      <c r="A7" s="144"/>
      <c r="B7" s="144"/>
      <c r="C7" s="144"/>
      <c r="D7" s="144"/>
      <c r="E7" s="144"/>
      <c r="F7" s="144"/>
      <c r="G7" s="144"/>
      <c r="H7" s="144"/>
      <c r="I7" s="144"/>
      <c r="J7" s="144"/>
      <c r="K7" s="144"/>
      <c r="L7" s="144"/>
      <c r="M7" s="144"/>
      <c r="N7" s="144"/>
      <c r="O7" s="144"/>
      <c r="P7" s="144"/>
      <c r="Q7" s="144"/>
      <c r="R7" s="144"/>
      <c r="S7" s="144"/>
      <c r="T7" s="144"/>
      <c r="U7" s="144"/>
    </row>
    <row r="8" spans="1:21">
      <c r="A8" s="145"/>
      <c r="B8" s="145"/>
      <c r="C8" s="145"/>
      <c r="D8" s="145"/>
      <c r="E8" s="145"/>
      <c r="F8" s="145"/>
      <c r="G8" s="145"/>
      <c r="H8" s="145"/>
      <c r="I8" s="145"/>
      <c r="J8" s="145"/>
      <c r="K8" s="145"/>
      <c r="L8" s="145"/>
      <c r="M8" s="145"/>
      <c r="N8" s="145"/>
      <c r="O8" s="145"/>
      <c r="P8" s="145"/>
      <c r="Q8" s="145"/>
      <c r="R8" s="145"/>
      <c r="S8" s="145"/>
      <c r="T8" s="145"/>
      <c r="U8" s="145"/>
    </row>
    <row r="9" spans="1:21">
      <c r="A9" s="145"/>
      <c r="B9" s="422" t="s">
        <v>268</v>
      </c>
      <c r="C9" s="422"/>
      <c r="D9" s="422"/>
      <c r="E9" s="422"/>
      <c r="F9" s="422"/>
      <c r="G9" s="422"/>
      <c r="H9" s="422"/>
      <c r="I9" s="422"/>
      <c r="J9" s="422"/>
      <c r="K9" s="422"/>
      <c r="L9" s="422"/>
      <c r="M9" s="422"/>
      <c r="N9" s="422"/>
      <c r="O9" s="422"/>
      <c r="P9" s="422"/>
      <c r="Q9" s="422"/>
      <c r="R9" s="422"/>
      <c r="S9" s="422"/>
      <c r="T9" s="422"/>
      <c r="U9" s="145"/>
    </row>
    <row r="10" spans="1:21">
      <c r="A10" s="145"/>
      <c r="B10" s="422"/>
      <c r="C10" s="422"/>
      <c r="D10" s="422"/>
      <c r="E10" s="422"/>
      <c r="F10" s="422"/>
      <c r="G10" s="422"/>
      <c r="H10" s="422"/>
      <c r="I10" s="422"/>
      <c r="J10" s="422"/>
      <c r="K10" s="422"/>
      <c r="L10" s="422"/>
      <c r="M10" s="422"/>
      <c r="N10" s="422"/>
      <c r="O10" s="422"/>
      <c r="P10" s="422"/>
      <c r="Q10" s="422"/>
      <c r="R10" s="422"/>
      <c r="S10" s="422"/>
      <c r="T10" s="422"/>
      <c r="U10" s="145"/>
    </row>
    <row r="11" spans="1:21">
      <c r="B11" s="422"/>
      <c r="C11" s="422"/>
      <c r="D11" s="422"/>
      <c r="E11" s="422"/>
      <c r="F11" s="422"/>
      <c r="G11" s="422"/>
      <c r="H11" s="422"/>
      <c r="I11" s="422"/>
      <c r="J11" s="422"/>
      <c r="K11" s="422"/>
      <c r="L11" s="422"/>
      <c r="M11" s="422"/>
      <c r="N11" s="422"/>
      <c r="O11" s="422"/>
      <c r="P11" s="422"/>
      <c r="Q11" s="422"/>
      <c r="R11" s="422"/>
      <c r="S11" s="422"/>
      <c r="T11" s="422"/>
    </row>
    <row r="13" spans="1:21" ht="19.5">
      <c r="B13" s="146"/>
      <c r="C13" s="146"/>
      <c r="D13" s="146"/>
      <c r="E13" s="146"/>
      <c r="F13" s="146"/>
      <c r="G13" s="146"/>
      <c r="H13" s="146"/>
      <c r="I13" s="146"/>
      <c r="J13" s="146"/>
      <c r="K13" s="146"/>
      <c r="L13" s="146"/>
      <c r="M13" s="146"/>
      <c r="N13" s="146"/>
      <c r="O13" s="146"/>
      <c r="P13" s="146"/>
      <c r="Q13" s="146"/>
      <c r="R13" s="146"/>
      <c r="S13" s="146"/>
      <c r="T13" s="146"/>
    </row>
    <row r="14" spans="1:21" ht="19.899999999999999" customHeight="1">
      <c r="B14" s="423"/>
      <c r="C14" s="432" t="s">
        <v>247</v>
      </c>
      <c r="D14" s="432"/>
      <c r="E14" s="432"/>
      <c r="F14" s="432"/>
      <c r="G14" s="432"/>
      <c r="H14" s="432"/>
      <c r="I14" s="432"/>
      <c r="J14" s="432"/>
      <c r="K14" s="432"/>
      <c r="L14" s="432"/>
      <c r="M14" s="432"/>
      <c r="N14" s="432"/>
      <c r="O14" s="494"/>
      <c r="P14" s="495"/>
      <c r="Q14" s="496"/>
      <c r="R14" s="496"/>
      <c r="S14" s="496"/>
      <c r="T14" s="497"/>
      <c r="U14" s="148"/>
    </row>
    <row r="15" spans="1:21" ht="19.899999999999999" customHeight="1">
      <c r="B15" s="423"/>
      <c r="C15" s="432"/>
      <c r="D15" s="432"/>
      <c r="E15" s="432"/>
      <c r="F15" s="432"/>
      <c r="G15" s="432"/>
      <c r="H15" s="432"/>
      <c r="I15" s="432"/>
      <c r="J15" s="432"/>
      <c r="K15" s="432"/>
      <c r="L15" s="432"/>
      <c r="M15" s="432"/>
      <c r="N15" s="432"/>
      <c r="O15" s="494"/>
      <c r="P15" s="498"/>
      <c r="Q15" s="499"/>
      <c r="R15" s="499"/>
      <c r="S15" s="499"/>
      <c r="T15" s="500"/>
      <c r="U15" s="148"/>
    </row>
    <row r="16" spans="1:21" ht="19.5">
      <c r="B16" s="150"/>
      <c r="C16" s="150"/>
      <c r="D16" s="150"/>
      <c r="E16" s="150"/>
      <c r="F16" s="150"/>
      <c r="G16" s="150"/>
      <c r="H16" s="150"/>
      <c r="I16" s="150"/>
      <c r="J16" s="150"/>
      <c r="K16" s="150"/>
      <c r="L16" s="150"/>
      <c r="M16" s="150"/>
      <c r="N16" s="150"/>
      <c r="O16" s="150"/>
      <c r="P16" s="150"/>
      <c r="Q16" s="150"/>
      <c r="R16" s="150"/>
      <c r="S16" s="150"/>
      <c r="T16" s="150"/>
      <c r="U16" s="149"/>
    </row>
    <row r="17" spans="2:21" ht="19.5">
      <c r="B17" s="146"/>
      <c r="C17" s="146"/>
      <c r="D17" s="146"/>
      <c r="E17" s="146"/>
      <c r="F17" s="146"/>
      <c r="G17" s="146"/>
      <c r="H17" s="146"/>
      <c r="I17" s="146"/>
      <c r="J17" s="146"/>
      <c r="K17" s="146"/>
      <c r="L17" s="146"/>
      <c r="M17" s="146"/>
      <c r="N17" s="146"/>
      <c r="O17" s="146"/>
      <c r="P17" s="146"/>
      <c r="Q17" s="146"/>
      <c r="R17" s="146"/>
      <c r="S17" s="146"/>
      <c r="T17" s="146"/>
    </row>
    <row r="18" spans="2:21" ht="19.5">
      <c r="B18" s="146"/>
      <c r="C18" s="146"/>
      <c r="D18" s="146"/>
      <c r="E18" s="146"/>
      <c r="F18" s="146"/>
      <c r="G18" s="146"/>
      <c r="H18" s="146"/>
      <c r="I18" s="146"/>
      <c r="J18" s="146"/>
      <c r="K18" s="146"/>
      <c r="L18" s="146"/>
      <c r="M18" s="146"/>
      <c r="N18" s="146"/>
      <c r="O18" s="146"/>
      <c r="P18" s="146"/>
      <c r="Q18" s="146"/>
      <c r="R18" s="146"/>
      <c r="S18" s="146"/>
      <c r="T18" s="146"/>
    </row>
    <row r="19" spans="2:21" ht="19.899999999999999" customHeight="1">
      <c r="B19" s="432"/>
      <c r="C19" s="434" t="s">
        <v>294</v>
      </c>
      <c r="D19" s="434"/>
      <c r="E19" s="434"/>
      <c r="F19" s="434"/>
      <c r="G19" s="434"/>
      <c r="H19" s="434"/>
      <c r="I19" s="434"/>
      <c r="J19" s="434"/>
      <c r="K19" s="434"/>
      <c r="L19" s="434"/>
      <c r="M19" s="434"/>
      <c r="N19" s="434"/>
      <c r="O19" s="434"/>
      <c r="P19" s="434"/>
      <c r="Q19" s="152"/>
      <c r="R19" s="426"/>
      <c r="S19" s="427"/>
      <c r="T19" s="428"/>
      <c r="U19" s="149"/>
    </row>
    <row r="20" spans="2:21" ht="19.899999999999999" customHeight="1">
      <c r="B20" s="433"/>
      <c r="C20" s="434"/>
      <c r="D20" s="434"/>
      <c r="E20" s="434"/>
      <c r="F20" s="434"/>
      <c r="G20" s="434"/>
      <c r="H20" s="434"/>
      <c r="I20" s="434"/>
      <c r="J20" s="434"/>
      <c r="K20" s="434"/>
      <c r="L20" s="434"/>
      <c r="M20" s="434"/>
      <c r="N20" s="434"/>
      <c r="O20" s="434"/>
      <c r="P20" s="434"/>
      <c r="Q20" s="152"/>
      <c r="R20" s="429"/>
      <c r="S20" s="430"/>
      <c r="T20" s="431"/>
      <c r="U20" s="149"/>
    </row>
    <row r="21" spans="2:21" ht="19.5">
      <c r="B21" s="150"/>
      <c r="C21" s="150"/>
      <c r="D21" s="150"/>
      <c r="E21" s="150"/>
      <c r="F21" s="150"/>
      <c r="G21" s="150"/>
      <c r="H21" s="150"/>
      <c r="I21" s="150"/>
      <c r="J21" s="150"/>
      <c r="K21" s="150"/>
      <c r="L21" s="150"/>
      <c r="M21" s="150"/>
      <c r="N21" s="150"/>
      <c r="O21" s="150"/>
      <c r="P21" s="150"/>
      <c r="Q21" s="150"/>
      <c r="R21" s="150"/>
      <c r="S21" s="150"/>
      <c r="T21" s="150"/>
      <c r="U21" s="149"/>
    </row>
    <row r="22" spans="2:21" ht="19.5">
      <c r="B22" s="146"/>
      <c r="C22" s="146"/>
      <c r="D22" s="146"/>
      <c r="E22" s="146"/>
      <c r="F22" s="146"/>
      <c r="G22" s="146"/>
      <c r="H22" s="146"/>
      <c r="I22" s="146"/>
      <c r="J22" s="146"/>
      <c r="K22" s="146"/>
      <c r="L22" s="146"/>
      <c r="M22" s="146"/>
      <c r="N22" s="146"/>
      <c r="O22" s="146"/>
      <c r="P22" s="146"/>
      <c r="Q22" s="146"/>
      <c r="R22" s="146"/>
      <c r="S22" s="146"/>
      <c r="T22" s="146"/>
    </row>
    <row r="23" spans="2:21" ht="19.5">
      <c r="B23" s="146"/>
      <c r="C23" s="146"/>
      <c r="D23" s="146"/>
      <c r="E23" s="146"/>
      <c r="F23" s="146"/>
      <c r="G23" s="146"/>
      <c r="H23" s="146"/>
      <c r="I23" s="146"/>
      <c r="J23" s="146"/>
      <c r="K23" s="146"/>
      <c r="L23" s="146"/>
      <c r="M23" s="146"/>
      <c r="N23" s="146"/>
      <c r="O23" s="146"/>
      <c r="P23" s="146"/>
      <c r="Q23" s="146"/>
      <c r="R23" s="146"/>
      <c r="S23" s="146"/>
      <c r="T23" s="146"/>
    </row>
    <row r="24" spans="2:21" ht="18" customHeight="1">
      <c r="B24" s="432"/>
      <c r="C24" s="434" t="s">
        <v>249</v>
      </c>
      <c r="D24" s="434"/>
      <c r="E24" s="434"/>
      <c r="F24" s="434"/>
      <c r="G24" s="434"/>
      <c r="H24" s="434"/>
      <c r="I24" s="434"/>
      <c r="J24" s="434"/>
      <c r="K24" s="434"/>
      <c r="L24" s="434"/>
      <c r="M24" s="434"/>
      <c r="N24" s="434"/>
      <c r="O24" s="434"/>
      <c r="P24" s="434"/>
      <c r="Q24" s="111"/>
      <c r="R24" s="426"/>
      <c r="S24" s="427"/>
      <c r="T24" s="428"/>
      <c r="U24" s="149"/>
    </row>
    <row r="25" spans="2:21">
      <c r="B25" s="433"/>
      <c r="C25" s="434"/>
      <c r="D25" s="434"/>
      <c r="E25" s="434"/>
      <c r="F25" s="434"/>
      <c r="G25" s="434"/>
      <c r="H25" s="434"/>
      <c r="I25" s="434"/>
      <c r="J25" s="434"/>
      <c r="K25" s="434"/>
      <c r="L25" s="434"/>
      <c r="M25" s="434"/>
      <c r="N25" s="434"/>
      <c r="O25" s="434"/>
      <c r="P25" s="434"/>
      <c r="Q25" s="111"/>
      <c r="R25" s="429"/>
      <c r="S25" s="430"/>
      <c r="T25" s="431"/>
      <c r="U25" s="149"/>
    </row>
    <row r="26" spans="2:21" ht="19.5">
      <c r="B26" s="146"/>
      <c r="C26" s="146"/>
      <c r="D26" s="146"/>
      <c r="E26" s="146"/>
      <c r="F26" s="146"/>
      <c r="G26" s="146"/>
      <c r="H26" s="146"/>
      <c r="I26" s="146"/>
      <c r="J26" s="146"/>
      <c r="K26" s="146"/>
      <c r="L26" s="146"/>
      <c r="M26" s="146"/>
      <c r="N26" s="146"/>
      <c r="O26" s="146"/>
      <c r="P26" s="146"/>
      <c r="Q26" s="146"/>
      <c r="R26" s="146"/>
      <c r="S26" s="146"/>
      <c r="T26" s="146"/>
    </row>
    <row r="27" spans="2:21" ht="19.5">
      <c r="B27" s="146"/>
      <c r="C27" s="146"/>
      <c r="D27" s="146"/>
      <c r="E27" s="146"/>
      <c r="F27" s="146"/>
      <c r="G27" s="146"/>
      <c r="H27" s="146"/>
      <c r="I27" s="146"/>
      <c r="J27" s="146"/>
      <c r="K27" s="146"/>
      <c r="L27" s="146"/>
      <c r="M27" s="146"/>
      <c r="N27" s="146"/>
      <c r="O27" s="146"/>
      <c r="P27" s="146"/>
      <c r="Q27" s="146"/>
      <c r="R27" s="146"/>
      <c r="S27" s="146"/>
      <c r="T27" s="146"/>
    </row>
    <row r="28" spans="2:21" ht="19.5">
      <c r="B28" s="146"/>
      <c r="C28" s="425" t="s">
        <v>307</v>
      </c>
      <c r="D28" s="425"/>
      <c r="E28" s="425"/>
      <c r="F28" s="425"/>
      <c r="G28" s="425"/>
      <c r="H28" s="425"/>
      <c r="I28" s="425"/>
      <c r="J28" s="425"/>
      <c r="K28" s="425"/>
      <c r="L28" s="425"/>
      <c r="M28" s="425"/>
      <c r="N28" s="425"/>
      <c r="O28" s="425"/>
      <c r="P28" s="425"/>
      <c r="Q28" s="179"/>
      <c r="R28" s="426"/>
      <c r="S28" s="427"/>
      <c r="T28" s="428"/>
    </row>
    <row r="29" spans="2:21" ht="19.5">
      <c r="B29" s="146"/>
      <c r="C29" s="425"/>
      <c r="D29" s="425"/>
      <c r="E29" s="425"/>
      <c r="F29" s="425"/>
      <c r="G29" s="425"/>
      <c r="H29" s="425"/>
      <c r="I29" s="425"/>
      <c r="J29" s="425"/>
      <c r="K29" s="425"/>
      <c r="L29" s="425"/>
      <c r="M29" s="425"/>
      <c r="N29" s="425"/>
      <c r="O29" s="425"/>
      <c r="P29" s="425"/>
      <c r="Q29" s="179"/>
      <c r="R29" s="501"/>
      <c r="S29" s="502"/>
      <c r="T29" s="503"/>
    </row>
    <row r="30" spans="2:21" ht="19.5">
      <c r="B30" s="146"/>
      <c r="C30" s="425"/>
      <c r="D30" s="425"/>
      <c r="E30" s="425"/>
      <c r="F30" s="425"/>
      <c r="G30" s="425"/>
      <c r="H30" s="425"/>
      <c r="I30" s="425"/>
      <c r="J30" s="425"/>
      <c r="K30" s="425"/>
      <c r="L30" s="425"/>
      <c r="M30" s="425"/>
      <c r="N30" s="425"/>
      <c r="O30" s="425"/>
      <c r="P30" s="425"/>
      <c r="Q30" s="179"/>
      <c r="R30" s="178"/>
      <c r="S30" s="178"/>
      <c r="T30" s="178"/>
    </row>
    <row r="31" spans="2:21" ht="19.5">
      <c r="B31" s="146"/>
      <c r="C31" s="51"/>
      <c r="D31" s="51"/>
      <c r="E31" s="51"/>
      <c r="F31" s="51"/>
      <c r="G31" s="51"/>
      <c r="H31" s="51"/>
      <c r="I31" s="51"/>
      <c r="J31" s="51"/>
      <c r="K31" s="51"/>
      <c r="L31" s="51"/>
      <c r="M31" s="51"/>
      <c r="N31" s="51"/>
      <c r="O31" s="51"/>
      <c r="P31" s="51"/>
      <c r="Q31" s="51"/>
      <c r="R31" s="51"/>
      <c r="S31" s="51"/>
      <c r="T31" s="51"/>
    </row>
    <row r="32" spans="2:21" ht="19.5">
      <c r="B32" s="147"/>
      <c r="C32" s="425" t="s">
        <v>303</v>
      </c>
      <c r="D32" s="425"/>
      <c r="E32" s="425"/>
      <c r="F32" s="425"/>
      <c r="G32" s="425"/>
      <c r="H32" s="425"/>
      <c r="I32" s="425"/>
      <c r="J32" s="425"/>
      <c r="K32" s="425"/>
      <c r="L32" s="425"/>
      <c r="M32" s="425"/>
      <c r="N32" s="425"/>
      <c r="O32" s="425"/>
      <c r="P32" s="186"/>
      <c r="Q32" s="186"/>
      <c r="R32" s="426"/>
      <c r="S32" s="427"/>
      <c r="T32" s="428"/>
    </row>
    <row r="33" spans="2:20" ht="19.5">
      <c r="B33" s="147"/>
      <c r="C33" s="425"/>
      <c r="D33" s="425"/>
      <c r="E33" s="425"/>
      <c r="F33" s="425"/>
      <c r="G33" s="425"/>
      <c r="H33" s="425"/>
      <c r="I33" s="425"/>
      <c r="J33" s="425"/>
      <c r="K33" s="425"/>
      <c r="L33" s="425"/>
      <c r="M33" s="425"/>
      <c r="N33" s="425"/>
      <c r="O33" s="425"/>
      <c r="P33" s="187"/>
      <c r="Q33" s="187"/>
      <c r="R33" s="429"/>
      <c r="S33" s="430"/>
      <c r="T33" s="431"/>
    </row>
    <row r="34" spans="2:20" ht="19.5">
      <c r="B34" s="147"/>
      <c r="C34" s="425"/>
      <c r="D34" s="425"/>
      <c r="E34" s="425"/>
      <c r="F34" s="425"/>
      <c r="G34" s="425"/>
      <c r="H34" s="425"/>
      <c r="I34" s="425"/>
      <c r="J34" s="425"/>
      <c r="K34" s="425"/>
      <c r="L34" s="425"/>
      <c r="M34" s="425"/>
      <c r="N34" s="425"/>
      <c r="O34" s="425"/>
      <c r="P34" s="179"/>
      <c r="Q34" s="179"/>
      <c r="R34" s="179"/>
      <c r="S34" s="179"/>
      <c r="T34" s="179"/>
    </row>
    <row r="35" spans="2:20" ht="19.5">
      <c r="B35" s="147"/>
      <c r="C35" s="425"/>
      <c r="D35" s="425"/>
      <c r="E35" s="425"/>
      <c r="F35" s="425"/>
      <c r="G35" s="425"/>
      <c r="H35" s="425"/>
      <c r="I35" s="425"/>
      <c r="J35" s="425"/>
      <c r="K35" s="425"/>
      <c r="L35" s="425"/>
      <c r="M35" s="425"/>
      <c r="N35" s="425"/>
      <c r="O35" s="425"/>
      <c r="P35" s="179"/>
      <c r="Q35" s="179"/>
      <c r="R35" s="179"/>
      <c r="S35" s="179"/>
      <c r="T35" s="179"/>
    </row>
    <row r="36" spans="2:20" ht="19.5">
      <c r="B36" s="147"/>
      <c r="C36" s="177"/>
      <c r="D36" s="177"/>
      <c r="E36" s="177"/>
      <c r="F36" s="177"/>
      <c r="G36" s="177"/>
      <c r="H36" s="177"/>
      <c r="I36" s="177"/>
      <c r="J36" s="177"/>
      <c r="K36" s="177"/>
      <c r="L36" s="177"/>
      <c r="M36" s="177"/>
      <c r="N36" s="177"/>
      <c r="O36" s="177"/>
      <c r="P36" s="179"/>
      <c r="Q36" s="179"/>
      <c r="R36" s="179"/>
      <c r="S36" s="179"/>
      <c r="T36" s="179"/>
    </row>
    <row r="37" spans="2:20" ht="19.5">
      <c r="B37" s="147"/>
      <c r="C37" s="187"/>
      <c r="D37" s="187"/>
      <c r="E37" s="187"/>
      <c r="F37" s="187"/>
      <c r="G37" s="187"/>
      <c r="H37" s="187"/>
      <c r="I37" s="187"/>
      <c r="J37" s="187"/>
      <c r="K37" s="187"/>
      <c r="L37" s="187"/>
      <c r="M37" s="187"/>
      <c r="N37" s="187"/>
      <c r="O37" s="187"/>
      <c r="P37" s="187"/>
      <c r="Q37" s="187"/>
      <c r="R37" s="187"/>
      <c r="S37" s="187"/>
      <c r="T37" s="187"/>
    </row>
    <row r="38" spans="2:20" ht="19.5">
      <c r="B38" s="147"/>
      <c r="C38" s="425" t="s">
        <v>304</v>
      </c>
      <c r="D38" s="425"/>
      <c r="E38" s="425"/>
      <c r="F38" s="425"/>
      <c r="G38" s="425"/>
      <c r="H38" s="425"/>
      <c r="I38" s="425"/>
      <c r="J38" s="425"/>
      <c r="K38" s="425"/>
      <c r="L38" s="425"/>
      <c r="M38" s="425"/>
      <c r="N38" s="425"/>
      <c r="O38" s="425"/>
      <c r="P38" s="179"/>
      <c r="Q38" s="179"/>
      <c r="R38" s="426"/>
      <c r="S38" s="427"/>
      <c r="T38" s="428"/>
    </row>
    <row r="39" spans="2:20" ht="19.5">
      <c r="C39" s="425"/>
      <c r="D39" s="425"/>
      <c r="E39" s="425"/>
      <c r="F39" s="425"/>
      <c r="G39" s="425"/>
      <c r="H39" s="425"/>
      <c r="I39" s="425"/>
      <c r="J39" s="425"/>
      <c r="K39" s="425"/>
      <c r="L39" s="425"/>
      <c r="M39" s="425"/>
      <c r="N39" s="425"/>
      <c r="O39" s="425"/>
      <c r="P39" s="179"/>
      <c r="Q39" s="179"/>
      <c r="R39" s="429"/>
      <c r="S39" s="430"/>
      <c r="T39" s="431"/>
    </row>
    <row r="40" spans="2:20" ht="19.5">
      <c r="C40" s="425"/>
      <c r="D40" s="425"/>
      <c r="E40" s="425"/>
      <c r="F40" s="425"/>
      <c r="G40" s="425"/>
      <c r="H40" s="425"/>
      <c r="I40" s="425"/>
      <c r="J40" s="425"/>
      <c r="K40" s="425"/>
      <c r="L40" s="425"/>
      <c r="M40" s="425"/>
      <c r="N40" s="425"/>
      <c r="O40" s="425"/>
      <c r="P40" s="179"/>
      <c r="Q40" s="179"/>
      <c r="R40" s="179"/>
      <c r="S40" s="179"/>
      <c r="T40" s="179"/>
    </row>
    <row r="41" spans="2:20" ht="19.5">
      <c r="C41" s="425"/>
      <c r="D41" s="425"/>
      <c r="E41" s="425"/>
      <c r="F41" s="425"/>
      <c r="G41" s="425"/>
      <c r="H41" s="425"/>
      <c r="I41" s="425"/>
      <c r="J41" s="425"/>
      <c r="K41" s="425"/>
      <c r="L41" s="425"/>
      <c r="M41" s="425"/>
      <c r="N41" s="425"/>
      <c r="O41" s="425"/>
      <c r="P41" s="179"/>
      <c r="Q41" s="179"/>
      <c r="R41" s="179"/>
      <c r="S41" s="179"/>
      <c r="T41" s="179"/>
    </row>
    <row r="42" spans="2:20" ht="19.5">
      <c r="C42" s="425"/>
      <c r="D42" s="425"/>
      <c r="E42" s="425"/>
      <c r="F42" s="425"/>
      <c r="G42" s="425"/>
      <c r="H42" s="425"/>
      <c r="I42" s="425"/>
      <c r="J42" s="425"/>
      <c r="K42" s="425"/>
      <c r="L42" s="425"/>
      <c r="M42" s="425"/>
      <c r="N42" s="425"/>
      <c r="O42" s="425"/>
      <c r="P42" s="51"/>
      <c r="Q42" s="51"/>
      <c r="R42" s="51"/>
      <c r="S42" s="51"/>
      <c r="T42" s="51"/>
    </row>
    <row r="43" spans="2:20" ht="19.5">
      <c r="C43" s="425"/>
      <c r="D43" s="425"/>
      <c r="E43" s="425"/>
      <c r="F43" s="425"/>
      <c r="G43" s="425"/>
      <c r="H43" s="425"/>
      <c r="I43" s="425"/>
      <c r="J43" s="425"/>
      <c r="K43" s="425"/>
      <c r="L43" s="425"/>
      <c r="M43" s="425"/>
      <c r="N43" s="425"/>
      <c r="O43" s="425"/>
      <c r="P43" s="51"/>
      <c r="Q43" s="51"/>
      <c r="R43" s="51"/>
      <c r="S43" s="51"/>
      <c r="T43" s="51"/>
    </row>
    <row r="44" spans="2:20" ht="19.5">
      <c r="C44" s="425"/>
      <c r="D44" s="425"/>
      <c r="E44" s="425"/>
      <c r="F44" s="425"/>
      <c r="G44" s="425"/>
      <c r="H44" s="425"/>
      <c r="I44" s="425"/>
      <c r="J44" s="425"/>
      <c r="K44" s="425"/>
      <c r="L44" s="425"/>
      <c r="M44" s="425"/>
      <c r="N44" s="425"/>
      <c r="O44" s="425"/>
      <c r="P44" s="51"/>
      <c r="Q44" s="51"/>
      <c r="R44" s="51"/>
      <c r="S44" s="51"/>
      <c r="T44" s="51"/>
    </row>
  </sheetData>
  <sheetProtection algorithmName="SHA-512" hashValue="EHHEcOhtP1nv8RXXDrR+vBRBD5UqkZf4wZAqPm5okTwNo4Cs0ttx4j5KOVGIwfp0LhVwdI0jMRvmO0kPBHZi1g==" saltValue="EfQCq8ERsBfZjQJ8+/od2g==" spinCount="100000" sheet="1" selectLockedCells="1"/>
  <mergeCells count="18">
    <mergeCell ref="C28:P30"/>
    <mergeCell ref="R28:T29"/>
    <mergeCell ref="C32:O35"/>
    <mergeCell ref="R32:T33"/>
    <mergeCell ref="C38:O44"/>
    <mergeCell ref="R38:T39"/>
    <mergeCell ref="B19:B20"/>
    <mergeCell ref="C19:P20"/>
    <mergeCell ref="R19:T20"/>
    <mergeCell ref="B24:B25"/>
    <mergeCell ref="C24:P25"/>
    <mergeCell ref="R24:T25"/>
    <mergeCell ref="A3:U3"/>
    <mergeCell ref="L6:T6"/>
    <mergeCell ref="B9:T11"/>
    <mergeCell ref="B14:B15"/>
    <mergeCell ref="C14:O15"/>
    <mergeCell ref="P14:T15"/>
  </mergeCells>
  <phoneticPr fontId="2"/>
  <dataValidations count="1">
    <dataValidation type="list" allowBlank="1" showInputMessage="1" showErrorMessage="1" sqref="R19:T20 R24:T25 R28:T29 R32:T33 R38:T39" xr:uid="{E0DC8DE9-34CD-4737-81F1-BE494E6F490C}">
      <formula1>"はい"</formula1>
    </dataValidation>
  </dataValidations>
  <pageMargins left="0.7" right="0.4" top="0.75" bottom="0.75" header="0.3" footer="0.3"/>
  <pageSetup paperSize="9" scale="86"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A72C6-7722-4BCB-8366-F15D32265B7B}">
  <sheetPr>
    <tabColor theme="4" tint="0.39997558519241921"/>
  </sheetPr>
  <dimension ref="A1:U35"/>
  <sheetViews>
    <sheetView showGridLines="0" view="pageBreakPreview" zoomScale="85" zoomScaleNormal="85" zoomScaleSheetLayoutView="85" workbookViewId="0">
      <selection activeCell="Q2" sqref="Q2:W2"/>
    </sheetView>
  </sheetViews>
  <sheetFormatPr defaultColWidth="8.75" defaultRowHeight="18.75"/>
  <cols>
    <col min="1" max="21" width="4.5" style="6" customWidth="1"/>
    <col min="22" max="16384" width="8.75" style="6"/>
  </cols>
  <sheetData>
    <row r="1" spans="1:21">
      <c r="A1" s="75"/>
      <c r="B1" s="75"/>
      <c r="C1" s="75"/>
      <c r="D1" s="75"/>
      <c r="E1" s="75"/>
      <c r="F1" s="75"/>
      <c r="G1" s="75"/>
      <c r="H1" s="75"/>
      <c r="I1" s="75"/>
      <c r="J1" s="75"/>
      <c r="K1" s="75"/>
      <c r="L1" s="75"/>
      <c r="M1" s="75"/>
      <c r="N1" s="75"/>
      <c r="O1" s="75"/>
      <c r="P1" s="75"/>
      <c r="Q1" s="75"/>
      <c r="R1" s="75"/>
      <c r="S1" s="75"/>
      <c r="T1" s="75"/>
      <c r="U1" s="135" t="s">
        <v>243</v>
      </c>
    </row>
    <row r="2" spans="1:21">
      <c r="A2" s="76"/>
      <c r="B2" s="76"/>
      <c r="C2" s="76"/>
      <c r="D2" s="76"/>
      <c r="E2" s="76"/>
      <c r="F2" s="76"/>
      <c r="G2" s="76"/>
      <c r="H2" s="76"/>
      <c r="I2" s="75"/>
      <c r="J2" s="75"/>
      <c r="K2" s="75"/>
      <c r="L2" s="75"/>
      <c r="M2" s="75"/>
      <c r="N2" s="75"/>
      <c r="O2" s="75"/>
      <c r="P2" s="75"/>
      <c r="Q2" s="75"/>
      <c r="R2" s="75"/>
      <c r="S2" s="75"/>
      <c r="T2" s="75"/>
      <c r="U2" s="77"/>
    </row>
    <row r="3" spans="1:21">
      <c r="A3" s="78"/>
      <c r="B3" s="78"/>
      <c r="C3" s="78"/>
      <c r="D3" s="78"/>
      <c r="E3" s="78"/>
      <c r="F3" s="78"/>
      <c r="G3" s="78"/>
      <c r="H3" s="78"/>
      <c r="I3" s="75"/>
      <c r="J3" s="75"/>
      <c r="K3" s="75"/>
      <c r="L3" s="75"/>
      <c r="M3" s="75"/>
      <c r="N3" s="75"/>
      <c r="O3" s="75"/>
      <c r="P3" s="75"/>
      <c r="Q3" s="75"/>
      <c r="R3" s="75"/>
      <c r="S3" s="75"/>
      <c r="T3" s="75"/>
      <c r="U3" s="77"/>
    </row>
    <row r="4" spans="1:21" ht="21">
      <c r="A4" s="368" t="s">
        <v>240</v>
      </c>
      <c r="B4" s="368"/>
      <c r="C4" s="368"/>
      <c r="D4" s="368"/>
      <c r="E4" s="368"/>
      <c r="F4" s="368"/>
      <c r="G4" s="368"/>
      <c r="H4" s="368"/>
      <c r="I4" s="369"/>
      <c r="J4" s="369"/>
      <c r="K4" s="369"/>
      <c r="L4" s="369"/>
      <c r="M4" s="369"/>
      <c r="N4" s="369"/>
      <c r="O4" s="369"/>
      <c r="P4" s="369"/>
      <c r="Q4" s="369"/>
      <c r="R4" s="369"/>
      <c r="S4" s="369"/>
      <c r="T4" s="369"/>
      <c r="U4" s="369"/>
    </row>
    <row r="5" spans="1:21" ht="21">
      <c r="A5" s="15"/>
      <c r="B5" s="15"/>
      <c r="C5" s="15"/>
      <c r="D5" s="15"/>
      <c r="E5" s="15"/>
      <c r="F5" s="15"/>
      <c r="G5" s="15"/>
      <c r="H5" s="15"/>
      <c r="I5" s="16"/>
      <c r="J5" s="16"/>
      <c r="K5" s="16"/>
      <c r="L5" s="16"/>
      <c r="M5" s="16"/>
      <c r="N5" s="16"/>
      <c r="O5" s="16"/>
      <c r="P5" s="16"/>
      <c r="Q5" s="16"/>
      <c r="R5" s="16"/>
      <c r="S5" s="16"/>
      <c r="T5" s="16"/>
      <c r="U5" s="16"/>
    </row>
    <row r="6" spans="1:21" ht="21">
      <c r="A6" s="15"/>
      <c r="B6" s="15"/>
      <c r="C6" s="15"/>
      <c r="D6" s="15"/>
      <c r="E6" s="15"/>
      <c r="F6" s="15"/>
      <c r="G6" s="15"/>
      <c r="H6" s="15"/>
      <c r="I6" s="16"/>
      <c r="J6" s="16"/>
      <c r="K6" s="16"/>
      <c r="L6" s="16"/>
      <c r="M6" s="16"/>
      <c r="N6" s="16"/>
      <c r="O6" s="16"/>
      <c r="P6" s="16"/>
      <c r="Q6" s="16"/>
      <c r="R6" s="16"/>
      <c r="S6" s="16"/>
      <c r="T6" s="16"/>
      <c r="U6" s="16"/>
    </row>
    <row r="7" spans="1:21" ht="21">
      <c r="A7" s="15"/>
      <c r="B7" s="15"/>
      <c r="C7" s="15"/>
      <c r="D7" s="15"/>
      <c r="E7" s="15"/>
      <c r="F7" s="15"/>
      <c r="G7" s="15"/>
      <c r="H7" s="15"/>
      <c r="I7" s="16"/>
      <c r="J7" s="16"/>
      <c r="K7" s="17" t="s">
        <v>101</v>
      </c>
      <c r="L7" s="341">
        <f>基本情報!E8</f>
        <v>0</v>
      </c>
      <c r="M7" s="341"/>
      <c r="N7" s="341"/>
      <c r="O7" s="341"/>
      <c r="P7" s="341"/>
      <c r="Q7" s="341"/>
      <c r="R7" s="341"/>
      <c r="S7" s="341"/>
      <c r="T7" s="341"/>
      <c r="U7" s="79"/>
    </row>
    <row r="8" spans="1:21">
      <c r="A8" s="18"/>
      <c r="B8" s="18"/>
      <c r="C8" s="18"/>
      <c r="D8" s="18"/>
      <c r="E8" s="18"/>
      <c r="F8" s="18"/>
      <c r="G8" s="18"/>
      <c r="H8" s="18"/>
      <c r="I8" s="18"/>
      <c r="J8" s="18"/>
      <c r="K8" s="18"/>
      <c r="L8" s="18"/>
      <c r="M8" s="18"/>
      <c r="N8" s="18"/>
      <c r="O8" s="18"/>
      <c r="P8" s="18"/>
      <c r="Q8" s="18"/>
      <c r="R8" s="18"/>
      <c r="S8" s="18"/>
      <c r="T8" s="18"/>
      <c r="U8" s="18"/>
    </row>
    <row r="9" spans="1:21">
      <c r="A9" s="80"/>
      <c r="B9" s="80"/>
      <c r="C9" s="80"/>
      <c r="D9" s="80"/>
      <c r="E9" s="80"/>
      <c r="F9" s="80"/>
      <c r="G9" s="80"/>
      <c r="H9" s="80"/>
      <c r="I9" s="80"/>
      <c r="J9" s="80"/>
      <c r="K9" s="80"/>
      <c r="L9" s="80"/>
      <c r="M9" s="80"/>
      <c r="N9" s="80"/>
      <c r="O9" s="80"/>
      <c r="P9" s="80"/>
      <c r="Q9" s="80"/>
      <c r="R9" s="80"/>
      <c r="S9" s="80"/>
      <c r="T9" s="80"/>
      <c r="U9" s="80"/>
    </row>
    <row r="10" spans="1:21">
      <c r="A10" s="80"/>
      <c r="B10" s="478" t="s">
        <v>267</v>
      </c>
      <c r="C10" s="478"/>
      <c r="D10" s="478"/>
      <c r="E10" s="478"/>
      <c r="F10" s="478"/>
      <c r="G10" s="478"/>
      <c r="H10" s="478"/>
      <c r="I10" s="478"/>
      <c r="J10" s="478"/>
      <c r="K10" s="478"/>
      <c r="L10" s="478"/>
      <c r="M10" s="478"/>
      <c r="N10" s="478"/>
      <c r="O10" s="478"/>
      <c r="P10" s="478"/>
      <c r="Q10" s="478"/>
      <c r="R10" s="478"/>
      <c r="S10" s="478"/>
      <c r="T10" s="478"/>
      <c r="U10" s="80"/>
    </row>
    <row r="11" spans="1:21">
      <c r="A11" s="80"/>
      <c r="B11" s="478"/>
      <c r="C11" s="478"/>
      <c r="D11" s="478"/>
      <c r="E11" s="478"/>
      <c r="F11" s="478"/>
      <c r="G11" s="478"/>
      <c r="H11" s="478"/>
      <c r="I11" s="478"/>
      <c r="J11" s="478"/>
      <c r="K11" s="478"/>
      <c r="L11" s="478"/>
      <c r="M11" s="478"/>
      <c r="N11" s="478"/>
      <c r="O11" s="478"/>
      <c r="P11" s="478"/>
      <c r="Q11" s="478"/>
      <c r="R11" s="478"/>
      <c r="S11" s="478"/>
      <c r="T11" s="478"/>
      <c r="U11" s="80"/>
    </row>
    <row r="12" spans="1:21">
      <c r="B12" s="478"/>
      <c r="C12" s="478"/>
      <c r="D12" s="478"/>
      <c r="E12" s="478"/>
      <c r="F12" s="478"/>
      <c r="G12" s="478"/>
      <c r="H12" s="478"/>
      <c r="I12" s="478"/>
      <c r="J12" s="478"/>
      <c r="K12" s="478"/>
      <c r="L12" s="478"/>
      <c r="M12" s="478"/>
      <c r="N12" s="478"/>
      <c r="O12" s="478"/>
      <c r="P12" s="478"/>
      <c r="Q12" s="478"/>
      <c r="R12" s="478"/>
      <c r="S12" s="478"/>
      <c r="T12" s="478"/>
    </row>
    <row r="14" spans="1:21" ht="19.5">
      <c r="B14" s="506" t="s">
        <v>305</v>
      </c>
      <c r="C14" s="506"/>
      <c r="D14" s="506"/>
      <c r="E14" s="506"/>
      <c r="F14" s="506"/>
      <c r="G14" s="506"/>
      <c r="H14" s="506"/>
      <c r="I14" s="506"/>
      <c r="J14" s="506"/>
      <c r="K14" s="506"/>
      <c r="L14" s="506"/>
      <c r="M14" s="506"/>
      <c r="N14" s="506"/>
      <c r="O14" s="506"/>
      <c r="P14" s="506"/>
      <c r="Q14" s="506"/>
      <c r="R14" s="506"/>
      <c r="S14" s="506"/>
      <c r="T14" s="506"/>
    </row>
    <row r="15" spans="1:21" ht="19.5">
      <c r="B15" s="133"/>
      <c r="C15" s="133"/>
      <c r="D15" s="133"/>
      <c r="E15" s="133"/>
      <c r="F15" s="133"/>
      <c r="G15" s="133"/>
      <c r="H15" s="133"/>
      <c r="I15" s="133"/>
      <c r="J15" s="133"/>
      <c r="K15" s="133"/>
      <c r="L15" s="133"/>
      <c r="M15" s="133"/>
      <c r="N15" s="133"/>
      <c r="O15" s="133"/>
      <c r="P15" s="133"/>
      <c r="Q15" s="133"/>
      <c r="R15" s="133"/>
      <c r="S15" s="133"/>
      <c r="T15" s="133"/>
    </row>
    <row r="16" spans="1:21" ht="19.5">
      <c r="B16" s="82"/>
      <c r="C16" s="82"/>
      <c r="D16" s="82"/>
      <c r="E16" s="82"/>
      <c r="F16" s="82"/>
      <c r="G16" s="82"/>
      <c r="H16" s="82"/>
      <c r="I16" s="82"/>
      <c r="J16" s="82"/>
      <c r="K16" s="82"/>
      <c r="L16" s="82"/>
      <c r="M16" s="82"/>
      <c r="N16" s="82"/>
      <c r="O16" s="82"/>
      <c r="P16" s="82"/>
      <c r="Q16" s="82"/>
      <c r="R16" s="82"/>
      <c r="S16" s="82"/>
      <c r="T16" s="82"/>
    </row>
    <row r="17" spans="2:20" ht="24.6" customHeight="1">
      <c r="B17" s="504" t="s">
        <v>118</v>
      </c>
      <c r="C17" s="504"/>
      <c r="D17" s="504"/>
      <c r="E17" s="504"/>
      <c r="F17" s="504"/>
      <c r="G17" s="504"/>
      <c r="H17" s="505"/>
      <c r="I17" s="505"/>
      <c r="J17" s="505"/>
      <c r="K17" s="505"/>
      <c r="L17" s="505"/>
      <c r="M17" s="505"/>
      <c r="N17" s="505"/>
      <c r="O17" s="505"/>
      <c r="P17" s="505"/>
      <c r="Q17" s="505"/>
      <c r="R17" s="505"/>
      <c r="S17" s="505"/>
      <c r="T17" s="505"/>
    </row>
    <row r="18" spans="2:20" ht="24.6" customHeight="1">
      <c r="B18" s="504"/>
      <c r="C18" s="504"/>
      <c r="D18" s="504"/>
      <c r="E18" s="504"/>
      <c r="F18" s="504"/>
      <c r="G18" s="504"/>
      <c r="H18" s="505"/>
      <c r="I18" s="505"/>
      <c r="J18" s="505"/>
      <c r="K18" s="505"/>
      <c r="L18" s="505"/>
      <c r="M18" s="505"/>
      <c r="N18" s="505"/>
      <c r="O18" s="505"/>
      <c r="P18" s="505"/>
      <c r="Q18" s="505"/>
      <c r="R18" s="505"/>
      <c r="S18" s="505"/>
      <c r="T18" s="505"/>
    </row>
    <row r="19" spans="2:20" ht="24.6" customHeight="1">
      <c r="B19" s="504"/>
      <c r="C19" s="504"/>
      <c r="D19" s="504"/>
      <c r="E19" s="504"/>
      <c r="F19" s="504"/>
      <c r="G19" s="504"/>
      <c r="H19" s="505"/>
      <c r="I19" s="505"/>
      <c r="J19" s="505"/>
      <c r="K19" s="505"/>
      <c r="L19" s="505"/>
      <c r="M19" s="505"/>
      <c r="N19" s="505"/>
      <c r="O19" s="505"/>
      <c r="P19" s="505"/>
      <c r="Q19" s="505"/>
      <c r="R19" s="505"/>
      <c r="S19" s="505"/>
      <c r="T19" s="505"/>
    </row>
    <row r="20" spans="2:20" ht="24.6" customHeight="1">
      <c r="B20" s="504" t="s">
        <v>119</v>
      </c>
      <c r="C20" s="504"/>
      <c r="D20" s="504"/>
      <c r="E20" s="504"/>
      <c r="F20" s="504"/>
      <c r="G20" s="504"/>
      <c r="H20" s="505"/>
      <c r="I20" s="505"/>
      <c r="J20" s="505"/>
      <c r="K20" s="505"/>
      <c r="L20" s="505"/>
      <c r="M20" s="505"/>
      <c r="N20" s="505"/>
      <c r="O20" s="505"/>
      <c r="P20" s="505"/>
      <c r="Q20" s="505"/>
      <c r="R20" s="505"/>
      <c r="S20" s="505"/>
      <c r="T20" s="505"/>
    </row>
    <row r="21" spans="2:20" ht="24.6" customHeight="1">
      <c r="B21" s="504"/>
      <c r="C21" s="504"/>
      <c r="D21" s="504"/>
      <c r="E21" s="504"/>
      <c r="F21" s="504"/>
      <c r="G21" s="504"/>
      <c r="H21" s="505"/>
      <c r="I21" s="505"/>
      <c r="J21" s="505"/>
      <c r="K21" s="505"/>
      <c r="L21" s="505"/>
      <c r="M21" s="505"/>
      <c r="N21" s="505"/>
      <c r="O21" s="505"/>
      <c r="P21" s="505"/>
      <c r="Q21" s="505"/>
      <c r="R21" s="505"/>
      <c r="S21" s="505"/>
      <c r="T21" s="505"/>
    </row>
    <row r="22" spans="2:20" ht="24.6" customHeight="1">
      <c r="B22" s="504"/>
      <c r="C22" s="504"/>
      <c r="D22" s="504"/>
      <c r="E22" s="504"/>
      <c r="F22" s="504"/>
      <c r="G22" s="504"/>
      <c r="H22" s="505"/>
      <c r="I22" s="505"/>
      <c r="J22" s="505"/>
      <c r="K22" s="505"/>
      <c r="L22" s="505"/>
      <c r="M22" s="505"/>
      <c r="N22" s="505"/>
      <c r="O22" s="505"/>
      <c r="P22" s="505"/>
      <c r="Q22" s="505"/>
      <c r="R22" s="505"/>
      <c r="S22" s="505"/>
      <c r="T22" s="505"/>
    </row>
    <row r="23" spans="2:20" ht="24.6" customHeight="1">
      <c r="B23" s="504" t="s">
        <v>120</v>
      </c>
      <c r="C23" s="504"/>
      <c r="D23" s="504"/>
      <c r="E23" s="504"/>
      <c r="F23" s="504"/>
      <c r="G23" s="504"/>
      <c r="H23" s="505"/>
      <c r="I23" s="505"/>
      <c r="J23" s="505"/>
      <c r="K23" s="505"/>
      <c r="L23" s="505"/>
      <c r="M23" s="505"/>
      <c r="N23" s="505"/>
      <c r="O23" s="505"/>
      <c r="P23" s="505"/>
      <c r="Q23" s="505"/>
      <c r="R23" s="505"/>
      <c r="S23" s="505"/>
      <c r="T23" s="505"/>
    </row>
    <row r="24" spans="2:20" ht="24.6" customHeight="1">
      <c r="B24" s="504"/>
      <c r="C24" s="504"/>
      <c r="D24" s="504"/>
      <c r="E24" s="504"/>
      <c r="F24" s="504"/>
      <c r="G24" s="504"/>
      <c r="H24" s="505"/>
      <c r="I24" s="505"/>
      <c r="J24" s="505"/>
      <c r="K24" s="505"/>
      <c r="L24" s="505"/>
      <c r="M24" s="505"/>
      <c r="N24" s="505"/>
      <c r="O24" s="505"/>
      <c r="P24" s="505"/>
      <c r="Q24" s="505"/>
      <c r="R24" s="505"/>
      <c r="S24" s="505"/>
      <c r="T24" s="505"/>
    </row>
    <row r="25" spans="2:20" ht="24.6" customHeight="1">
      <c r="B25" s="504"/>
      <c r="C25" s="504"/>
      <c r="D25" s="504"/>
      <c r="E25" s="504"/>
      <c r="F25" s="504"/>
      <c r="G25" s="504"/>
      <c r="H25" s="505"/>
      <c r="I25" s="505"/>
      <c r="J25" s="505"/>
      <c r="K25" s="505"/>
      <c r="L25" s="505"/>
      <c r="M25" s="505"/>
      <c r="N25" s="505"/>
      <c r="O25" s="505"/>
      <c r="P25" s="505"/>
      <c r="Q25" s="505"/>
      <c r="R25" s="505"/>
      <c r="S25" s="505"/>
      <c r="T25" s="505"/>
    </row>
    <row r="26" spans="2:20" ht="24.6" customHeight="1">
      <c r="B26" s="504" t="s">
        <v>121</v>
      </c>
      <c r="C26" s="504"/>
      <c r="D26" s="504"/>
      <c r="E26" s="504"/>
      <c r="F26" s="504"/>
      <c r="G26" s="504"/>
      <c r="H26" s="505"/>
      <c r="I26" s="505"/>
      <c r="J26" s="505"/>
      <c r="K26" s="505"/>
      <c r="L26" s="505"/>
      <c r="M26" s="505"/>
      <c r="N26" s="505"/>
      <c r="O26" s="505"/>
      <c r="P26" s="505"/>
      <c r="Q26" s="505"/>
      <c r="R26" s="505"/>
      <c r="S26" s="505"/>
      <c r="T26" s="505"/>
    </row>
    <row r="27" spans="2:20" ht="24.6" customHeight="1">
      <c r="B27" s="504"/>
      <c r="C27" s="504"/>
      <c r="D27" s="504"/>
      <c r="E27" s="504"/>
      <c r="F27" s="504"/>
      <c r="G27" s="504"/>
      <c r="H27" s="505"/>
      <c r="I27" s="505"/>
      <c r="J27" s="505"/>
      <c r="K27" s="505"/>
      <c r="L27" s="505"/>
      <c r="M27" s="505"/>
      <c r="N27" s="505"/>
      <c r="O27" s="505"/>
      <c r="P27" s="505"/>
      <c r="Q27" s="505"/>
      <c r="R27" s="505"/>
      <c r="S27" s="505"/>
      <c r="T27" s="505"/>
    </row>
    <row r="28" spans="2:20" ht="24.6" customHeight="1">
      <c r="B28" s="504"/>
      <c r="C28" s="504"/>
      <c r="D28" s="504"/>
      <c r="E28" s="504"/>
      <c r="F28" s="504"/>
      <c r="G28" s="504"/>
      <c r="H28" s="505"/>
      <c r="I28" s="505"/>
      <c r="J28" s="505"/>
      <c r="K28" s="505"/>
      <c r="L28" s="505"/>
      <c r="M28" s="505"/>
      <c r="N28" s="505"/>
      <c r="O28" s="505"/>
      <c r="P28" s="505"/>
      <c r="Q28" s="505"/>
      <c r="R28" s="505"/>
      <c r="S28" s="505"/>
      <c r="T28" s="505"/>
    </row>
    <row r="29" spans="2:20" ht="19.5">
      <c r="B29" s="51" t="s">
        <v>207</v>
      </c>
      <c r="C29" s="51"/>
      <c r="D29" s="51"/>
      <c r="E29" s="51"/>
      <c r="F29" s="51"/>
      <c r="G29" s="51"/>
      <c r="H29" s="51"/>
      <c r="I29" s="51"/>
      <c r="J29" s="51"/>
      <c r="K29" s="51"/>
      <c r="L29" s="51"/>
      <c r="M29" s="51"/>
      <c r="N29" s="51"/>
      <c r="O29" s="51"/>
      <c r="P29" s="51"/>
      <c r="Q29" s="51"/>
      <c r="R29" s="51"/>
      <c r="S29" s="51"/>
      <c r="T29" s="51"/>
    </row>
    <row r="30" spans="2:20" ht="19.5">
      <c r="B30" s="51"/>
      <c r="C30" s="51"/>
      <c r="D30" s="51"/>
      <c r="E30" s="51"/>
      <c r="F30" s="51"/>
      <c r="G30" s="51"/>
      <c r="H30" s="51"/>
      <c r="I30" s="51"/>
      <c r="J30" s="51"/>
      <c r="K30" s="51"/>
      <c r="L30" s="51"/>
      <c r="M30" s="51"/>
      <c r="N30" s="51"/>
      <c r="O30" s="51"/>
      <c r="P30" s="51"/>
      <c r="Q30" s="51"/>
      <c r="R30" s="51"/>
      <c r="S30" s="51"/>
      <c r="T30" s="51"/>
    </row>
    <row r="31" spans="2:20" ht="19.5">
      <c r="B31" s="51"/>
      <c r="C31" s="51"/>
      <c r="D31" s="51"/>
      <c r="E31" s="51"/>
      <c r="F31" s="51"/>
      <c r="G31" s="51"/>
      <c r="H31" s="51"/>
      <c r="I31" s="51"/>
      <c r="J31" s="51"/>
      <c r="K31" s="51"/>
      <c r="L31" s="51"/>
      <c r="M31" s="51"/>
      <c r="N31" s="51"/>
      <c r="O31" s="51"/>
      <c r="P31" s="51"/>
      <c r="Q31" s="51"/>
      <c r="R31" s="51"/>
      <c r="S31" s="51"/>
      <c r="T31" s="51"/>
    </row>
    <row r="32" spans="2:20" ht="19.5">
      <c r="B32" s="51"/>
      <c r="C32" s="51"/>
      <c r="D32" s="51"/>
      <c r="E32" s="51"/>
      <c r="F32" s="51"/>
      <c r="G32" s="51"/>
      <c r="H32" s="51"/>
      <c r="I32" s="51"/>
      <c r="J32" s="51"/>
      <c r="K32" s="51"/>
      <c r="L32" s="51"/>
      <c r="M32" s="51"/>
      <c r="N32" s="51"/>
      <c r="O32" s="51"/>
      <c r="P32" s="51"/>
      <c r="Q32" s="51"/>
      <c r="R32" s="51"/>
      <c r="S32" s="51"/>
      <c r="T32" s="51"/>
    </row>
    <row r="33" spans="2:20" ht="19.5">
      <c r="B33" s="51"/>
      <c r="C33" s="51"/>
      <c r="D33" s="51"/>
      <c r="E33" s="51"/>
      <c r="F33" s="51"/>
      <c r="G33" s="51"/>
      <c r="H33" s="51"/>
      <c r="I33" s="51"/>
      <c r="J33" s="51"/>
      <c r="K33" s="51"/>
      <c r="L33" s="51"/>
      <c r="M33" s="51"/>
      <c r="N33" s="51"/>
      <c r="O33" s="51"/>
      <c r="P33" s="51"/>
      <c r="Q33" s="51"/>
      <c r="R33" s="51"/>
      <c r="S33" s="51"/>
      <c r="T33" s="51"/>
    </row>
    <row r="34" spans="2:20" ht="19.5">
      <c r="B34" s="51"/>
      <c r="C34" s="51"/>
      <c r="D34" s="51"/>
      <c r="E34" s="51"/>
      <c r="F34" s="51"/>
      <c r="G34" s="51"/>
      <c r="H34" s="51"/>
      <c r="I34" s="51"/>
      <c r="J34" s="51"/>
      <c r="K34" s="51"/>
      <c r="L34" s="51"/>
      <c r="M34" s="51"/>
      <c r="N34" s="51"/>
      <c r="O34" s="51"/>
      <c r="P34" s="51"/>
      <c r="Q34" s="51"/>
      <c r="R34" s="51"/>
      <c r="S34" s="51"/>
      <c r="T34" s="51"/>
    </row>
    <row r="35" spans="2:20" ht="19.5">
      <c r="B35" s="51"/>
      <c r="C35" s="51"/>
      <c r="D35" s="51"/>
      <c r="E35" s="51"/>
      <c r="F35" s="51"/>
      <c r="G35" s="51"/>
      <c r="H35" s="51"/>
      <c r="I35" s="51"/>
      <c r="J35" s="51"/>
      <c r="K35" s="51"/>
      <c r="L35" s="51"/>
      <c r="M35" s="51"/>
      <c r="N35" s="51"/>
      <c r="O35" s="51"/>
      <c r="P35" s="51"/>
      <c r="Q35" s="51"/>
      <c r="R35" s="51"/>
      <c r="S35" s="51"/>
      <c r="T35" s="51"/>
    </row>
  </sheetData>
  <sheetProtection algorithmName="SHA-512" hashValue="j51By3IbveOfcd/2AFwFQCQWcJCtej8is4C+IbZhN6NFJTdwNNbxAB6WIVjfSatib21z7mEmvvLiLohnq+pk0w==" saltValue="K0NfmnGu/X0tGaJLPUMOBw==" spinCount="100000" sheet="1" formatRows="0" selectLockedCells="1"/>
  <mergeCells count="12">
    <mergeCell ref="A4:U4"/>
    <mergeCell ref="L7:T7"/>
    <mergeCell ref="B17:G19"/>
    <mergeCell ref="H17:T19"/>
    <mergeCell ref="B10:T12"/>
    <mergeCell ref="B14:T14"/>
    <mergeCell ref="B20:G22"/>
    <mergeCell ref="H20:T22"/>
    <mergeCell ref="B23:G25"/>
    <mergeCell ref="H23:T25"/>
    <mergeCell ref="B26:G28"/>
    <mergeCell ref="H26:T28"/>
  </mergeCells>
  <phoneticPr fontId="2"/>
  <pageMargins left="0.7" right="0.4" top="0.75" bottom="0.75" header="0.3" footer="0.3"/>
  <pageSetup paperSize="9" scale="86"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D9A0D-8080-483D-803A-45221A34C154}">
  <sheetPr>
    <tabColor theme="5" tint="0.59999389629810485"/>
  </sheetPr>
  <dimension ref="A1:X38"/>
  <sheetViews>
    <sheetView showGridLines="0" showZeros="0" view="pageBreakPreview" zoomScaleNormal="100" zoomScaleSheetLayoutView="100" workbookViewId="0">
      <selection activeCell="Q2" sqref="Q2:W2"/>
    </sheetView>
  </sheetViews>
  <sheetFormatPr defaultColWidth="3.375" defaultRowHeight="19.5"/>
  <cols>
    <col min="1" max="16384" width="3.375" style="69"/>
  </cols>
  <sheetData>
    <row r="1" spans="1:24">
      <c r="A1" s="68" t="s">
        <v>140</v>
      </c>
    </row>
    <row r="2" spans="1:24" ht="19.899999999999999" customHeight="1">
      <c r="Q2" s="315"/>
      <c r="R2" s="315"/>
      <c r="S2" s="315"/>
      <c r="T2" s="315"/>
      <c r="U2" s="315"/>
      <c r="V2" s="315"/>
      <c r="W2" s="315"/>
      <c r="X2" s="70" t="s">
        <v>69</v>
      </c>
    </row>
    <row r="3" spans="1:24">
      <c r="Q3" s="316" t="s">
        <v>123</v>
      </c>
      <c r="R3" s="315"/>
      <c r="S3" s="315"/>
      <c r="T3" s="315"/>
      <c r="U3" s="315"/>
      <c r="V3" s="315"/>
      <c r="W3" s="315"/>
      <c r="X3" s="70" t="s">
        <v>53</v>
      </c>
    </row>
    <row r="5" spans="1:24">
      <c r="B5" s="69" t="s">
        <v>30</v>
      </c>
    </row>
    <row r="7" spans="1:24">
      <c r="L7" s="69" t="s">
        <v>94</v>
      </c>
      <c r="X7" s="45"/>
    </row>
    <row r="8" spans="1:24">
      <c r="L8" s="69" t="s">
        <v>95</v>
      </c>
      <c r="M8" s="71"/>
      <c r="N8" s="71"/>
      <c r="O8" s="72"/>
      <c r="P8" s="72"/>
      <c r="Q8" s="72"/>
      <c r="R8" s="72"/>
      <c r="S8" s="72"/>
      <c r="T8" s="72"/>
      <c r="U8" s="72"/>
      <c r="V8" s="72"/>
      <c r="W8" s="72"/>
      <c r="X8" s="45"/>
    </row>
    <row r="9" spans="1:24">
      <c r="M9" s="313" t="str">
        <f>IF(基本情報!E5="","",基本情報!E5)</f>
        <v/>
      </c>
      <c r="N9" s="313"/>
      <c r="O9" s="313"/>
      <c r="P9" s="313"/>
      <c r="Q9" s="313"/>
      <c r="R9" s="313"/>
      <c r="S9" s="313"/>
      <c r="T9" s="313"/>
      <c r="U9" s="313"/>
      <c r="V9" s="313"/>
      <c r="W9" s="313"/>
      <c r="X9" s="45"/>
    </row>
    <row r="10" spans="1:24">
      <c r="L10" s="69" t="s">
        <v>96</v>
      </c>
      <c r="M10" s="71"/>
      <c r="N10" s="71"/>
      <c r="O10" s="72"/>
      <c r="P10" s="72"/>
      <c r="Q10" s="72"/>
      <c r="R10" s="72"/>
      <c r="S10" s="72"/>
      <c r="T10" s="72"/>
      <c r="U10" s="72"/>
      <c r="V10" s="72"/>
      <c r="W10" s="72"/>
    </row>
    <row r="11" spans="1:24">
      <c r="M11" s="313" t="str">
        <f>IF(基本情報!E6="","",基本情報!E6)</f>
        <v/>
      </c>
      <c r="N11" s="313"/>
      <c r="O11" s="313"/>
      <c r="P11" s="313"/>
      <c r="Q11" s="313"/>
      <c r="R11" s="313"/>
      <c r="S11" s="313"/>
      <c r="T11" s="313"/>
      <c r="U11" s="313"/>
      <c r="V11" s="313"/>
      <c r="W11" s="313"/>
      <c r="X11" s="70"/>
    </row>
    <row r="12" spans="1:24">
      <c r="M12" s="312">
        <f>基本情報!E7</f>
        <v>0</v>
      </c>
      <c r="N12" s="313"/>
      <c r="O12" s="313"/>
      <c r="P12" s="313"/>
      <c r="Q12" s="313"/>
      <c r="R12" s="313"/>
      <c r="S12" s="313"/>
      <c r="T12" s="313"/>
      <c r="U12" s="313"/>
      <c r="V12" s="313"/>
      <c r="W12" s="313"/>
      <c r="X12" s="70"/>
    </row>
    <row r="13" spans="1:24" ht="13.9" customHeight="1"/>
    <row r="14" spans="1:24">
      <c r="A14" s="317" t="s">
        <v>142</v>
      </c>
      <c r="B14" s="317"/>
      <c r="C14" s="317"/>
      <c r="D14" s="317"/>
      <c r="E14" s="317"/>
      <c r="F14" s="317"/>
      <c r="G14" s="317"/>
      <c r="H14" s="317"/>
      <c r="I14" s="317"/>
      <c r="J14" s="317"/>
      <c r="K14" s="317"/>
      <c r="L14" s="317"/>
      <c r="M14" s="317"/>
      <c r="N14" s="317"/>
      <c r="O14" s="317"/>
      <c r="P14" s="317"/>
      <c r="Q14" s="317"/>
      <c r="R14" s="317"/>
      <c r="S14" s="317"/>
      <c r="T14" s="317"/>
      <c r="U14" s="317"/>
      <c r="V14" s="317"/>
      <c r="W14" s="317"/>
    </row>
    <row r="15" spans="1:24">
      <c r="A15" s="317" t="s">
        <v>141</v>
      </c>
      <c r="B15" s="317"/>
      <c r="C15" s="317"/>
      <c r="D15" s="317"/>
      <c r="E15" s="317"/>
      <c r="F15" s="317"/>
      <c r="G15" s="317"/>
      <c r="H15" s="317"/>
      <c r="I15" s="317"/>
      <c r="J15" s="317"/>
      <c r="K15" s="317"/>
      <c r="L15" s="317"/>
      <c r="M15" s="317"/>
      <c r="N15" s="317"/>
      <c r="O15" s="317"/>
      <c r="P15" s="317"/>
      <c r="Q15" s="317"/>
      <c r="R15" s="317"/>
      <c r="S15" s="317"/>
      <c r="T15" s="317"/>
      <c r="U15" s="317"/>
      <c r="V15" s="317"/>
      <c r="W15" s="317"/>
    </row>
    <row r="16" spans="1:24" ht="14.45" customHeight="1"/>
    <row r="17" spans="1:22">
      <c r="B17" s="93"/>
      <c r="C17" s="459" t="s">
        <v>123</v>
      </c>
      <c r="D17" s="459"/>
      <c r="E17" s="459"/>
      <c r="F17" s="459"/>
      <c r="G17" s="459"/>
      <c r="H17" s="459"/>
      <c r="I17" s="93" t="s">
        <v>197</v>
      </c>
      <c r="J17" s="93"/>
      <c r="K17" s="93"/>
      <c r="L17" s="476"/>
      <c r="M17" s="476"/>
      <c r="N17" s="93" t="s">
        <v>143</v>
      </c>
      <c r="O17" s="93"/>
      <c r="P17" s="476"/>
      <c r="Q17" s="476"/>
      <c r="R17" s="476"/>
      <c r="S17" s="93" t="s">
        <v>199</v>
      </c>
      <c r="T17" s="93"/>
      <c r="U17" s="93"/>
      <c r="V17" s="93"/>
    </row>
    <row r="18" spans="1:22">
      <c r="B18" s="478" t="s">
        <v>198</v>
      </c>
      <c r="C18" s="478"/>
      <c r="D18" s="478"/>
      <c r="E18" s="478"/>
      <c r="F18" s="478"/>
      <c r="G18" s="478"/>
      <c r="H18" s="478"/>
      <c r="I18" s="478"/>
      <c r="J18" s="478"/>
      <c r="K18" s="478"/>
      <c r="L18" s="478"/>
      <c r="M18" s="478"/>
      <c r="N18" s="478"/>
      <c r="O18" s="478"/>
      <c r="P18" s="478"/>
      <c r="Q18" s="478"/>
      <c r="R18" s="478"/>
      <c r="S18" s="478"/>
      <c r="T18" s="478"/>
      <c r="U18" s="478"/>
      <c r="V18" s="478"/>
    </row>
    <row r="19" spans="1:22">
      <c r="B19" s="478"/>
      <c r="C19" s="478"/>
      <c r="D19" s="478"/>
      <c r="E19" s="478"/>
      <c r="F19" s="478"/>
      <c r="G19" s="478"/>
      <c r="H19" s="478"/>
      <c r="I19" s="478"/>
      <c r="J19" s="478"/>
      <c r="K19" s="478"/>
      <c r="L19" s="478"/>
      <c r="M19" s="478"/>
      <c r="N19" s="478"/>
      <c r="O19" s="478"/>
      <c r="P19" s="478"/>
      <c r="Q19" s="478"/>
      <c r="R19" s="478"/>
      <c r="S19" s="478"/>
      <c r="T19" s="478"/>
      <c r="U19" s="478"/>
      <c r="V19" s="478"/>
    </row>
    <row r="20" spans="1:22">
      <c r="B20" s="478"/>
      <c r="C20" s="478"/>
      <c r="D20" s="478"/>
      <c r="E20" s="478"/>
      <c r="F20" s="478"/>
      <c r="G20" s="478"/>
      <c r="H20" s="478"/>
      <c r="I20" s="478"/>
      <c r="J20" s="478"/>
      <c r="K20" s="478"/>
      <c r="L20" s="478"/>
      <c r="M20" s="478"/>
      <c r="N20" s="478"/>
      <c r="O20" s="478"/>
      <c r="P20" s="478"/>
      <c r="Q20" s="478"/>
      <c r="R20" s="478"/>
      <c r="S20" s="478"/>
      <c r="T20" s="478"/>
      <c r="U20" s="478"/>
      <c r="V20" s="478"/>
    </row>
    <row r="21" spans="1:22">
      <c r="B21" s="478"/>
      <c r="C21" s="478"/>
      <c r="D21" s="478"/>
      <c r="E21" s="478"/>
      <c r="F21" s="478"/>
      <c r="G21" s="478"/>
      <c r="H21" s="478"/>
      <c r="I21" s="478"/>
      <c r="J21" s="478"/>
      <c r="K21" s="478"/>
      <c r="L21" s="478"/>
      <c r="M21" s="478"/>
      <c r="N21" s="478"/>
      <c r="O21" s="478"/>
      <c r="P21" s="478"/>
      <c r="Q21" s="478"/>
      <c r="R21" s="478"/>
      <c r="S21" s="478"/>
      <c r="T21" s="478"/>
      <c r="U21" s="478"/>
      <c r="V21" s="478"/>
    </row>
    <row r="22" spans="1:22" ht="13.9" customHeight="1"/>
    <row r="23" spans="1:22">
      <c r="A23" s="69" t="s">
        <v>34</v>
      </c>
      <c r="I23" s="69" t="s">
        <v>264</v>
      </c>
    </row>
    <row r="24" spans="1:22" ht="15" customHeight="1">
      <c r="I24" s="69" t="s">
        <v>306</v>
      </c>
    </row>
    <row r="25" spans="1:22">
      <c r="A25" s="69" t="s">
        <v>97</v>
      </c>
      <c r="I25" s="312">
        <f>基本情報!E8</f>
        <v>0</v>
      </c>
      <c r="J25" s="313"/>
      <c r="K25" s="313"/>
      <c r="L25" s="313"/>
      <c r="M25" s="313"/>
      <c r="N25" s="313"/>
      <c r="O25" s="313"/>
      <c r="P25" s="313"/>
      <c r="Q25" s="313"/>
      <c r="R25" s="313"/>
      <c r="S25" s="313"/>
      <c r="T25" s="313"/>
      <c r="U25" s="313"/>
    </row>
    <row r="26" spans="1:22">
      <c r="H26" s="69" t="s">
        <v>99</v>
      </c>
      <c r="I26" s="312">
        <f>基本情報!E9</f>
        <v>0</v>
      </c>
      <c r="J26" s="314"/>
      <c r="K26" s="314"/>
      <c r="L26" s="314"/>
      <c r="M26" s="314"/>
      <c r="N26" s="314"/>
      <c r="O26" s="314"/>
      <c r="P26" s="314"/>
      <c r="Q26" s="314"/>
      <c r="R26" s="314"/>
      <c r="S26" s="314"/>
      <c r="T26" s="314"/>
      <c r="U26" s="314"/>
      <c r="V26" s="69" t="s">
        <v>100</v>
      </c>
    </row>
    <row r="27" spans="1:22" ht="13.9" customHeight="1"/>
    <row r="28" spans="1:22" ht="19.899999999999999" customHeight="1">
      <c r="A28" s="69" t="s">
        <v>144</v>
      </c>
      <c r="I28" s="479"/>
      <c r="J28" s="479"/>
      <c r="K28" s="479"/>
      <c r="L28" s="479"/>
      <c r="M28" s="479"/>
      <c r="N28" s="479"/>
      <c r="O28" s="479"/>
      <c r="P28" s="479"/>
      <c r="Q28" s="479"/>
      <c r="R28" s="479"/>
      <c r="S28" s="479"/>
      <c r="T28" s="479"/>
      <c r="U28" s="479"/>
      <c r="V28" s="479"/>
    </row>
    <row r="29" spans="1:22">
      <c r="I29" s="479"/>
      <c r="J29" s="479"/>
      <c r="K29" s="479"/>
      <c r="L29" s="479"/>
      <c r="M29" s="479"/>
      <c r="N29" s="479"/>
      <c r="O29" s="479"/>
      <c r="P29" s="479"/>
      <c r="Q29" s="479"/>
      <c r="R29" s="479"/>
      <c r="S29" s="479"/>
      <c r="T29" s="479"/>
      <c r="U29" s="479"/>
      <c r="V29" s="479"/>
    </row>
    <row r="30" spans="1:22">
      <c r="I30" s="479"/>
      <c r="J30" s="479"/>
      <c r="K30" s="479"/>
      <c r="L30" s="479"/>
      <c r="M30" s="479"/>
      <c r="N30" s="479"/>
      <c r="O30" s="479"/>
      <c r="P30" s="479"/>
      <c r="Q30" s="479"/>
      <c r="R30" s="479"/>
      <c r="S30" s="479"/>
      <c r="T30" s="479"/>
      <c r="U30" s="479"/>
      <c r="V30" s="479"/>
    </row>
    <row r="31" spans="1:22">
      <c r="I31" s="479"/>
      <c r="J31" s="479"/>
      <c r="K31" s="479"/>
      <c r="L31" s="479"/>
      <c r="M31" s="479"/>
      <c r="N31" s="479"/>
      <c r="O31" s="479"/>
      <c r="P31" s="479"/>
      <c r="Q31" s="479"/>
      <c r="R31" s="479"/>
      <c r="S31" s="479"/>
      <c r="T31" s="479"/>
      <c r="U31" s="479"/>
      <c r="V31" s="479"/>
    </row>
    <row r="32" spans="1:22">
      <c r="I32" s="479"/>
      <c r="J32" s="479"/>
      <c r="K32" s="479"/>
      <c r="L32" s="479"/>
      <c r="M32" s="479"/>
      <c r="N32" s="479"/>
      <c r="O32" s="479"/>
      <c r="P32" s="479"/>
      <c r="Q32" s="479"/>
      <c r="R32" s="479"/>
      <c r="S32" s="479"/>
      <c r="T32" s="479"/>
      <c r="U32" s="479"/>
      <c r="V32" s="479"/>
    </row>
    <row r="34" spans="1:24">
      <c r="A34" s="69" t="s">
        <v>145</v>
      </c>
      <c r="I34" s="459" t="s">
        <v>123</v>
      </c>
      <c r="J34" s="459"/>
      <c r="K34" s="459"/>
      <c r="L34" s="459"/>
      <c r="M34" s="459"/>
      <c r="N34" s="459"/>
      <c r="O34" s="507" t="s">
        <v>146</v>
      </c>
      <c r="P34" s="507"/>
      <c r="Q34" s="459" t="s">
        <v>123</v>
      </c>
      <c r="R34" s="459"/>
      <c r="S34" s="459"/>
      <c r="T34" s="459"/>
      <c r="U34" s="459"/>
      <c r="V34" s="459"/>
      <c r="X34" s="69" t="s">
        <v>148</v>
      </c>
    </row>
    <row r="35" spans="1:24" ht="14.45" customHeight="1"/>
    <row r="36" spans="1:24">
      <c r="A36" s="69" t="s">
        <v>147</v>
      </c>
      <c r="I36" s="459" t="s">
        <v>123</v>
      </c>
      <c r="J36" s="459"/>
      <c r="K36" s="459"/>
      <c r="L36" s="459"/>
      <c r="M36" s="459"/>
      <c r="N36" s="459"/>
      <c r="X36" s="69" t="s">
        <v>149</v>
      </c>
    </row>
    <row r="38" spans="1:24">
      <c r="A38" s="153" t="s">
        <v>8</v>
      </c>
      <c r="B38" s="153"/>
      <c r="C38" s="153" t="s">
        <v>252</v>
      </c>
      <c r="D38" s="153"/>
    </row>
  </sheetData>
  <sheetProtection algorithmName="SHA-512" hashValue="UE/YCf/OrjVwB0gYcQho6tiaqANLVrlghYlnnB0WYVBajqFhAKtABYq2FZomqYk2t5R4rWKGQGO7LWuBBYTqLg==" saltValue="UXyLR0r+xfbEQPymXoaV/A==" spinCount="100000" sheet="1" formatRows="0" selectLockedCells="1"/>
  <mergeCells count="18">
    <mergeCell ref="I36:N36"/>
    <mergeCell ref="B18:V21"/>
    <mergeCell ref="I28:V32"/>
    <mergeCell ref="I34:N34"/>
    <mergeCell ref="O34:P34"/>
    <mergeCell ref="Q34:V34"/>
    <mergeCell ref="I26:U26"/>
    <mergeCell ref="A15:W15"/>
    <mergeCell ref="C17:H17"/>
    <mergeCell ref="L17:M17"/>
    <mergeCell ref="P17:R17"/>
    <mergeCell ref="I25:U25"/>
    <mergeCell ref="A14:W14"/>
    <mergeCell ref="Q2:W2"/>
    <mergeCell ref="Q3:W3"/>
    <mergeCell ref="M9:W9"/>
    <mergeCell ref="M11:W11"/>
    <mergeCell ref="M12:W12"/>
  </mergeCells>
  <phoneticPr fontId="2"/>
  <pageMargins left="0.7" right="0.7" top="0.75" bottom="0.52"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BF94-7B09-4668-8FFF-211B44A8C7CF}">
  <sheetPr>
    <tabColor rgb="FF00B050"/>
  </sheetPr>
  <dimension ref="A1:X39"/>
  <sheetViews>
    <sheetView showGridLines="0" showZeros="0" view="pageBreakPreview" topLeftCell="A10" zoomScaleNormal="100" zoomScaleSheetLayoutView="100" workbookViewId="0">
      <selection activeCell="I6" sqref="I6:O6"/>
    </sheetView>
  </sheetViews>
  <sheetFormatPr defaultColWidth="3.375" defaultRowHeight="19.5"/>
  <cols>
    <col min="1" max="16384" width="3.375" style="69"/>
  </cols>
  <sheetData>
    <row r="1" spans="1:23">
      <c r="A1" s="68" t="s">
        <v>152</v>
      </c>
    </row>
    <row r="2" spans="1:23" ht="13.9" customHeight="1"/>
    <row r="3" spans="1:23">
      <c r="A3" s="474" t="s">
        <v>153</v>
      </c>
      <c r="B3" s="474"/>
      <c r="C3" s="474"/>
      <c r="D3" s="474"/>
      <c r="E3" s="474"/>
      <c r="F3" s="474"/>
      <c r="G3" s="474"/>
      <c r="H3" s="474"/>
      <c r="I3" s="474"/>
      <c r="J3" s="474"/>
      <c r="K3" s="474"/>
      <c r="L3" s="474"/>
      <c r="M3" s="474"/>
      <c r="N3" s="474"/>
      <c r="O3" s="474"/>
      <c r="P3" s="474"/>
      <c r="Q3" s="474"/>
      <c r="R3" s="474"/>
      <c r="S3" s="474"/>
      <c r="T3" s="474"/>
      <c r="U3" s="474"/>
      <c r="V3" s="474"/>
      <c r="W3" s="474"/>
    </row>
    <row r="4" spans="1:23">
      <c r="A4" s="474"/>
      <c r="B4" s="474"/>
      <c r="C4" s="474"/>
      <c r="D4" s="474"/>
      <c r="E4" s="474"/>
      <c r="F4" s="474"/>
      <c r="G4" s="474"/>
      <c r="H4" s="474"/>
      <c r="I4" s="474"/>
      <c r="J4" s="474"/>
      <c r="K4" s="474"/>
      <c r="L4" s="474"/>
      <c r="M4" s="474"/>
      <c r="N4" s="474"/>
      <c r="O4" s="474"/>
      <c r="P4" s="474"/>
      <c r="Q4" s="474"/>
      <c r="R4" s="474"/>
      <c r="S4" s="474"/>
      <c r="T4" s="474"/>
      <c r="U4" s="474"/>
      <c r="V4" s="474"/>
      <c r="W4" s="474"/>
    </row>
    <row r="5" spans="1:23" ht="14.45" customHeight="1"/>
    <row r="6" spans="1:23" ht="25.5">
      <c r="H6" s="94" t="s">
        <v>35</v>
      </c>
      <c r="I6" s="508"/>
      <c r="J6" s="508"/>
      <c r="K6" s="508"/>
      <c r="L6" s="508"/>
      <c r="M6" s="508"/>
      <c r="N6" s="508"/>
      <c r="O6" s="508"/>
      <c r="P6" s="95" t="s">
        <v>36</v>
      </c>
    </row>
    <row r="9" spans="1:23">
      <c r="B9" s="69" t="s">
        <v>154</v>
      </c>
      <c r="C9" s="93"/>
      <c r="D9" s="93"/>
      <c r="E9" s="459" t="s">
        <v>123</v>
      </c>
      <c r="F9" s="459"/>
      <c r="G9" s="459"/>
      <c r="H9" s="459"/>
      <c r="I9" s="459"/>
      <c r="J9" s="459"/>
      <c r="K9" s="93" t="s">
        <v>197</v>
      </c>
      <c r="L9" s="93"/>
      <c r="M9" s="93"/>
      <c r="N9" s="476"/>
      <c r="O9" s="476"/>
      <c r="P9" s="93" t="s">
        <v>143</v>
      </c>
      <c r="Q9" s="93"/>
      <c r="R9" s="476"/>
      <c r="S9" s="476"/>
      <c r="T9" s="476"/>
      <c r="U9" s="93" t="s">
        <v>200</v>
      </c>
      <c r="V9" s="93"/>
      <c r="W9" s="93"/>
    </row>
    <row r="10" spans="1:23" ht="19.899999999999999" customHeight="1">
      <c r="B10" s="425" t="s">
        <v>201</v>
      </c>
      <c r="C10" s="425"/>
      <c r="D10" s="425"/>
      <c r="E10" s="425"/>
      <c r="F10" s="425"/>
      <c r="G10" s="425"/>
      <c r="H10" s="425"/>
      <c r="I10" s="425"/>
      <c r="J10" s="425"/>
      <c r="K10" s="425"/>
      <c r="L10" s="425"/>
      <c r="M10" s="425"/>
      <c r="N10" s="425"/>
      <c r="O10" s="425"/>
      <c r="P10" s="425"/>
      <c r="Q10" s="425"/>
      <c r="R10" s="425"/>
      <c r="S10" s="425"/>
      <c r="T10" s="425"/>
      <c r="U10" s="425"/>
      <c r="V10" s="425"/>
      <c r="W10" s="425"/>
    </row>
    <row r="11" spans="1:23">
      <c r="B11" s="425"/>
      <c r="C11" s="425"/>
      <c r="D11" s="425"/>
      <c r="E11" s="425"/>
      <c r="F11" s="425"/>
      <c r="G11" s="425"/>
      <c r="H11" s="425"/>
      <c r="I11" s="425"/>
      <c r="J11" s="425"/>
      <c r="K11" s="425"/>
      <c r="L11" s="425"/>
      <c r="M11" s="425"/>
      <c r="N11" s="425"/>
      <c r="O11" s="425"/>
      <c r="P11" s="425"/>
      <c r="Q11" s="425"/>
      <c r="R11" s="425"/>
      <c r="S11" s="425"/>
      <c r="T11" s="425"/>
      <c r="U11" s="425"/>
      <c r="V11" s="425"/>
      <c r="W11" s="425"/>
    </row>
    <row r="12" spans="1:23" ht="13.9" customHeight="1"/>
    <row r="13" spans="1:23" ht="13.9" customHeight="1"/>
    <row r="14" spans="1:23">
      <c r="B14" s="69" t="s">
        <v>151</v>
      </c>
      <c r="G14" s="153" t="s">
        <v>255</v>
      </c>
      <c r="I14" s="69" t="s">
        <v>264</v>
      </c>
    </row>
    <row r="15" spans="1:23">
      <c r="G15" s="153"/>
      <c r="I15" s="69" t="s">
        <v>306</v>
      </c>
    </row>
    <row r="16" spans="1:23" s="153" customFormat="1">
      <c r="B16" s="153" t="s">
        <v>254</v>
      </c>
      <c r="G16" s="153" t="s">
        <v>255</v>
      </c>
      <c r="I16" s="472">
        <f>基本情報!E8</f>
        <v>0</v>
      </c>
      <c r="J16" s="473"/>
      <c r="K16" s="473"/>
      <c r="L16" s="473"/>
      <c r="M16" s="473"/>
      <c r="N16" s="473"/>
      <c r="O16" s="473"/>
      <c r="P16" s="473"/>
      <c r="Q16" s="473"/>
      <c r="R16" s="473"/>
      <c r="S16" s="473"/>
      <c r="T16" s="473"/>
      <c r="U16" s="473"/>
      <c r="V16" s="473"/>
    </row>
    <row r="17" spans="1:24" s="153" customFormat="1">
      <c r="B17" s="154" t="s">
        <v>256</v>
      </c>
    </row>
    <row r="20" spans="1:24">
      <c r="C20" s="69" t="s">
        <v>150</v>
      </c>
    </row>
    <row r="22" spans="1:24">
      <c r="E22" s="459" t="s">
        <v>123</v>
      </c>
      <c r="F22" s="459"/>
      <c r="G22" s="459"/>
      <c r="H22" s="459"/>
      <c r="I22" s="459"/>
      <c r="J22" s="459"/>
      <c r="X22" s="70" t="s">
        <v>53</v>
      </c>
    </row>
    <row r="24" spans="1:24">
      <c r="B24" s="69" t="s">
        <v>30</v>
      </c>
    </row>
    <row r="25" spans="1:24">
      <c r="L25" s="153" t="s">
        <v>253</v>
      </c>
    </row>
    <row r="26" spans="1:24">
      <c r="L26" s="69" t="s">
        <v>95</v>
      </c>
      <c r="M26" s="71"/>
      <c r="N26" s="71"/>
      <c r="O26" s="73"/>
      <c r="P26" s="73"/>
      <c r="Q26" s="73"/>
      <c r="R26" s="73"/>
      <c r="S26" s="73"/>
      <c r="T26" s="73"/>
      <c r="U26" s="73"/>
      <c r="V26" s="73"/>
      <c r="W26" s="73"/>
      <c r="X26" s="45"/>
    </row>
    <row r="27" spans="1:24">
      <c r="M27" s="313" t="str">
        <f>IF(基本情報!E5="","",基本情報!E5)</f>
        <v/>
      </c>
      <c r="N27" s="313"/>
      <c r="O27" s="313"/>
      <c r="P27" s="313"/>
      <c r="Q27" s="313"/>
      <c r="R27" s="313"/>
      <c r="S27" s="313"/>
      <c r="T27" s="313"/>
      <c r="U27" s="313"/>
      <c r="V27" s="313"/>
      <c r="W27" s="313"/>
      <c r="X27" s="45"/>
    </row>
    <row r="28" spans="1:24">
      <c r="L28" s="69" t="s">
        <v>96</v>
      </c>
      <c r="M28" s="71"/>
      <c r="N28" s="71"/>
      <c r="O28" s="73"/>
      <c r="P28" s="73"/>
      <c r="Q28" s="73"/>
      <c r="R28" s="73"/>
      <c r="S28" s="73"/>
      <c r="T28" s="73"/>
      <c r="U28" s="73"/>
      <c r="V28" s="73"/>
      <c r="W28" s="73"/>
    </row>
    <row r="29" spans="1:24">
      <c r="M29" s="313" t="str">
        <f>IF(基本情報!E6="","",基本情報!E6)</f>
        <v/>
      </c>
      <c r="N29" s="313"/>
      <c r="O29" s="313"/>
      <c r="P29" s="313"/>
      <c r="Q29" s="313"/>
      <c r="R29" s="313"/>
      <c r="S29" s="313"/>
      <c r="T29" s="313"/>
      <c r="U29" s="313"/>
      <c r="V29" s="313"/>
      <c r="W29" s="313"/>
      <c r="X29" s="70"/>
    </row>
    <row r="30" spans="1:24">
      <c r="M30" s="312">
        <f>基本情報!E7</f>
        <v>0</v>
      </c>
      <c r="N30" s="313"/>
      <c r="O30" s="313"/>
      <c r="P30" s="313"/>
      <c r="Q30" s="313"/>
      <c r="R30" s="313"/>
      <c r="S30" s="313"/>
      <c r="T30" s="313"/>
      <c r="U30" s="313"/>
      <c r="V30" s="313"/>
      <c r="W30" s="313"/>
      <c r="X30" s="70"/>
    </row>
    <row r="31" spans="1:24" ht="12" customHeight="1">
      <c r="A31" s="96"/>
      <c r="B31" s="96"/>
      <c r="C31" s="96"/>
      <c r="D31" s="96"/>
      <c r="E31" s="96"/>
      <c r="F31" s="96"/>
      <c r="G31" s="96"/>
      <c r="H31" s="96"/>
      <c r="I31" s="96"/>
      <c r="J31" s="96"/>
      <c r="K31" s="96"/>
      <c r="L31" s="96"/>
      <c r="M31" s="96"/>
      <c r="N31" s="96"/>
      <c r="O31" s="96"/>
      <c r="P31" s="96"/>
      <c r="Q31" s="96"/>
      <c r="R31" s="96"/>
      <c r="S31" s="96"/>
      <c r="T31" s="96"/>
      <c r="U31" s="96"/>
      <c r="V31" s="96"/>
      <c r="W31" s="96"/>
    </row>
    <row r="33" spans="2:24">
      <c r="B33" s="69" t="s">
        <v>155</v>
      </c>
    </row>
    <row r="34" spans="2:24">
      <c r="B34" s="460" t="s">
        <v>156</v>
      </c>
      <c r="C34" s="460"/>
      <c r="D34" s="460"/>
      <c r="E34" s="460"/>
      <c r="F34" s="460"/>
      <c r="G34" s="460"/>
      <c r="H34" s="460"/>
      <c r="I34" s="460"/>
      <c r="J34" s="460"/>
      <c r="K34" s="461">
        <f>基本情報!E18</f>
        <v>0</v>
      </c>
      <c r="L34" s="455"/>
      <c r="M34" s="455"/>
      <c r="N34" s="455"/>
      <c r="O34" s="455"/>
      <c r="P34" s="455"/>
      <c r="Q34" s="455"/>
      <c r="R34" s="455"/>
      <c r="S34" s="455"/>
      <c r="T34" s="455"/>
      <c r="U34" s="455"/>
      <c r="V34" s="462"/>
    </row>
    <row r="35" spans="2:24">
      <c r="B35" s="460"/>
      <c r="C35" s="460"/>
      <c r="D35" s="460"/>
      <c r="E35" s="460"/>
      <c r="F35" s="460"/>
      <c r="G35" s="460"/>
      <c r="H35" s="460"/>
      <c r="I35" s="460"/>
      <c r="J35" s="460"/>
      <c r="K35" s="463">
        <f>基本情報!E19</f>
        <v>0</v>
      </c>
      <c r="L35" s="457"/>
      <c r="M35" s="457"/>
      <c r="N35" s="457"/>
      <c r="O35" s="457"/>
      <c r="P35" s="457"/>
      <c r="Q35" s="457"/>
      <c r="R35" s="457"/>
      <c r="S35" s="457"/>
      <c r="T35" s="457"/>
      <c r="U35" s="457"/>
      <c r="V35" s="458"/>
      <c r="X35" s="134" t="s">
        <v>242</v>
      </c>
    </row>
    <row r="36" spans="2:24">
      <c r="B36" s="460" t="s">
        <v>157</v>
      </c>
      <c r="C36" s="460"/>
      <c r="D36" s="460"/>
      <c r="E36" s="460"/>
      <c r="F36" s="460"/>
      <c r="G36" s="460"/>
      <c r="H36" s="460"/>
      <c r="I36" s="460"/>
      <c r="J36" s="460"/>
      <c r="K36" s="464" t="s">
        <v>99</v>
      </c>
      <c r="L36" s="466">
        <f>基本情報!E20</f>
        <v>0</v>
      </c>
      <c r="M36" s="466"/>
      <c r="N36" s="466"/>
      <c r="O36" s="468" t="s">
        <v>100</v>
      </c>
      <c r="P36" s="468">
        <f>基本情報!I20</f>
        <v>0</v>
      </c>
      <c r="Q36" s="468"/>
      <c r="R36" s="468"/>
      <c r="S36" s="468"/>
      <c r="T36" s="468"/>
      <c r="U36" s="468"/>
      <c r="V36" s="470"/>
    </row>
    <row r="37" spans="2:24">
      <c r="B37" s="460"/>
      <c r="C37" s="460"/>
      <c r="D37" s="460"/>
      <c r="E37" s="460"/>
      <c r="F37" s="460"/>
      <c r="G37" s="460"/>
      <c r="H37" s="460"/>
      <c r="I37" s="460"/>
      <c r="J37" s="460"/>
      <c r="K37" s="465"/>
      <c r="L37" s="467"/>
      <c r="M37" s="467"/>
      <c r="N37" s="467"/>
      <c r="O37" s="469"/>
      <c r="P37" s="469"/>
      <c r="Q37" s="469"/>
      <c r="R37" s="469"/>
      <c r="S37" s="469"/>
      <c r="T37" s="469"/>
      <c r="U37" s="469"/>
      <c r="V37" s="471"/>
    </row>
    <row r="38" spans="2:24">
      <c r="B38" s="452" t="s">
        <v>158</v>
      </c>
      <c r="C38" s="453"/>
      <c r="D38" s="453"/>
      <c r="E38" s="453"/>
      <c r="F38" s="453"/>
      <c r="G38" s="453"/>
      <c r="H38" s="453"/>
      <c r="I38" s="453"/>
      <c r="J38" s="453"/>
      <c r="K38" s="97" t="s">
        <v>99</v>
      </c>
      <c r="L38" s="454">
        <f>基本情報!E21</f>
        <v>0</v>
      </c>
      <c r="M38" s="455"/>
      <c r="N38" s="455"/>
      <c r="O38" s="455"/>
      <c r="P38" s="455"/>
      <c r="Q38" s="455"/>
      <c r="R38" s="455"/>
      <c r="S38" s="455"/>
      <c r="T38" s="455"/>
      <c r="U38" s="455"/>
      <c r="V38" s="98" t="s">
        <v>100</v>
      </c>
    </row>
    <row r="39" spans="2:24">
      <c r="B39" s="453"/>
      <c r="C39" s="453"/>
      <c r="D39" s="453"/>
      <c r="E39" s="453"/>
      <c r="F39" s="453"/>
      <c r="G39" s="453"/>
      <c r="H39" s="453"/>
      <c r="I39" s="453"/>
      <c r="J39" s="453"/>
      <c r="K39" s="456">
        <f>基本情報!E22</f>
        <v>0</v>
      </c>
      <c r="L39" s="457"/>
      <c r="M39" s="457"/>
      <c r="N39" s="457"/>
      <c r="O39" s="457"/>
      <c r="P39" s="457"/>
      <c r="Q39" s="457"/>
      <c r="R39" s="457"/>
      <c r="S39" s="457"/>
      <c r="T39" s="457"/>
      <c r="U39" s="457"/>
      <c r="V39" s="458"/>
    </row>
  </sheetData>
  <sheetProtection algorithmName="SHA-512" hashValue="+IjuTLR9kxr6fXs0dx75Y2DwGnNT+3Mxxm/7Pb5LDftBRcTzR1LOT/VUqWGDnuw+DszzLiLGrvfFnxPsQSRh+w==" saltValue="WHIofGgXnnz3PWqOhczXcw==" spinCount="100000" sheet="1" selectLockedCells="1"/>
  <mergeCells count="22">
    <mergeCell ref="M30:W30"/>
    <mergeCell ref="E22:J22"/>
    <mergeCell ref="E9:J9"/>
    <mergeCell ref="N9:O9"/>
    <mergeCell ref="R9:T9"/>
    <mergeCell ref="I16:V16"/>
    <mergeCell ref="A3:W4"/>
    <mergeCell ref="I6:O6"/>
    <mergeCell ref="B10:W11"/>
    <mergeCell ref="B38:J39"/>
    <mergeCell ref="K34:V34"/>
    <mergeCell ref="K35:V35"/>
    <mergeCell ref="L38:U38"/>
    <mergeCell ref="K39:V39"/>
    <mergeCell ref="P36:V37"/>
    <mergeCell ref="K36:K37"/>
    <mergeCell ref="O36:O37"/>
    <mergeCell ref="L36:N37"/>
    <mergeCell ref="B34:J35"/>
    <mergeCell ref="B36:J37"/>
    <mergeCell ref="M27:W27"/>
    <mergeCell ref="M29:W29"/>
  </mergeCells>
  <phoneticPr fontId="2"/>
  <pageMargins left="0.7" right="0.7" top="0.75" bottom="0.52"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2B8CF-AD99-4406-A606-66520926F39F}">
  <sheetPr>
    <tabColor rgb="FF92D050"/>
    <pageSetUpPr fitToPage="1"/>
  </sheetPr>
  <dimension ref="B1:J30"/>
  <sheetViews>
    <sheetView showGridLines="0" view="pageBreakPreview" zoomScaleNormal="100" zoomScaleSheetLayoutView="100" workbookViewId="0">
      <selection activeCell="C19" sqref="C19:G19"/>
    </sheetView>
  </sheetViews>
  <sheetFormatPr defaultRowHeight="18.75"/>
  <cols>
    <col min="1" max="1" width="3.875" style="6" customWidth="1"/>
    <col min="2" max="2" width="14" style="6" customWidth="1"/>
    <col min="3" max="3" width="11.375" style="6" customWidth="1"/>
    <col min="4" max="7" width="9" style="6"/>
    <col min="8" max="8" width="10.75" style="6" customWidth="1"/>
    <col min="9" max="9" width="17.5" style="6" customWidth="1"/>
    <col min="10" max="10" width="25.75" style="6" customWidth="1"/>
    <col min="11" max="11" width="3.875" style="6" customWidth="1"/>
    <col min="12" max="16384" width="9" style="6"/>
  </cols>
  <sheetData>
    <row r="1" spans="2:10" ht="32.25" customHeight="1">
      <c r="B1" s="294" t="s">
        <v>333</v>
      </c>
      <c r="C1" s="294"/>
      <c r="D1" s="294"/>
      <c r="E1" s="294"/>
      <c r="F1" s="294"/>
      <c r="G1" s="294"/>
      <c r="H1" s="294"/>
      <c r="I1" s="294"/>
      <c r="J1" s="294"/>
    </row>
    <row r="2" spans="2:10" ht="19.5" thickBot="1"/>
    <row r="3" spans="2:10" ht="29.25" customHeight="1">
      <c r="B3" s="295" t="s">
        <v>334</v>
      </c>
      <c r="C3" s="296"/>
      <c r="D3" s="296"/>
      <c r="E3" s="297">
        <f>基本情報!E8</f>
        <v>0</v>
      </c>
      <c r="F3" s="298"/>
      <c r="G3" s="298"/>
      <c r="H3" s="298"/>
      <c r="I3" s="298"/>
      <c r="J3" s="299"/>
    </row>
    <row r="4" spans="2:10" ht="29.25" customHeight="1" thickBot="1">
      <c r="B4" s="300" t="s">
        <v>335</v>
      </c>
      <c r="C4" s="301"/>
      <c r="D4" s="301"/>
      <c r="E4" s="302" t="s">
        <v>366</v>
      </c>
      <c r="F4" s="302"/>
      <c r="G4" s="302"/>
      <c r="H4" s="302"/>
      <c r="I4" s="302"/>
      <c r="J4" s="303"/>
    </row>
    <row r="5" spans="2:10" ht="19.5" thickBot="1"/>
    <row r="6" spans="2:10" ht="25.5" customHeight="1">
      <c r="B6" s="235"/>
      <c r="C6" s="304" t="s">
        <v>336</v>
      </c>
      <c r="D6" s="306" t="s">
        <v>337</v>
      </c>
      <c r="E6" s="307"/>
      <c r="F6" s="307"/>
      <c r="G6" s="307"/>
      <c r="H6" s="307"/>
      <c r="I6" s="308"/>
      <c r="J6" s="309" t="s">
        <v>8</v>
      </c>
    </row>
    <row r="7" spans="2:10">
      <c r="B7" s="236"/>
      <c r="C7" s="305"/>
      <c r="D7" s="237" t="s">
        <v>338</v>
      </c>
      <c r="E7" s="237" t="s">
        <v>339</v>
      </c>
      <c r="F7" s="237" t="s">
        <v>340</v>
      </c>
      <c r="G7" s="237" t="s">
        <v>341</v>
      </c>
      <c r="H7" s="237" t="s">
        <v>342</v>
      </c>
      <c r="I7" s="237" t="s">
        <v>343</v>
      </c>
      <c r="J7" s="310"/>
    </row>
    <row r="8" spans="2:10" ht="34.5" customHeight="1" thickBot="1">
      <c r="B8" s="238"/>
      <c r="C8" s="205">
        <f>SUM(C19:C30)</f>
        <v>0</v>
      </c>
      <c r="D8" s="205">
        <f>SUM(D19:D30)</f>
        <v>0</v>
      </c>
      <c r="E8" s="205">
        <f t="shared" ref="E8:G8" si="0">SUM(E19:E30)</f>
        <v>0</v>
      </c>
      <c r="F8" s="205">
        <f t="shared" si="0"/>
        <v>0</v>
      </c>
      <c r="G8" s="205">
        <f t="shared" si="0"/>
        <v>0</v>
      </c>
      <c r="H8" s="205">
        <f>SUM(H19:H30)</f>
        <v>0</v>
      </c>
      <c r="I8" s="205">
        <f>SUM(I19:I30)</f>
        <v>0</v>
      </c>
      <c r="J8" s="206"/>
    </row>
    <row r="9" spans="2:10" ht="19.5" thickBot="1">
      <c r="B9" s="207"/>
      <c r="C9" s="207"/>
      <c r="D9" s="207"/>
      <c r="E9" s="207"/>
      <c r="F9" s="207"/>
      <c r="G9" s="207"/>
      <c r="H9" s="207"/>
      <c r="I9" s="207"/>
      <c r="J9" s="207"/>
    </row>
    <row r="10" spans="2:10" ht="30.75" customHeight="1">
      <c r="B10" s="285" t="s">
        <v>344</v>
      </c>
      <c r="C10" s="287" t="s">
        <v>345</v>
      </c>
      <c r="D10" s="289" t="s">
        <v>365</v>
      </c>
      <c r="E10" s="290"/>
      <c r="F10" s="290"/>
      <c r="G10" s="290"/>
      <c r="H10" s="290"/>
      <c r="I10" s="291"/>
      <c r="J10" s="292" t="s">
        <v>8</v>
      </c>
    </row>
    <row r="11" spans="2:10" ht="19.5" customHeight="1" thickBot="1">
      <c r="B11" s="286"/>
      <c r="C11" s="288"/>
      <c r="D11" s="239" t="s">
        <v>338</v>
      </c>
      <c r="E11" s="239" t="s">
        <v>339</v>
      </c>
      <c r="F11" s="239" t="s">
        <v>340</v>
      </c>
      <c r="G11" s="239" t="s">
        <v>341</v>
      </c>
      <c r="H11" s="239" t="s">
        <v>342</v>
      </c>
      <c r="I11" s="240" t="s">
        <v>343</v>
      </c>
      <c r="J11" s="293"/>
    </row>
    <row r="12" spans="2:10" ht="39.75" customHeight="1">
      <c r="B12" s="241" t="s">
        <v>346</v>
      </c>
      <c r="C12" s="208"/>
      <c r="D12" s="208"/>
      <c r="E12" s="208"/>
      <c r="F12" s="208"/>
      <c r="G12" s="208"/>
      <c r="H12" s="208"/>
      <c r="I12" s="209"/>
      <c r="J12" s="210"/>
    </row>
    <row r="13" spans="2:10" ht="39">
      <c r="B13" s="242" t="s">
        <v>347</v>
      </c>
      <c r="C13" s="208"/>
      <c r="D13" s="208"/>
      <c r="E13" s="208"/>
      <c r="F13" s="208"/>
      <c r="G13" s="208"/>
      <c r="H13" s="208"/>
      <c r="I13" s="209"/>
      <c r="J13" s="210"/>
    </row>
    <row r="14" spans="2:10" ht="39">
      <c r="B14" s="242" t="s">
        <v>348</v>
      </c>
      <c r="C14" s="208"/>
      <c r="D14" s="208"/>
      <c r="E14" s="208"/>
      <c r="F14" s="208"/>
      <c r="G14" s="208"/>
      <c r="H14" s="208"/>
      <c r="I14" s="209"/>
      <c r="J14" s="210"/>
    </row>
    <row r="15" spans="2:10" ht="39">
      <c r="B15" s="242" t="s">
        <v>349</v>
      </c>
      <c r="C15" s="208"/>
      <c r="D15" s="208"/>
      <c r="E15" s="208"/>
      <c r="F15" s="208"/>
      <c r="G15" s="208"/>
      <c r="H15" s="208"/>
      <c r="I15" s="209"/>
      <c r="J15" s="210"/>
    </row>
    <row r="16" spans="2:10" ht="39">
      <c r="B16" s="242" t="s">
        <v>350</v>
      </c>
      <c r="C16" s="208"/>
      <c r="D16" s="208"/>
      <c r="E16" s="208"/>
      <c r="F16" s="208"/>
      <c r="G16" s="208"/>
      <c r="H16" s="208"/>
      <c r="I16" s="209"/>
      <c r="J16" s="210"/>
    </row>
    <row r="17" spans="2:10" ht="39">
      <c r="B17" s="242" t="s">
        <v>351</v>
      </c>
      <c r="C17" s="208"/>
      <c r="D17" s="208"/>
      <c r="E17" s="208"/>
      <c r="F17" s="208"/>
      <c r="G17" s="208"/>
      <c r="H17" s="208"/>
      <c r="I17" s="209"/>
      <c r="J17" s="210"/>
    </row>
    <row r="18" spans="2:10" ht="39">
      <c r="B18" s="242" t="s">
        <v>352</v>
      </c>
      <c r="C18" s="208"/>
      <c r="D18" s="208"/>
      <c r="E18" s="208"/>
      <c r="F18" s="208"/>
      <c r="G18" s="208"/>
      <c r="H18" s="208"/>
      <c r="I18" s="209"/>
      <c r="J18" s="210"/>
    </row>
    <row r="19" spans="2:10" ht="39">
      <c r="B19" s="242" t="s">
        <v>353</v>
      </c>
      <c r="C19" s="199"/>
      <c r="D19" s="199"/>
      <c r="E19" s="199"/>
      <c r="F19" s="199"/>
      <c r="G19" s="199"/>
      <c r="H19" s="199"/>
      <c r="I19" s="200"/>
      <c r="J19" s="201"/>
    </row>
    <row r="20" spans="2:10" ht="39">
      <c r="B20" s="242" t="s">
        <v>354</v>
      </c>
      <c r="C20" s="199"/>
      <c r="D20" s="199"/>
      <c r="E20" s="199"/>
      <c r="F20" s="199"/>
      <c r="G20" s="199"/>
      <c r="H20" s="199"/>
      <c r="I20" s="200"/>
      <c r="J20" s="201"/>
    </row>
    <row r="21" spans="2:10" ht="39">
      <c r="B21" s="242" t="s">
        <v>355</v>
      </c>
      <c r="C21" s="199"/>
      <c r="D21" s="199"/>
      <c r="E21" s="199"/>
      <c r="F21" s="199"/>
      <c r="G21" s="199"/>
      <c r="H21" s="199"/>
      <c r="I21" s="200"/>
      <c r="J21" s="201"/>
    </row>
    <row r="22" spans="2:10" ht="39">
      <c r="B22" s="242" t="s">
        <v>356</v>
      </c>
      <c r="C22" s="199"/>
      <c r="D22" s="199"/>
      <c r="E22" s="199"/>
      <c r="F22" s="199"/>
      <c r="G22" s="199"/>
      <c r="H22" s="199"/>
      <c r="I22" s="200"/>
      <c r="J22" s="201"/>
    </row>
    <row r="23" spans="2:10" ht="39">
      <c r="B23" s="242" t="s">
        <v>357</v>
      </c>
      <c r="C23" s="199"/>
      <c r="D23" s="199"/>
      <c r="E23" s="199"/>
      <c r="F23" s="199"/>
      <c r="G23" s="199"/>
      <c r="H23" s="199"/>
      <c r="I23" s="200"/>
      <c r="J23" s="201"/>
    </row>
    <row r="24" spans="2:10" ht="39">
      <c r="B24" s="242" t="s">
        <v>358</v>
      </c>
      <c r="C24" s="199"/>
      <c r="D24" s="199"/>
      <c r="E24" s="199"/>
      <c r="F24" s="199"/>
      <c r="G24" s="199"/>
      <c r="H24" s="199"/>
      <c r="I24" s="200"/>
      <c r="J24" s="201"/>
    </row>
    <row r="25" spans="2:10" ht="39">
      <c r="B25" s="242" t="s">
        <v>359</v>
      </c>
      <c r="C25" s="199"/>
      <c r="D25" s="199"/>
      <c r="E25" s="199"/>
      <c r="F25" s="199"/>
      <c r="G25" s="199"/>
      <c r="H25" s="199"/>
      <c r="I25" s="200"/>
      <c r="J25" s="201"/>
    </row>
    <row r="26" spans="2:10" ht="39">
      <c r="B26" s="242" t="s">
        <v>360</v>
      </c>
      <c r="C26" s="199"/>
      <c r="D26" s="199"/>
      <c r="E26" s="199"/>
      <c r="F26" s="199"/>
      <c r="G26" s="199"/>
      <c r="H26" s="199"/>
      <c r="I26" s="200"/>
      <c r="J26" s="201"/>
    </row>
    <row r="27" spans="2:10" ht="39">
      <c r="B27" s="242" t="s">
        <v>361</v>
      </c>
      <c r="C27" s="199"/>
      <c r="D27" s="199"/>
      <c r="E27" s="199"/>
      <c r="F27" s="199"/>
      <c r="G27" s="199"/>
      <c r="H27" s="199"/>
      <c r="I27" s="200"/>
      <c r="J27" s="201"/>
    </row>
    <row r="28" spans="2:10" ht="39">
      <c r="B28" s="242" t="s">
        <v>362</v>
      </c>
      <c r="C28" s="199"/>
      <c r="D28" s="199"/>
      <c r="E28" s="199"/>
      <c r="F28" s="199"/>
      <c r="G28" s="199"/>
      <c r="H28" s="199"/>
      <c r="I28" s="200"/>
      <c r="J28" s="201"/>
    </row>
    <row r="29" spans="2:10" ht="39">
      <c r="B29" s="242" t="s">
        <v>363</v>
      </c>
      <c r="C29" s="199"/>
      <c r="D29" s="199"/>
      <c r="E29" s="199"/>
      <c r="F29" s="199"/>
      <c r="G29" s="199"/>
      <c r="H29" s="199"/>
      <c r="I29" s="200"/>
      <c r="J29" s="201"/>
    </row>
    <row r="30" spans="2:10" ht="39">
      <c r="B30" s="242" t="s">
        <v>364</v>
      </c>
      <c r="C30" s="199"/>
      <c r="D30" s="199"/>
      <c r="E30" s="199"/>
      <c r="F30" s="199"/>
      <c r="G30" s="199"/>
      <c r="H30" s="199"/>
      <c r="I30" s="200"/>
      <c r="J30" s="201"/>
    </row>
  </sheetData>
  <sheetProtection algorithmName="SHA-512" hashValue="3yTBD9qzUiQ9LYweFjwguBrUWmNlXBVTpDOebeOj5BbY6A5n42sZEO2ZmjEJVynMCAAbe7oqWf73c5wNlOU3zg==" saltValue="P+gciyUJVqX6UPlJIk/4iA==" spinCount="100000" sheet="1" selectLockedCells="1"/>
  <mergeCells count="12">
    <mergeCell ref="B10:B11"/>
    <mergeCell ref="C10:C11"/>
    <mergeCell ref="D10:I10"/>
    <mergeCell ref="J10:J11"/>
    <mergeCell ref="B1:J1"/>
    <mergeCell ref="B3:D3"/>
    <mergeCell ref="E3:J3"/>
    <mergeCell ref="B4:D4"/>
    <mergeCell ref="E4:J4"/>
    <mergeCell ref="C6:C7"/>
    <mergeCell ref="D6:I6"/>
    <mergeCell ref="J6:J7"/>
  </mergeCells>
  <phoneticPr fontId="2"/>
  <dataValidations count="1">
    <dataValidation type="list" allowBlank="1" showInputMessage="1" showErrorMessage="1" sqref="E4" xr:uid="{228920E2-A9A6-4542-B2E9-16E79DCE1C1D}">
      <formula1>"診療・検査医療機関設備整備事業,新型コロナウイルス感染症を疑う救急・周産期・小児医療体制確保設備整備事業,入院医療機関等設備整備事業"</formula1>
    </dataValidation>
  </dataValidations>
  <pageMargins left="0.70866141732283472" right="0.70866141732283472" top="0.74803149606299213" bottom="0.74803149606299213" header="0.31496062992125984" footer="0.31496062992125984"/>
  <pageSetup paperSize="9" scale="6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20E26-6D99-4AA7-88CC-B2F670544F15}">
  <sheetPr>
    <tabColor rgb="FF92D050"/>
  </sheetPr>
  <dimension ref="A1:X34"/>
  <sheetViews>
    <sheetView showGridLines="0" showZeros="0" view="pageBreakPreview" zoomScale="80" zoomScaleNormal="100" zoomScaleSheetLayoutView="80" workbookViewId="0">
      <selection activeCell="Q2" sqref="Q2:W2"/>
    </sheetView>
  </sheetViews>
  <sheetFormatPr defaultColWidth="3.375" defaultRowHeight="19.5"/>
  <cols>
    <col min="1" max="16384" width="3.375" style="69"/>
  </cols>
  <sheetData>
    <row r="1" spans="1:24">
      <c r="A1" s="68" t="s">
        <v>29</v>
      </c>
      <c r="W1" s="251" t="s">
        <v>372</v>
      </c>
    </row>
    <row r="2" spans="1:24">
      <c r="Q2" s="315"/>
      <c r="R2" s="315"/>
      <c r="S2" s="315"/>
      <c r="T2" s="315"/>
      <c r="U2" s="315"/>
      <c r="V2" s="315"/>
      <c r="W2" s="315"/>
      <c r="X2" s="174" t="s">
        <v>290</v>
      </c>
    </row>
    <row r="3" spans="1:24">
      <c r="Q3" s="316" t="s">
        <v>370</v>
      </c>
      <c r="R3" s="315"/>
      <c r="S3" s="315"/>
      <c r="T3" s="315"/>
      <c r="U3" s="315"/>
      <c r="V3" s="315"/>
      <c r="W3" s="315"/>
      <c r="X3" s="174" t="s">
        <v>291</v>
      </c>
    </row>
    <row r="4" spans="1:24">
      <c r="X4" s="45"/>
    </row>
    <row r="5" spans="1:24">
      <c r="X5" s="45"/>
    </row>
    <row r="6" spans="1:24">
      <c r="B6" s="69" t="s">
        <v>30</v>
      </c>
      <c r="X6" s="45"/>
    </row>
    <row r="7" spans="1:24">
      <c r="X7" s="45"/>
    </row>
    <row r="8" spans="1:24">
      <c r="L8" s="69" t="s">
        <v>94</v>
      </c>
      <c r="X8" s="45"/>
    </row>
    <row r="9" spans="1:24">
      <c r="L9" s="69" t="s">
        <v>95</v>
      </c>
      <c r="M9" s="71"/>
      <c r="N9" s="71"/>
      <c r="O9" s="72"/>
      <c r="P9" s="72"/>
      <c r="Q9" s="72"/>
      <c r="R9" s="72"/>
      <c r="S9" s="72"/>
      <c r="T9" s="72"/>
      <c r="U9" s="72"/>
      <c r="V9" s="72"/>
      <c r="W9" s="72"/>
      <c r="X9" s="45"/>
    </row>
    <row r="10" spans="1:24">
      <c r="M10" s="313" t="str">
        <f>IF(基本情報!E5="","",基本情報!E5)</f>
        <v/>
      </c>
      <c r="N10" s="313"/>
      <c r="O10" s="313"/>
      <c r="P10" s="313"/>
      <c r="Q10" s="313"/>
      <c r="R10" s="313"/>
      <c r="S10" s="313"/>
      <c r="T10" s="313"/>
      <c r="U10" s="313"/>
      <c r="V10" s="313"/>
      <c r="W10" s="313"/>
      <c r="X10" s="45"/>
    </row>
    <row r="11" spans="1:24">
      <c r="L11" s="69" t="s">
        <v>96</v>
      </c>
      <c r="M11" s="71"/>
      <c r="N11" s="71"/>
      <c r="O11" s="72"/>
      <c r="P11" s="72"/>
      <c r="Q11" s="72"/>
      <c r="R11" s="72"/>
      <c r="S11" s="72"/>
      <c r="T11" s="72"/>
      <c r="U11" s="72"/>
      <c r="V11" s="72"/>
      <c r="W11" s="72"/>
    </row>
    <row r="12" spans="1:24">
      <c r="M12" s="313" t="str">
        <f>IF(基本情報!E6="","",基本情報!E6)</f>
        <v/>
      </c>
      <c r="N12" s="313"/>
      <c r="O12" s="313"/>
      <c r="P12" s="313"/>
      <c r="Q12" s="313"/>
      <c r="R12" s="313"/>
      <c r="S12" s="313"/>
      <c r="T12" s="313"/>
      <c r="U12" s="313"/>
      <c r="V12" s="313"/>
      <c r="W12" s="313"/>
      <c r="X12" s="70"/>
    </row>
    <row r="13" spans="1:24">
      <c r="M13" s="312">
        <f>基本情報!E7</f>
        <v>0</v>
      </c>
      <c r="N13" s="318"/>
      <c r="O13" s="318"/>
      <c r="P13" s="318"/>
      <c r="Q13" s="318"/>
      <c r="R13" s="318"/>
      <c r="S13" s="318"/>
      <c r="T13" s="318"/>
      <c r="U13" s="318"/>
      <c r="V13" s="318"/>
      <c r="W13" s="318"/>
      <c r="X13" s="70"/>
    </row>
    <row r="15" spans="1:24">
      <c r="A15" s="317" t="s">
        <v>32</v>
      </c>
      <c r="B15" s="317"/>
      <c r="C15" s="317"/>
      <c r="D15" s="317"/>
      <c r="E15" s="317"/>
      <c r="F15" s="317"/>
      <c r="G15" s="317"/>
      <c r="H15" s="317"/>
      <c r="I15" s="317"/>
      <c r="J15" s="317"/>
      <c r="K15" s="317"/>
      <c r="L15" s="317"/>
      <c r="M15" s="317"/>
      <c r="N15" s="317"/>
      <c r="O15" s="317"/>
      <c r="P15" s="317"/>
      <c r="Q15" s="317"/>
      <c r="R15" s="317"/>
      <c r="S15" s="317"/>
      <c r="T15" s="317"/>
      <c r="U15" s="317"/>
      <c r="V15" s="317"/>
      <c r="W15" s="317"/>
    </row>
    <row r="18" spans="1:22">
      <c r="B18" s="69" t="s">
        <v>33</v>
      </c>
    </row>
    <row r="21" spans="1:22">
      <c r="A21" s="69" t="s">
        <v>34</v>
      </c>
      <c r="I21" s="69" t="s">
        <v>264</v>
      </c>
    </row>
    <row r="22" spans="1:22">
      <c r="I22" s="69" t="s">
        <v>296</v>
      </c>
    </row>
    <row r="23" spans="1:22">
      <c r="A23" s="69" t="s">
        <v>97</v>
      </c>
      <c r="I23" s="312">
        <f>基本情報!E8</f>
        <v>0</v>
      </c>
      <c r="J23" s="313"/>
      <c r="K23" s="313"/>
      <c r="L23" s="313"/>
      <c r="M23" s="313"/>
      <c r="N23" s="313"/>
      <c r="O23" s="313"/>
      <c r="P23" s="313"/>
      <c r="Q23" s="313"/>
      <c r="R23" s="313"/>
      <c r="S23" s="313"/>
      <c r="T23" s="313"/>
      <c r="U23" s="313"/>
    </row>
    <row r="24" spans="1:22">
      <c r="H24" s="69" t="s">
        <v>99</v>
      </c>
      <c r="I24" s="312">
        <f>基本情報!E9</f>
        <v>0</v>
      </c>
      <c r="J24" s="314"/>
      <c r="K24" s="314"/>
      <c r="L24" s="314"/>
      <c r="M24" s="314"/>
      <c r="N24" s="314"/>
      <c r="O24" s="314"/>
      <c r="P24" s="314"/>
      <c r="Q24" s="314"/>
      <c r="R24" s="314"/>
      <c r="S24" s="314"/>
      <c r="T24" s="314"/>
      <c r="U24" s="314"/>
      <c r="V24" s="69" t="s">
        <v>100</v>
      </c>
    </row>
    <row r="26" spans="1:22">
      <c r="A26" s="69" t="s">
        <v>98</v>
      </c>
      <c r="I26" s="69" t="s">
        <v>35</v>
      </c>
      <c r="J26" s="311">
        <f>'別紙3-1（新規）'!I13</f>
        <v>0</v>
      </c>
      <c r="K26" s="311"/>
      <c r="L26" s="311"/>
      <c r="M26" s="311"/>
      <c r="N26" s="311"/>
      <c r="O26" s="311"/>
      <c r="P26" s="69" t="s">
        <v>36</v>
      </c>
    </row>
    <row r="28" spans="1:22">
      <c r="A28" s="69" t="s">
        <v>44</v>
      </c>
      <c r="I28" s="69" t="s">
        <v>38</v>
      </c>
    </row>
    <row r="34" spans="1:3">
      <c r="A34" s="153" t="s">
        <v>8</v>
      </c>
      <c r="B34" s="153"/>
      <c r="C34" s="153" t="s">
        <v>252</v>
      </c>
    </row>
  </sheetData>
  <sheetProtection algorithmName="SHA-512" hashValue="9xaffh3z8zaD70cWPUuz3AT+lJlejhY6pyUvuUxCsZGVHLhjKAsBknTGj6NQ89ofKOTZBPQFxU45dzFezWzurg==" saltValue="/ZNp5Xzomv178t6Ac6ZI/w==" spinCount="100000" sheet="1" selectLockedCells="1"/>
  <mergeCells count="9">
    <mergeCell ref="J26:O26"/>
    <mergeCell ref="I23:U23"/>
    <mergeCell ref="I24:U24"/>
    <mergeCell ref="Q2:W2"/>
    <mergeCell ref="Q3:W3"/>
    <mergeCell ref="A15:W15"/>
    <mergeCell ref="M10:W10"/>
    <mergeCell ref="M12:W12"/>
    <mergeCell ref="M13:W13"/>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15"/>
  <sheetViews>
    <sheetView showGridLines="0" view="pageBreakPreview" zoomScale="70" zoomScaleNormal="100" zoomScaleSheetLayoutView="70" workbookViewId="0">
      <selection activeCell="D10" sqref="D10"/>
    </sheetView>
  </sheetViews>
  <sheetFormatPr defaultColWidth="8.75" defaultRowHeight="18.75"/>
  <cols>
    <col min="1" max="1" width="2.375" style="6" customWidth="1"/>
    <col min="2" max="2" width="38.75" style="6" bestFit="1" customWidth="1"/>
    <col min="3" max="10" width="13.625" style="6" customWidth="1"/>
    <col min="11" max="11" width="8.75" style="6"/>
    <col min="12" max="15" width="0" style="6" hidden="1" customWidth="1"/>
    <col min="16" max="16384" width="8.75" style="6"/>
  </cols>
  <sheetData>
    <row r="1" spans="2:15" ht="39.950000000000003" customHeight="1">
      <c r="B1" s="6" t="s">
        <v>136</v>
      </c>
      <c r="K1" s="52" t="s">
        <v>372</v>
      </c>
    </row>
    <row r="2" spans="2:15" ht="39.950000000000003" customHeight="1">
      <c r="B2" s="319" t="s">
        <v>265</v>
      </c>
      <c r="C2" s="319"/>
      <c r="D2" s="319"/>
      <c r="E2" s="319"/>
      <c r="F2" s="319"/>
      <c r="G2" s="319"/>
      <c r="H2" s="319"/>
      <c r="I2" s="319"/>
      <c r="J2" s="319"/>
      <c r="K2" s="319"/>
    </row>
    <row r="3" spans="2:15" ht="39.950000000000003" customHeight="1">
      <c r="B3" s="53"/>
    </row>
    <row r="4" spans="2:15" ht="39.950000000000003" customHeight="1">
      <c r="G4" s="54" t="s">
        <v>101</v>
      </c>
      <c r="H4" s="320">
        <f>基本情報!E8</f>
        <v>0</v>
      </c>
      <c r="I4" s="321"/>
      <c r="J4" s="321"/>
      <c r="K4" s="321"/>
    </row>
    <row r="5" spans="2:15" ht="39.950000000000003" customHeight="1" thickBot="1">
      <c r="K5" s="52" t="s">
        <v>18</v>
      </c>
    </row>
    <row r="6" spans="2:15" ht="56.25">
      <c r="B6" s="322" t="s">
        <v>25</v>
      </c>
      <c r="C6" s="55" t="s">
        <v>0</v>
      </c>
      <c r="D6" s="56" t="s">
        <v>1</v>
      </c>
      <c r="E6" s="55" t="s">
        <v>2</v>
      </c>
      <c r="F6" s="56" t="s">
        <v>3</v>
      </c>
      <c r="G6" s="55" t="s">
        <v>4</v>
      </c>
      <c r="H6" s="56" t="s">
        <v>5</v>
      </c>
      <c r="I6" s="56" t="s">
        <v>6</v>
      </c>
      <c r="J6" s="56" t="s">
        <v>7</v>
      </c>
      <c r="K6" s="58" t="s">
        <v>8</v>
      </c>
    </row>
    <row r="7" spans="2:15" ht="39.950000000000003" customHeight="1" thickBot="1">
      <c r="B7" s="323"/>
      <c r="C7" s="59" t="s">
        <v>9</v>
      </c>
      <c r="D7" s="59" t="s">
        <v>10</v>
      </c>
      <c r="E7" s="59" t="s">
        <v>17</v>
      </c>
      <c r="F7" s="59" t="s">
        <v>11</v>
      </c>
      <c r="G7" s="60" t="s">
        <v>12</v>
      </c>
      <c r="H7" s="60" t="s">
        <v>13</v>
      </c>
      <c r="I7" s="60" t="s">
        <v>14</v>
      </c>
      <c r="J7" s="60" t="s">
        <v>15</v>
      </c>
      <c r="K7" s="83"/>
      <c r="M7"/>
      <c r="N7" t="s">
        <v>87</v>
      </c>
      <c r="O7" t="s">
        <v>280</v>
      </c>
    </row>
    <row r="8" spans="2:15" ht="39.950000000000003" customHeight="1">
      <c r="B8" s="62" t="s">
        <v>61</v>
      </c>
      <c r="C8" s="156"/>
      <c r="D8" s="156"/>
      <c r="E8" s="156"/>
      <c r="F8" s="156"/>
      <c r="G8" s="156"/>
      <c r="H8" s="157"/>
      <c r="I8" s="158"/>
      <c r="J8" s="158"/>
      <c r="K8" s="84"/>
      <c r="M8"/>
      <c r="N8" s="63">
        <v>905000</v>
      </c>
      <c r="O8" s="171" t="e">
        <f>#REF!</f>
        <v>#REF!</v>
      </c>
    </row>
    <row r="9" spans="2:15" ht="39.950000000000003" customHeight="1">
      <c r="B9" s="64" t="s">
        <v>63</v>
      </c>
      <c r="C9" s="156"/>
      <c r="D9" s="156"/>
      <c r="E9" s="156"/>
      <c r="F9" s="156"/>
      <c r="G9" s="156"/>
      <c r="H9" s="157"/>
      <c r="I9" s="159"/>
      <c r="J9" s="159"/>
      <c r="K9" s="84"/>
      <c r="M9" t="s">
        <v>281</v>
      </c>
      <c r="N9" s="63">
        <v>205000</v>
      </c>
      <c r="O9" s="171" t="e">
        <f>#REF!</f>
        <v>#REF!</v>
      </c>
    </row>
    <row r="10" spans="2:15" ht="39.950000000000003" customHeight="1">
      <c r="B10" s="64" t="s">
        <v>64</v>
      </c>
      <c r="C10" s="156">
        <f>'別紙3-2（新規）'!E11</f>
        <v>0</v>
      </c>
      <c r="D10" s="180">
        <v>0</v>
      </c>
      <c r="E10" s="156">
        <f t="shared" ref="E10" si="0">C10-D10</f>
        <v>0</v>
      </c>
      <c r="F10" s="156">
        <f t="shared" ref="F10" si="1">E10</f>
        <v>0</v>
      </c>
      <c r="G10" s="156">
        <f>3600*'別紙3-2（新規）'!G11</f>
        <v>0</v>
      </c>
      <c r="H10" s="157">
        <f t="shared" ref="H10" si="2">MIN(E10,F10,G10)</f>
        <v>0</v>
      </c>
      <c r="I10" s="159"/>
      <c r="J10" s="159"/>
      <c r="K10" s="84"/>
      <c r="M10"/>
      <c r="N10" s="63">
        <v>3600</v>
      </c>
      <c r="O10"/>
    </row>
    <row r="11" spans="2:15" ht="39.950000000000003" customHeight="1">
      <c r="B11" s="65" t="s">
        <v>66</v>
      </c>
      <c r="C11" s="156"/>
      <c r="D11" s="156"/>
      <c r="E11" s="156"/>
      <c r="F11" s="156"/>
      <c r="G11" s="156"/>
      <c r="H11" s="157"/>
      <c r="I11" s="159"/>
      <c r="J11" s="159"/>
      <c r="K11" s="84"/>
      <c r="M11" t="s">
        <v>281</v>
      </c>
      <c r="N11" s="63">
        <v>51400</v>
      </c>
      <c r="O11" s="171" t="e">
        <f>#REF!</f>
        <v>#REF!</v>
      </c>
    </row>
    <row r="12" spans="2:15" ht="39.950000000000003" customHeight="1" thickBot="1">
      <c r="B12" s="66" t="s">
        <v>68</v>
      </c>
      <c r="C12" s="156"/>
      <c r="D12" s="156"/>
      <c r="E12" s="156"/>
      <c r="F12" s="156"/>
      <c r="G12" s="156"/>
      <c r="H12" s="157"/>
      <c r="I12" s="159"/>
      <c r="J12" s="159"/>
      <c r="K12" s="84"/>
      <c r="M12"/>
      <c r="N12" s="63"/>
      <c r="O12" s="171" t="e">
        <f>#REF!</f>
        <v>#REF!</v>
      </c>
    </row>
    <row r="13" spans="2:15" ht="39.950000000000003" customHeight="1" thickTop="1" thickBot="1">
      <c r="B13" s="67" t="s">
        <v>26</v>
      </c>
      <c r="C13" s="160">
        <f t="shared" ref="C13:H13" si="3">SUM(C8:C12)</f>
        <v>0</v>
      </c>
      <c r="D13" s="160">
        <f t="shared" si="3"/>
        <v>0</v>
      </c>
      <c r="E13" s="160">
        <f t="shared" si="3"/>
        <v>0</v>
      </c>
      <c r="F13" s="160">
        <f t="shared" si="3"/>
        <v>0</v>
      </c>
      <c r="G13" s="160">
        <f t="shared" si="3"/>
        <v>0</v>
      </c>
      <c r="H13" s="160">
        <f t="shared" si="3"/>
        <v>0</v>
      </c>
      <c r="I13" s="160">
        <f>ROUNDDOWN(H13,-3)</f>
        <v>0</v>
      </c>
      <c r="J13" s="160">
        <f>I13</f>
        <v>0</v>
      </c>
      <c r="K13" s="85"/>
      <c r="M13"/>
      <c r="N13"/>
      <c r="O13"/>
    </row>
    <row r="14" spans="2:15" ht="39.950000000000003" customHeight="1">
      <c r="B14" s="6" t="s">
        <v>16</v>
      </c>
    </row>
    <row r="15" spans="2:15" ht="39.950000000000003" customHeight="1">
      <c r="B15" s="6" t="s">
        <v>19</v>
      </c>
    </row>
  </sheetData>
  <sheetProtection algorithmName="SHA-512" hashValue="OCeInigutsWr8Mimg7Ydn4BRbRBJNRp64AJKXCyzTuvzsQGWr10I7/+wdBQHBXjwpTRuWUd/35erNxMPmcBb5g==" saltValue="/G+EqYhI54t1xRpXmTAY+w==" spinCount="100000" sheet="1" selectLockedCells="1"/>
  <mergeCells count="3">
    <mergeCell ref="B2:K2"/>
    <mergeCell ref="H4:K4"/>
    <mergeCell ref="B6:B7"/>
  </mergeCells>
  <phoneticPr fontId="2"/>
  <pageMargins left="0.7" right="0.7" top="0.75" bottom="0.75" header="0.3" footer="0.3"/>
  <pageSetup paperSize="9" scale="75" fitToHeight="0" orientation="landscape" r:id="rId1"/>
  <ignoredErrors>
    <ignoredError sqref="I13"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E8B71-AE6B-4E8C-8B31-F0073627551F}">
  <sheetPr>
    <tabColor rgb="FF92D050"/>
    <pageSetUpPr fitToPage="1"/>
  </sheetPr>
  <dimension ref="A1:H17"/>
  <sheetViews>
    <sheetView showGridLines="0" view="pageBreakPreview" zoomScale="85" zoomScaleNormal="85" zoomScaleSheetLayoutView="85" workbookViewId="0">
      <selection activeCell="E14" sqref="E14"/>
    </sheetView>
  </sheetViews>
  <sheetFormatPr defaultColWidth="8.75" defaultRowHeight="18.75"/>
  <cols>
    <col min="1" max="1" width="2.25" style="6" customWidth="1"/>
    <col min="2" max="3" width="27.75" style="6" customWidth="1"/>
    <col min="4" max="4" width="25.25" style="6" customWidth="1"/>
    <col min="5" max="5" width="16.25" style="6" customWidth="1"/>
    <col min="6" max="6" width="43.75" style="6" customWidth="1"/>
    <col min="7" max="7" width="12.375" style="6" customWidth="1"/>
    <col min="8" max="8" width="10.25" style="6" customWidth="1"/>
    <col min="9" max="16384" width="8.75" style="6"/>
  </cols>
  <sheetData>
    <row r="1" spans="1:8">
      <c r="A1" s="41"/>
      <c r="B1" s="6" t="s">
        <v>137</v>
      </c>
      <c r="D1" s="42"/>
      <c r="E1" s="42"/>
      <c r="F1" s="42"/>
      <c r="G1" s="41"/>
      <c r="H1" s="252" t="s">
        <v>372</v>
      </c>
    </row>
    <row r="2" spans="1:8">
      <c r="A2" s="41"/>
      <c r="B2" s="43" t="s">
        <v>266</v>
      </c>
      <c r="C2" s="43"/>
      <c r="D2" s="44"/>
      <c r="E2" s="45"/>
      <c r="F2" s="45"/>
      <c r="G2" s="45"/>
      <c r="H2" s="45"/>
    </row>
    <row r="3" spans="1:8">
      <c r="A3" s="41"/>
      <c r="B3" s="44"/>
      <c r="C3" s="44"/>
      <c r="D3" s="44"/>
      <c r="E3" s="45"/>
      <c r="F3" s="45"/>
      <c r="G3" s="45"/>
      <c r="H3" s="45"/>
    </row>
    <row r="4" spans="1:8">
      <c r="A4" s="41"/>
      <c r="B4" s="44"/>
      <c r="C4" s="44"/>
      <c r="E4" s="17" t="s">
        <v>101</v>
      </c>
      <c r="F4" s="341">
        <f>基本情報!E8</f>
        <v>0</v>
      </c>
      <c r="G4" s="342"/>
    </row>
    <row r="5" spans="1:8">
      <c r="A5" s="41"/>
      <c r="B5" s="42"/>
      <c r="C5" s="42"/>
      <c r="D5" s="42"/>
      <c r="E5" s="42"/>
      <c r="F5" s="42"/>
      <c r="G5" s="41"/>
      <c r="H5" s="41"/>
    </row>
    <row r="6" spans="1:8">
      <c r="A6" s="41"/>
      <c r="B6" s="346" t="s">
        <v>54</v>
      </c>
      <c r="C6" s="348"/>
      <c r="D6" s="343" t="s">
        <v>55</v>
      </c>
      <c r="E6" s="343" t="s">
        <v>234</v>
      </c>
      <c r="F6" s="346" t="s">
        <v>235</v>
      </c>
      <c r="G6" s="347"/>
      <c r="H6" s="348"/>
    </row>
    <row r="7" spans="1:8">
      <c r="A7" s="41"/>
      <c r="B7" s="349"/>
      <c r="C7" s="351"/>
      <c r="D7" s="344"/>
      <c r="E7" s="345"/>
      <c r="F7" s="349"/>
      <c r="G7" s="350"/>
      <c r="H7" s="351"/>
    </row>
    <row r="8" spans="1:8">
      <c r="A8" s="41"/>
      <c r="B8" s="352"/>
      <c r="C8" s="354"/>
      <c r="D8" s="46"/>
      <c r="E8" s="47" t="s">
        <v>58</v>
      </c>
      <c r="F8" s="352"/>
      <c r="G8" s="353"/>
      <c r="H8" s="354"/>
    </row>
    <row r="9" spans="1:8" ht="43.9" customHeight="1">
      <c r="A9" s="41"/>
      <c r="B9" s="335" t="s">
        <v>59</v>
      </c>
      <c r="C9" s="336"/>
      <c r="D9" s="48" t="s">
        <v>232</v>
      </c>
      <c r="E9" s="105"/>
      <c r="F9" s="332"/>
      <c r="G9" s="333"/>
      <c r="H9" s="334"/>
    </row>
    <row r="10" spans="1:8" ht="43.9" customHeight="1">
      <c r="A10" s="41"/>
      <c r="B10" s="335" t="s">
        <v>62</v>
      </c>
      <c r="C10" s="337"/>
      <c r="D10" s="48" t="s">
        <v>92</v>
      </c>
      <c r="E10" s="105"/>
      <c r="F10" s="128" t="s">
        <v>236</v>
      </c>
      <c r="G10" s="161"/>
      <c r="H10" s="129" t="s">
        <v>237</v>
      </c>
    </row>
    <row r="11" spans="1:8" ht="43.9" customHeight="1">
      <c r="A11" s="41"/>
      <c r="B11" s="335" t="s">
        <v>86</v>
      </c>
      <c r="C11" s="337"/>
      <c r="D11" s="106" t="s">
        <v>233</v>
      </c>
      <c r="E11" s="49">
        <f>'別紙3-2（新規）附表（個人防護具積算）'!G21</f>
        <v>0</v>
      </c>
      <c r="F11" s="128" t="s">
        <v>238</v>
      </c>
      <c r="G11" s="161">
        <f>'別紙3-2（新規）附表（個人防護具積算）'!D10</f>
        <v>0</v>
      </c>
      <c r="H11" s="129" t="s">
        <v>85</v>
      </c>
    </row>
    <row r="12" spans="1:8" ht="43.9" customHeight="1">
      <c r="A12" s="41"/>
      <c r="B12" s="335" t="s">
        <v>65</v>
      </c>
      <c r="C12" s="337"/>
      <c r="D12" s="48" t="s">
        <v>93</v>
      </c>
      <c r="E12" s="105"/>
      <c r="F12" s="128" t="s">
        <v>236</v>
      </c>
      <c r="G12" s="161"/>
      <c r="H12" s="129" t="s">
        <v>237</v>
      </c>
    </row>
    <row r="13" spans="1:8" ht="43.9" customHeight="1">
      <c r="A13" s="41"/>
      <c r="B13" s="338" t="s">
        <v>67</v>
      </c>
      <c r="C13" s="155" t="s">
        <v>262</v>
      </c>
      <c r="D13" s="339" t="s">
        <v>282</v>
      </c>
      <c r="E13" s="105"/>
      <c r="F13" s="332"/>
      <c r="G13" s="333"/>
      <c r="H13" s="334"/>
    </row>
    <row r="14" spans="1:8" ht="43.9" customHeight="1">
      <c r="A14" s="41"/>
      <c r="B14" s="338"/>
      <c r="C14" s="155" t="s">
        <v>263</v>
      </c>
      <c r="D14" s="340"/>
      <c r="E14" s="243"/>
      <c r="F14" s="329"/>
      <c r="G14" s="330"/>
      <c r="H14" s="331"/>
    </row>
    <row r="15" spans="1:8" ht="43.9" customHeight="1">
      <c r="A15" s="41"/>
      <c r="B15" s="324" t="s">
        <v>60</v>
      </c>
      <c r="C15" s="325"/>
      <c r="D15" s="50"/>
      <c r="E15" s="49">
        <f>SUM(E9:E14)</f>
        <v>0</v>
      </c>
      <c r="F15" s="326"/>
      <c r="G15" s="327"/>
      <c r="H15" s="328"/>
    </row>
    <row r="16" spans="1:8">
      <c r="A16" s="45"/>
      <c r="B16" s="130" t="s">
        <v>298</v>
      </c>
      <c r="C16" s="130"/>
      <c r="D16" s="131"/>
      <c r="E16" s="131"/>
    </row>
    <row r="17" spans="1:4">
      <c r="A17" s="45"/>
      <c r="B17" s="130" t="s">
        <v>299</v>
      </c>
      <c r="C17" s="130"/>
      <c r="D17" s="132"/>
    </row>
  </sheetData>
  <sheetProtection algorithmName="SHA-512" hashValue="//+QCaR2Ij+mYaqX2RyfmHbzcV+2sNor0R8aFHUBhH86tQ5RnHt8PVx9K9ekivttpWrZmDUesaH2aRff6/sVfQ==" saltValue="IqnlF5Qk6CMKgEyLKYwRFg==" spinCount="100000" sheet="1" formatRows="0" selectLockedCells="1"/>
  <mergeCells count="17">
    <mergeCell ref="F4:G4"/>
    <mergeCell ref="D6:D7"/>
    <mergeCell ref="E6:E7"/>
    <mergeCell ref="F6:H8"/>
    <mergeCell ref="B6:C7"/>
    <mergeCell ref="B8:C8"/>
    <mergeCell ref="B15:C15"/>
    <mergeCell ref="F15:H15"/>
    <mergeCell ref="F14:H14"/>
    <mergeCell ref="F9:H9"/>
    <mergeCell ref="F13:H13"/>
    <mergeCell ref="B9:C9"/>
    <mergeCell ref="B10:C10"/>
    <mergeCell ref="B11:C11"/>
    <mergeCell ref="B12:C12"/>
    <mergeCell ref="B13:B14"/>
    <mergeCell ref="D13:D14"/>
  </mergeCells>
  <phoneticPr fontId="2"/>
  <pageMargins left="0.70866141732283472" right="0.35" top="0.46" bottom="0.46"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0C085-BAFE-4ADC-9899-516D2060A590}">
  <sheetPr>
    <tabColor rgb="FF92D050"/>
    <pageSetUpPr fitToPage="1"/>
  </sheetPr>
  <dimension ref="A1:J21"/>
  <sheetViews>
    <sheetView showGridLines="0" view="pageBreakPreview" zoomScaleNormal="100" zoomScaleSheetLayoutView="100" workbookViewId="0">
      <selection activeCell="D18" sqref="D18"/>
    </sheetView>
  </sheetViews>
  <sheetFormatPr defaultRowHeight="18.75"/>
  <cols>
    <col min="1" max="1" width="3.625" customWidth="1"/>
    <col min="2" max="2" width="19.25" customWidth="1"/>
    <col min="3" max="3" width="25.375" customWidth="1"/>
    <col min="4" max="4" width="22.875" customWidth="1"/>
    <col min="5" max="5" width="12.875" bestFit="1" customWidth="1"/>
    <col min="6" max="6" width="25.625" customWidth="1"/>
    <col min="7" max="7" width="19.875" customWidth="1"/>
    <col min="8" max="8" width="2.125" hidden="1" customWidth="1"/>
    <col min="10" max="10" width="0" hidden="1" customWidth="1"/>
  </cols>
  <sheetData>
    <row r="1" spans="1:10" s="107" customFormat="1">
      <c r="A1" s="107" t="s">
        <v>227</v>
      </c>
      <c r="B1" s="211"/>
      <c r="C1" s="211"/>
      <c r="D1" s="211"/>
      <c r="E1" s="211"/>
      <c r="F1" s="211"/>
      <c r="G1" s="253" t="s">
        <v>372</v>
      </c>
    </row>
    <row r="2" spans="1:10" s="107" customFormat="1" ht="19.5">
      <c r="A2" s="108" t="s">
        <v>367</v>
      </c>
      <c r="B2" s="211"/>
      <c r="C2" s="211"/>
      <c r="D2" s="211"/>
      <c r="E2" s="211"/>
      <c r="F2" s="211"/>
      <c r="G2" s="211"/>
    </row>
    <row r="3" spans="1:10" s="107" customFormat="1" ht="19.5">
      <c r="A3" s="211"/>
      <c r="B3" s="211"/>
      <c r="C3" s="211"/>
      <c r="D3" s="212"/>
      <c r="E3" s="213" t="s">
        <v>325</v>
      </c>
      <c r="F3" s="355">
        <f>基本情報!E8</f>
        <v>0</v>
      </c>
      <c r="G3" s="355"/>
      <c r="H3" s="198"/>
      <c r="I3" s="109"/>
    </row>
    <row r="4" spans="1:10">
      <c r="A4" s="214"/>
      <c r="B4" s="214"/>
      <c r="C4" s="214"/>
      <c r="D4" s="214"/>
      <c r="E4" s="214"/>
      <c r="F4" s="214"/>
      <c r="G4" s="214"/>
    </row>
    <row r="5" spans="1:10" hidden="1">
      <c r="A5" s="214"/>
      <c r="B5" s="356" t="s">
        <v>308</v>
      </c>
      <c r="C5" s="356"/>
      <c r="D5" s="357"/>
      <c r="E5" s="358">
        <f>SUM(F6:H6)</f>
        <v>4</v>
      </c>
      <c r="F5" s="215" t="s">
        <v>309</v>
      </c>
      <c r="G5" s="216" t="s">
        <v>310</v>
      </c>
      <c r="H5" s="189" t="s">
        <v>311</v>
      </c>
    </row>
    <row r="6" spans="1:10" s="188" customFormat="1" ht="27.75" hidden="1" customHeight="1">
      <c r="A6" s="217"/>
      <c r="B6" s="356"/>
      <c r="C6" s="356"/>
      <c r="D6" s="357"/>
      <c r="E6" s="359"/>
      <c r="F6" s="218">
        <v>1</v>
      </c>
      <c r="G6" s="218">
        <v>2</v>
      </c>
      <c r="H6" s="192">
        <v>1</v>
      </c>
    </row>
    <row r="7" spans="1:10" s="188" customFormat="1" ht="10.15" hidden="1" customHeight="1">
      <c r="A7" s="217"/>
      <c r="B7" s="217"/>
      <c r="C7" s="217"/>
      <c r="D7" s="217"/>
      <c r="E7" s="217"/>
      <c r="F7" s="217"/>
      <c r="G7" s="217"/>
    </row>
    <row r="8" spans="1:10" s="188" customFormat="1" ht="28.15" hidden="1" customHeight="1">
      <c r="A8" s="217"/>
      <c r="B8" s="360" t="s">
        <v>312</v>
      </c>
      <c r="C8" s="360"/>
      <c r="D8" s="361"/>
      <c r="E8" s="218">
        <v>70</v>
      </c>
      <c r="F8" s="219" t="str">
        <f>IF(E8&gt;J8,"入力できる最大日数("&amp;J8&amp;"日)を超えています","")</f>
        <v/>
      </c>
      <c r="G8" s="217"/>
      <c r="J8" s="188">
        <v>146</v>
      </c>
    </row>
    <row r="9" spans="1:10" s="188" customFormat="1" ht="10.15" customHeight="1">
      <c r="A9" s="217"/>
      <c r="B9" s="217"/>
      <c r="C9" s="217"/>
      <c r="D9" s="217"/>
      <c r="E9" s="217"/>
      <c r="F9" s="217"/>
      <c r="G9" s="217"/>
    </row>
    <row r="10" spans="1:10" s="188" customFormat="1" ht="28.15" customHeight="1">
      <c r="A10" s="217"/>
      <c r="B10" s="220" t="s">
        <v>326</v>
      </c>
      <c r="C10" s="217"/>
      <c r="D10" s="202">
        <f>個人防護具使用実績!C8</f>
        <v>0</v>
      </c>
      <c r="E10" s="217" t="s">
        <v>330</v>
      </c>
      <c r="F10" s="217"/>
      <c r="G10" s="217"/>
    </row>
    <row r="11" spans="1:10" s="188" customFormat="1" ht="30.75" customHeight="1">
      <c r="A11" s="217"/>
      <c r="B11" s="217"/>
      <c r="C11" s="217"/>
      <c r="D11" s="217"/>
      <c r="E11" s="217"/>
      <c r="F11" s="217"/>
      <c r="G11" s="217"/>
      <c r="H11" s="190" t="s">
        <v>18</v>
      </c>
    </row>
    <row r="12" spans="1:10" s="111" customFormat="1" ht="30.75" customHeight="1">
      <c r="A12" s="221"/>
      <c r="B12" s="362"/>
      <c r="C12" s="222" t="s">
        <v>323</v>
      </c>
      <c r="D12" s="222" t="s">
        <v>324</v>
      </c>
      <c r="E12" s="222" t="s">
        <v>313</v>
      </c>
      <c r="F12" s="222" t="s">
        <v>322</v>
      </c>
      <c r="G12" s="222" t="s">
        <v>314</v>
      </c>
    </row>
    <row r="13" spans="1:10" s="111" customFormat="1">
      <c r="A13" s="221"/>
      <c r="B13" s="362"/>
      <c r="C13" s="223" t="s">
        <v>328</v>
      </c>
      <c r="D13" s="223" t="s">
        <v>329</v>
      </c>
      <c r="E13" s="223" t="s">
        <v>327</v>
      </c>
      <c r="F13" s="223" t="s">
        <v>331</v>
      </c>
      <c r="G13" s="223" t="s">
        <v>332</v>
      </c>
    </row>
    <row r="14" spans="1:10" s="111" customFormat="1" ht="76.5" customHeight="1">
      <c r="A14" s="221"/>
      <c r="B14" s="362"/>
      <c r="C14" s="363" t="s">
        <v>375</v>
      </c>
      <c r="D14" s="364"/>
      <c r="E14" s="224"/>
      <c r="F14" s="225"/>
      <c r="G14" s="226"/>
    </row>
    <row r="15" spans="1:10" s="188" customFormat="1" ht="28.15" customHeight="1">
      <c r="A15" s="217"/>
      <c r="B15" s="227" t="s">
        <v>315</v>
      </c>
      <c r="C15" s="193"/>
      <c r="D15" s="193"/>
      <c r="E15" s="228">
        <f>IFERROR(C15/D15,0)</f>
        <v>0</v>
      </c>
      <c r="F15" s="203">
        <f>個人防護具使用実績!D8</f>
        <v>0</v>
      </c>
      <c r="G15" s="229">
        <f t="shared" ref="G15:G20" si="0">IF(D15&lt;F15,D15*E15,F15*E15)</f>
        <v>0</v>
      </c>
    </row>
    <row r="16" spans="1:10" s="188" customFormat="1" ht="28.15" customHeight="1">
      <c r="A16" s="217"/>
      <c r="B16" s="227" t="s">
        <v>316</v>
      </c>
      <c r="C16" s="193"/>
      <c r="D16" s="193"/>
      <c r="E16" s="228">
        <f t="shared" ref="E16:E20" si="1">IFERROR(C16/D16,0)</f>
        <v>0</v>
      </c>
      <c r="F16" s="203">
        <f>個人防護具使用実績!E8</f>
        <v>0</v>
      </c>
      <c r="G16" s="229">
        <f t="shared" si="0"/>
        <v>0</v>
      </c>
    </row>
    <row r="17" spans="1:7" s="188" customFormat="1" ht="28.15" customHeight="1">
      <c r="A17" s="217"/>
      <c r="B17" s="227" t="s">
        <v>317</v>
      </c>
      <c r="C17" s="193"/>
      <c r="D17" s="193"/>
      <c r="E17" s="228">
        <f t="shared" si="1"/>
        <v>0</v>
      </c>
      <c r="F17" s="203">
        <f>個人防護具使用実績!F8</f>
        <v>0</v>
      </c>
      <c r="G17" s="229">
        <f t="shared" si="0"/>
        <v>0</v>
      </c>
    </row>
    <row r="18" spans="1:7" s="188" customFormat="1" ht="28.15" customHeight="1">
      <c r="A18" s="217"/>
      <c r="B18" s="227" t="s">
        <v>318</v>
      </c>
      <c r="C18" s="193"/>
      <c r="D18" s="193"/>
      <c r="E18" s="228">
        <f t="shared" si="1"/>
        <v>0</v>
      </c>
      <c r="F18" s="203">
        <f>個人防護具使用実績!G8</f>
        <v>0</v>
      </c>
      <c r="G18" s="229">
        <f t="shared" si="0"/>
        <v>0</v>
      </c>
    </row>
    <row r="19" spans="1:7" s="188" customFormat="1" ht="28.15" customHeight="1">
      <c r="A19" s="217"/>
      <c r="B19" s="227" t="s">
        <v>319</v>
      </c>
      <c r="C19" s="193"/>
      <c r="D19" s="193"/>
      <c r="E19" s="228">
        <f t="shared" si="1"/>
        <v>0</v>
      </c>
      <c r="F19" s="203">
        <f>個人防護具使用実績!H8</f>
        <v>0</v>
      </c>
      <c r="G19" s="229">
        <f t="shared" si="0"/>
        <v>0</v>
      </c>
    </row>
    <row r="20" spans="1:7" s="188" customFormat="1" ht="28.15" customHeight="1" thickBot="1">
      <c r="A20" s="217"/>
      <c r="B20" s="230" t="s">
        <v>320</v>
      </c>
      <c r="C20" s="194"/>
      <c r="D20" s="194"/>
      <c r="E20" s="231">
        <f t="shared" si="1"/>
        <v>0</v>
      </c>
      <c r="F20" s="204">
        <f>個人防護具使用実績!I8</f>
        <v>0</v>
      </c>
      <c r="G20" s="245">
        <f t="shared" si="0"/>
        <v>0</v>
      </c>
    </row>
    <row r="21" spans="1:7" s="188" customFormat="1" ht="28.15" customHeight="1" thickTop="1">
      <c r="A21" s="217"/>
      <c r="B21" s="232" t="s">
        <v>321</v>
      </c>
      <c r="C21" s="191">
        <f>SUM(C15:C20)</f>
        <v>0</v>
      </c>
      <c r="D21" s="191"/>
      <c r="E21" s="233"/>
      <c r="F21" s="233"/>
      <c r="G21" s="234">
        <f>ROUNDDOWN(SUM(G15:G20),0)</f>
        <v>0</v>
      </c>
    </row>
  </sheetData>
  <sheetProtection algorithmName="SHA-512" hashValue="j7IaHW36duRhnt7qNfZSfnaWvUV+u5tnxaDiJ2az99Jm9S5i9vNPRDzXs/xlidciO5x6mkjpMb0+ZuCjdXwP9Q==" saltValue="C4lLNEucx8+oRG3yAAzIMw==" spinCount="100000" sheet="1" selectLockedCells="1"/>
  <mergeCells count="6">
    <mergeCell ref="F3:G3"/>
    <mergeCell ref="B5:D6"/>
    <mergeCell ref="E5:E6"/>
    <mergeCell ref="B8:D8"/>
    <mergeCell ref="B12:B14"/>
    <mergeCell ref="C14:D14"/>
  </mergeCells>
  <phoneticPr fontId="2"/>
  <pageMargins left="0.70866141732283472" right="0.70866141732283472" top="0.74803149606299213" bottom="0.74803149606299213" header="0.31496062992125984" footer="0.31496062992125984"/>
  <pageSetup paperSize="9" scale="9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65CA4-67FE-4BDA-BC85-74AEA57006D9}">
  <sheetPr>
    <tabColor rgb="FF92D050"/>
  </sheetPr>
  <dimension ref="A1:M32"/>
  <sheetViews>
    <sheetView showGridLines="0" view="pageBreakPreview" zoomScale="60" zoomScaleNormal="85" workbookViewId="0">
      <selection activeCell="M1" sqref="M1"/>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254" t="s">
        <v>372</v>
      </c>
    </row>
    <row r="2" spans="1:13">
      <c r="A2" s="367"/>
      <c r="B2" s="367"/>
      <c r="C2" s="367"/>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68" t="s">
        <v>81</v>
      </c>
      <c r="B4" s="368"/>
      <c r="C4" s="369"/>
      <c r="D4" s="369"/>
      <c r="E4" s="369"/>
      <c r="F4" s="369"/>
      <c r="G4" s="369"/>
      <c r="H4" s="369"/>
      <c r="I4" s="369"/>
      <c r="J4" s="369"/>
      <c r="K4" s="369"/>
      <c r="L4" s="369"/>
      <c r="M4" s="369"/>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101</v>
      </c>
      <c r="I7" s="341">
        <f>基本情報!E8</f>
        <v>0</v>
      </c>
      <c r="J7" s="379"/>
      <c r="K7" s="379"/>
      <c r="L7" s="379"/>
      <c r="M7" s="379"/>
    </row>
    <row r="8" spans="1:13">
      <c r="A8" s="18"/>
      <c r="B8" s="18"/>
      <c r="C8" s="18"/>
      <c r="D8" s="18"/>
      <c r="E8" s="18"/>
      <c r="F8" s="18"/>
      <c r="G8" s="18"/>
      <c r="H8" s="18"/>
      <c r="I8" s="18"/>
      <c r="J8" s="18"/>
      <c r="K8" s="18"/>
      <c r="L8" s="18"/>
      <c r="M8" s="18"/>
    </row>
    <row r="9" spans="1:13" ht="19.5" thickBot="1">
      <c r="A9" s="370" t="s">
        <v>70</v>
      </c>
      <c r="B9" s="371"/>
      <c r="C9" s="18"/>
      <c r="D9" s="18"/>
      <c r="E9" s="18"/>
      <c r="F9" s="18"/>
      <c r="G9" s="18"/>
      <c r="H9" s="372" t="s">
        <v>71</v>
      </c>
      <c r="I9" s="372"/>
      <c r="J9" s="373"/>
      <c r="K9" s="373"/>
      <c r="L9" s="373"/>
      <c r="M9" s="18"/>
    </row>
    <row r="10" spans="1:13" ht="29.45" customHeight="1" thickBot="1">
      <c r="A10" s="18"/>
      <c r="B10" s="374" t="s">
        <v>72</v>
      </c>
      <c r="C10" s="375"/>
      <c r="D10" s="375"/>
      <c r="E10" s="375"/>
      <c r="F10" s="375"/>
      <c r="G10" s="376"/>
      <c r="H10" s="377" t="s">
        <v>73</v>
      </c>
      <c r="I10" s="375"/>
      <c r="J10" s="375"/>
      <c r="K10" s="375"/>
      <c r="L10" s="378"/>
      <c r="M10" s="18"/>
    </row>
    <row r="11" spans="1:13" ht="29.45" customHeight="1">
      <c r="A11" s="18"/>
      <c r="B11" s="380" t="s">
        <v>82</v>
      </c>
      <c r="C11" s="381"/>
      <c r="D11" s="381"/>
      <c r="E11" s="381"/>
      <c r="F11" s="381"/>
      <c r="G11" s="382"/>
      <c r="H11" s="19"/>
      <c r="I11" s="20"/>
      <c r="J11" s="383">
        <f>'別紙3-1（新規）'!I13</f>
        <v>0</v>
      </c>
      <c r="K11" s="383"/>
      <c r="L11" s="21"/>
      <c r="M11" s="18"/>
    </row>
    <row r="12" spans="1:13" ht="29.45" customHeight="1">
      <c r="A12" s="18"/>
      <c r="B12" s="384" t="s">
        <v>74</v>
      </c>
      <c r="C12" s="385"/>
      <c r="D12" s="385"/>
      <c r="E12" s="385"/>
      <c r="F12" s="385"/>
      <c r="G12" s="386"/>
      <c r="H12" s="22"/>
      <c r="I12" s="23"/>
      <c r="J12" s="387">
        <f>J18-J11-J13</f>
        <v>0</v>
      </c>
      <c r="K12" s="387"/>
      <c r="L12" s="24"/>
      <c r="M12" s="18"/>
    </row>
    <row r="13" spans="1:13" ht="29.45" customHeight="1" thickBot="1">
      <c r="A13" s="18"/>
      <c r="B13" s="384" t="s">
        <v>75</v>
      </c>
      <c r="C13" s="385"/>
      <c r="D13" s="385"/>
      <c r="E13" s="385"/>
      <c r="F13" s="385"/>
      <c r="G13" s="386"/>
      <c r="H13" s="25"/>
      <c r="I13" s="26"/>
      <c r="J13" s="388">
        <f>'別紙3-1（新規）'!D13</f>
        <v>0</v>
      </c>
      <c r="K13" s="388"/>
      <c r="L13" s="27"/>
      <c r="M13" s="18"/>
    </row>
    <row r="14" spans="1:13" ht="29.45" customHeight="1" thickBot="1">
      <c r="A14" s="18"/>
      <c r="B14" s="389" t="s">
        <v>76</v>
      </c>
      <c r="C14" s="390"/>
      <c r="D14" s="390"/>
      <c r="E14" s="390"/>
      <c r="F14" s="390"/>
      <c r="G14" s="391"/>
      <c r="H14" s="28"/>
      <c r="I14" s="392">
        <f>SUM(J11:K13)</f>
        <v>0</v>
      </c>
      <c r="J14" s="392"/>
      <c r="K14" s="392"/>
      <c r="L14" s="29"/>
      <c r="M14" s="18"/>
    </row>
    <row r="15" spans="1:13">
      <c r="A15" s="18"/>
      <c r="B15" s="393"/>
      <c r="C15" s="393"/>
      <c r="D15" s="393"/>
      <c r="E15" s="393"/>
      <c r="F15" s="393"/>
      <c r="G15" s="393"/>
      <c r="H15" s="393"/>
      <c r="I15" s="393"/>
      <c r="J15" s="393"/>
      <c r="K15" s="393"/>
      <c r="L15" s="393"/>
      <c r="M15" s="18"/>
    </row>
    <row r="16" spans="1:13" ht="19.5" thickBot="1">
      <c r="A16" s="370" t="s">
        <v>77</v>
      </c>
      <c r="B16" s="371"/>
      <c r="C16" s="18"/>
      <c r="D16" s="18"/>
      <c r="E16" s="18"/>
      <c r="F16" s="18"/>
      <c r="G16" s="18"/>
      <c r="H16" s="372" t="s">
        <v>71</v>
      </c>
      <c r="I16" s="372"/>
      <c r="J16" s="373"/>
      <c r="K16" s="373"/>
      <c r="L16" s="373"/>
      <c r="M16" s="18"/>
    </row>
    <row r="17" spans="1:13" ht="29.45" customHeight="1" thickBot="1">
      <c r="A17" s="18"/>
      <c r="B17" s="374" t="s">
        <v>72</v>
      </c>
      <c r="C17" s="375"/>
      <c r="D17" s="375"/>
      <c r="E17" s="375"/>
      <c r="F17" s="375"/>
      <c r="G17" s="376"/>
      <c r="H17" s="377" t="s">
        <v>73</v>
      </c>
      <c r="I17" s="375"/>
      <c r="J17" s="375"/>
      <c r="K17" s="375"/>
      <c r="L17" s="378"/>
      <c r="M17" s="18"/>
    </row>
    <row r="18" spans="1:13" ht="29.45" customHeight="1">
      <c r="A18" s="18"/>
      <c r="B18" s="394" t="s">
        <v>78</v>
      </c>
      <c r="C18" s="395"/>
      <c r="D18" s="395"/>
      <c r="E18" s="395"/>
      <c r="F18" s="395"/>
      <c r="G18" s="396"/>
      <c r="H18" s="30"/>
      <c r="I18" s="31"/>
      <c r="J18" s="397">
        <f>'別紙3-1（新規）'!C13</f>
        <v>0</v>
      </c>
      <c r="K18" s="397"/>
      <c r="L18" s="32"/>
      <c r="M18" s="18"/>
    </row>
    <row r="19" spans="1:13" ht="29.45" customHeight="1">
      <c r="A19" s="18"/>
      <c r="B19" s="398"/>
      <c r="C19" s="399"/>
      <c r="D19" s="399"/>
      <c r="E19" s="399"/>
      <c r="F19" s="399"/>
      <c r="G19" s="400"/>
      <c r="H19" s="33"/>
      <c r="I19" s="401"/>
      <c r="J19" s="401"/>
      <c r="K19" s="401"/>
      <c r="L19" s="34"/>
      <c r="M19" s="18"/>
    </row>
    <row r="20" spans="1:13" ht="29.45" customHeight="1" thickBot="1">
      <c r="A20" s="18"/>
      <c r="B20" s="402"/>
      <c r="C20" s="403"/>
      <c r="D20" s="403"/>
      <c r="E20" s="403"/>
      <c r="F20" s="403"/>
      <c r="G20" s="404"/>
      <c r="H20" s="35"/>
      <c r="I20" s="405"/>
      <c r="J20" s="405"/>
      <c r="K20" s="405"/>
      <c r="L20" s="36"/>
      <c r="M20" s="18"/>
    </row>
    <row r="21" spans="1:13" ht="29.45" customHeight="1" thickBot="1">
      <c r="A21" s="18"/>
      <c r="B21" s="389" t="s">
        <v>76</v>
      </c>
      <c r="C21" s="390"/>
      <c r="D21" s="390"/>
      <c r="E21" s="390"/>
      <c r="F21" s="390"/>
      <c r="G21" s="391"/>
      <c r="H21" s="28"/>
      <c r="I21" s="392">
        <f>SUM(J18:K20)</f>
        <v>0</v>
      </c>
      <c r="J21" s="392"/>
      <c r="K21" s="392"/>
      <c r="L21" s="29"/>
      <c r="M21" s="18"/>
    </row>
    <row r="22" spans="1:13">
      <c r="A22" s="18"/>
      <c r="B22" s="18"/>
      <c r="C22" s="18"/>
      <c r="D22" s="18"/>
      <c r="E22" s="18"/>
      <c r="F22" s="18"/>
      <c r="G22" s="18"/>
      <c r="H22" s="18"/>
      <c r="I22" s="18"/>
      <c r="J22" s="18"/>
      <c r="K22" s="18"/>
      <c r="L22" s="18"/>
      <c r="M22" s="18"/>
    </row>
    <row r="23" spans="1:13">
      <c r="A23" s="18"/>
      <c r="B23" s="371" t="s">
        <v>79</v>
      </c>
      <c r="C23" s="371"/>
      <c r="D23" s="371"/>
      <c r="E23" s="371"/>
      <c r="F23" s="371"/>
      <c r="G23" s="371"/>
      <c r="H23" s="371"/>
      <c r="I23" s="371"/>
      <c r="J23" s="371"/>
      <c r="K23" s="37"/>
      <c r="L23" s="18"/>
      <c r="M23" s="18"/>
    </row>
    <row r="24" spans="1:13">
      <c r="A24" s="18"/>
      <c r="B24" s="37"/>
      <c r="C24" s="37"/>
      <c r="D24" s="37"/>
      <c r="E24" s="37"/>
      <c r="F24" s="37"/>
      <c r="G24" s="37"/>
      <c r="H24" s="37"/>
      <c r="I24" s="37"/>
      <c r="J24" s="37"/>
      <c r="K24" s="37"/>
      <c r="L24" s="18"/>
      <c r="M24" s="18"/>
    </row>
    <row r="25" spans="1:13">
      <c r="A25" s="18"/>
      <c r="B25" s="37"/>
      <c r="C25" s="1"/>
      <c r="D25" s="409" t="str">
        <f>'様式第１号（交付申請書）'!Q3</f>
        <v>令和6年　月　　日</v>
      </c>
      <c r="E25" s="410"/>
      <c r="F25" s="410"/>
      <c r="G25" s="410"/>
      <c r="H25" s="410"/>
      <c r="I25" s="410"/>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408" t="s">
        <v>83</v>
      </c>
      <c r="E27" s="408"/>
      <c r="F27" s="366" t="s">
        <v>102</v>
      </c>
      <c r="G27" s="366"/>
      <c r="H27" s="366"/>
      <c r="I27" s="366"/>
      <c r="J27" s="366"/>
      <c r="K27" s="366"/>
      <c r="L27" s="366"/>
      <c r="M27" s="366"/>
    </row>
    <row r="28" spans="1:13">
      <c r="A28" s="18"/>
      <c r="B28" s="18"/>
      <c r="C28" s="18"/>
      <c r="D28" s="38"/>
      <c r="E28" s="38"/>
      <c r="F28" s="39"/>
      <c r="G28" s="411" t="str">
        <f>IF(基本情報!E5="","",基本情報!E5)</f>
        <v/>
      </c>
      <c r="H28" s="411"/>
      <c r="I28" s="411"/>
      <c r="J28" s="411"/>
      <c r="K28" s="411"/>
      <c r="L28" s="411"/>
      <c r="M28" s="411"/>
    </row>
    <row r="29" spans="1:13" ht="9" customHeight="1">
      <c r="A29" s="18"/>
      <c r="B29" s="37"/>
      <c r="C29" s="37"/>
      <c r="D29" s="37"/>
      <c r="E29" s="37"/>
      <c r="F29" s="37"/>
      <c r="G29" s="37"/>
      <c r="H29" s="37"/>
      <c r="I29" s="37"/>
      <c r="J29" s="37"/>
      <c r="K29" s="37"/>
      <c r="L29" s="18"/>
      <c r="M29" s="18"/>
    </row>
    <row r="30" spans="1:13">
      <c r="A30" s="18"/>
      <c r="B30" s="18"/>
      <c r="C30" s="18"/>
      <c r="D30" s="406" t="s">
        <v>84</v>
      </c>
      <c r="E30" s="406"/>
      <c r="F30" s="366" t="s">
        <v>103</v>
      </c>
      <c r="G30" s="366"/>
      <c r="H30" s="366"/>
      <c r="I30" s="366"/>
      <c r="J30" s="366"/>
      <c r="K30" s="366"/>
      <c r="L30" s="366"/>
      <c r="M30" s="366"/>
    </row>
    <row r="31" spans="1:13">
      <c r="A31" s="18"/>
      <c r="B31" s="18"/>
      <c r="C31" s="18"/>
      <c r="D31" s="407"/>
      <c r="E31" s="407"/>
      <c r="F31" s="40"/>
      <c r="G31" s="365" t="str">
        <f>IF(基本情報!E6="","",基本情報!E6)</f>
        <v/>
      </c>
      <c r="H31" s="365"/>
      <c r="I31" s="365"/>
      <c r="J31" s="365"/>
      <c r="K31" s="365"/>
      <c r="L31" s="365"/>
      <c r="M31" s="365"/>
    </row>
    <row r="32" spans="1:13">
      <c r="A32" s="18"/>
      <c r="B32" s="18"/>
      <c r="C32" s="18"/>
      <c r="D32" s="18"/>
      <c r="E32" s="18"/>
      <c r="F32" s="18"/>
      <c r="G32" s="365">
        <f>基本情報!E7</f>
        <v>0</v>
      </c>
      <c r="H32" s="365"/>
      <c r="I32" s="365"/>
      <c r="J32" s="365"/>
      <c r="K32" s="365"/>
      <c r="L32" s="365"/>
      <c r="M32" s="365"/>
    </row>
  </sheetData>
  <sheetProtection algorithmName="SHA-512" hashValue="5GXShnPidS5Ujo+IwvMtwrZwkK/MZXN1VmWMvdrLGzIXoW7aY86YJ5PXUaAAhnzcDudpzjjNj8IuOkadClRrag==" saltValue="XtXCQgd/YGwdOa0DuXpUsg==" spinCount="100000" sheet="1" selectLockedCells="1"/>
  <mergeCells count="38">
    <mergeCell ref="B20:G20"/>
    <mergeCell ref="I20:K20"/>
    <mergeCell ref="D30:E30"/>
    <mergeCell ref="D31:E31"/>
    <mergeCell ref="G31:M31"/>
    <mergeCell ref="B21:G21"/>
    <mergeCell ref="I21:K21"/>
    <mergeCell ref="B23:J23"/>
    <mergeCell ref="D27:E27"/>
    <mergeCell ref="D25:I25"/>
    <mergeCell ref="G28:M28"/>
    <mergeCell ref="A16:B16"/>
    <mergeCell ref="H16:L16"/>
    <mergeCell ref="B18:G18"/>
    <mergeCell ref="J18:K18"/>
    <mergeCell ref="B19:G19"/>
    <mergeCell ref="I19:K19"/>
    <mergeCell ref="B13:G13"/>
    <mergeCell ref="J13:K13"/>
    <mergeCell ref="B14:G14"/>
    <mergeCell ref="I14:K14"/>
    <mergeCell ref="B15:L15"/>
    <mergeCell ref="G32:M32"/>
    <mergeCell ref="F27:M27"/>
    <mergeCell ref="F30:M30"/>
    <mergeCell ref="A2:C2"/>
    <mergeCell ref="A4:M4"/>
    <mergeCell ref="A9:B9"/>
    <mergeCell ref="H9:L9"/>
    <mergeCell ref="B10:G10"/>
    <mergeCell ref="H10:L10"/>
    <mergeCell ref="I7:M7"/>
    <mergeCell ref="B17:G17"/>
    <mergeCell ref="H17:L17"/>
    <mergeCell ref="B11:G11"/>
    <mergeCell ref="J11:K11"/>
    <mergeCell ref="B12:G12"/>
    <mergeCell ref="J12:K12"/>
  </mergeCells>
  <phoneticPr fontId="2"/>
  <pageMargins left="0.7" right="0.4"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04EA7-1F83-4247-9297-116EE0F43680}">
  <sheetPr>
    <tabColor rgb="FF92D050"/>
  </sheetPr>
  <dimension ref="A1:AC41"/>
  <sheetViews>
    <sheetView showGridLines="0" view="pageBreakPreview" topLeftCell="A4" zoomScale="85" zoomScaleNormal="85" zoomScaleSheetLayoutView="85" workbookViewId="0">
      <selection activeCell="P14" sqref="P14:T15"/>
    </sheetView>
  </sheetViews>
  <sheetFormatPr defaultRowHeight="18.75"/>
  <cols>
    <col min="1" max="21" width="4.5" customWidth="1"/>
    <col min="22" max="22" width="15.375" hidden="1" customWidth="1"/>
    <col min="26" max="26" width="15.375" bestFit="1" customWidth="1"/>
  </cols>
  <sheetData>
    <row r="1" spans="1:29">
      <c r="A1" s="137"/>
      <c r="B1" s="137"/>
      <c r="C1" s="137"/>
      <c r="D1" s="137"/>
      <c r="E1" s="137"/>
      <c r="F1" s="137"/>
      <c r="G1" s="137"/>
      <c r="H1" s="137"/>
      <c r="I1" s="137"/>
      <c r="J1" s="137"/>
      <c r="K1" s="137"/>
      <c r="L1" s="137"/>
      <c r="M1" s="137"/>
      <c r="N1" s="137"/>
      <c r="O1" s="137"/>
      <c r="P1" s="137"/>
      <c r="Q1" s="137"/>
      <c r="R1" s="137"/>
      <c r="S1" s="137"/>
      <c r="T1" s="137"/>
      <c r="U1" s="135" t="s">
        <v>372</v>
      </c>
    </row>
    <row r="2" spans="1:29">
      <c r="A2" s="138"/>
      <c r="B2" s="138"/>
      <c r="C2" s="138"/>
      <c r="D2" s="138"/>
      <c r="E2" s="138"/>
      <c r="F2" s="138"/>
      <c r="G2" s="138"/>
      <c r="H2" s="138"/>
      <c r="I2" s="137"/>
      <c r="J2" s="137"/>
      <c r="K2" s="137"/>
      <c r="L2" s="137"/>
      <c r="M2" s="137"/>
      <c r="N2" s="137"/>
      <c r="O2" s="137"/>
      <c r="P2" s="137"/>
      <c r="Q2" s="137"/>
      <c r="R2" s="137"/>
      <c r="S2" s="137"/>
      <c r="T2" s="137"/>
      <c r="U2" s="139"/>
    </row>
    <row r="3" spans="1:29" ht="21">
      <c r="A3" s="418" t="s">
        <v>246</v>
      </c>
      <c r="B3" s="418"/>
      <c r="C3" s="418"/>
      <c r="D3" s="418"/>
      <c r="E3" s="418"/>
      <c r="F3" s="418"/>
      <c r="G3" s="418"/>
      <c r="H3" s="418"/>
      <c r="I3" s="419"/>
      <c r="J3" s="419"/>
      <c r="K3" s="419"/>
      <c r="L3" s="419"/>
      <c r="M3" s="419"/>
      <c r="N3" s="419"/>
      <c r="O3" s="419"/>
      <c r="P3" s="419"/>
      <c r="Q3" s="419"/>
      <c r="R3" s="419"/>
      <c r="S3" s="419"/>
      <c r="T3" s="419"/>
      <c r="U3" s="419"/>
    </row>
    <row r="4" spans="1:29" ht="21">
      <c r="A4" s="140"/>
      <c r="B4" s="140"/>
      <c r="C4" s="140"/>
      <c r="D4" s="140"/>
      <c r="E4" s="140"/>
      <c r="F4" s="140"/>
      <c r="G4" s="140"/>
      <c r="H4" s="140"/>
      <c r="I4" s="141"/>
      <c r="J4" s="141"/>
      <c r="K4" s="141"/>
      <c r="L4" s="141"/>
      <c r="M4" s="141"/>
      <c r="N4" s="141"/>
      <c r="O4" s="141"/>
      <c r="P4" s="141"/>
      <c r="Q4" s="141"/>
      <c r="R4" s="141"/>
      <c r="S4" s="141"/>
      <c r="T4" s="141"/>
      <c r="U4" s="141"/>
    </row>
    <row r="5" spans="1:29" ht="21">
      <c r="A5" s="140"/>
      <c r="B5" s="140"/>
      <c r="C5" s="140"/>
      <c r="D5" s="140"/>
      <c r="E5" s="140"/>
      <c r="F5" s="140"/>
      <c r="G5" s="140"/>
      <c r="H5" s="140"/>
      <c r="I5" s="141"/>
      <c r="J5" s="141"/>
      <c r="K5" s="141"/>
      <c r="L5" s="141"/>
      <c r="M5" s="141"/>
      <c r="N5" s="141"/>
      <c r="O5" s="141"/>
      <c r="P5" s="141"/>
      <c r="Q5" s="141"/>
      <c r="R5" s="141"/>
      <c r="S5" s="141"/>
      <c r="T5" s="141"/>
      <c r="U5" s="141"/>
    </row>
    <row r="6" spans="1:29" ht="21">
      <c r="A6" s="140"/>
      <c r="B6" s="140"/>
      <c r="C6" s="140"/>
      <c r="D6" s="140"/>
      <c r="E6" s="140"/>
      <c r="F6" s="140"/>
      <c r="G6" s="140"/>
      <c r="H6" s="140"/>
      <c r="I6" s="141"/>
      <c r="J6" s="141"/>
      <c r="K6" s="142" t="s">
        <v>101</v>
      </c>
      <c r="L6" s="420">
        <f>基本情報!E8</f>
        <v>0</v>
      </c>
      <c r="M6" s="421"/>
      <c r="N6" s="421"/>
      <c r="O6" s="421"/>
      <c r="P6" s="421"/>
      <c r="Q6" s="421"/>
      <c r="R6" s="421"/>
      <c r="S6" s="421"/>
      <c r="T6" s="421"/>
      <c r="U6" s="143"/>
      <c r="AC6" s="175"/>
    </row>
    <row r="7" spans="1:29">
      <c r="A7" s="144"/>
      <c r="B7" s="144"/>
      <c r="C7" s="144"/>
      <c r="D7" s="144"/>
      <c r="E7" s="144"/>
      <c r="F7" s="144"/>
      <c r="G7" s="144"/>
      <c r="H7" s="144"/>
      <c r="I7" s="144"/>
      <c r="J7" s="144"/>
      <c r="K7" s="144"/>
      <c r="L7" s="144"/>
      <c r="M7" s="144"/>
      <c r="N7" s="144"/>
      <c r="O7" s="144"/>
      <c r="P7" s="144"/>
      <c r="Q7" s="144"/>
      <c r="R7" s="144"/>
      <c r="S7" s="144"/>
      <c r="T7" s="144"/>
      <c r="U7" s="144"/>
    </row>
    <row r="8" spans="1:29">
      <c r="A8" s="145"/>
      <c r="B8" s="145"/>
      <c r="C8" s="145"/>
      <c r="D8" s="145"/>
      <c r="E8" s="145"/>
      <c r="F8" s="145"/>
      <c r="G8" s="145"/>
      <c r="H8" s="145"/>
      <c r="I8" s="145"/>
      <c r="J8" s="145"/>
      <c r="K8" s="145"/>
      <c r="L8" s="145"/>
      <c r="M8" s="145"/>
      <c r="N8" s="145"/>
      <c r="O8" s="145"/>
      <c r="P8" s="145"/>
      <c r="Q8" s="145"/>
      <c r="R8" s="145"/>
      <c r="S8" s="145"/>
      <c r="T8" s="145"/>
      <c r="U8" s="145"/>
    </row>
    <row r="9" spans="1:29">
      <c r="A9" s="145"/>
      <c r="B9" s="422" t="s">
        <v>268</v>
      </c>
      <c r="C9" s="422"/>
      <c r="D9" s="422"/>
      <c r="E9" s="422"/>
      <c r="F9" s="422"/>
      <c r="G9" s="422"/>
      <c r="H9" s="422"/>
      <c r="I9" s="422"/>
      <c r="J9" s="422"/>
      <c r="K9" s="422"/>
      <c r="L9" s="422"/>
      <c r="M9" s="422"/>
      <c r="N9" s="422"/>
      <c r="O9" s="422"/>
      <c r="P9" s="422"/>
      <c r="Q9" s="422"/>
      <c r="R9" s="422"/>
      <c r="S9" s="422"/>
      <c r="T9" s="422"/>
      <c r="U9" s="145"/>
    </row>
    <row r="10" spans="1:29">
      <c r="A10" s="145"/>
      <c r="B10" s="422"/>
      <c r="C10" s="422"/>
      <c r="D10" s="422"/>
      <c r="E10" s="422"/>
      <c r="F10" s="422"/>
      <c r="G10" s="422"/>
      <c r="H10" s="422"/>
      <c r="I10" s="422"/>
      <c r="J10" s="422"/>
      <c r="K10" s="422"/>
      <c r="L10" s="422"/>
      <c r="M10" s="422"/>
      <c r="N10" s="422"/>
      <c r="O10" s="422"/>
      <c r="P10" s="422"/>
      <c r="Q10" s="422"/>
      <c r="R10" s="422"/>
      <c r="S10" s="422"/>
      <c r="T10" s="422"/>
      <c r="U10" s="145"/>
      <c r="V10" s="246">
        <f>P14</f>
        <v>0</v>
      </c>
    </row>
    <row r="11" spans="1:29">
      <c r="B11" s="422"/>
      <c r="C11" s="422"/>
      <c r="D11" s="422"/>
      <c r="E11" s="422"/>
      <c r="F11" s="422"/>
      <c r="G11" s="422"/>
      <c r="H11" s="422"/>
      <c r="I11" s="422"/>
      <c r="J11" s="422"/>
      <c r="K11" s="422"/>
      <c r="L11" s="422"/>
      <c r="M11" s="422"/>
      <c r="N11" s="422"/>
      <c r="O11" s="422"/>
      <c r="P11" s="422"/>
      <c r="Q11" s="422"/>
      <c r="R11" s="422"/>
      <c r="S11" s="422"/>
      <c r="T11" s="422"/>
    </row>
    <row r="13" spans="1:29" ht="19.5">
      <c r="B13" s="146"/>
      <c r="C13" s="146"/>
      <c r="D13" s="146"/>
      <c r="E13" s="146"/>
      <c r="F13" s="146"/>
      <c r="G13" s="146"/>
      <c r="H13" s="146"/>
      <c r="I13" s="146"/>
      <c r="J13" s="146"/>
      <c r="K13" s="146"/>
      <c r="L13" s="146"/>
      <c r="M13" s="146"/>
      <c r="N13" s="146"/>
      <c r="O13" s="146"/>
      <c r="P13" s="146"/>
      <c r="Q13" s="146"/>
      <c r="R13" s="146"/>
      <c r="S13" s="146"/>
      <c r="T13" s="146"/>
    </row>
    <row r="14" spans="1:29" ht="19.899999999999999" customHeight="1">
      <c r="B14" s="423"/>
      <c r="C14" s="424" t="s">
        <v>247</v>
      </c>
      <c r="D14" s="424"/>
      <c r="E14" s="424"/>
      <c r="F14" s="424"/>
      <c r="G14" s="424"/>
      <c r="H14" s="424"/>
      <c r="I14" s="424"/>
      <c r="J14" s="424"/>
      <c r="K14" s="424"/>
      <c r="L14" s="424"/>
      <c r="M14" s="424"/>
      <c r="N14" s="424"/>
      <c r="O14" s="151"/>
      <c r="P14" s="412"/>
      <c r="Q14" s="413"/>
      <c r="R14" s="413"/>
      <c r="S14" s="413"/>
      <c r="T14" s="414"/>
      <c r="U14" s="148"/>
    </row>
    <row r="15" spans="1:29" ht="19.899999999999999" customHeight="1">
      <c r="B15" s="423"/>
      <c r="C15" s="424"/>
      <c r="D15" s="424"/>
      <c r="E15" s="424"/>
      <c r="F15" s="424"/>
      <c r="G15" s="424"/>
      <c r="H15" s="424"/>
      <c r="I15" s="424"/>
      <c r="J15" s="424"/>
      <c r="K15" s="424"/>
      <c r="L15" s="424"/>
      <c r="M15" s="424"/>
      <c r="N15" s="424"/>
      <c r="O15" s="151"/>
      <c r="P15" s="415"/>
      <c r="Q15" s="416"/>
      <c r="R15" s="416"/>
      <c r="S15" s="416"/>
      <c r="T15" s="417"/>
      <c r="U15" s="148"/>
    </row>
    <row r="16" spans="1:29" ht="19.5">
      <c r="B16" s="150"/>
      <c r="C16" s="150"/>
      <c r="D16" s="150"/>
      <c r="E16" s="150"/>
      <c r="F16" s="150"/>
      <c r="G16" s="150"/>
      <c r="H16" s="150"/>
      <c r="I16" s="150"/>
      <c r="J16" s="150"/>
      <c r="K16" s="150"/>
      <c r="L16" s="150"/>
      <c r="M16" s="150"/>
      <c r="N16" s="150"/>
      <c r="O16" s="150"/>
      <c r="P16" s="150"/>
      <c r="Q16" s="150"/>
      <c r="R16" s="150"/>
      <c r="S16" s="150"/>
      <c r="T16" s="150"/>
      <c r="U16" s="148"/>
    </row>
    <row r="17" spans="1:26" ht="19.5">
      <c r="B17" s="146"/>
      <c r="C17" s="146"/>
      <c r="D17" s="146"/>
      <c r="E17" s="146"/>
      <c r="F17" s="146"/>
      <c r="G17" s="146"/>
      <c r="H17" s="146"/>
      <c r="I17" s="146"/>
      <c r="J17" s="146"/>
      <c r="K17" s="146"/>
      <c r="L17" s="146"/>
      <c r="M17" s="146"/>
      <c r="N17" s="146"/>
      <c r="O17" s="146"/>
      <c r="P17" s="146"/>
      <c r="Q17" s="146"/>
      <c r="R17" s="146"/>
      <c r="S17" s="146"/>
      <c r="T17" s="146"/>
      <c r="Z17" s="246"/>
    </row>
    <row r="18" spans="1:26" ht="19.5">
      <c r="B18" s="146"/>
      <c r="C18" s="146"/>
      <c r="D18" s="146"/>
      <c r="E18" s="146"/>
      <c r="F18" s="146"/>
      <c r="G18" s="146"/>
      <c r="H18" s="146"/>
      <c r="I18" s="146"/>
      <c r="J18" s="146"/>
      <c r="K18" s="146"/>
      <c r="L18" s="146"/>
      <c r="M18" s="146"/>
      <c r="N18" s="146"/>
      <c r="O18" s="146"/>
      <c r="P18" s="146"/>
      <c r="Q18" s="146"/>
      <c r="R18" s="146"/>
      <c r="S18" s="146"/>
      <c r="T18" s="146"/>
    </row>
    <row r="19" spans="1:26" ht="19.899999999999999" customHeight="1">
      <c r="B19" s="432"/>
      <c r="C19" s="434" t="s">
        <v>294</v>
      </c>
      <c r="D19" s="434"/>
      <c r="E19" s="434"/>
      <c r="F19" s="434"/>
      <c r="G19" s="434"/>
      <c r="H19" s="434"/>
      <c r="I19" s="434"/>
      <c r="J19" s="434"/>
      <c r="K19" s="434"/>
      <c r="L19" s="434"/>
      <c r="M19" s="434"/>
      <c r="N19" s="434"/>
      <c r="O19" s="434"/>
      <c r="P19" s="434"/>
      <c r="Q19" s="152"/>
      <c r="R19" s="426"/>
      <c r="S19" s="427"/>
      <c r="T19" s="428"/>
      <c r="U19" s="148"/>
      <c r="V19">
        <f>R19</f>
        <v>0</v>
      </c>
    </row>
    <row r="20" spans="1:26" ht="19.899999999999999" customHeight="1">
      <c r="B20" s="433"/>
      <c r="C20" s="434"/>
      <c r="D20" s="434"/>
      <c r="E20" s="434"/>
      <c r="F20" s="434"/>
      <c r="G20" s="434"/>
      <c r="H20" s="434"/>
      <c r="I20" s="434"/>
      <c r="J20" s="434"/>
      <c r="K20" s="434"/>
      <c r="L20" s="434"/>
      <c r="M20" s="434"/>
      <c r="N20" s="434"/>
      <c r="O20" s="434"/>
      <c r="P20" s="434"/>
      <c r="Q20" s="152"/>
      <c r="R20" s="429"/>
      <c r="S20" s="430"/>
      <c r="T20" s="431"/>
      <c r="U20" s="148"/>
    </row>
    <row r="21" spans="1:26" ht="19.5">
      <c r="B21" s="150"/>
      <c r="C21" s="150"/>
      <c r="D21" s="150"/>
      <c r="E21" s="150"/>
      <c r="F21" s="150"/>
      <c r="G21" s="150"/>
      <c r="H21" s="150"/>
      <c r="I21" s="150"/>
      <c r="J21" s="150"/>
      <c r="K21" s="150"/>
      <c r="L21" s="150"/>
      <c r="M21" s="150"/>
      <c r="N21" s="150"/>
      <c r="O21" s="150"/>
      <c r="P21" s="150"/>
      <c r="Q21" s="150"/>
      <c r="R21" s="150"/>
      <c r="S21" s="150"/>
      <c r="T21" s="150"/>
      <c r="U21" s="148"/>
    </row>
    <row r="22" spans="1:26" ht="19.5">
      <c r="B22" s="146"/>
      <c r="C22" s="146"/>
      <c r="D22" s="146"/>
      <c r="E22" s="146"/>
      <c r="F22" s="146"/>
      <c r="G22" s="146"/>
      <c r="H22" s="146"/>
      <c r="I22" s="146"/>
      <c r="J22" s="146"/>
      <c r="K22" s="146"/>
      <c r="L22" s="146"/>
      <c r="M22" s="146"/>
      <c r="N22" s="146"/>
      <c r="O22" s="146"/>
      <c r="P22" s="146"/>
      <c r="Q22" s="146"/>
      <c r="R22" s="146"/>
      <c r="S22" s="146"/>
      <c r="T22" s="146"/>
    </row>
    <row r="23" spans="1:26" ht="19.5">
      <c r="B23" s="146"/>
      <c r="C23" s="146"/>
      <c r="D23" s="146"/>
      <c r="E23" s="146"/>
      <c r="F23" s="146"/>
      <c r="G23" s="146"/>
      <c r="H23" s="146"/>
      <c r="I23" s="146"/>
      <c r="J23" s="146"/>
      <c r="K23" s="146"/>
      <c r="L23" s="146"/>
      <c r="M23" s="146"/>
      <c r="N23" s="146"/>
      <c r="O23" s="146"/>
      <c r="P23" s="146"/>
      <c r="Q23" s="146"/>
      <c r="R23" s="146"/>
      <c r="S23" s="146"/>
      <c r="T23" s="146"/>
    </row>
    <row r="24" spans="1:26" ht="18" customHeight="1">
      <c r="B24" s="432"/>
      <c r="C24" s="434" t="s">
        <v>249</v>
      </c>
      <c r="D24" s="434"/>
      <c r="E24" s="434"/>
      <c r="F24" s="434"/>
      <c r="G24" s="434"/>
      <c r="H24" s="434"/>
      <c r="I24" s="434"/>
      <c r="J24" s="434"/>
      <c r="K24" s="434"/>
      <c r="L24" s="434"/>
      <c r="M24" s="434"/>
      <c r="N24" s="434"/>
      <c r="O24" s="434"/>
      <c r="P24" s="434"/>
      <c r="Q24" s="111"/>
      <c r="R24" s="426"/>
      <c r="S24" s="427"/>
      <c r="T24" s="428"/>
      <c r="U24" s="148"/>
      <c r="V24">
        <f>R24</f>
        <v>0</v>
      </c>
    </row>
    <row r="25" spans="1:26">
      <c r="B25" s="433"/>
      <c r="C25" s="434"/>
      <c r="D25" s="434"/>
      <c r="E25" s="434"/>
      <c r="F25" s="434"/>
      <c r="G25" s="434"/>
      <c r="H25" s="434"/>
      <c r="I25" s="434"/>
      <c r="J25" s="434"/>
      <c r="K25" s="434"/>
      <c r="L25" s="434"/>
      <c r="M25" s="434"/>
      <c r="N25" s="434"/>
      <c r="O25" s="434"/>
      <c r="P25" s="434"/>
      <c r="Q25" s="111"/>
      <c r="R25" s="429"/>
      <c r="S25" s="430"/>
      <c r="T25" s="431"/>
      <c r="U25" s="148"/>
    </row>
    <row r="26" spans="1:26" ht="19.5">
      <c r="B26" s="150"/>
      <c r="C26" s="150"/>
      <c r="D26" s="150"/>
      <c r="E26" s="150"/>
      <c r="F26" s="150"/>
      <c r="G26" s="150"/>
      <c r="H26" s="150"/>
      <c r="I26" s="150"/>
      <c r="J26" s="150"/>
      <c r="K26" s="150"/>
      <c r="L26" s="150"/>
      <c r="M26" s="150"/>
      <c r="N26" s="150"/>
      <c r="O26" s="150"/>
      <c r="P26" s="150"/>
      <c r="Q26" s="150"/>
      <c r="R26" s="150"/>
      <c r="S26" s="150"/>
      <c r="T26" s="150"/>
      <c r="U26" s="148"/>
    </row>
    <row r="27" spans="1:26" ht="19.5" customHeight="1">
      <c r="A27" s="6"/>
      <c r="B27" s="51"/>
      <c r="C27" s="51"/>
      <c r="D27" s="51"/>
      <c r="E27" s="51"/>
      <c r="F27" s="51"/>
      <c r="G27" s="51"/>
      <c r="H27" s="51"/>
      <c r="I27" s="51"/>
      <c r="J27" s="51"/>
      <c r="K27" s="51"/>
      <c r="L27" s="51"/>
      <c r="M27" s="51"/>
      <c r="N27" s="51"/>
      <c r="O27" s="51"/>
      <c r="P27" s="51"/>
      <c r="Q27" s="51"/>
      <c r="R27" s="51"/>
      <c r="S27" s="51"/>
      <c r="T27" s="51"/>
      <c r="U27" s="6"/>
    </row>
    <row r="28" spans="1:26" ht="19.5">
      <c r="A28" s="6"/>
      <c r="B28" s="51"/>
      <c r="C28" s="425" t="s">
        <v>303</v>
      </c>
      <c r="D28" s="425"/>
      <c r="E28" s="425"/>
      <c r="F28" s="425"/>
      <c r="G28" s="425"/>
      <c r="H28" s="425"/>
      <c r="I28" s="425"/>
      <c r="J28" s="425"/>
      <c r="K28" s="425"/>
      <c r="L28" s="425"/>
      <c r="M28" s="425"/>
      <c r="N28" s="425"/>
      <c r="O28" s="425"/>
      <c r="P28" s="186"/>
      <c r="Q28" s="186"/>
      <c r="R28" s="426"/>
      <c r="S28" s="427"/>
      <c r="T28" s="428"/>
      <c r="U28" s="6"/>
      <c r="V28">
        <f>R28</f>
        <v>0</v>
      </c>
    </row>
    <row r="29" spans="1:26" ht="19.5">
      <c r="A29" s="6"/>
      <c r="B29" s="51"/>
      <c r="C29" s="425"/>
      <c r="D29" s="425"/>
      <c r="E29" s="425"/>
      <c r="F29" s="425"/>
      <c r="G29" s="425"/>
      <c r="H29" s="425"/>
      <c r="I29" s="425"/>
      <c r="J29" s="425"/>
      <c r="K29" s="425"/>
      <c r="L29" s="425"/>
      <c r="M29" s="425"/>
      <c r="N29" s="425"/>
      <c r="O29" s="425"/>
      <c r="P29" s="187"/>
      <c r="Q29" s="187"/>
      <c r="R29" s="429"/>
      <c r="S29" s="430"/>
      <c r="T29" s="431"/>
      <c r="U29" s="6"/>
    </row>
    <row r="30" spans="1:26" ht="19.5">
      <c r="A30" s="6"/>
      <c r="B30" s="51"/>
      <c r="C30" s="425"/>
      <c r="D30" s="425"/>
      <c r="E30" s="425"/>
      <c r="F30" s="425"/>
      <c r="G30" s="425"/>
      <c r="H30" s="425"/>
      <c r="I30" s="425"/>
      <c r="J30" s="425"/>
      <c r="K30" s="425"/>
      <c r="L30" s="425"/>
      <c r="M30" s="425"/>
      <c r="N30" s="425"/>
      <c r="O30" s="425"/>
      <c r="P30" s="179"/>
      <c r="Q30" s="179"/>
      <c r="R30" s="179"/>
      <c r="S30" s="179"/>
      <c r="T30" s="179"/>
      <c r="U30" s="6"/>
    </row>
    <row r="31" spans="1:26" ht="19.5" customHeight="1">
      <c r="A31" s="6"/>
      <c r="B31" s="51"/>
      <c r="C31" s="425"/>
      <c r="D31" s="425"/>
      <c r="E31" s="425"/>
      <c r="F31" s="425"/>
      <c r="G31" s="425"/>
      <c r="H31" s="425"/>
      <c r="I31" s="425"/>
      <c r="J31" s="425"/>
      <c r="K31" s="425"/>
      <c r="L31" s="425"/>
      <c r="M31" s="425"/>
      <c r="N31" s="425"/>
      <c r="O31" s="425"/>
      <c r="P31" s="179"/>
      <c r="Q31" s="179"/>
      <c r="R31" s="179"/>
      <c r="S31" s="179"/>
      <c r="T31" s="179"/>
      <c r="U31" s="6"/>
    </row>
    <row r="32" spans="1:26" ht="19.5">
      <c r="A32" s="6"/>
      <c r="B32" s="6"/>
      <c r="C32" s="177"/>
      <c r="D32" s="177"/>
      <c r="E32" s="177"/>
      <c r="F32" s="177"/>
      <c r="G32" s="177"/>
      <c r="H32" s="177"/>
      <c r="I32" s="177"/>
      <c r="J32" s="177"/>
      <c r="K32" s="177"/>
      <c r="L32" s="177"/>
      <c r="M32" s="177"/>
      <c r="N32" s="177"/>
      <c r="O32" s="177"/>
      <c r="P32" s="179"/>
      <c r="Q32" s="179"/>
      <c r="R32" s="179"/>
      <c r="S32" s="179"/>
      <c r="T32" s="179"/>
      <c r="U32" s="6"/>
    </row>
    <row r="33" spans="1:22" ht="19.5">
      <c r="A33" s="6"/>
      <c r="B33" s="6"/>
      <c r="C33" s="187"/>
      <c r="D33" s="187"/>
      <c r="E33" s="187"/>
      <c r="F33" s="187"/>
      <c r="G33" s="187"/>
      <c r="H33" s="187"/>
      <c r="I33" s="187"/>
      <c r="J33" s="187"/>
      <c r="K33" s="187"/>
      <c r="L33" s="187"/>
      <c r="M33" s="187"/>
      <c r="N33" s="187"/>
      <c r="O33" s="187"/>
      <c r="P33" s="187"/>
      <c r="Q33" s="187"/>
      <c r="R33" s="187"/>
      <c r="S33" s="187"/>
      <c r="T33" s="187"/>
      <c r="U33" s="6"/>
    </row>
    <row r="34" spans="1:22" ht="19.5">
      <c r="A34" s="6"/>
      <c r="B34" s="6"/>
      <c r="C34" s="425" t="s">
        <v>304</v>
      </c>
      <c r="D34" s="425"/>
      <c r="E34" s="425"/>
      <c r="F34" s="425"/>
      <c r="G34" s="425"/>
      <c r="H34" s="425"/>
      <c r="I34" s="425"/>
      <c r="J34" s="425"/>
      <c r="K34" s="425"/>
      <c r="L34" s="425"/>
      <c r="M34" s="425"/>
      <c r="N34" s="425"/>
      <c r="O34" s="425"/>
      <c r="P34" s="179"/>
      <c r="Q34" s="179"/>
      <c r="R34" s="426"/>
      <c r="S34" s="427"/>
      <c r="T34" s="428"/>
      <c r="U34" s="6"/>
      <c r="V34">
        <f>R34</f>
        <v>0</v>
      </c>
    </row>
    <row r="35" spans="1:22" ht="19.5">
      <c r="A35" s="6"/>
      <c r="B35" s="6"/>
      <c r="C35" s="425"/>
      <c r="D35" s="425"/>
      <c r="E35" s="425"/>
      <c r="F35" s="425"/>
      <c r="G35" s="425"/>
      <c r="H35" s="425"/>
      <c r="I35" s="425"/>
      <c r="J35" s="425"/>
      <c r="K35" s="425"/>
      <c r="L35" s="425"/>
      <c r="M35" s="425"/>
      <c r="N35" s="425"/>
      <c r="O35" s="425"/>
      <c r="P35" s="179"/>
      <c r="Q35" s="179"/>
      <c r="R35" s="429"/>
      <c r="S35" s="430"/>
      <c r="T35" s="431"/>
      <c r="U35" s="6"/>
    </row>
    <row r="36" spans="1:22" ht="19.5">
      <c r="A36" s="6"/>
      <c r="B36" s="6"/>
      <c r="C36" s="425"/>
      <c r="D36" s="425"/>
      <c r="E36" s="425"/>
      <c r="F36" s="425"/>
      <c r="G36" s="425"/>
      <c r="H36" s="425"/>
      <c r="I36" s="425"/>
      <c r="J36" s="425"/>
      <c r="K36" s="425"/>
      <c r="L36" s="425"/>
      <c r="M36" s="425"/>
      <c r="N36" s="425"/>
      <c r="O36" s="425"/>
      <c r="P36" s="179"/>
      <c r="Q36" s="179"/>
      <c r="R36" s="179"/>
      <c r="S36" s="179"/>
      <c r="T36" s="179"/>
      <c r="U36" s="6"/>
    </row>
    <row r="37" spans="1:22" ht="19.5">
      <c r="A37" s="6"/>
      <c r="B37" s="6"/>
      <c r="C37" s="425"/>
      <c r="D37" s="425"/>
      <c r="E37" s="425"/>
      <c r="F37" s="425"/>
      <c r="G37" s="425"/>
      <c r="H37" s="425"/>
      <c r="I37" s="425"/>
      <c r="J37" s="425"/>
      <c r="K37" s="425"/>
      <c r="L37" s="425"/>
      <c r="M37" s="425"/>
      <c r="N37" s="425"/>
      <c r="O37" s="425"/>
      <c r="P37" s="179"/>
      <c r="Q37" s="179"/>
      <c r="R37" s="179"/>
      <c r="S37" s="179"/>
      <c r="T37" s="179"/>
      <c r="U37" s="6"/>
    </row>
    <row r="38" spans="1:22" ht="19.5">
      <c r="A38" s="6"/>
      <c r="B38" s="6"/>
      <c r="C38" s="425"/>
      <c r="D38" s="425"/>
      <c r="E38" s="425"/>
      <c r="F38" s="425"/>
      <c r="G38" s="425"/>
      <c r="H38" s="425"/>
      <c r="I38" s="425"/>
      <c r="J38" s="425"/>
      <c r="K38" s="425"/>
      <c r="L38" s="425"/>
      <c r="M38" s="425"/>
      <c r="N38" s="425"/>
      <c r="O38" s="425"/>
      <c r="P38" s="51"/>
      <c r="Q38" s="51"/>
      <c r="R38" s="51"/>
      <c r="S38" s="51"/>
      <c r="T38" s="51"/>
      <c r="U38" s="6"/>
    </row>
    <row r="39" spans="1:22" ht="19.5">
      <c r="A39" s="6"/>
      <c r="B39" s="6"/>
      <c r="C39" s="425"/>
      <c r="D39" s="425"/>
      <c r="E39" s="425"/>
      <c r="F39" s="425"/>
      <c r="G39" s="425"/>
      <c r="H39" s="425"/>
      <c r="I39" s="425"/>
      <c r="J39" s="425"/>
      <c r="K39" s="425"/>
      <c r="L39" s="425"/>
      <c r="M39" s="425"/>
      <c r="N39" s="425"/>
      <c r="O39" s="425"/>
      <c r="P39" s="51"/>
      <c r="Q39" s="51"/>
      <c r="R39" s="51"/>
      <c r="S39" s="51"/>
      <c r="T39" s="51"/>
      <c r="U39" s="6"/>
    </row>
    <row r="40" spans="1:22" ht="19.5">
      <c r="A40" s="6"/>
      <c r="B40" s="6"/>
      <c r="C40" s="425"/>
      <c r="D40" s="425"/>
      <c r="E40" s="425"/>
      <c r="F40" s="425"/>
      <c r="G40" s="425"/>
      <c r="H40" s="425"/>
      <c r="I40" s="425"/>
      <c r="J40" s="425"/>
      <c r="K40" s="425"/>
      <c r="L40" s="425"/>
      <c r="M40" s="425"/>
      <c r="N40" s="425"/>
      <c r="O40" s="425"/>
      <c r="P40" s="51"/>
      <c r="Q40" s="51"/>
      <c r="R40" s="51"/>
      <c r="S40" s="51"/>
      <c r="T40" s="51"/>
      <c r="U40" s="6"/>
    </row>
    <row r="41" spans="1:22">
      <c r="A41" s="6"/>
    </row>
  </sheetData>
  <sheetProtection algorithmName="SHA-512" hashValue="KAWK5vDfwvmxcMzpM3yNjZx+qe7+p5xVaV2aJdasEkfRCpRf+ZEjcwWb/4o8q6sGC5A6TTMPGivTu3bJsD8Rww==" saltValue="kt7nMUM8ZIt8AtUDiDUujw==" spinCount="100000" sheet="1" selectLockedCells="1"/>
  <mergeCells count="16">
    <mergeCell ref="C34:O40"/>
    <mergeCell ref="R34:T35"/>
    <mergeCell ref="C28:O31"/>
    <mergeCell ref="R28:T29"/>
    <mergeCell ref="B19:B20"/>
    <mergeCell ref="B24:B25"/>
    <mergeCell ref="C19:P20"/>
    <mergeCell ref="C24:P25"/>
    <mergeCell ref="R19:T20"/>
    <mergeCell ref="R24:T25"/>
    <mergeCell ref="P14:T15"/>
    <mergeCell ref="A3:U3"/>
    <mergeCell ref="L6:T6"/>
    <mergeCell ref="B9:T11"/>
    <mergeCell ref="B14:B15"/>
    <mergeCell ref="C14:N15"/>
  </mergeCells>
  <phoneticPr fontId="2"/>
  <dataValidations count="1">
    <dataValidation type="list" allowBlank="1" showInputMessage="1" showErrorMessage="1" sqref="R19:T20 R24:T25 R28:T29 R34:T35" xr:uid="{5EA008A0-BD37-462C-A1FD-1B371CA6539E}">
      <formula1>"はい"</formula1>
    </dataValidation>
  </dataValidations>
  <pageMargins left="0.7" right="0.4"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27</vt:i4>
      </vt:variant>
    </vt:vector>
  </HeadingPairs>
  <TitlesOfParts>
    <vt:vector size="53" baseType="lpstr">
      <vt:lpstr>基本情報</vt:lpstr>
      <vt:lpstr>作業用データ（非表示）</vt:lpstr>
      <vt:lpstr>個人防護具使用実績</vt:lpstr>
      <vt:lpstr>様式第１号（交付申請書）</vt:lpstr>
      <vt:lpstr>別紙3-1（新規）</vt:lpstr>
      <vt:lpstr>別紙3-2（新規）</vt:lpstr>
      <vt:lpstr>別紙3-2（新規）附表（個人防護具積算）</vt:lpstr>
      <vt:lpstr>予算書抄本（新規）</vt:lpstr>
      <vt:lpstr>補助条件確認書（新規）</vt:lpstr>
      <vt:lpstr>様式第５号（実績報告書）</vt:lpstr>
      <vt:lpstr>別紙3-3</vt:lpstr>
      <vt:lpstr>別紙3-4</vt:lpstr>
      <vt:lpstr>別紙3-4（実績）附表（個人防護具積算）</vt:lpstr>
      <vt:lpstr>決算書抄本</vt:lpstr>
      <vt:lpstr>補助条件確認書（実績）</vt:lpstr>
      <vt:lpstr>様式第６号（請求書）</vt:lpstr>
      <vt:lpstr>様式第７号（消費税仕入控除）</vt:lpstr>
      <vt:lpstr>様式第２号（変更申請書）</vt:lpstr>
      <vt:lpstr>別紙3-1（変更）</vt:lpstr>
      <vt:lpstr>別紙3-2（変更）</vt:lpstr>
      <vt:lpstr>別紙3-2（変更）附表（購入予定物品一覧）</vt:lpstr>
      <vt:lpstr>予算書抄本（変更）</vt:lpstr>
      <vt:lpstr>補助条件確認書（変更）</vt:lpstr>
      <vt:lpstr>整備理由書（変更）</vt:lpstr>
      <vt:lpstr>様式第３号（中止廃止申請）</vt:lpstr>
      <vt:lpstr>様式第４号（概算払請求書）</vt:lpstr>
      <vt:lpstr>基本情報!Print_Area</vt:lpstr>
      <vt:lpstr>決算書抄本!Print_Area</vt:lpstr>
      <vt:lpstr>個人防護具使用実績!Print_Area</vt:lpstr>
      <vt:lpstr>'整備理由書（変更）'!Print_Area</vt:lpstr>
      <vt:lpstr>'別紙3-1（新規）'!Print_Area</vt:lpstr>
      <vt:lpstr>'別紙3-1（変更）'!Print_Area</vt:lpstr>
      <vt:lpstr>'別紙3-2（新規）'!Print_Area</vt:lpstr>
      <vt:lpstr>'別紙3-2（新規）附表（個人防護具積算）'!Print_Area</vt:lpstr>
      <vt:lpstr>'別紙3-2（変更）'!Print_Area</vt:lpstr>
      <vt:lpstr>'別紙3-2（変更）附表（購入予定物品一覧）'!Print_Area</vt:lpstr>
      <vt:lpstr>'別紙3-3'!Print_Area</vt:lpstr>
      <vt:lpstr>'別紙3-4'!Print_Area</vt:lpstr>
      <vt:lpstr>'別紙3-4（実績）附表（個人防護具積算）'!Print_Area</vt:lpstr>
      <vt:lpstr>'補助条件確認書（実績）'!Print_Area</vt:lpstr>
      <vt:lpstr>'補助条件確認書（新規）'!Print_Area</vt:lpstr>
      <vt:lpstr>'補助条件確認書（変更）'!Print_Area</vt:lpstr>
      <vt:lpstr>'予算書抄本（新規）'!Print_Area</vt:lpstr>
      <vt:lpstr>'予算書抄本（変更）'!Print_Area</vt:lpstr>
      <vt:lpstr>'様式第１号（交付申請書）'!Print_Area</vt:lpstr>
      <vt:lpstr>'様式第２号（変更申請書）'!Print_Area</vt:lpstr>
      <vt:lpstr>'様式第３号（中止廃止申請）'!Print_Area</vt:lpstr>
      <vt:lpstr>'様式第４号（概算払請求書）'!Print_Area</vt:lpstr>
      <vt:lpstr>'様式第５号（実績報告書）'!Print_Area</vt:lpstr>
      <vt:lpstr>'様式第６号（請求書）'!Print_Area</vt:lpstr>
      <vt:lpstr>'様式第７号（消費税仕入控除）'!Print_Area</vt:lpstr>
      <vt:lpstr>個人防護具使用実績!Print_Titles</vt:lpstr>
      <vt:lpstr>'別紙3-2（変更）附表（購入予定物品一覧）'!Print_Titles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2024-02-14T00:26:07Z</dcterms:modified>
</cp:coreProperties>
</file>