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01 奈良市○\0319\"/>
    </mc:Choice>
  </mc:AlternateContent>
  <xr:revisionPtr revIDLastSave="0" documentId="13_ncr:1_{A8C777D0-BCA7-4514-AB4D-D5A57651C2E0}" xr6:coauthVersionLast="47" xr6:coauthVersionMax="47" xr10:uidLastSave="{00000000-0000-0000-0000-000000000000}"/>
  <bookViews>
    <workbookView xWindow="-120" yWindow="-120" windowWidth="29040" windowHeight="15840" tabRatio="878"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8"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BE36" i="10"/>
  <c r="BE35" i="10"/>
  <c r="BE34" i="10"/>
  <c r="C34" i="10"/>
  <c r="C35" i="10" s="1"/>
  <c r="C36" i="10" l="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CO34" i="10"/>
  <c r="CO35" i="10" s="1"/>
  <c r="CO36" i="10" s="1"/>
  <c r="CO37" i="10" s="1"/>
</calcChain>
</file>

<file path=xl/sharedStrings.xml><?xml version="1.0" encoding="utf-8"?>
<sst xmlns="http://schemas.openxmlformats.org/spreadsheetml/2006/main" count="1068" uniqueCount="599">
  <si>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</si>
  <si>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</si>
  <si>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</si>
  <si>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</si>
  <si>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</si>
  <si>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</si>
  <si>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</si>
  <si>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</si>
  <si>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</si>
  <si>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</si>
  <si>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</si>
  <si>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</si>
  <si>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</si>
  <si>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</si>
  <si>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</si>
  <si>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</si>
  <si>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</si>
  <si>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</si>
  <si>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</si>
  <si>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</si>
  <si>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</si>
  <si>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</si>
  <si>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</si>
  <si>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</si>
  <si>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</si>
  <si>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</si>
  <si>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</si>
  <si>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</si>
  <si>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</si>
  <si>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</si>
  <si>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</si>
  <si>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</si>
  <si>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</si>
  <si>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</si>
  <si>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</si>
  <si>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</si>
  <si>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</si>
  <si>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</si>
  <si>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</si>
  <si>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</si>
  <si>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</si>
  <si>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</si>
  <si>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</si>
  <si>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</si>
  <si>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</si>
  <si>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</si>
  <si>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</si>
  <si>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</si>
  <si>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</si>
  <si>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</si>
  <si>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</si>
  <si>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</si>
  <si>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</si>
  <si>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</si>
  <si>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</si>
  <si>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</si>
  <si>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</si>
  <si>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</si>
  <si>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</si>
  <si>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</si>
  <si>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</si>
  <si>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</si>
  <si>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</si>
  <si>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</si>
  <si>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</si>
  <si>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</si>
  <si>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</si>
  <si>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</si>
  <si>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</si>
  <si>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</si>
  <si>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</si>
  <si>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</si>
  <si>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</si>
  <si>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</si>
  <si>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</si>
  <si>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</si>
  <si>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</si>
  <si>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</si>
  <si>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</si>
  <si>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</si>
  <si>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</si>
  <si>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</si>
  <si>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</si>
  <si>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</si>
  <si>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</si>
  <si>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</si>
  <si>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</si>
  <si>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</si>
  <si>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</si>
  <si>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</si>
  <si>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</si>
  <si>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</si>
  <si>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</si>
  <si>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</si>
  <si>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</si>
  <si>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</si>
  <si>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</si>
  <si>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</si>
  <si>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</si>
  <si>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</si>
  <si>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奈良市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</si>
  <si>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</si>
  <si>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</si>
  <si>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</si>
  <si>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</si>
  <si>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</si>
  <si>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</si>
  <si>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</si>
  <si>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</si>
  <si>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</si>
  <si>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</si>
  <si>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</si>
  <si>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</si>
  <si>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</si>
  <si>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</si>
  <si>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</si>
  <si>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</si>
  <si>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</si>
  <si>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</si>
  <si>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</si>
  <si>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</si>
  <si>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</si>
  <si>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</si>
  <si>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</si>
  <si>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</si>
  <si>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</si>
  <si>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</si>
  <si>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</si>
  <si>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</si>
  <si>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</si>
  <si>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</si>
  <si>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</si>
  <si>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</si>
  <si>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</si>
  <si>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</si>
  <si>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</si>
  <si>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</si>
  <si>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</si>
  <si>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</si>
  <si>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</si>
  <si>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</si>
  <si>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</si>
  <si>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</si>
  <si>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</si>
  <si>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</si>
  <si>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</si>
  <si>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</si>
  <si>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</si>
  <si>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</si>
  <si>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</si>
  <si>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</si>
  <si>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</si>
  <si>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</si>
  <si>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</si>
  <si>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</si>
  <si>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</si>
  <si>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</si>
  <si>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</si>
  <si>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</si>
  <si>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</si>
  <si>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</si>
  <si>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</si>
  <si>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</si>
  <si>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</si>
  <si>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</si>
  <si>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</si>
  <si>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</si>
  <si>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</si>
  <si>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</si>
  <si>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</si>
  <si>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</si>
  <si>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</si>
  <si>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</si>
  <si>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</si>
  <si>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</si>
  <si>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</si>
  <si>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</si>
  <si>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</si>
  <si>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</si>
  <si>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</si>
  <si>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</si>
  <si>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</si>
  <si>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</si>
  <si>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</si>
  <si>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</si>
  <si>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</si>
  <si>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</si>
  <si>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</si>
  <si>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</si>
  <si>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</si>
  <si>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</si>
  <si>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</si>
  <si>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</si>
  <si>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</si>
  <si>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</si>
  <si>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</si>
  <si>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</si>
  <si>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</si>
  <si>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</si>
  <si>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</si>
  <si>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</si>
  <si>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</si>
  <si>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</si>
  <si>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</si>
  <si>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</si>
  <si>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</si>
  <si>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</si>
  <si>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</si>
  <si>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</si>
  <si>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</si>
  <si>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</si>
  <si>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</si>
  <si>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</si>
  <si>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</si>
  <si>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</si>
  <si>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</si>
  <si>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奈良県奈良市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</si>
  <si>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</si>
  <si>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</si>
  <si>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</si>
  <si>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</si>
  <si>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</si>
  <si>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</si>
  <si>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</si>
  <si>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</si>
  <si>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</si>
  <si>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</si>
  <si>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</si>
  <si>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</si>
  <si>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</si>
  <si>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</si>
  <si>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</si>
  <si>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</si>
  <si>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</si>
  <si>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</si>
  <si>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</si>
  <si>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</si>
  <si>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</si>
  <si>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</si>
  <si>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</si>
  <si>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</si>
  <si>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</si>
  <si>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</si>
  <si>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</si>
  <si>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</si>
  <si>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</si>
  <si>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</si>
  <si>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</si>
  <si>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</si>
  <si>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</si>
  <si>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</si>
  <si>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</si>
  <si>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</si>
  <si>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</si>
  <si>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</si>
  <si>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</si>
  <si>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</si>
  <si>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</si>
  <si>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</si>
  <si>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</si>
  <si>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</si>
  <si>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</si>
  <si>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</si>
  <si>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</si>
  <si>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</si>
  <si>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</si>
  <si>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</si>
  <si>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</si>
  <si>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</si>
  <si>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</si>
  <si>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</si>
  <si>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</si>
  <si>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</si>
  <si>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</si>
  <si>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</si>
  <si>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</si>
  <si>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</si>
  <si>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</si>
  <si>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</si>
  <si>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</si>
  <si>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</si>
  <si>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</si>
  <si>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</si>
  <si>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</si>
  <si>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</si>
  <si>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</si>
  <si>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</si>
  <si>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</si>
  <si>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</si>
  <si>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</si>
  <si>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</si>
  <si>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</si>
  <si>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</si>
  <si>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</si>
  <si>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</si>
  <si>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</si>
  <si>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</si>
  <si>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</si>
  <si>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</si>
  <si>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t>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</si>
  <si>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</si>
  <si>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</si>
  <si>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</si>
  <si>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</si>
  <si>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</si>
  <si>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</si>
  <si>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</si>
  <si>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</si>
  <si>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</si>
  <si>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</si>
  <si>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</si>
  <si>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</si>
  <si>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</si>
  <si>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</si>
  <si>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</si>
  <si>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</si>
  <si>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</si>
  <si>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</si>
  <si>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</si>
  <si>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</si>
  <si>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</si>
  <si>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</si>
  <si>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</si>
  <si>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</si>
  <si>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</si>
  <si>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</si>
  <si>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</si>
  <si>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</si>
  <si>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</si>
  <si>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</si>
  <si>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</si>
  <si>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</si>
  <si>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</si>
  <si>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</si>
  <si>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</si>
  <si>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</si>
  <si>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</si>
  <si>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</si>
  <si>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</si>
  <si>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</si>
  <si>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</si>
  <si>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</si>
  <si>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</si>
  <si>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</si>
  <si>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</si>
  <si>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</si>
  <si>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</si>
  <si>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</si>
  <si>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</si>
  <si>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</si>
  <si>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</si>
  <si>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</si>
  <si>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</si>
  <si>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</si>
  <si>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</si>
  <si>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</si>
  <si>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</si>
  <si>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</si>
  <si>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</si>
  <si>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</si>
  <si>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</si>
  <si>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</si>
  <si>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</si>
  <si>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</si>
  <si>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</si>
  <si>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</si>
  <si>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</si>
  <si>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</si>
  <si>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</si>
  <si>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奈良県奈良市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</si>
  <si>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</si>
  <si>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</si>
  <si>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</si>
  <si>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</si>
  <si>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</si>
  <si>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</si>
  <si>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</si>
  <si>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</si>
  <si>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</si>
  <si>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</si>
  <si>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</si>
  <si>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</si>
  <si>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</si>
  <si>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</si>
  <si>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</si>
  <si>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</si>
  <si>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</si>
  <si>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</si>
  <si>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</si>
  <si>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</si>
  <si>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</si>
  <si>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</si>
  <si>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</si>
  <si>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</si>
  <si>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</si>
  <si>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</si>
  <si>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</si>
  <si>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</si>
  <si>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</si>
  <si>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</si>
  <si>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</si>
  <si>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</si>
  <si>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</si>
  <si>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</si>
  <si>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</si>
  <si>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</si>
  <si>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</si>
  <si>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</si>
  <si>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</si>
  <si>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</si>
  <si>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</si>
  <si>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</si>
  <si>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</si>
  <si>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</si>
  <si>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</si>
  <si>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</si>
  <si>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</si>
  <si>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</si>
  <si>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</si>
  <si>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</si>
  <si>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</si>
  <si>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</si>
  <si>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</si>
  <si>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</si>
  <si>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</si>
  <si>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</si>
  <si>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</si>
  <si>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</si>
  <si>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</si>
  <si>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</si>
  <si>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</si>
  <si>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</si>
  <si>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</si>
  <si>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</si>
  <si>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</si>
  <si>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</si>
  <si>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</si>
  <si>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</si>
  <si>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</si>
  <si>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</si>
  <si>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</si>
  <si>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</si>
  <si>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</si>
  <si>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</si>
  <si>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</si>
  <si>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</si>
  <si>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</si>
  <si>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</si>
  <si>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</si>
  <si>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</si>
  <si>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</si>
  <si>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</si>
  <si>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</si>
  <si>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</si>
  <si>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</si>
  <si>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</si>
  <si>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</si>
  <si>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</si>
  <si>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</si>
  <si>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</si>
  <si>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</si>
  <si>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</si>
  <si>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</si>
  <si>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</si>
  <si>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</si>
  <si>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</si>
  <si>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</si>
  <si>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</si>
  <si>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</si>
  <si>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</si>
  <si>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</si>
  <si>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</si>
  <si>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</si>
  <si>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</si>
  <si>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</si>
  <si>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</si>
  <si>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</si>
  <si>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</si>
  <si>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</si>
  <si>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</si>
  <si>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</si>
  <si>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</si>
  <si>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</si>
  <si>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</si>
  <si>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</si>
  <si>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</si>
  <si>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</si>
  <si>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</si>
  <si>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</si>
  <si>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</si>
  <si>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</si>
  <si>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</si>
  <si>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</si>
  <si>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</si>
  <si>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</si>
  <si>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</si>
  <si>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</si>
  <si>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</si>
  <si>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</si>
  <si>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</si>
  <si>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</si>
  <si>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</si>
  <si>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</si>
  <si>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</si>
  <si>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</si>
  <si>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</si>
  <si>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</si>
  <si>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</si>
  <si>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</si>
  <si>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</si>
  <si>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</si>
  <si>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</si>
  <si>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</si>
  <si>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</si>
  <si>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</si>
  <si>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</si>
  <si>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</si>
  <si>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</si>
  <si>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</si>
  <si>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</si>
  <si>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</si>
  <si>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</si>
  <si>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</si>
  <si>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</si>
  <si>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</si>
  <si>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</si>
  <si>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</si>
  <si>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</si>
  <si>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</si>
  <si>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</si>
  <si>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</si>
  <si>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</si>
  <si>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</si>
  <si>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</si>
  <si>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</si>
  <si>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</si>
  <si>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</si>
  <si>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</si>
  <si>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</si>
  <si>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</si>
  <si>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</si>
  <si>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</si>
  <si>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</si>
  <si>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</si>
  <si>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</si>
  <si>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</si>
  <si>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</si>
  <si>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</si>
  <si>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</si>
  <si>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</si>
  <si>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</si>
  <si>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</si>
  <si>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</si>
  <si>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</si>
  <si>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</si>
  <si>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</si>
  <si>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</si>
  <si>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</si>
  <si>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</si>
  <si>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</si>
  <si>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</si>
  <si>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</si>
  <si>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0.79</t>
  </si>
  <si>
    <t>▲ 6.26</t>
  </si>
  <si>
    <t>水道事業会計</t>
  </si>
  <si>
    <t>一般会計</t>
  </si>
  <si>
    <t>下水道事業会計</t>
  </si>
  <si>
    <t>介護保険特別会計</t>
  </si>
  <si>
    <t>国民健康保険特別会計</t>
  </si>
  <si>
    <t>病院事業会計</t>
  </si>
  <si>
    <t>後期高齢者医療特別会計</t>
  </si>
  <si>
    <t>住宅新築資金等貸付金特別会計</t>
  </si>
  <si>
    <t>▲ 0.72</t>
  </si>
  <si>
    <t>▲ 0.71</t>
  </si>
  <si>
    <t>▲ 0.68</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</si>
  <si>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</si>
  <si>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</si>
  <si>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</si>
  <si>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</si>
  <si>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</si>
  <si>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</si>
  <si>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</si>
  <si>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</si>
  <si>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</si>
  <si>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奈良市清美公社</t>
    <rPh sb="0" eb="3">
      <t>ナラシ</t>
    </rPh>
    <rPh sb="3" eb="5">
      <t>セイビ</t>
    </rPh>
    <rPh sb="5" eb="7">
      <t>コウシャ</t>
    </rPh>
    <phoneticPr fontId="2"/>
  </si>
  <si>
    <t>奈良市市街地開発株式会社</t>
    <rPh sb="0" eb="3">
      <t>ナラシ</t>
    </rPh>
    <rPh sb="3" eb="6">
      <t>シガイチ</t>
    </rPh>
    <rPh sb="6" eb="8">
      <t>カイハツ</t>
    </rPh>
    <rPh sb="8" eb="12">
      <t>カブシキガイシャ</t>
    </rPh>
    <phoneticPr fontId="2"/>
  </si>
  <si>
    <t>奈良市生涯学習財団</t>
    <rPh sb="0" eb="3">
      <t>ナラシ</t>
    </rPh>
    <rPh sb="3" eb="5">
      <t>ショウガイ</t>
    </rPh>
    <rPh sb="5" eb="7">
      <t>ガクシュウ</t>
    </rPh>
    <rPh sb="7" eb="9">
      <t>ザイダン</t>
    </rPh>
    <phoneticPr fontId="2"/>
  </si>
  <si>
    <t>奈良市総合財団</t>
    <rPh sb="0" eb="3">
      <t>ナラシ</t>
    </rPh>
    <rPh sb="3" eb="5">
      <t>ソウゴウ</t>
    </rPh>
    <rPh sb="5" eb="7">
      <t>ザイダン</t>
    </rPh>
    <phoneticPr fontId="2"/>
  </si>
  <si>
    <t>-</t>
    <phoneticPr fontId="2"/>
  </si>
  <si>
    <t>山辺環境衛生組合</t>
  </si>
  <si>
    <t>奈良県住宅新築資金等貸付金回収管理組合</t>
    <rPh sb="0" eb="3">
      <t>ナラケン</t>
    </rPh>
    <rPh sb="3" eb="5">
      <t>ジュウタク</t>
    </rPh>
    <rPh sb="5" eb="7">
      <t>シンチク</t>
    </rPh>
    <rPh sb="7" eb="9">
      <t>シキン</t>
    </rPh>
    <rPh sb="9" eb="10">
      <t>ナド</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</si>
  <si>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</si>
  <si>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地域振興基金</t>
    <phoneticPr fontId="5"/>
  </si>
  <si>
    <t>地元公共事業積立基金</t>
    <phoneticPr fontId="5"/>
  </si>
  <si>
    <t>心のふるさと応援基金</t>
    <phoneticPr fontId="5"/>
  </si>
  <si>
    <t>教育振興基金</t>
    <phoneticPr fontId="5"/>
  </si>
  <si>
    <t>福祉基金</t>
    <phoneticPr fontId="5"/>
  </si>
  <si>
    <t>奈良県市町村総合事務組合</t>
    <rPh sb="0" eb="2">
      <t>ナラ</t>
    </rPh>
    <rPh sb="2" eb="3">
      <t>ケン</t>
    </rPh>
    <rPh sb="3" eb="6">
      <t>シチョウソン</t>
    </rPh>
    <rPh sb="6" eb="8">
      <t>ソウゴウ</t>
    </rPh>
    <rPh sb="8" eb="10">
      <t>ジム</t>
    </rPh>
    <rPh sb="10" eb="12">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</si>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</sst>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B016-4F12-B724-E58104A5AB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27854</c:v>
                </c:pt>
                <c:pt idx="1">
                  <c:v>33705</c:v>
                </c:pt>
                <c:pt idx="2">
                  <c:v>60930</c:v>
                </c:pt>
                <c:pt idx="3">
                  <c:v>43059</c:v>
                </c:pt>
                <c:pt idx="4">
                  <c:v>26414</c:v>
                </c:pt>
              </c:numCache>
            </c:numRef>
          </c:val>
          <c:smooth val="0"/>
          <c:extLst>
            <c:ext xmlns:c16="http://schemas.microsoft.com/office/drawing/2014/chart" uri="{C3380CC4-5D6E-409C-BE32-E72D297353CC}">
              <c16:uniqueId val="{00000001-B016-4F12-B724-E58104A5AB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0.61</c:v>
                </c:pt>
                <c:pt idx="1">
                  <c:v>0.78</c:v>
                </c:pt>
                <c:pt idx="2">
                  <c:v>2.92</c:v>
                </c:pt>
                <c:pt idx="3">
                  <c:v>6.68</c:v>
                </c:pt>
                <c:pt idx="4">
                  <c:v>4.8099999999999996</c:v>
                </c:pt>
              </c:numCache>
            </c:numRef>
          </c:val>
          <c:extLst>
            <c:ext xmlns:c16="http://schemas.microsoft.com/office/drawing/2014/chart" uri="{C3380CC4-5D6E-409C-BE32-E72D297353CC}">
              <c16:uniqueId val="{00000000-8615-4509-A442-41658DD8AD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1.56</c:v>
                </c:pt>
                <c:pt idx="1">
                  <c:v>1.88</c:v>
                </c:pt>
                <c:pt idx="2">
                  <c:v>2.86</c:v>
                </c:pt>
                <c:pt idx="3">
                  <c:v>4.42</c:v>
                </c:pt>
                <c:pt idx="4">
                  <c:v>3.5</c:v>
                </c:pt>
              </c:numCache>
            </c:numRef>
          </c:val>
          <c:extLst>
            <c:ext xmlns:c16="http://schemas.microsoft.com/office/drawing/2014/chart" uri="{C3380CC4-5D6E-409C-BE32-E72D297353CC}">
              <c16:uniqueId val="{00000001-8615-4509-A442-41658DD8AD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-0.79</c:v>
                </c:pt>
                <c:pt idx="1">
                  <c:v>0.17</c:v>
                </c:pt>
                <c:pt idx="2">
                  <c:v>2.69</c:v>
                </c:pt>
                <c:pt idx="3">
                  <c:v>3.9</c:v>
                </c:pt>
                <c:pt idx="4">
                  <c:v>-6.26</c:v>
                </c:pt>
              </c:numCache>
            </c:numRef>
          </c:val>
          <c:smooth val="0"/>
          <c:extLst>
            <c:ext xmlns:c16="http://schemas.microsoft.com/office/drawing/2014/chart" uri="{C3380CC4-5D6E-409C-BE32-E72D297353CC}">
              <c16:uniqueId val="{00000002-8615-4509-A442-41658DD8AD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5C8-421C-B1F5-7F19B59B15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C8-421C-B1F5-7F19B59B15A2}"/>
            </c:ext>
          </c:extLst>
        </c:ser>
        <c:ser>
          <c:idx val="2"/>
          <c:order val="2"/>
          <c:tx>
            <c:strRef>
              <c:f>データシート!$A$29</c:f>
              <c:strCache>
                <c:ptCount val="1"/>
                <c:pt idx="0">
                  <c:v>住宅新築資金等貸付金特別会計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0.72</c:v>
                </c:pt>
                <c:pt idx="1">
                  <c:v>#N/A</c:v>
                </c:pt>
                <c:pt idx="2">
                  <c:v>0.71</c:v>
                </c:pt>
                <c:pt idx="3">
                  <c:v>#N/A</c:v>
                </c:pt>
                <c:pt idx="4">
                  <c:v>0.68</c:v>
                </c:pt>
                <c:pt idx="5">
                  <c:v>#N/A</c:v>
                </c:pt>
                <c:pt idx="6">
                  <c:v>#N/A</c:v>
                </c:pt>
                <c:pt idx="7">
                  <c:v>0</c:v>
                </c:pt>
                <c:pt idx="8">
                  <c:v>#N/A</c:v>
                </c:pt>
                <c:pt idx="9">
                  <c:v>0.01</c:v>
                </c:pt>
              </c:numCache>
            </c:numRef>
          </c:val>
          <c:extLst>
            <c:ext xmlns:c16="http://schemas.microsoft.com/office/drawing/2014/chart" uri="{C3380CC4-5D6E-409C-BE32-E72D297353CC}">
              <c16:uniqueId val="{00000002-A5C8-421C-B1F5-7F19B59B15A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3-A5C8-421C-B1F5-7F19B59B15A2}"/>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0.44</c:v>
                </c:pt>
                <c:pt idx="2">
                  <c:v>#N/A</c:v>
                </c:pt>
                <c:pt idx="3">
                  <c:v>0.43</c:v>
                </c:pt>
                <c:pt idx="4">
                  <c:v>#N/A</c:v>
                </c:pt>
                <c:pt idx="5">
                  <c:v>0.04</c:v>
                </c:pt>
                <c:pt idx="6">
                  <c:v>#N/A</c:v>
                </c:pt>
                <c:pt idx="7">
                  <c:v>0.04</c:v>
                </c:pt>
                <c:pt idx="8">
                  <c:v>#N/A</c:v>
                </c:pt>
                <c:pt idx="9">
                  <c:v>0.04</c:v>
                </c:pt>
              </c:numCache>
            </c:numRef>
          </c:val>
          <c:extLst>
            <c:ext xmlns:c16="http://schemas.microsoft.com/office/drawing/2014/chart" uri="{C3380CC4-5D6E-409C-BE32-E72D297353CC}">
              <c16:uniqueId val="{00000004-A5C8-421C-B1F5-7F19B59B15A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0.09</c:v>
                </c:pt>
                <c:pt idx="4">
                  <c:v>#N/A</c:v>
                </c:pt>
                <c:pt idx="5">
                  <c:v>0.42</c:v>
                </c:pt>
                <c:pt idx="6">
                  <c:v>#N/A</c:v>
                </c:pt>
                <c:pt idx="7">
                  <c:v>7.0000000000000007E-2</c:v>
                </c:pt>
                <c:pt idx="8">
                  <c:v>#N/A</c:v>
                </c:pt>
                <c:pt idx="9">
                  <c:v>0.06</c:v>
                </c:pt>
              </c:numCache>
            </c:numRef>
          </c:val>
          <c:extLst>
            <c:ext xmlns:c16="http://schemas.microsoft.com/office/drawing/2014/chart" uri="{C3380CC4-5D6E-409C-BE32-E72D297353CC}">
              <c16:uniqueId val="{00000005-A5C8-421C-B1F5-7F19B59B15A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0.97</c:v>
                </c:pt>
                <c:pt idx="2">
                  <c:v>#N/A</c:v>
                </c:pt>
                <c:pt idx="3">
                  <c:v>1.03</c:v>
                </c:pt>
                <c:pt idx="4">
                  <c:v>#N/A</c:v>
                </c:pt>
                <c:pt idx="5">
                  <c:v>0.78</c:v>
                </c:pt>
                <c:pt idx="6">
                  <c:v>#N/A</c:v>
                </c:pt>
                <c:pt idx="7">
                  <c:v>1.04</c:v>
                </c:pt>
                <c:pt idx="8">
                  <c:v>#N/A</c:v>
                </c:pt>
                <c:pt idx="9">
                  <c:v>1.0900000000000001</c:v>
                </c:pt>
              </c:numCache>
            </c:numRef>
          </c:val>
          <c:extLst>
            <c:ext xmlns:c16="http://schemas.microsoft.com/office/drawing/2014/chart" uri="{C3380CC4-5D6E-409C-BE32-E72D297353CC}">
              <c16:uniqueId val="{00000006-A5C8-421C-B1F5-7F19B59B15A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1.59</c:v>
                </c:pt>
                <c:pt idx="2">
                  <c:v>#N/A</c:v>
                </c:pt>
                <c:pt idx="3">
                  <c:v>1.64</c:v>
                </c:pt>
                <c:pt idx="4">
                  <c:v>#N/A</c:v>
                </c:pt>
                <c:pt idx="5">
                  <c:v>2.21</c:v>
                </c:pt>
                <c:pt idx="6">
                  <c:v>#N/A</c:v>
                </c:pt>
                <c:pt idx="7">
                  <c:v>2.1800000000000002</c:v>
                </c:pt>
                <c:pt idx="8">
                  <c:v>#N/A</c:v>
                </c:pt>
                <c:pt idx="9">
                  <c:v>2.37</c:v>
                </c:pt>
              </c:numCache>
            </c:numRef>
          </c:val>
          <c:extLst>
            <c:ext xmlns:c16="http://schemas.microsoft.com/office/drawing/2014/chart" uri="{C3380CC4-5D6E-409C-BE32-E72D297353CC}">
              <c16:uniqueId val="{00000007-A5C8-421C-B1F5-7F19B59B15A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1.33</c:v>
                </c:pt>
                <c:pt idx="2">
                  <c:v>#N/A</c:v>
                </c:pt>
                <c:pt idx="3">
                  <c:v>1.49</c:v>
                </c:pt>
                <c:pt idx="4">
                  <c:v>#N/A</c:v>
                </c:pt>
                <c:pt idx="5">
                  <c:v>3.6</c:v>
                </c:pt>
                <c:pt idx="6">
                  <c:v>#N/A</c:v>
                </c:pt>
                <c:pt idx="7">
                  <c:v>6.68</c:v>
                </c:pt>
                <c:pt idx="8">
                  <c:v>#N/A</c:v>
                </c:pt>
                <c:pt idx="9">
                  <c:v>4.79</c:v>
                </c:pt>
              </c:numCache>
            </c:numRef>
          </c:val>
          <c:extLst>
            <c:ext xmlns:c16="http://schemas.microsoft.com/office/drawing/2014/chart" uri="{C3380CC4-5D6E-409C-BE32-E72D297353CC}">
              <c16:uniqueId val="{00000008-A5C8-421C-B1F5-7F19B59B15A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7.92</c:v>
                </c:pt>
                <c:pt idx="2">
                  <c:v>#N/A</c:v>
                </c:pt>
                <c:pt idx="3">
                  <c:v>7.76</c:v>
                </c:pt>
                <c:pt idx="4">
                  <c:v>#N/A</c:v>
                </c:pt>
                <c:pt idx="5">
                  <c:v>8.0299999999999994</c:v>
                </c:pt>
                <c:pt idx="6">
                  <c:v>#N/A</c:v>
                </c:pt>
                <c:pt idx="7">
                  <c:v>8.33</c:v>
                </c:pt>
                <c:pt idx="8">
                  <c:v>#N/A</c:v>
                </c:pt>
                <c:pt idx="9">
                  <c:v>9.64</c:v>
                </c:pt>
              </c:numCache>
            </c:numRef>
          </c:val>
          <c:extLst>
            <c:ext xmlns:c16="http://schemas.microsoft.com/office/drawing/2014/chart" uri="{C3380CC4-5D6E-409C-BE32-E72D297353CC}">
              <c16:uniqueId val="{00000009-A5C8-421C-B1F5-7F19B59B15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13246</c:v>
                </c:pt>
                <c:pt idx="5">
                  <c:v>12795</c:v>
                </c:pt>
                <c:pt idx="8">
                  <c:v>12886</c:v>
                </c:pt>
                <c:pt idx="11">
                  <c:v>12587</c:v>
                </c:pt>
                <c:pt idx="14">
                  <c:v>12279</c:v>
                </c:pt>
              </c:numCache>
            </c:numRef>
          </c:val>
          <c:extLst>
            <c:ext xmlns:c16="http://schemas.microsoft.com/office/drawing/2014/chart" uri="{C3380CC4-5D6E-409C-BE32-E72D297353CC}">
              <c16:uniqueId val="{00000000-C1CB-4C82-B8F6-09E0D4E3B7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7</c:v>
                </c:pt>
                <c:pt idx="3">
                  <c:v>8</c:v>
                </c:pt>
                <c:pt idx="6">
                  <c:v>11</c:v>
                </c:pt>
                <c:pt idx="9">
                  <c:v>0</c:v>
                </c:pt>
                <c:pt idx="12">
                  <c:v>0</c:v>
                </c:pt>
              </c:numCache>
            </c:numRef>
          </c:val>
          <c:extLst>
            <c:ext xmlns:c16="http://schemas.microsoft.com/office/drawing/2014/chart" uri="{C3380CC4-5D6E-409C-BE32-E72D297353CC}">
              <c16:uniqueId val="{00000001-C1CB-4C82-B8F6-09E0D4E3B7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4</c:v>
                </c:pt>
                <c:pt idx="6">
                  <c:v>4</c:v>
                </c:pt>
                <c:pt idx="9">
                  <c:v>4</c:v>
                </c:pt>
                <c:pt idx="12">
                  <c:v>4</c:v>
                </c:pt>
              </c:numCache>
            </c:numRef>
          </c:val>
          <c:extLst>
            <c:ext xmlns:c16="http://schemas.microsoft.com/office/drawing/2014/chart" uri="{C3380CC4-5D6E-409C-BE32-E72D297353CC}">
              <c16:uniqueId val="{00000002-C1CB-4C82-B8F6-09E0D4E3B7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CB-4C82-B8F6-09E0D4E3B7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2060</c:v>
                </c:pt>
                <c:pt idx="3">
                  <c:v>1774</c:v>
                </c:pt>
                <c:pt idx="6">
                  <c:v>1367</c:v>
                </c:pt>
                <c:pt idx="9">
                  <c:v>1352</c:v>
                </c:pt>
                <c:pt idx="12">
                  <c:v>1198</c:v>
                </c:pt>
              </c:numCache>
            </c:numRef>
          </c:val>
          <c:extLst>
            <c:ext xmlns:c16="http://schemas.microsoft.com/office/drawing/2014/chart" uri="{C3380CC4-5D6E-409C-BE32-E72D297353CC}">
              <c16:uniqueId val="{00000004-C1CB-4C82-B8F6-09E0D4E3B7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CB-4C82-B8F6-09E0D4E3B7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CB-4C82-B8F6-09E0D4E3B7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18566</c:v>
                </c:pt>
                <c:pt idx="3">
                  <c:v>18105</c:v>
                </c:pt>
                <c:pt idx="6">
                  <c:v>17972</c:v>
                </c:pt>
                <c:pt idx="9">
                  <c:v>18419</c:v>
                </c:pt>
                <c:pt idx="12">
                  <c:v>17927</c:v>
                </c:pt>
              </c:numCache>
            </c:numRef>
          </c:val>
          <c:extLst>
            <c:ext xmlns:c16="http://schemas.microsoft.com/office/drawing/2014/chart" uri="{C3380CC4-5D6E-409C-BE32-E72D297353CC}">
              <c16:uniqueId val="{00000007-C1CB-4C82-B8F6-09E0D4E3B7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7394</c:v>
                </c:pt>
                <c:pt idx="2">
                  <c:v>#N/A</c:v>
                </c:pt>
                <c:pt idx="3">
                  <c:v>#N/A</c:v>
                </c:pt>
                <c:pt idx="4">
                  <c:v>7096</c:v>
                </c:pt>
                <c:pt idx="5">
                  <c:v>#N/A</c:v>
                </c:pt>
                <c:pt idx="6">
                  <c:v>#N/A</c:v>
                </c:pt>
                <c:pt idx="7">
                  <c:v>6468</c:v>
                </c:pt>
                <c:pt idx="8">
                  <c:v>#N/A</c:v>
                </c:pt>
                <c:pt idx="9">
                  <c:v>#N/A</c:v>
                </c:pt>
                <c:pt idx="10">
                  <c:v>7188</c:v>
                </c:pt>
                <c:pt idx="11">
                  <c:v>#N/A</c:v>
                </c:pt>
                <c:pt idx="12">
                  <c:v>#N/A</c:v>
                </c:pt>
                <c:pt idx="13">
                  <c:v>6850</c:v>
                </c:pt>
                <c:pt idx="14">
                  <c:v>#N/A</c:v>
                </c:pt>
              </c:numCache>
            </c:numRef>
          </c:val>
          <c:smooth val="0"/>
          <c:extLst>
            <c:ext xmlns:c16="http://schemas.microsoft.com/office/drawing/2014/chart" uri="{C3380CC4-5D6E-409C-BE32-E72D297353CC}">
              <c16:uniqueId val="{00000008-C1CB-4C82-B8F6-09E0D4E3B7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118836</c:v>
                </c:pt>
                <c:pt idx="5">
                  <c:v>119957</c:v>
                </c:pt>
                <c:pt idx="8">
                  <c:v>122211</c:v>
                </c:pt>
                <c:pt idx="11">
                  <c:v>121577</c:v>
                </c:pt>
                <c:pt idx="14">
                  <c:v>119199</c:v>
                </c:pt>
              </c:numCache>
            </c:numRef>
          </c:val>
          <c:extLst>
            <c:ext xmlns:c16="http://schemas.microsoft.com/office/drawing/2014/chart" uri="{C3380CC4-5D6E-409C-BE32-E72D297353CC}">
              <c16:uniqueId val="{00000000-CCAC-4193-A35A-71E69D6809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27516</c:v>
                </c:pt>
                <c:pt idx="5">
                  <c:v>28418</c:v>
                </c:pt>
                <c:pt idx="8">
                  <c:v>30679</c:v>
                </c:pt>
                <c:pt idx="11">
                  <c:v>28472</c:v>
                </c:pt>
                <c:pt idx="14">
                  <c:v>28183</c:v>
                </c:pt>
              </c:numCache>
            </c:numRef>
          </c:val>
          <c:extLst>
            <c:ext xmlns:c16="http://schemas.microsoft.com/office/drawing/2014/chart" uri="{C3380CC4-5D6E-409C-BE32-E72D297353CC}">
              <c16:uniqueId val="{00000001-CCAC-4193-A35A-71E69D6809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4790</c:v>
                </c:pt>
                <c:pt idx="5">
                  <c:v>5466</c:v>
                </c:pt>
                <c:pt idx="8">
                  <c:v>7115</c:v>
                </c:pt>
                <c:pt idx="11">
                  <c:v>11118</c:v>
                </c:pt>
                <c:pt idx="14">
                  <c:v>10396</c:v>
                </c:pt>
              </c:numCache>
            </c:numRef>
          </c:val>
          <c:extLst>
            <c:ext xmlns:c16="http://schemas.microsoft.com/office/drawing/2014/chart" uri="{C3380CC4-5D6E-409C-BE32-E72D297353CC}">
              <c16:uniqueId val="{00000002-CCAC-4193-A35A-71E69D6809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AC-4193-A35A-71E69D6809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AC-4193-A35A-71E69D6809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AC-4193-A35A-71E69D6809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18655</c:v>
                </c:pt>
                <c:pt idx="3">
                  <c:v>18053</c:v>
                </c:pt>
                <c:pt idx="6">
                  <c:v>17108</c:v>
                </c:pt>
                <c:pt idx="9">
                  <c:v>16886</c:v>
                </c:pt>
                <c:pt idx="12">
                  <c:v>16207</c:v>
                </c:pt>
              </c:numCache>
            </c:numRef>
          </c:val>
          <c:extLst>
            <c:ext xmlns:c16="http://schemas.microsoft.com/office/drawing/2014/chart" uri="{C3380CC4-5D6E-409C-BE32-E72D297353CC}">
              <c16:uniqueId val="{00000006-CCAC-4193-A35A-71E69D6809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CAC-4193-A35A-71E69D6809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31342</c:v>
                </c:pt>
                <c:pt idx="3">
                  <c:v>28990</c:v>
                </c:pt>
                <c:pt idx="6">
                  <c:v>24477</c:v>
                </c:pt>
                <c:pt idx="9">
                  <c:v>19728</c:v>
                </c:pt>
                <c:pt idx="12">
                  <c:v>16738</c:v>
                </c:pt>
              </c:numCache>
            </c:numRef>
          </c:val>
          <c:extLst>
            <c:ext xmlns:c16="http://schemas.microsoft.com/office/drawing/2014/chart" uri="{C3380CC4-5D6E-409C-BE32-E72D297353CC}">
              <c16:uniqueId val="{00000008-CCAC-4193-A35A-71E69D6809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c:v>
                </c:pt>
                <c:pt idx="3">
                  <c:v>14</c:v>
                </c:pt>
                <c:pt idx="6">
                  <c:v>11</c:v>
                </c:pt>
                <c:pt idx="9">
                  <c:v>8</c:v>
                </c:pt>
                <c:pt idx="12">
                  <c:v>5</c:v>
                </c:pt>
              </c:numCache>
            </c:numRef>
          </c:val>
          <c:extLst>
            <c:ext xmlns:c16="http://schemas.microsoft.com/office/drawing/2014/chart" uri="{C3380CC4-5D6E-409C-BE32-E72D297353CC}">
              <c16:uniqueId val="{00000009-CCAC-4193-A35A-71E69D6809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202489</c:v>
                </c:pt>
                <c:pt idx="3">
                  <c:v>198626</c:v>
                </c:pt>
                <c:pt idx="6">
                  <c:v>201045</c:v>
                </c:pt>
                <c:pt idx="9">
                  <c:v>200230</c:v>
                </c:pt>
                <c:pt idx="12">
                  <c:v>189587</c:v>
                </c:pt>
              </c:numCache>
            </c:numRef>
          </c:val>
          <c:extLst>
            <c:ext xmlns:c16="http://schemas.microsoft.com/office/drawing/2014/chart" uri="{C3380CC4-5D6E-409C-BE32-E72D297353CC}">
              <c16:uniqueId val="{0000000A-CCAC-4193-A35A-71E69D6809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101361</c:v>
                </c:pt>
                <c:pt idx="2">
                  <c:v>#N/A</c:v>
                </c:pt>
                <c:pt idx="3">
                  <c:v>#N/A</c:v>
                </c:pt>
                <c:pt idx="4">
                  <c:v>91841</c:v>
                </c:pt>
                <c:pt idx="5">
                  <c:v>#N/A</c:v>
                </c:pt>
                <c:pt idx="6">
                  <c:v>#N/A</c:v>
                </c:pt>
                <c:pt idx="7">
                  <c:v>82636</c:v>
                </c:pt>
                <c:pt idx="8">
                  <c:v>#N/A</c:v>
                </c:pt>
                <c:pt idx="9">
                  <c:v>#N/A</c:v>
                </c:pt>
                <c:pt idx="10">
                  <c:v>75687</c:v>
                </c:pt>
                <c:pt idx="11">
                  <c:v>#N/A</c:v>
                </c:pt>
                <c:pt idx="12">
                  <c:v>#N/A</c:v>
                </c:pt>
                <c:pt idx="13">
                  <c:v>64758</c:v>
                </c:pt>
                <c:pt idx="14">
                  <c:v>#N/A</c:v>
                </c:pt>
              </c:numCache>
            </c:numRef>
          </c:val>
          <c:smooth val="0"/>
          <c:extLst>
            <c:ext xmlns:c16="http://schemas.microsoft.com/office/drawing/2014/chart" uri="{C3380CC4-5D6E-409C-BE32-E72D297353CC}">
              <c16:uniqueId val="{0000000B-CCAC-4193-A35A-71E69D6809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2240</c:v>
                </c:pt>
                <c:pt idx="1">
                  <c:v>3641</c:v>
                </c:pt>
                <c:pt idx="2">
                  <c:v>2841</c:v>
                </c:pt>
              </c:numCache>
            </c:numRef>
          </c:val>
          <c:extLst>
            <c:ext xmlns:c16="http://schemas.microsoft.com/office/drawing/2014/chart" uri="{C3380CC4-5D6E-409C-BE32-E72D297353CC}">
              <c16:uniqueId val="{00000000-E6AA-404F-8F89-CE61D9CAE8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125</c:v>
                </c:pt>
                <c:pt idx="1">
                  <c:v>2234</c:v>
                </c:pt>
                <c:pt idx="2">
                  <c:v>1703</c:v>
                </c:pt>
              </c:numCache>
            </c:numRef>
          </c:val>
          <c:extLst>
            <c:ext xmlns:c16="http://schemas.microsoft.com/office/drawing/2014/chart" uri="{C3380CC4-5D6E-409C-BE32-E72D297353CC}">
              <c16:uniqueId val="{00000001-E6AA-404F-8F89-CE61D9CAE8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6299</c:v>
                </c:pt>
                <c:pt idx="1">
                  <c:v>6243</c:v>
                </c:pt>
                <c:pt idx="2">
                  <c:v>6452</c:v>
                </c:pt>
              </c:numCache>
            </c:numRef>
          </c:val>
          <c:extLst>
            <c:ext xmlns:c16="http://schemas.microsoft.com/office/drawing/2014/chart" uri="{C3380CC4-5D6E-409C-BE32-E72D297353CC}">
              <c16:uniqueId val="{00000002-E6AA-404F-8F89-CE61D9CAE8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実質公債費比率については、単年度では</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％と前年度比</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カ年平均では</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％と前年度比</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単年度の比率が改善した主な要因として、分子となる地方債の元利償還金や公営企業債の元利償還金に対する繰入金が減額となったことが挙げられる。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減債基金のうち、実質公債費比率の算定に用いる満期一括償還地方債の償還のために積み立てたものはない。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a:t>
          </a:r>
          <a:r>
            <a:rPr kumimoji="1" lang="en-US" altLang="ja-JP" sz="1400">
              <a:latin typeface="ＭＳ ゴシック" pitchFamily="49" charset="-128"/>
              <a:ea typeface="ＭＳ ゴシック" pitchFamily="49" charset="-128"/>
            </a:rPr>
            <a:t>90.0</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ポイントの改善となった。</a:t>
          </a:r>
        </a:p>
        <a:p>
          <a:r>
            <a:rPr kumimoji="1" lang="ja-JP" altLang="en-US" sz="1400">
              <a:latin typeface="ＭＳ ゴシック" pitchFamily="49" charset="-128"/>
              <a:ea typeface="ＭＳ ゴシック" pitchFamily="49" charset="-128"/>
            </a:rPr>
            <a:t>　主な要因としては、繰上償還を含む臨時財政対策債の元利償還を行い、地方債新規発行額が元金償還額を下回ったことで地方債現在高が減少したこと、退職手当負担見込額が減少したこと、公営企業債等繰入見込額が減少したことが挙げられる。</a:t>
          </a:r>
        </a:p>
        <a:p>
          <a:r>
            <a:rPr kumimoji="1" lang="ja-JP" altLang="en-US" sz="1400" b="0">
              <a:latin typeface="ＭＳ ゴシック" pitchFamily="49" charset="-128"/>
              <a:ea typeface="ＭＳ ゴシック" pitchFamily="49" charset="-128"/>
            </a:rPr>
            <a:t>　また、減債基金等の充当可能基金が減額となっている。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奈良県奈良市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百万円取り崩して元金償還に充当したこと等により、基金残高は前年度と比較し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事業の精査、効率的な執行に努めるとともに、財政健全化に向けた取り組みをさらに進め、各基金の使途や目的に十分に活用できるよう、基金の確保に努める。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・地域振興基金：市民の連帯強化や地域振興等に要する経費の財源とすることを使途としている。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・地元公共事業積立基金：財産区財産であった財産を処分することに伴い発生する金銭を当該財産区住民の福祉を増進する目的をもって行う公共事業の資金とすることを使途としている。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・心のふるさと応援基金：市民等からの寄附金を財源として、文化財の保存及び活用、観光の振興並びに奈良の魅力を高め、その発展に寄与する事業を使途としている。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・福祉基金：市民等からの寄附金を財源として、社会福祉の増進に寄与する事業を使途としている。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・教育振興基金：市民等からの寄附金を財源として、教育振興を目的とする事業を使途としている。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・地元公共事業積立基金：利子収入</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百万円を積み立て、また地元公共事業に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・心のふるさと応援基金：市民からの寄附金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百万円を積み立て、文化財の保存及び活用事業等に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万円取り崩して充当したことか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b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・教育振興基金：利子及び寄附金により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百万円を積み立て、教育振興施策等に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・福祉基金：利子及び寄附金により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百万円を積み立て、社会福祉の増進に寄与する事業に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心のふるさと応援基金については、市民からの寄附金を幅広く活用できるよう対象事業の拡充に努め、より市民のニーズに合った事業に充当できるよう図っていく。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その他の基金についても、特定の財政支出に備えるため一定額を確保していく。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百万円の取り崩しを行なったことが要因である。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事業の精査、効率的な執行に努めるとともに、財政健全化に向けた取組をさらに進め、災害の対応や備え等のために、類似団体に比べて残高の少ない基金の確保に努める。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百万円を積み立てたほか、市債の元金償還のため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百万円の取り崩しを行なったことが要因である。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今後も元金償還に大きな負担が見込まれるため、財政調整基金とともに減債基金についても残高の確保に努める。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351,418
347,293
276.94
156,226,595
151,061,622
3,896,635
81,083,056
189,229,838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前年度に比べ、市税や地方交付税は増加したが、臨時財政対策債が大幅に減少したことにより、分母となる経常一般財源が減少した。その結果、令和４年度は類似団体平均との差が縮まった。</a:t>
          </a:r>
        </a:p>
        <a:p>
          <a:r>
            <a:rPr kumimoji="1" lang="ja-JP" altLang="en-US" sz="1200">
              <a:latin typeface="ＭＳ Ｐゴシック" panose="020B0600070205080204" pitchFamily="50" charset="-128"/>
              <a:ea typeface="ＭＳ Ｐゴシック" panose="020B0600070205080204" pitchFamily="50" charset="-128"/>
            </a:rPr>
            <a:t>　人件費が類似団体平均を上回っていることから、今後も改善を進めるべく、職員数の適正化や事業の内容・手法の見直し等を推進し、財政の健全化に努める。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77107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435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42635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090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8165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8165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169834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前年度と比較し、普通交付税や市税等が増加したものの、臨時財政対策債が大きく減少したことにより分母が減少し、また物価や光熱費高騰の影響等により分子が増加したことで、全体として</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類似団体平均と比較しても依然として高い水準であるため、歳入においては市税等債権回収の強化、ふるさと納税など新たな歳入確保に努め、歳出においては、人事管理の適正化に取り組むことにより人件費の抑制に努め、市債発行の抑制による公債費の縮減等、義務的経費の縮減に引き続き取り組む。</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116586</xdr:rowOff>
    </xdr:from>
    <xdr:to>
      <xdr:col>23</xdr:col>
      <xdr:colOff>133350</xdr:colOff>
      <xdr:row>66</xdr:row>
      <xdr:rowOff>53594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89386"/>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116586</xdr:rowOff>
    </xdr:from>
    <xdr:to>
      <xdr:col>19</xdr:col>
      <xdr:colOff>133350</xdr:colOff>
      <xdr:row>66</xdr:row>
      <xdr:rowOff>77724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89386"/>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77724</xdr:rowOff>
    </xdr:from>
    <xdr:to>
      <xdr:col>15</xdr:col>
      <xdr:colOff>82550</xdr:colOff>
      <xdr:row>67</xdr:row>
      <xdr:rowOff>17272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39342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17272</xdr:rowOff>
    </xdr:from>
    <xdr:to>
      <xdr:col>11</xdr:col>
      <xdr:colOff>31750</xdr:colOff>
      <xdr:row>67</xdr:row>
      <xdr:rowOff>70358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5044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2794</xdr:rowOff>
    </xdr:from>
    <xdr:to>
      <xdr:col>23</xdr:col>
      <xdr:colOff>184150</xdr:colOff>
      <xdr:row>66</xdr:row>
      <xdr:rowOff>104394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70121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65786</xdr:rowOff>
    </xdr:from>
    <xdr:to>
      <xdr:col>19</xdr:col>
      <xdr:colOff>184150</xdr:colOff>
      <xdr:row>64</xdr:row>
      <xdr:rowOff>167386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152163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137922</xdr:rowOff>
    </xdr:from>
    <xdr:to>
      <xdr:col>11</xdr:col>
      <xdr:colOff>82550</xdr:colOff>
      <xdr:row>67</xdr:row>
      <xdr:rowOff>68072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52849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53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19558</xdr:rowOff>
    </xdr:from>
    <xdr:to>
      <xdr:col>7</xdr:col>
      <xdr:colOff>31750</xdr:colOff>
      <xdr:row>67</xdr:row>
      <xdr:rowOff>121158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5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105935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59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退職手当は増加したものの定員適正化計画推進に基づく正規職員の人数減による給料の減少等などにより人件費が減額となり、物件費もコロナ対応の飲食店への時短営業協力支援金経費やワクチン接種経費などが減額となったため、人口１人当たりの人件費・物件費等の決算額は</a:t>
          </a:r>
          <a:r>
            <a:rPr kumimoji="1" lang="en-US" altLang="ja-JP" sz="1100">
              <a:latin typeface="ＭＳ Ｐゴシック" panose="020B0600070205080204" pitchFamily="50" charset="-128"/>
              <a:ea typeface="ＭＳ Ｐゴシック" panose="020B0600070205080204" pitchFamily="50" charset="-128"/>
            </a:rPr>
            <a:t>3,086</a:t>
          </a:r>
          <a:r>
            <a:rPr kumimoji="1" lang="ja-JP" altLang="en-US" sz="1100">
              <a:latin typeface="ＭＳ Ｐゴシック" panose="020B0600070205080204" pitchFamily="50" charset="-128"/>
              <a:ea typeface="ＭＳ Ｐゴシック" panose="020B0600070205080204" pitchFamily="50" charset="-128"/>
            </a:rPr>
            <a:t>円の減少となった。</a:t>
          </a:r>
        </a:p>
        <a:p>
          <a:r>
            <a:rPr kumimoji="1" lang="ja-JP" altLang="en-US" sz="1100">
              <a:latin typeface="ＭＳ Ｐゴシック" panose="020B0600070205080204" pitchFamily="50" charset="-128"/>
              <a:ea typeface="ＭＳ Ｐゴシック" panose="020B0600070205080204" pitchFamily="50" charset="-128"/>
            </a:rPr>
            <a:t>　類似団体に比べて高い理由として、幼保施設、清掃業務などの直営比率が高いために、人件費を含めた運営経費が類似団体より高いと考えられる。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年度現在、民間委託及び民間移管の拡大を進めており、引き続きコスト削減に取り組む。</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10937</xdr:rowOff>
    </xdr:from>
    <xdr:to>
      <xdr:col>23</xdr:col>
      <xdr:colOff>133350</xdr:colOff>
      <xdr:row>85</xdr:row>
      <xdr:rowOff>72992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584187"/>
          <a:ext cx="838200" cy="6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93717</xdr:rowOff>
    </xdr:from>
    <xdr:to>
      <xdr:col>19</xdr:col>
      <xdr:colOff>133350</xdr:colOff>
      <xdr:row>85</xdr:row>
      <xdr:rowOff>72992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24067"/>
          <a:ext cx="889000" cy="3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75425</xdr:rowOff>
    </xdr:from>
    <xdr:to>
      <xdr:col>15</xdr:col>
      <xdr:colOff>82550</xdr:colOff>
      <xdr:row>83</xdr:row>
      <xdr:rowOff>93717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34325"/>
          <a:ext cx="889000" cy="1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75425</xdr:rowOff>
    </xdr:from>
    <xdr:to>
      <xdr:col>11</xdr:col>
      <xdr:colOff>31750</xdr:colOff>
      <xdr:row>82</xdr:row>
      <xdr:rowOff>83006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34325"/>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131587</xdr:rowOff>
    </xdr:from>
    <xdr:to>
      <xdr:col>23</xdr:col>
      <xdr:colOff>184150</xdr:colOff>
      <xdr:row>85</xdr:row>
      <xdr:rowOff>61737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103664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0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22192</xdr:rowOff>
    </xdr:from>
    <xdr:to>
      <xdr:col>19</xdr:col>
      <xdr:colOff>184150</xdr:colOff>
      <xdr:row>85</xdr:row>
      <xdr:rowOff>123792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9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108569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8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42917</xdr:rowOff>
    </xdr:from>
    <xdr:to>
      <xdr:col>15</xdr:col>
      <xdr:colOff>133350</xdr:colOff>
      <xdr:row>83</xdr:row>
      <xdr:rowOff>144517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129294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5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24625</xdr:rowOff>
    </xdr:from>
    <xdr:to>
      <xdr:col>11</xdr:col>
      <xdr:colOff>82550</xdr:colOff>
      <xdr:row>82</xdr:row>
      <xdr:rowOff>126225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111002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32206</xdr:rowOff>
    </xdr:from>
    <xdr:to>
      <xdr:col>7</xdr:col>
      <xdr:colOff>31750</xdr:colOff>
      <xdr:row>82</xdr:row>
      <xdr:rowOff>133806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9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118583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7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令和元年度については、給与カット（</a:t>
          </a:r>
          <a:r>
            <a:rPr kumimoji="1" lang="en-US" altLang="ja-JP" sz="1200" b="0" i="0" u="none" strike="noStrike" kern="0" cap="none" spc="0" normalizeH="0" baseline="0" noProof="0">
              <a:ln>
                <a:noFill/>
              </a:ln>
              <a:solidFill>
                <a:prstClr val="black"/>
              </a:solidFill>
              <a:effectLst/>
              <a:uLnTx/>
              <a:uFillTx/>
              <a:latin typeface="+mn-lt"/>
              <a:ea typeface="+mn-ea"/>
              <a:cs typeface="+mn-cs"/>
            </a:rPr>
            <a:t>2%</a:t>
          </a:r>
          <a:r>
            <a:rPr kumimoji="1" lang="ja-JP" altLang="ja-JP" sz="1200" b="0" i="0" u="none" strike="noStrike" kern="0" cap="none" spc="0" normalizeH="0" baseline="0" noProof="0">
              <a:ln>
                <a:noFill/>
              </a:ln>
              <a:solidFill>
                <a:prstClr val="black"/>
              </a:solidFill>
              <a:effectLst/>
              <a:uLnTx/>
              <a:uFillTx/>
              <a:latin typeface="+mn-lt"/>
              <a:ea typeface="+mn-ea"/>
              <a:cs typeface="+mn-cs"/>
            </a:rPr>
            <a:t>）の影響等により</a:t>
          </a:r>
          <a:r>
            <a:rPr kumimoji="1" lang="en-US" altLang="ja-JP" sz="12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ポイント減少し、</a:t>
          </a:r>
          <a:r>
            <a:rPr kumimoji="1" lang="en-US" altLang="ja-JP" sz="1200" b="0" i="0" u="none" strike="noStrike" kern="0" cap="none" spc="0" normalizeH="0" baseline="0" noProof="0">
              <a:ln>
                <a:noFill/>
              </a:ln>
              <a:solidFill>
                <a:prstClr val="black"/>
              </a:solidFill>
              <a:effectLst/>
              <a:uLnTx/>
              <a:uFillTx/>
              <a:latin typeface="+mn-lt"/>
              <a:ea typeface="+mn-ea"/>
              <a:cs typeface="+mn-cs"/>
            </a:rPr>
            <a:t>98.1</a:t>
          </a:r>
          <a:r>
            <a:rPr kumimoji="1" lang="ja-JP" altLang="ja-JP" sz="1200" b="0" i="0" u="none" strike="noStrike" kern="0" cap="none" spc="0" normalizeH="0" baseline="0" noProof="0">
              <a:ln>
                <a:noFill/>
              </a:ln>
              <a:solidFill>
                <a:prstClr val="black"/>
              </a:solidFill>
              <a:effectLst/>
              <a:uLnTx/>
              <a:uFillTx/>
              <a:latin typeface="+mn-lt"/>
              <a:ea typeface="+mn-ea"/>
              <a:cs typeface="+mn-cs"/>
            </a:rPr>
            <a:t>と低い指数となった。</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令和</a:t>
          </a:r>
          <a:r>
            <a:rPr kumimoji="1" lang="en-US" altLang="ja-JP" sz="1200" b="0" i="0" u="none" strike="noStrike" kern="0" cap="none" spc="0" normalizeH="0" baseline="0" noProof="0">
              <a:ln>
                <a:noFill/>
              </a:ln>
              <a:solidFill>
                <a:prstClr val="black"/>
              </a:solidFill>
              <a:effectLst/>
              <a:uLnTx/>
              <a:uFillTx/>
              <a:latin typeface="+mn-lt"/>
              <a:ea typeface="+mn-ea"/>
              <a:cs typeface="+mn-cs"/>
            </a:rPr>
            <a:t>2</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年度においては給料カットの終了に伴い指数は増加したが、</a:t>
          </a:r>
          <a:r>
            <a:rPr kumimoji="1" lang="ja-JP" altLang="en-US" sz="1200" b="0" i="0" u="none" strike="noStrike" kern="0" cap="none" spc="0" normalizeH="0" baseline="0" noProof="0">
              <a:ln>
                <a:noFill/>
              </a:ln>
              <a:solidFill>
                <a:prstClr val="black"/>
              </a:solidFill>
              <a:effectLst/>
              <a:uLnTx/>
              <a:uFillTx/>
              <a:latin typeface="+mn-lt"/>
              <a:ea typeface="+mn-ea"/>
              <a:cs typeface="+mn-cs"/>
            </a:rPr>
            <a:t>令和</a:t>
          </a:r>
          <a:r>
            <a:rPr kumimoji="1" lang="en-US" altLang="ja-JP" sz="1200" b="0" i="0" u="none" strike="noStrike" kern="0" cap="none" spc="0" normalizeH="0" baseline="0" noProof="0">
              <a:ln>
                <a:noFill/>
              </a:ln>
              <a:solidFill>
                <a:prstClr val="black"/>
              </a:solidFill>
              <a:effectLst/>
              <a:uLnTx/>
              <a:uFillTx/>
              <a:latin typeface="+mn-lt"/>
              <a:ea typeface="+mn-ea"/>
              <a:cs typeface="+mn-cs"/>
            </a:rPr>
            <a:t>3</a:t>
          </a:r>
          <a:r>
            <a:rPr kumimoji="1" lang="ja-JP" altLang="en-US" sz="1200" b="0" i="0" u="none" strike="noStrike" kern="0" cap="none" spc="0" normalizeH="0" baseline="0" noProof="0">
              <a:ln>
                <a:noFill/>
              </a:ln>
              <a:solidFill>
                <a:prstClr val="black"/>
              </a:solidFill>
              <a:effectLst/>
              <a:uLnTx/>
              <a:uFillTx/>
              <a:latin typeface="+mn-lt"/>
              <a:ea typeface="+mn-ea"/>
              <a:cs typeface="+mn-cs"/>
            </a:rPr>
            <a:t>年度と同様に</a:t>
          </a:r>
          <a:r>
            <a:rPr kumimoji="1" lang="en-US" altLang="ja-JP" sz="1200" b="0" i="0" u="none" strike="noStrike" kern="0" cap="none" spc="0" normalizeH="0" baseline="0" noProof="0">
              <a:ln>
                <a:noFill/>
              </a:ln>
              <a:solidFill>
                <a:prstClr val="black"/>
              </a:solidFill>
              <a:effectLst/>
              <a:uLnTx/>
              <a:uFillTx/>
              <a:latin typeface="+mn-lt"/>
              <a:ea typeface="+mn-ea"/>
              <a:cs typeface="+mn-cs"/>
            </a:rPr>
            <a:t>100</a:t>
          </a:r>
          <a:r>
            <a:rPr kumimoji="1" lang="ja-JP" altLang="ja-JP" sz="1200" b="0" i="0" u="none" strike="noStrike" kern="0" cap="none" spc="0" normalizeH="0" baseline="0" noProof="0">
              <a:ln>
                <a:noFill/>
              </a:ln>
              <a:solidFill>
                <a:prstClr val="black"/>
              </a:solidFill>
              <a:effectLst/>
              <a:uLnTx/>
              <a:uFillTx/>
              <a:latin typeface="+mn-lt"/>
              <a:ea typeface="+mn-ea"/>
              <a:cs typeface="+mn-cs"/>
            </a:rPr>
            <a:t>を下回る結果となった。</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令和</a:t>
          </a:r>
          <a:r>
            <a:rPr kumimoji="1" lang="en-US" altLang="ja-JP" sz="1200" b="0" i="0" u="none" strike="noStrike" kern="0" cap="none" spc="0" normalizeH="0" baseline="0" noProof="0">
              <a:ln>
                <a:noFill/>
              </a:ln>
              <a:solidFill>
                <a:prstClr val="black"/>
              </a:solidFill>
              <a:effectLst/>
              <a:uLnTx/>
              <a:uFillTx/>
              <a:latin typeface="+mn-lt"/>
              <a:ea typeface="+mn-ea"/>
              <a:cs typeface="+mn-cs"/>
            </a:rPr>
            <a:t>4</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年度においては、制度改正等によりさらに低い指数となった。</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169636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70529"/>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169636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85</xdr:row>
      <xdr:rowOff>152400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449879"/>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449879"/>
          <a:ext cx="8890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本市においては、定員適正化計画に基づく取組により職員数の適正化を進めているところであるが、類似団体と比較すると依然として人口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が多い傾向にある。これらは、保育所・認定こども園・幼稚園などの幼保施設、清掃業務などの直営比率の高さが要因と思われる。そのため、幼保施設や清掃業務等については民間委託・民間移管の拡大、その他部門についても効率的な組織運営による職員の適正配置を進め、更なる適正化に取り組んで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62</xdr:row>
      <xdr:rowOff>144992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75880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144992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6282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132927</xdr:rowOff>
    </xdr:from>
    <xdr:to>
      <xdr:col>72</xdr:col>
      <xdr:colOff>203200</xdr:colOff>
      <xdr:row>63</xdr:row>
      <xdr:rowOff>41910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628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144992</xdr:rowOff>
    </xdr:from>
    <xdr:to>
      <xdr:col>68</xdr:col>
      <xdr:colOff>152400</xdr:colOff>
      <xdr:row>63</xdr:row>
      <xdr:rowOff>41910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7489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50182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94192</xdr:rowOff>
    </xdr:from>
    <xdr:to>
      <xdr:col>77</xdr:col>
      <xdr:colOff>95250</xdr:colOff>
      <xdr:row>63</xdr:row>
      <xdr:rowOff>24342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168504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162560</xdr:rowOff>
    </xdr:from>
    <xdr:to>
      <xdr:col>68</xdr:col>
      <xdr:colOff>203200</xdr:colOff>
      <xdr:row>63</xdr:row>
      <xdr:rowOff>92710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94192</xdr:rowOff>
    </xdr:from>
    <xdr:to>
      <xdr:col>64</xdr:col>
      <xdr:colOff>152400</xdr:colOff>
      <xdr:row>63</xdr:row>
      <xdr:rowOff>24342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9119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実質公債費比率については、単年度では</a:t>
          </a:r>
          <a:r>
            <a:rPr kumimoji="1" lang="en-US" altLang="ja-JP" sz="1200">
              <a:latin typeface="ＭＳ Ｐゴシック" panose="020B0600070205080204" pitchFamily="50" charset="-128"/>
              <a:ea typeface="ＭＳ Ｐゴシック" panose="020B0600070205080204" pitchFamily="50" charset="-128"/>
            </a:rPr>
            <a:t>9.5</a:t>
          </a:r>
          <a:r>
            <a:rPr kumimoji="1" lang="ja-JP" altLang="en-US" sz="1200">
              <a:latin typeface="ＭＳ Ｐゴシック" panose="020B0600070205080204" pitchFamily="50" charset="-128"/>
              <a:ea typeface="ＭＳ Ｐゴシック" panose="020B0600070205080204" pitchFamily="50" charset="-128"/>
            </a:rPr>
            <a:t>％と前年度比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カ年平均についても</a:t>
          </a:r>
          <a:r>
            <a:rPr kumimoji="1" lang="en-US" altLang="ja-JP" sz="1200">
              <a:latin typeface="ＭＳ Ｐゴシック" panose="020B0600070205080204" pitchFamily="50" charset="-128"/>
              <a:ea typeface="ＭＳ Ｐゴシック" panose="020B0600070205080204" pitchFamily="50" charset="-128"/>
            </a:rPr>
            <a:t>9.5</a:t>
          </a:r>
          <a:r>
            <a:rPr kumimoji="1" lang="ja-JP" altLang="en-US" sz="1200">
              <a:latin typeface="ＭＳ Ｐゴシック" panose="020B0600070205080204" pitchFamily="50" charset="-128"/>
              <a:ea typeface="ＭＳ Ｐゴシック" panose="020B0600070205080204" pitchFamily="50" charset="-128"/>
            </a:rPr>
            <a:t>％と、前年度比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主な要因としては、猶予特例債の償還が終了したことで地方債の元利償還金が減少し、分子が減少したことが挙げられる。</a:t>
          </a:r>
        </a:p>
        <a:p>
          <a:r>
            <a:rPr kumimoji="1" lang="ja-JP" altLang="en-US" sz="1200">
              <a:latin typeface="ＭＳ Ｐゴシック" panose="020B0600070205080204" pitchFamily="50" charset="-128"/>
              <a:ea typeface="ＭＳ Ｐゴシック" panose="020B0600070205080204" pitchFamily="50" charset="-128"/>
            </a:rPr>
            <a:t>　土地開発公社解散のための第三セクター等改革推進債の影響も大きいことから、類似団体平均よりも依然として高いため、今後も市債発行の抑制により改善に努める。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15724</xdr:rowOff>
    </xdr:from>
    <xdr:to>
      <xdr:col>81</xdr:col>
      <xdr:colOff>44450</xdr:colOff>
      <xdr:row>44</xdr:row>
      <xdr:rowOff>61685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559524"/>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61685</xdr:rowOff>
    </xdr:from>
    <xdr:to>
      <xdr:col>77</xdr:col>
      <xdr:colOff>44450</xdr:colOff>
      <xdr:row>44</xdr:row>
      <xdr:rowOff>107648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6054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107648</xdr:rowOff>
    </xdr:from>
    <xdr:to>
      <xdr:col>72</xdr:col>
      <xdr:colOff>203200</xdr:colOff>
      <xdr:row>45</xdr:row>
      <xdr:rowOff>39612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6514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39612</xdr:rowOff>
    </xdr:from>
    <xdr:to>
      <xdr:col>68</xdr:col>
      <xdr:colOff>152400</xdr:colOff>
      <xdr:row>45</xdr:row>
      <xdr:rowOff>120045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7548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136374</xdr:rowOff>
    </xdr:from>
    <xdr:to>
      <xdr:col>81</xdr:col>
      <xdr:colOff>95250</xdr:colOff>
      <xdr:row>44</xdr:row>
      <xdr:rowOff>66524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108451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8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10885</xdr:rowOff>
    </xdr:from>
    <xdr:to>
      <xdr:col>77</xdr:col>
      <xdr:colOff>95250</xdr:colOff>
      <xdr:row>44</xdr:row>
      <xdr:rowOff>112485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97262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56848</xdr:rowOff>
    </xdr:from>
    <xdr:to>
      <xdr:col>73</xdr:col>
      <xdr:colOff>44450</xdr:colOff>
      <xdr:row>44</xdr:row>
      <xdr:rowOff>158448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143225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160262</xdr:rowOff>
    </xdr:from>
    <xdr:to>
      <xdr:col>68</xdr:col>
      <xdr:colOff>203200</xdr:colOff>
      <xdr:row>45</xdr:row>
      <xdr:rowOff>90412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75189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69245</xdr:rowOff>
    </xdr:from>
    <xdr:to>
      <xdr:col>64</xdr:col>
      <xdr:colOff>152400</xdr:colOff>
      <xdr:row>45</xdr:row>
      <xdr:rowOff>170845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155622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将来負担比率については、</a:t>
          </a:r>
          <a:r>
            <a:rPr kumimoji="1" lang="en-US" altLang="ja-JP" sz="1000">
              <a:latin typeface="ＭＳ Ｐゴシック" panose="020B0600070205080204" pitchFamily="50" charset="-128"/>
              <a:ea typeface="ＭＳ Ｐゴシック" panose="020B0600070205080204" pitchFamily="50" charset="-128"/>
            </a:rPr>
            <a:t>90.0</a:t>
          </a:r>
          <a:r>
            <a:rPr kumimoji="1" lang="ja-JP" altLang="en-US" sz="1000">
              <a:latin typeface="ＭＳ Ｐゴシック" panose="020B0600070205080204" pitchFamily="50" charset="-128"/>
              <a:ea typeface="ＭＳ Ｐゴシック" panose="020B0600070205080204" pitchFamily="50" charset="-128"/>
            </a:rPr>
            <a:t>％となり、前年度比</a:t>
          </a:r>
          <a:r>
            <a:rPr kumimoji="1" lang="en-US" altLang="ja-JP" sz="1000">
              <a:latin typeface="ＭＳ Ｐゴシック" panose="020B0600070205080204" pitchFamily="50" charset="-128"/>
              <a:ea typeface="ＭＳ Ｐゴシック" panose="020B0600070205080204" pitchFamily="50" charset="-128"/>
            </a:rPr>
            <a:t>13.7</a:t>
          </a:r>
          <a:r>
            <a:rPr kumimoji="1" lang="ja-JP" altLang="en-US" sz="1000">
              <a:latin typeface="ＭＳ Ｐゴシック" panose="020B0600070205080204" pitchFamily="50" charset="-128"/>
              <a:ea typeface="ＭＳ Ｐゴシック" panose="020B0600070205080204" pitchFamily="50" charset="-128"/>
            </a:rPr>
            <a:t>ポイントの改善となった。　主な要因としては、繰上償還を含む臨時財政対策債の元金償還等により、元金償還額が地方債新規発行額を上回ったことで地方債現在高が減少したこと、退職手当負担見込額が減少したこと、公営企業債等繰入見込額が減少したことが挙げられる。</a:t>
          </a:r>
        </a:p>
        <a:p>
          <a:r>
            <a:rPr kumimoji="1" lang="ja-JP" altLang="en-US" sz="1000">
              <a:latin typeface="ＭＳ Ｐゴシック" panose="020B0600070205080204" pitchFamily="50" charset="-128"/>
              <a:ea typeface="ＭＳ Ｐゴシック" panose="020B0600070205080204" pitchFamily="50" charset="-128"/>
            </a:rPr>
            <a:t>　また、将来負担額から控除される充当可能基金や基準財政需要額算入見込額が増額となったため、分子となる負担額が減額したことも要因といえる。</a:t>
          </a:r>
        </a:p>
        <a:p>
          <a:r>
            <a:rPr kumimoji="1" lang="ja-JP" altLang="en-US" sz="1000">
              <a:latin typeface="ＭＳ Ｐゴシック" panose="020B0600070205080204" pitchFamily="50" charset="-128"/>
              <a:ea typeface="ＭＳ Ｐゴシック" panose="020B0600070205080204" pitchFamily="50" charset="-128"/>
            </a:rPr>
            <a:t>　土地開発公社解散のための第三セクター等改革推進債の償還が今後も続くことで類似団体平均よりも依然として高いといえるが、今後も市債発行の抑制や基金残高を確保することで数値の改善に努め、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62230</xdr:rowOff>
    </xdr:from>
    <xdr:to>
      <xdr:col>81</xdr:col>
      <xdr:colOff>44450</xdr:colOff>
      <xdr:row>20</xdr:row>
      <xdr:rowOff>23013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319780"/>
          <a:ext cx="838200" cy="1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23013</xdr:rowOff>
    </xdr:from>
    <xdr:to>
      <xdr:col>77</xdr:col>
      <xdr:colOff>44450</xdr:colOff>
      <xdr:row>21</xdr:row>
      <xdr:rowOff>5994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52013"/>
          <a:ext cx="889000" cy="15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5994</xdr:rowOff>
    </xdr:from>
    <xdr:to>
      <xdr:col>72</xdr:col>
      <xdr:colOff>203200</xdr:colOff>
      <xdr:row>22</xdr:row>
      <xdr:rowOff>4419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606444"/>
          <a:ext cx="8890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4419</xdr:rowOff>
    </xdr:from>
    <xdr:to>
      <xdr:col>68</xdr:col>
      <xdr:colOff>152400</xdr:colOff>
      <xdr:row>22</xdr:row>
      <xdr:rowOff>155956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776319"/>
          <a:ext cx="889000" cy="15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11430</xdr:rowOff>
    </xdr:from>
    <xdr:to>
      <xdr:col>81</xdr:col>
      <xdr:colOff>95250</xdr:colOff>
      <xdr:row>19</xdr:row>
      <xdr:rowOff>113030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154957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143663</xdr:rowOff>
    </xdr:from>
    <xdr:to>
      <xdr:col>77</xdr:col>
      <xdr:colOff>95250</xdr:colOff>
      <xdr:row>20</xdr:row>
      <xdr:rowOff>73813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58590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87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126644</xdr:rowOff>
    </xdr:from>
    <xdr:to>
      <xdr:col>73</xdr:col>
      <xdr:colOff>44450</xdr:colOff>
      <xdr:row>21</xdr:row>
      <xdr:rowOff>56794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5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41571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6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125069</xdr:rowOff>
    </xdr:from>
    <xdr:to>
      <xdr:col>68</xdr:col>
      <xdr:colOff>203200</xdr:colOff>
      <xdr:row>22</xdr:row>
      <xdr:rowOff>55219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7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39996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81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105156</xdr:rowOff>
    </xdr:from>
    <xdr:to>
      <xdr:col>64</xdr:col>
      <xdr:colOff>152400</xdr:colOff>
      <xdr:row>23</xdr:row>
      <xdr:rowOff>35306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8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20083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96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351,418
347,293
276.94
156,226,595
151,061,622
3,896,635
81,083,056
189,229,838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定員適正化計画推進に基づく正規職員の人数減により給料が減少し、人件費全体では減少したが、分母の経常一般財源が臨時財政対策債の減により大幅に減少したため、比率としては前年度に比べ</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類似団体と比較し高い要因は、令和４年度から新たに児童相談所を設置したこと、また幼保施設、清掃業務などの直営比率が高く職員数が多いことが考えられる。幼保施設や清掃業務等については民間委託・民間移管の拡大、その他部門についても効率的な組織運営による職員の適正配置を進め、今後も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125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39</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125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39</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06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26670</xdr:rowOff>
    </xdr:from>
    <xdr:to>
      <xdr:col>15</xdr:col>
      <xdr:colOff>149225</xdr:colOff>
      <xdr:row>39</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までは、幼保施設等における非正規職員の雇用が多いことなどから類似団体平均に比べ高止まりしていたが、令和２年度に会計年度任用職員制度の導入により人件費に振り替わり、令和３年度まで類似団体と同水準となっていた。</a:t>
          </a:r>
        </a:p>
        <a:p>
          <a:r>
            <a:rPr kumimoji="1" lang="ja-JP" altLang="en-US" sz="1200">
              <a:latin typeface="ＭＳ Ｐゴシック" panose="020B0600070205080204" pitchFamily="50" charset="-128"/>
              <a:ea typeface="ＭＳ Ｐゴシック" panose="020B0600070205080204" pitchFamily="50" charset="-128"/>
            </a:rPr>
            <a:t>　令和４年度は各施設の光熱費高騰や主に給食食材費の物価高騰、また市民負担を軽減するべく３学期の学校給食費無償化を実施するなど、一般財源負担が増え、前年度に比べ</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17</xdr:row>
      <xdr:rowOff>48079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77671"/>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121557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776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18</xdr:row>
      <xdr:rowOff>39914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647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39914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82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140806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70048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160564</xdr:rowOff>
    </xdr:from>
    <xdr:to>
      <xdr:col>69</xdr:col>
      <xdr:colOff>142875</xdr:colOff>
      <xdr:row>18</xdr:row>
      <xdr:rowOff>90714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前年度に比べ、幼保施設民間移管による認定こども園施設型給付費の増、児童相談所開設による児童養護施設等措置費の増など、比率は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今後も社会保障関係費が高水準で推移することが予想されるが、扶助費の不正請求の抑制に努める等、引き続き負担増加に対応していく。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56</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98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55</xdr:row>
      <xdr:rowOff>19050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9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56</xdr:row>
      <xdr:rowOff>139700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488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139700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前年度に比べ、社会保障関係費増加に伴う後期高齢者医療費負担金が増加し、後期高齢者医療特別会計や介護保険特別会計への繰出金が増加したことで、比率は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今後も高齢化等に伴う社会保障関係費の増加等により特別会計への負担増が予想されるが、給付費の適正化、予防事業の強化等により負担額の抑制に努める。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58</xdr:row>
      <xdr:rowOff>76200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67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95250</xdr:rowOff>
    </xdr:from>
    <xdr:to>
      <xdr:col>78</xdr:col>
      <xdr:colOff>69850</xdr:colOff>
      <xdr:row>57</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67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158750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58</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3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44450</xdr:rowOff>
    </xdr:from>
    <xdr:to>
      <xdr:col>78</xdr:col>
      <xdr:colOff>120650</xdr:colOff>
      <xdr:row>57</xdr:row>
      <xdr:rowOff>146050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107950</xdr:rowOff>
    </xdr:from>
    <xdr:to>
      <xdr:col>69</xdr:col>
      <xdr:colOff>142875</xdr:colOff>
      <xdr:row>58</xdr:row>
      <xdr:rowOff>38100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前年度に比べ、市単独で実施している私立幼保施設への補助経費の増、またコロナが収束したことで観光客誘致イベントの補助経費等が増となったことで、比率は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当市では消防業務を直営していることなどにより、類似団体よりも低い割合で推移しているが、私立保育所や認定こども園の待機児童対策等の重要な施策に対しては、補助金内容を充実させている。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16510</xdr:rowOff>
    </xdr:from>
    <xdr:to>
      <xdr:col>82</xdr:col>
      <xdr:colOff>107950</xdr:colOff>
      <xdr:row>33</xdr:row>
      <xdr:rowOff>39370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674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16510</xdr:rowOff>
    </xdr:from>
    <xdr:to>
      <xdr:col>78</xdr:col>
      <xdr:colOff>69850</xdr:colOff>
      <xdr:row>33</xdr:row>
      <xdr:rowOff>39370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674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16510</xdr:rowOff>
    </xdr:from>
    <xdr:to>
      <xdr:col>73</xdr:col>
      <xdr:colOff>180975</xdr:colOff>
      <xdr:row>33</xdr:row>
      <xdr:rowOff>39370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674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xdr:rowOff>
    </xdr:from>
    <xdr:to>
      <xdr:col>69</xdr:col>
      <xdr:colOff>92075</xdr:colOff>
      <xdr:row>33</xdr:row>
      <xdr:rowOff>16510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65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160020</xdr:rowOff>
    </xdr:from>
    <xdr:to>
      <xdr:col>82</xdr:col>
      <xdr:colOff>158750</xdr:colOff>
      <xdr:row>33</xdr:row>
      <xdr:rowOff>90170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5097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137160</xdr:rowOff>
    </xdr:from>
    <xdr:to>
      <xdr:col>78</xdr:col>
      <xdr:colOff>120650</xdr:colOff>
      <xdr:row>33</xdr:row>
      <xdr:rowOff>67310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77487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39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160020</xdr:rowOff>
    </xdr:from>
    <xdr:to>
      <xdr:col>74</xdr:col>
      <xdr:colOff>31750</xdr:colOff>
      <xdr:row>33</xdr:row>
      <xdr:rowOff>90170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100347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137160</xdr:rowOff>
    </xdr:from>
    <xdr:to>
      <xdr:col>69</xdr:col>
      <xdr:colOff>142875</xdr:colOff>
      <xdr:row>33</xdr:row>
      <xdr:rowOff>67310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77487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121920</xdr:rowOff>
    </xdr:from>
    <xdr:to>
      <xdr:col>65</xdr:col>
      <xdr:colOff>53975</xdr:colOff>
      <xdr:row>33</xdr:row>
      <xdr:rowOff>52070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62247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前年度に比べ、令和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年度に借り入れた猶予特例債の償還等が終了したことで元利償還額が減となり、分子の公債費充当一般財源は減少したが、分母の経常一般財源が臨時財政対策債の減により大幅に減少したため、比率としては</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ポイント増加した。</a:t>
          </a:r>
        </a:p>
        <a:p>
          <a:r>
            <a:rPr kumimoji="1" lang="ja-JP" altLang="en-US" sz="1000">
              <a:latin typeface="ＭＳ Ｐゴシック" panose="020B0600070205080204" pitchFamily="50" charset="-128"/>
              <a:ea typeface="ＭＳ Ｐゴシック" panose="020B0600070205080204" pitchFamily="50" charset="-128"/>
            </a:rPr>
            <a:t>　当市は過去の保健所等複合施設建設や文化振興施設整備等の大型投資的事業の実施による地方債残高が多く、公債費に係る経常収支比率が類似団体よりも高いまま推移している。令和４年度においても、土地開発公社解散のための第三セクター等改革推進債の影響もあり、類似団体平均を</a:t>
          </a:r>
          <a:r>
            <a:rPr kumimoji="1" lang="en-US" altLang="ja-JP" sz="1000">
              <a:latin typeface="ＭＳ Ｐゴシック" panose="020B0600070205080204" pitchFamily="50" charset="-128"/>
              <a:ea typeface="ＭＳ Ｐゴシック" panose="020B0600070205080204" pitchFamily="50" charset="-128"/>
            </a:rPr>
            <a:t>6.1</a:t>
          </a:r>
          <a:r>
            <a:rPr kumimoji="1" lang="ja-JP" altLang="en-US" sz="1000">
              <a:latin typeface="ＭＳ Ｐゴシック" panose="020B0600070205080204" pitchFamily="50" charset="-128"/>
              <a:ea typeface="ＭＳ Ｐゴシック" panose="020B0600070205080204" pitchFamily="50" charset="-128"/>
            </a:rPr>
            <a:t>ポイント上回っているため、今後も普通建設事業の精査による市債発行の適正化を図り、市債残高の抑制に努める。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27939</xdr:rowOff>
    </xdr:from>
    <xdr:to>
      <xdr:col>24</xdr:col>
      <xdr:colOff>25400</xdr:colOff>
      <xdr:row>80</xdr:row>
      <xdr:rowOff>43180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7439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27939</xdr:rowOff>
    </xdr:from>
    <xdr:to>
      <xdr:col>19</xdr:col>
      <xdr:colOff>187325</xdr:colOff>
      <xdr:row>80</xdr:row>
      <xdr:rowOff>111761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7439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111761</xdr:rowOff>
    </xdr:from>
    <xdr:to>
      <xdr:col>15</xdr:col>
      <xdr:colOff>98425</xdr:colOff>
      <xdr:row>80</xdr:row>
      <xdr:rowOff>157480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827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157480</xdr:rowOff>
    </xdr:from>
    <xdr:to>
      <xdr:col>11</xdr:col>
      <xdr:colOff>9525</xdr:colOff>
      <xdr:row>81</xdr:row>
      <xdr:rowOff>39370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87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163830</xdr:rowOff>
    </xdr:from>
    <xdr:to>
      <xdr:col>24</xdr:col>
      <xdr:colOff>76200</xdr:colOff>
      <xdr:row>80</xdr:row>
      <xdr:rowOff>93980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72407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1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148589</xdr:rowOff>
    </xdr:from>
    <xdr:to>
      <xdr:col>20</xdr:col>
      <xdr:colOff>38100</xdr:colOff>
      <xdr:row>80</xdr:row>
      <xdr:rowOff>78739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63516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60961</xdr:rowOff>
    </xdr:from>
    <xdr:to>
      <xdr:col>15</xdr:col>
      <xdr:colOff>149225</xdr:colOff>
      <xdr:row>80</xdr:row>
      <xdr:rowOff>162561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147338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106680</xdr:rowOff>
    </xdr:from>
    <xdr:to>
      <xdr:col>11</xdr:col>
      <xdr:colOff>60325</xdr:colOff>
      <xdr:row>81</xdr:row>
      <xdr:rowOff>36830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21607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160020</xdr:rowOff>
    </xdr:from>
    <xdr:to>
      <xdr:col>6</xdr:col>
      <xdr:colOff>171450</xdr:colOff>
      <xdr:row>81</xdr:row>
      <xdr:rowOff>90170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74947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前年度に比べ、市税や地方交付税は増加したが、臨時財政対策債が大幅に減少したことにより、分母となる経常一般財源が減少した。その結果、令和４年度は類似団体平均との差が縮まった。</a:t>
          </a:r>
        </a:p>
        <a:p>
          <a:r>
            <a:rPr kumimoji="1" lang="ja-JP" altLang="en-US" sz="1300">
              <a:latin typeface="ＭＳ Ｐゴシック" panose="020B0600070205080204" pitchFamily="50" charset="-128"/>
              <a:ea typeface="ＭＳ Ｐゴシック" panose="020B0600070205080204" pitchFamily="50" charset="-128"/>
            </a:rPr>
            <a:t>　人件費が類似団体平均を上回っていることから、今後も改善を進めるべく、職員数の適正化や事業の内容・手法の見直し等を推進し、財政の健全化に努める。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77</xdr:row>
      <xdr:rowOff>92711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38328"/>
          <a:ext cx="8382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77</xdr:row>
      <xdr:rowOff>74422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3832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152146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276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77</xdr:row>
      <xdr:rowOff>170435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69105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135399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12395</xdr:rowOff>
    </xdr:from>
    <xdr:to>
      <xdr:col>29</xdr:col>
      <xdr:colOff>127000</xdr:colOff>
      <xdr:row>16</xdr:row>
      <xdr:rowOff>71831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03220"/>
          <a:ext cx="647700" cy="5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1803</xdr:rowOff>
    </xdr:from>
    <xdr:to>
      <xdr:col>26</xdr:col>
      <xdr:colOff>50800</xdr:colOff>
      <xdr:row>16</xdr:row>
      <xdr:rowOff>12395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92628"/>
          <a:ext cx="698500" cy="1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1803</xdr:rowOff>
    </xdr:from>
    <xdr:to>
      <xdr:col>22</xdr:col>
      <xdr:colOff>114300</xdr:colOff>
      <xdr:row>16</xdr:row>
      <xdr:rowOff>91681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92628"/>
          <a:ext cx="698500" cy="89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164338</xdr:rowOff>
    </xdr:from>
    <xdr:to>
      <xdr:col>18</xdr:col>
      <xdr:colOff>177800</xdr:colOff>
      <xdr:row>16</xdr:row>
      <xdr:rowOff>91681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83713"/>
          <a:ext cx="698500" cy="98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21031</xdr:rowOff>
    </xdr:from>
    <xdr:to>
      <xdr:col>29</xdr:col>
      <xdr:colOff>177800</xdr:colOff>
      <xdr:row>16</xdr:row>
      <xdr:rowOff>122631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37558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5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133045</xdr:rowOff>
    </xdr:from>
    <xdr:to>
      <xdr:col>26</xdr:col>
      <xdr:colOff>101600</xdr:colOff>
      <xdr:row>16</xdr:row>
      <xdr:rowOff>63195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5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73372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21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122453</xdr:rowOff>
    </xdr:from>
    <xdr:to>
      <xdr:col>22</xdr:col>
      <xdr:colOff>165100</xdr:colOff>
      <xdr:row>16</xdr:row>
      <xdr:rowOff>52603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62780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40881</xdr:rowOff>
    </xdr:from>
    <xdr:to>
      <xdr:col>19</xdr:col>
      <xdr:colOff>38100</xdr:colOff>
      <xdr:row>16</xdr:row>
      <xdr:rowOff>142481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152658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0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113538</xdr:rowOff>
    </xdr:from>
    <xdr:to>
      <xdr:col>15</xdr:col>
      <xdr:colOff>101600</xdr:colOff>
      <xdr:row>16</xdr:row>
      <xdr:rowOff>43688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3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53865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132601</xdr:rowOff>
    </xdr:from>
    <xdr:to>
      <xdr:col>29</xdr:col>
      <xdr:colOff>127000</xdr:colOff>
      <xdr:row>34</xdr:row>
      <xdr:rowOff>165252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400051"/>
          <a:ext cx="647700" cy="3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132601</xdr:rowOff>
    </xdr:from>
    <xdr:to>
      <xdr:col>26</xdr:col>
      <xdr:colOff>50800</xdr:colOff>
      <xdr:row>34</xdr:row>
      <xdr:rowOff>213297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400051"/>
          <a:ext cx="698500" cy="80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148869</xdr:rowOff>
    </xdr:from>
    <xdr:to>
      <xdr:col>22</xdr:col>
      <xdr:colOff>114300</xdr:colOff>
      <xdr:row>34</xdr:row>
      <xdr:rowOff>213297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416319"/>
          <a:ext cx="698500" cy="64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119266</xdr:rowOff>
    </xdr:from>
    <xdr:to>
      <xdr:col>18</xdr:col>
      <xdr:colOff>177800</xdr:colOff>
      <xdr:row>34</xdr:row>
      <xdr:rowOff>148869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386716"/>
          <a:ext cx="698500" cy="29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114452</xdr:rowOff>
    </xdr:from>
    <xdr:to>
      <xdr:col>29</xdr:col>
      <xdr:colOff>177800</xdr:colOff>
      <xdr:row>34</xdr:row>
      <xdr:rowOff>216052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81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302429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2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81801</xdr:rowOff>
    </xdr:from>
    <xdr:to>
      <xdr:col>26</xdr:col>
      <xdr:colOff>101600</xdr:colOff>
      <xdr:row>34</xdr:row>
      <xdr:rowOff>183401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49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193578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18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162497</xdr:rowOff>
    </xdr:from>
    <xdr:to>
      <xdr:col>22</xdr:col>
      <xdr:colOff>165100</xdr:colOff>
      <xdr:row>34</xdr:row>
      <xdr:rowOff>264097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29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274274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19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98069</xdr:rowOff>
    </xdr:from>
    <xdr:to>
      <xdr:col>19</xdr:col>
      <xdr:colOff>38100</xdr:colOff>
      <xdr:row>34</xdr:row>
      <xdr:rowOff>199669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365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209846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3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68466</xdr:rowOff>
    </xdr:from>
    <xdr:to>
      <xdr:col>15</xdr:col>
      <xdr:colOff>101600</xdr:colOff>
      <xdr:row>34</xdr:row>
      <xdr:rowOff>170066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35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180243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0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351,418
347,293
276.94
156,226,595
151,061,622
3,896,635
81,083,056
189,229,838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92282</xdr:rowOff>
    </xdr:from>
    <xdr:to>
      <xdr:col>24</xdr:col>
      <xdr:colOff>63500</xdr:colOff>
      <xdr:row>33</xdr:row>
      <xdr:rowOff>111647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750132"/>
          <a:ext cx="8382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14231</xdr:rowOff>
    </xdr:from>
    <xdr:to>
      <xdr:col>19</xdr:col>
      <xdr:colOff>177800</xdr:colOff>
      <xdr:row>33</xdr:row>
      <xdr:rowOff>92282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672081"/>
          <a:ext cx="8890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14231</xdr:rowOff>
    </xdr:from>
    <xdr:to>
      <xdr:col>15</xdr:col>
      <xdr:colOff>50800</xdr:colOff>
      <xdr:row>35</xdr:row>
      <xdr:rowOff>24845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72081"/>
          <a:ext cx="889000" cy="35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79709</xdr:rowOff>
    </xdr:from>
    <xdr:to>
      <xdr:col>10</xdr:col>
      <xdr:colOff>114300</xdr:colOff>
      <xdr:row>35</xdr:row>
      <xdr:rowOff>24845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09009"/>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60847</xdr:rowOff>
    </xdr:from>
    <xdr:to>
      <xdr:col>24</xdr:col>
      <xdr:colOff>114300</xdr:colOff>
      <xdr:row>33</xdr:row>
      <xdr:rowOff>162447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83724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41482</xdr:rowOff>
    </xdr:from>
    <xdr:to>
      <xdr:col>20</xdr:col>
      <xdr:colOff>38100</xdr:colOff>
      <xdr:row>33</xdr:row>
      <xdr:rowOff>143082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159609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7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134881</xdr:rowOff>
    </xdr:from>
    <xdr:to>
      <xdr:col>15</xdr:col>
      <xdr:colOff>101600</xdr:colOff>
      <xdr:row>33</xdr:row>
      <xdr:rowOff>65031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81558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39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145495</xdr:rowOff>
    </xdr:from>
    <xdr:to>
      <xdr:col>10</xdr:col>
      <xdr:colOff>165100</xdr:colOff>
      <xdr:row>35</xdr:row>
      <xdr:rowOff>75645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92172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28909</xdr:rowOff>
    </xdr:from>
    <xdr:to>
      <xdr:col>6</xdr:col>
      <xdr:colOff>38100</xdr:colOff>
      <xdr:row>34</xdr:row>
      <xdr:rowOff>130509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147036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167399</xdr:rowOff>
    </xdr:from>
    <xdr:to>
      <xdr:col>24</xdr:col>
      <xdr:colOff>63500</xdr:colOff>
      <xdr:row>55</xdr:row>
      <xdr:rowOff>79387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425699"/>
          <a:ext cx="838200" cy="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167399</xdr:rowOff>
    </xdr:from>
    <xdr:to>
      <xdr:col>19</xdr:col>
      <xdr:colOff>177800</xdr:colOff>
      <xdr:row>58</xdr:row>
      <xdr:rowOff>102133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25699"/>
          <a:ext cx="889000" cy="62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87579</xdr:rowOff>
    </xdr:from>
    <xdr:to>
      <xdr:col>15</xdr:col>
      <xdr:colOff>50800</xdr:colOff>
      <xdr:row>58</xdr:row>
      <xdr:rowOff>102133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31679"/>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103014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0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87579</xdr:rowOff>
    </xdr:from>
    <xdr:to>
      <xdr:col>10</xdr:col>
      <xdr:colOff>114300</xdr:colOff>
      <xdr:row>58</xdr:row>
      <xdr:rowOff>137185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31679"/>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28587</xdr:rowOff>
    </xdr:from>
    <xdr:to>
      <xdr:col>24</xdr:col>
      <xdr:colOff>114300</xdr:colOff>
      <xdr:row>55</xdr:row>
      <xdr:rowOff>130187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5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51464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116599</xdr:rowOff>
    </xdr:from>
    <xdr:to>
      <xdr:col>20</xdr:col>
      <xdr:colOff>38100</xdr:colOff>
      <xdr:row>55</xdr:row>
      <xdr:rowOff>46749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63276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51333</xdr:rowOff>
    </xdr:from>
    <xdr:to>
      <xdr:col>15</xdr:col>
      <xdr:colOff>101600</xdr:colOff>
      <xdr:row>58</xdr:row>
      <xdr:rowOff>152933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144060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36779</xdr:rowOff>
    </xdr:from>
    <xdr:to>
      <xdr:col>10</xdr:col>
      <xdr:colOff>165100</xdr:colOff>
      <xdr:row>58</xdr:row>
      <xdr:rowOff>138379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154906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86385</xdr:rowOff>
    </xdr:from>
    <xdr:to>
      <xdr:col>6</xdr:col>
      <xdr:colOff>38100</xdr:colOff>
      <xdr:row>59</xdr:row>
      <xdr:rowOff>16535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33062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103467</xdr:rowOff>
    </xdr:from>
    <xdr:to>
      <xdr:col>24</xdr:col>
      <xdr:colOff>63500</xdr:colOff>
      <xdr:row>76</xdr:row>
      <xdr:rowOff>146901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33667"/>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144501</xdr:rowOff>
    </xdr:from>
    <xdr:to>
      <xdr:col>19</xdr:col>
      <xdr:colOff>177800</xdr:colOff>
      <xdr:row>76</xdr:row>
      <xdr:rowOff>146901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7470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144501</xdr:rowOff>
    </xdr:from>
    <xdr:to>
      <xdr:col>15</xdr:col>
      <xdr:colOff>50800</xdr:colOff>
      <xdr:row>76</xdr:row>
      <xdr:rowOff>150101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74701"/>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150101</xdr:rowOff>
    </xdr:from>
    <xdr:to>
      <xdr:col>10</xdr:col>
      <xdr:colOff>114300</xdr:colOff>
      <xdr:row>76</xdr:row>
      <xdr:rowOff>168503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80301"/>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52667</xdr:rowOff>
    </xdr:from>
    <xdr:to>
      <xdr:col>24</xdr:col>
      <xdr:colOff>114300</xdr:colOff>
      <xdr:row>76</xdr:row>
      <xdr:rowOff>154267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31094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6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96101</xdr:rowOff>
    </xdr:from>
    <xdr:to>
      <xdr:col>20</xdr:col>
      <xdr:colOff>38100</xdr:colOff>
      <xdr:row>77</xdr:row>
      <xdr:rowOff>26251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17378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1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93701</xdr:rowOff>
    </xdr:from>
    <xdr:to>
      <xdr:col>15</xdr:col>
      <xdr:colOff>101600</xdr:colOff>
      <xdr:row>77</xdr:row>
      <xdr:rowOff>23851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14978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1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99301</xdr:rowOff>
    </xdr:from>
    <xdr:to>
      <xdr:col>10</xdr:col>
      <xdr:colOff>165100</xdr:colOff>
      <xdr:row>77</xdr:row>
      <xdr:rowOff>29451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20578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2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117703</xdr:rowOff>
    </xdr:from>
    <xdr:to>
      <xdr:col>6</xdr:col>
      <xdr:colOff>38100</xdr:colOff>
      <xdr:row>77</xdr:row>
      <xdr:rowOff>47853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38980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4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147428</xdr:rowOff>
    </xdr:from>
    <xdr:to>
      <xdr:col>24</xdr:col>
      <xdr:colOff>63500</xdr:colOff>
      <xdr:row>97</xdr:row>
      <xdr:rowOff>65982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06628"/>
          <a:ext cx="838200" cy="9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65982</xdr:rowOff>
    </xdr:from>
    <xdr:to>
      <xdr:col>19</xdr:col>
      <xdr:colOff>177800</xdr:colOff>
      <xdr:row>98</xdr:row>
      <xdr:rowOff>85392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96632"/>
          <a:ext cx="889000" cy="19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85392</xdr:rowOff>
    </xdr:from>
    <xdr:to>
      <xdr:col>15</xdr:col>
      <xdr:colOff>50800</xdr:colOff>
      <xdr:row>98</xdr:row>
      <xdr:rowOff>126833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87492"/>
          <a:ext cx="889000" cy="4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126833</xdr:rowOff>
    </xdr:from>
    <xdr:to>
      <xdr:col>10</xdr:col>
      <xdr:colOff>114300</xdr:colOff>
      <xdr:row>98</xdr:row>
      <xdr:rowOff>164943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28933"/>
          <a:ext cx="889000" cy="3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96628</xdr:rowOff>
    </xdr:from>
    <xdr:to>
      <xdr:col>24</xdr:col>
      <xdr:colOff>114300</xdr:colOff>
      <xdr:row>97</xdr:row>
      <xdr:rowOff>26778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75055</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3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15182</xdr:rowOff>
    </xdr:from>
    <xdr:to>
      <xdr:col>20</xdr:col>
      <xdr:colOff>38100</xdr:colOff>
      <xdr:row>97</xdr:row>
      <xdr:rowOff>116782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4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107909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73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34592</xdr:rowOff>
    </xdr:from>
    <xdr:to>
      <xdr:col>15</xdr:col>
      <xdr:colOff>101600</xdr:colOff>
      <xdr:row>98</xdr:row>
      <xdr:rowOff>136192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127319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92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76033</xdr:rowOff>
    </xdr:from>
    <xdr:to>
      <xdr:col>10</xdr:col>
      <xdr:colOff>165100</xdr:colOff>
      <xdr:row>99</xdr:row>
      <xdr:rowOff>6183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168760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97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114143</xdr:rowOff>
    </xdr:from>
    <xdr:to>
      <xdr:col>6</xdr:col>
      <xdr:colOff>38100</xdr:colOff>
      <xdr:row>99</xdr:row>
      <xdr:rowOff>44293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35420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148278</xdr:rowOff>
    </xdr:from>
    <xdr:to>
      <xdr:col>54</xdr:col>
      <xdr:colOff>189865</xdr:colOff>
      <xdr:row>38</xdr:row>
      <xdr:rowOff>10084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806128"/>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10084</xdr:rowOff>
    </xdr:from>
    <xdr:to>
      <xdr:col>55</xdr:col>
      <xdr:colOff>88900</xdr:colOff>
      <xdr:row>38</xdr:row>
      <xdr:rowOff>10084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94955</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148278</xdr:rowOff>
    </xdr:from>
    <xdr:to>
      <xdr:col>55</xdr:col>
      <xdr:colOff>88900</xdr:colOff>
      <xdr:row>33</xdr:row>
      <xdr:rowOff>148278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45974</xdr:rowOff>
    </xdr:from>
    <xdr:to>
      <xdr:col>55</xdr:col>
      <xdr:colOff>0</xdr:colOff>
      <xdr:row>38</xdr:row>
      <xdr:rowOff>34631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89624"/>
          <a:ext cx="838200" cy="16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121563</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22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98686</xdr:rowOff>
    </xdr:from>
    <xdr:to>
      <xdr:col>55</xdr:col>
      <xdr:colOff>50800</xdr:colOff>
      <xdr:row>37</xdr:row>
      <xdr:rowOff>28836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161319</xdr:rowOff>
    </xdr:from>
    <xdr:to>
      <xdr:col>50</xdr:col>
      <xdr:colOff>114300</xdr:colOff>
      <xdr:row>38</xdr:row>
      <xdr:rowOff>34631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476269"/>
          <a:ext cx="889000" cy="10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137853</xdr:rowOff>
    </xdr:from>
    <xdr:to>
      <xdr:col>50</xdr:col>
      <xdr:colOff>165100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84530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161319</xdr:rowOff>
    </xdr:from>
    <xdr:to>
      <xdr:col>45</xdr:col>
      <xdr:colOff>177800</xdr:colOff>
      <xdr:row>38</xdr:row>
      <xdr:rowOff>62738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476269"/>
          <a:ext cx="889000" cy="110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81062</xdr:rowOff>
    </xdr:from>
    <xdr:to>
      <xdr:col>46</xdr:col>
      <xdr:colOff>38100</xdr:colOff>
      <xdr:row>31</xdr:row>
      <xdr:rowOff>11212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27739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61551</xdr:rowOff>
    </xdr:from>
    <xdr:to>
      <xdr:col>41</xdr:col>
      <xdr:colOff>50800</xdr:colOff>
      <xdr:row>38</xdr:row>
      <xdr:rowOff>62738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76651"/>
          <a:ext cx="8890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47948</xdr:rowOff>
    </xdr:from>
    <xdr:to>
      <xdr:col>41</xdr:col>
      <xdr:colOff>101600</xdr:colOff>
      <xdr:row>37</xdr:row>
      <xdr:rowOff>149548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166075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66345</xdr:rowOff>
    </xdr:from>
    <xdr:to>
      <xdr:col>36</xdr:col>
      <xdr:colOff>165100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166624</xdr:rowOff>
    </xdr:from>
    <xdr:to>
      <xdr:col>55</xdr:col>
      <xdr:colOff>50800</xdr:colOff>
      <xdr:row>37</xdr:row>
      <xdr:rowOff>96774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145051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155281</xdr:rowOff>
    </xdr:from>
    <xdr:to>
      <xdr:col>50</xdr:col>
      <xdr:colOff>165100</xdr:colOff>
      <xdr:row>38</xdr:row>
      <xdr:rowOff>85431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76558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110519</xdr:rowOff>
    </xdr:from>
    <xdr:to>
      <xdr:col>46</xdr:col>
      <xdr:colOff>38100</xdr:colOff>
      <xdr:row>32</xdr:row>
      <xdr:rowOff>40669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4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31796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51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11938</xdr:rowOff>
    </xdr:from>
    <xdr:to>
      <xdr:col>41</xdr:col>
      <xdr:colOff>101600</xdr:colOff>
      <xdr:row>38</xdr:row>
      <xdr:rowOff>113538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104665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10751</xdr:rowOff>
    </xdr:from>
    <xdr:to>
      <xdr:col>36</xdr:col>
      <xdr:colOff>165100</xdr:colOff>
      <xdr:row>38</xdr:row>
      <xdr:rowOff>112351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103478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65258</xdr:rowOff>
    </xdr:from>
    <xdr:to>
      <xdr:col>55</xdr:col>
      <xdr:colOff>0</xdr:colOff>
      <xdr:row>58</xdr:row>
      <xdr:rowOff>165597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37908"/>
          <a:ext cx="838200" cy="27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116350</xdr:rowOff>
    </xdr:from>
    <xdr:to>
      <xdr:col>50</xdr:col>
      <xdr:colOff>114300</xdr:colOff>
      <xdr:row>57</xdr:row>
      <xdr:rowOff>65258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46100"/>
          <a:ext cx="889000" cy="29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116350</xdr:rowOff>
    </xdr:from>
    <xdr:to>
      <xdr:col>45</xdr:col>
      <xdr:colOff>177800</xdr:colOff>
      <xdr:row>58</xdr:row>
      <xdr:rowOff>46545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546100"/>
          <a:ext cx="889000" cy="44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46545</xdr:rowOff>
    </xdr:from>
    <xdr:to>
      <xdr:col>41</xdr:col>
      <xdr:colOff>50800</xdr:colOff>
      <xdr:row>58</xdr:row>
      <xdr:rowOff>142084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990645"/>
          <a:ext cx="889000" cy="9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114797</xdr:rowOff>
    </xdr:from>
    <xdr:to>
      <xdr:col>55</xdr:col>
      <xdr:colOff>50800</xdr:colOff>
      <xdr:row>59</xdr:row>
      <xdr:rowOff>44947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5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93224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3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14458</xdr:rowOff>
    </xdr:from>
    <xdr:to>
      <xdr:col>50</xdr:col>
      <xdr:colOff>165100</xdr:colOff>
      <xdr:row>57</xdr:row>
      <xdr:rowOff>116058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107185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65550</xdr:rowOff>
    </xdr:from>
    <xdr:to>
      <xdr:col>46</xdr:col>
      <xdr:colOff>38100</xdr:colOff>
      <xdr:row>55</xdr:row>
      <xdr:rowOff>167150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12227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2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167195</xdr:rowOff>
    </xdr:from>
    <xdr:to>
      <xdr:col>41</xdr:col>
      <xdr:colOff>101600</xdr:colOff>
      <xdr:row>58</xdr:row>
      <xdr:rowOff>97345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88472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91284</xdr:rowOff>
    </xdr:from>
    <xdr:to>
      <xdr:col>36</xdr:col>
      <xdr:colOff>165100</xdr:colOff>
      <xdr:row>59</xdr:row>
      <xdr:rowOff>21434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3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12561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133756</xdr:rowOff>
    </xdr:from>
    <xdr:to>
      <xdr:col>55</xdr:col>
      <xdr:colOff>0</xdr:colOff>
      <xdr:row>78</xdr:row>
      <xdr:rowOff>60559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992506"/>
          <a:ext cx="838200" cy="44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133756</xdr:rowOff>
    </xdr:from>
    <xdr:to>
      <xdr:col>50</xdr:col>
      <xdr:colOff>114300</xdr:colOff>
      <xdr:row>76</xdr:row>
      <xdr:rowOff>80699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992506"/>
          <a:ext cx="889000" cy="11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80699</xdr:rowOff>
    </xdr:from>
    <xdr:to>
      <xdr:col>45</xdr:col>
      <xdr:colOff>177800</xdr:colOff>
      <xdr:row>78</xdr:row>
      <xdr:rowOff>11157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110899"/>
          <a:ext cx="889000" cy="27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55438</xdr:rowOff>
    </xdr:from>
    <xdr:to>
      <xdr:col>41</xdr:col>
      <xdr:colOff>50800</xdr:colOff>
      <xdr:row>78</xdr:row>
      <xdr:rowOff>11157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257088"/>
          <a:ext cx="889000" cy="12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9759</xdr:rowOff>
    </xdr:from>
    <xdr:to>
      <xdr:col>55</xdr:col>
      <xdr:colOff>50800</xdr:colOff>
      <xdr:row>78</xdr:row>
      <xdr:rowOff>111359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96136</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82956</xdr:rowOff>
    </xdr:from>
    <xdr:to>
      <xdr:col>50</xdr:col>
      <xdr:colOff>165100</xdr:colOff>
      <xdr:row>76</xdr:row>
      <xdr:rowOff>13106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9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29633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71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29899</xdr:rowOff>
    </xdr:from>
    <xdr:to>
      <xdr:col>46</xdr:col>
      <xdr:colOff>38100</xdr:colOff>
      <xdr:row>76</xdr:row>
      <xdr:rowOff>131499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06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148025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8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131807</xdr:rowOff>
    </xdr:from>
    <xdr:to>
      <xdr:col>41</xdr:col>
      <xdr:colOff>101600</xdr:colOff>
      <xdr:row>78</xdr:row>
      <xdr:rowOff>61957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53084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42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4638</xdr:rowOff>
    </xdr:from>
    <xdr:to>
      <xdr:col>36</xdr:col>
      <xdr:colOff>165100</xdr:colOff>
      <xdr:row>77</xdr:row>
      <xdr:rowOff>106238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122765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98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76332</xdr:rowOff>
    </xdr:from>
    <xdr:to>
      <xdr:col>55</xdr:col>
      <xdr:colOff>0</xdr:colOff>
      <xdr:row>96</xdr:row>
      <xdr:rowOff>144957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535532"/>
          <a:ext cx="838200" cy="6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139426</xdr:rowOff>
    </xdr:from>
    <xdr:to>
      <xdr:col>50</xdr:col>
      <xdr:colOff>114300</xdr:colOff>
      <xdr:row>96</xdr:row>
      <xdr:rowOff>144957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255726"/>
          <a:ext cx="889000" cy="3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139426</xdr:rowOff>
    </xdr:from>
    <xdr:to>
      <xdr:col>45</xdr:col>
      <xdr:colOff>177800</xdr:colOff>
      <xdr:row>95</xdr:row>
      <xdr:rowOff>83144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255726"/>
          <a:ext cx="889000" cy="1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83144</xdr:rowOff>
    </xdr:from>
    <xdr:to>
      <xdr:col>41</xdr:col>
      <xdr:colOff>50800</xdr:colOff>
      <xdr:row>96</xdr:row>
      <xdr:rowOff>166469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370894"/>
          <a:ext cx="889000" cy="2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25532</xdr:rowOff>
    </xdr:from>
    <xdr:to>
      <xdr:col>55</xdr:col>
      <xdr:colOff>50800</xdr:colOff>
      <xdr:row>96</xdr:row>
      <xdr:rowOff>127132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3959</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46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94157</xdr:rowOff>
    </xdr:from>
    <xdr:to>
      <xdr:col>50</xdr:col>
      <xdr:colOff>165100</xdr:colOff>
      <xdr:row>97</xdr:row>
      <xdr:rowOff>24307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15434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6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88626</xdr:rowOff>
    </xdr:from>
    <xdr:to>
      <xdr:col>46</xdr:col>
      <xdr:colOff>38100</xdr:colOff>
      <xdr:row>95</xdr:row>
      <xdr:rowOff>18776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2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35303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9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32344</xdr:rowOff>
    </xdr:from>
    <xdr:to>
      <xdr:col>41</xdr:col>
      <xdr:colOff>101600</xdr:colOff>
      <xdr:row>95</xdr:row>
      <xdr:rowOff>133944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3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125071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4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115669</xdr:rowOff>
    </xdr:from>
    <xdr:to>
      <xdr:col>36</xdr:col>
      <xdr:colOff>165100</xdr:colOff>
      <xdr:row>97</xdr:row>
      <xdr:rowOff>45819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7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36946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66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42037</xdr:rowOff>
    </xdr:from>
    <xdr:to>
      <xdr:col>85</xdr:col>
      <xdr:colOff>127000</xdr:colOff>
      <xdr:row>39</xdr:row>
      <xdr:rowOff>42291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28587"/>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38735</xdr:rowOff>
    </xdr:from>
    <xdr:to>
      <xdr:col>81</xdr:col>
      <xdr:colOff>50800</xdr:colOff>
      <xdr:row>39</xdr:row>
      <xdr:rowOff>42037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25285"/>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38735</xdr:rowOff>
    </xdr:from>
    <xdr:to>
      <xdr:col>76</xdr:col>
      <xdr:colOff>114300</xdr:colOff>
      <xdr:row>39</xdr:row>
      <xdr:rowOff>41402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2528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113792</xdr:rowOff>
    </xdr:from>
    <xdr:to>
      <xdr:col>71</xdr:col>
      <xdr:colOff>177800</xdr:colOff>
      <xdr:row>39</xdr:row>
      <xdr:rowOff>41402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28892"/>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162941</xdr:rowOff>
    </xdr:from>
    <xdr:to>
      <xdr:col>85</xdr:col>
      <xdr:colOff>177800</xdr:colOff>
      <xdr:row>39</xdr:row>
      <xdr:rowOff>93091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77868</xdr:rowOff>
    </xdr:from>
    <xdr:ext cx="313932"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2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162687</xdr:rowOff>
    </xdr:from>
    <xdr:to>
      <xdr:col>81</xdr:col>
      <xdr:colOff>101600</xdr:colOff>
      <xdr:row>39</xdr:row>
      <xdr:rowOff>92837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83964</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24333" y="6770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159385</xdr:rowOff>
    </xdr:from>
    <xdr:to>
      <xdr:col>76</xdr:col>
      <xdr:colOff>165100</xdr:colOff>
      <xdr:row>39</xdr:row>
      <xdr:rowOff>89535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80662</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35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162052</xdr:rowOff>
    </xdr:from>
    <xdr:to>
      <xdr:col>72</xdr:col>
      <xdr:colOff>38100</xdr:colOff>
      <xdr:row>39</xdr:row>
      <xdr:rowOff>92202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83329</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46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62992</xdr:rowOff>
    </xdr:from>
    <xdr:to>
      <xdr:col>67</xdr:col>
      <xdr:colOff>101600</xdr:colOff>
      <xdr:row>38</xdr:row>
      <xdr:rowOff>164592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155719</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82876</xdr:rowOff>
    </xdr:from>
    <xdr:to>
      <xdr:col>85</xdr:col>
      <xdr:colOff>127000</xdr:colOff>
      <xdr:row>71</xdr:row>
      <xdr:rowOff>98226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255826"/>
          <a:ext cx="8382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98226</xdr:rowOff>
    </xdr:from>
    <xdr:to>
      <xdr:col>81</xdr:col>
      <xdr:colOff>50800</xdr:colOff>
      <xdr:row>71</xdr:row>
      <xdr:rowOff>154330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271176"/>
          <a:ext cx="889000" cy="5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154330</xdr:rowOff>
    </xdr:from>
    <xdr:to>
      <xdr:col>76</xdr:col>
      <xdr:colOff>114300</xdr:colOff>
      <xdr:row>71</xdr:row>
      <xdr:rowOff>156127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327280"/>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121379</xdr:rowOff>
    </xdr:from>
    <xdr:to>
      <xdr:col>71</xdr:col>
      <xdr:colOff>177800</xdr:colOff>
      <xdr:row>71</xdr:row>
      <xdr:rowOff>156127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294329"/>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32076</xdr:rowOff>
    </xdr:from>
    <xdr:to>
      <xdr:col>85</xdr:col>
      <xdr:colOff>177800</xdr:colOff>
      <xdr:row>71</xdr:row>
      <xdr:rowOff>133676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20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54953</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05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47426</xdr:rowOff>
    </xdr:from>
    <xdr:to>
      <xdr:col>81</xdr:col>
      <xdr:colOff>101600</xdr:colOff>
      <xdr:row>71</xdr:row>
      <xdr:rowOff>149026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2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165553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199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103530</xdr:rowOff>
    </xdr:from>
    <xdr:to>
      <xdr:col>76</xdr:col>
      <xdr:colOff>165100</xdr:colOff>
      <xdr:row>72</xdr:row>
      <xdr:rowOff>33680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2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50207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0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105327</xdr:rowOff>
    </xdr:from>
    <xdr:to>
      <xdr:col>72</xdr:col>
      <xdr:colOff>38100</xdr:colOff>
      <xdr:row>72</xdr:row>
      <xdr:rowOff>35477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27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52004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05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70579</xdr:rowOff>
    </xdr:from>
    <xdr:to>
      <xdr:col>67</xdr:col>
      <xdr:colOff>101600</xdr:colOff>
      <xdr:row>72</xdr:row>
      <xdr:rowOff>729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2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17256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01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158376</xdr:rowOff>
    </xdr:from>
    <xdr:to>
      <xdr:col>85</xdr:col>
      <xdr:colOff>127000</xdr:colOff>
      <xdr:row>98</xdr:row>
      <xdr:rowOff>107376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89026"/>
          <a:ext cx="838200" cy="12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158376</xdr:rowOff>
    </xdr:from>
    <xdr:to>
      <xdr:col>81</xdr:col>
      <xdr:colOff>50800</xdr:colOff>
      <xdr:row>98</xdr:row>
      <xdr:rowOff>80904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89026"/>
          <a:ext cx="889000" cy="9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80904</xdr:rowOff>
    </xdr:from>
    <xdr:to>
      <xdr:col>76</xdr:col>
      <xdr:colOff>114300</xdr:colOff>
      <xdr:row>98</xdr:row>
      <xdr:rowOff>121504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83004"/>
          <a:ext cx="8890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121504</xdr:rowOff>
    </xdr:from>
    <xdr:to>
      <xdr:col>71</xdr:col>
      <xdr:colOff>177800</xdr:colOff>
      <xdr:row>98</xdr:row>
      <xdr:rowOff>125161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2360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56576</xdr:rowOff>
    </xdr:from>
    <xdr:to>
      <xdr:col>85</xdr:col>
      <xdr:colOff>177800</xdr:colOff>
      <xdr:row>98</xdr:row>
      <xdr:rowOff>158176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142953</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7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107576</xdr:rowOff>
    </xdr:from>
    <xdr:to>
      <xdr:col>81</xdr:col>
      <xdr:colOff>101600</xdr:colOff>
      <xdr:row>98</xdr:row>
      <xdr:rowOff>37726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28853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30104</xdr:rowOff>
    </xdr:from>
    <xdr:to>
      <xdr:col>76</xdr:col>
      <xdr:colOff>165100</xdr:colOff>
      <xdr:row>98</xdr:row>
      <xdr:rowOff>131704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122831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2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70704</xdr:rowOff>
    </xdr:from>
    <xdr:to>
      <xdr:col>72</xdr:col>
      <xdr:colOff>38100</xdr:colOff>
      <xdr:row>99</xdr:row>
      <xdr:rowOff>854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163431</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4017" y="16965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74361</xdr:rowOff>
    </xdr:from>
    <xdr:to>
      <xdr:col>67</xdr:col>
      <xdr:colOff>101600</xdr:colOff>
      <xdr:row>99</xdr:row>
      <xdr:rowOff>4511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167088</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5017" y="16969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20351</xdr:rowOff>
    </xdr:from>
    <xdr:to>
      <xdr:col>116</xdr:col>
      <xdr:colOff>63500</xdr:colOff>
      <xdr:row>59</xdr:row>
      <xdr:rowOff>28639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35901"/>
          <a:ext cx="8382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166980</xdr:rowOff>
    </xdr:from>
    <xdr:to>
      <xdr:col>111</xdr:col>
      <xdr:colOff>177800</xdr:colOff>
      <xdr:row>59</xdr:row>
      <xdr:rowOff>20351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11080"/>
          <a:ext cx="8890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166980</xdr:rowOff>
    </xdr:from>
    <xdr:to>
      <xdr:col>107</xdr:col>
      <xdr:colOff>50800</xdr:colOff>
      <xdr:row>59</xdr:row>
      <xdr:rowOff>368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11080"/>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168180</xdr:rowOff>
    </xdr:from>
    <xdr:to>
      <xdr:col>102</xdr:col>
      <xdr:colOff>114300</xdr:colOff>
      <xdr:row>59</xdr:row>
      <xdr:rowOff>368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12280"/>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149289</xdr:rowOff>
    </xdr:from>
    <xdr:to>
      <xdr:col>116</xdr:col>
      <xdr:colOff>114300</xdr:colOff>
      <xdr:row>59</xdr:row>
      <xdr:rowOff>79439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64216</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0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141001</xdr:rowOff>
    </xdr:from>
    <xdr:to>
      <xdr:col>112</xdr:col>
      <xdr:colOff>38100</xdr:colOff>
      <xdr:row>59</xdr:row>
      <xdr:rowOff>71151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62278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17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116180</xdr:rowOff>
    </xdr:from>
    <xdr:to>
      <xdr:col>107</xdr:col>
      <xdr:colOff>101600</xdr:colOff>
      <xdr:row>59</xdr:row>
      <xdr:rowOff>46330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37457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121018</xdr:rowOff>
    </xdr:from>
    <xdr:to>
      <xdr:col>102</xdr:col>
      <xdr:colOff>165100</xdr:colOff>
      <xdr:row>59</xdr:row>
      <xdr:rowOff>51168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42295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15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117380</xdr:rowOff>
    </xdr:from>
    <xdr:to>
      <xdr:col>98</xdr:col>
      <xdr:colOff>38100</xdr:colOff>
      <xdr:row>59</xdr:row>
      <xdr:rowOff>47530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38657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1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93104</xdr:rowOff>
    </xdr:from>
    <xdr:to>
      <xdr:col>116</xdr:col>
      <xdr:colOff>63500</xdr:colOff>
      <xdr:row>75</xdr:row>
      <xdr:rowOff>151664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51854"/>
          <a:ext cx="8382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151664</xdr:rowOff>
    </xdr:from>
    <xdr:to>
      <xdr:col>111</xdr:col>
      <xdr:colOff>177800</xdr:colOff>
      <xdr:row>76</xdr:row>
      <xdr:rowOff>31953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10414"/>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31953</xdr:rowOff>
    </xdr:from>
    <xdr:to>
      <xdr:col>107</xdr:col>
      <xdr:colOff>50800</xdr:colOff>
      <xdr:row>76</xdr:row>
      <xdr:rowOff>90551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062153"/>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88609</xdr:rowOff>
    </xdr:from>
    <xdr:to>
      <xdr:col>102</xdr:col>
      <xdr:colOff>114300</xdr:colOff>
      <xdr:row>76</xdr:row>
      <xdr:rowOff>90551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118809"/>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42304</xdr:rowOff>
    </xdr:from>
    <xdr:to>
      <xdr:col>116</xdr:col>
      <xdr:colOff>114300</xdr:colOff>
      <xdr:row>75</xdr:row>
      <xdr:rowOff>143904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20731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87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100864</xdr:rowOff>
    </xdr:from>
    <xdr:to>
      <xdr:col>112</xdr:col>
      <xdr:colOff>38100</xdr:colOff>
      <xdr:row>76</xdr:row>
      <xdr:rowOff>31014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22141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0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152603</xdr:rowOff>
    </xdr:from>
    <xdr:to>
      <xdr:col>107</xdr:col>
      <xdr:colOff>101600</xdr:colOff>
      <xdr:row>76</xdr:row>
      <xdr:rowOff>82753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1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73880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0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39751</xdr:rowOff>
    </xdr:from>
    <xdr:to>
      <xdr:col>102</xdr:col>
      <xdr:colOff>165100</xdr:colOff>
      <xdr:row>76</xdr:row>
      <xdr:rowOff>141351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132478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37809</xdr:rowOff>
    </xdr:from>
    <xdr:to>
      <xdr:col>98</xdr:col>
      <xdr:colOff>38100</xdr:colOff>
      <xdr:row>76</xdr:row>
      <xdr:rowOff>139409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130536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6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429,863</a:t>
          </a:r>
          <a:r>
            <a:rPr kumimoji="1" lang="ja-JP" altLang="en-US" sz="12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71,109</a:t>
          </a:r>
          <a:r>
            <a:rPr kumimoji="1" lang="ja-JP" altLang="en-US" sz="1200">
              <a:latin typeface="ＭＳ Ｐゴシック" panose="020B0600070205080204" pitchFamily="50" charset="-128"/>
              <a:ea typeface="ＭＳ Ｐゴシック" panose="020B0600070205080204" pitchFamily="50" charset="-128"/>
            </a:rPr>
            <a:t>円となっており、令和４年度では正規職員の人数減による給料の減少等により類似団体平均との差は縮まったものの、依然として高い水準が続いている。幼保施設、清掃業務などの直営比率が高いため、類似団体と比較して職員数が多いことが要因として挙げられる。</a:t>
          </a:r>
        </a:p>
        <a:p>
          <a:r>
            <a:rPr kumimoji="1" lang="ja-JP" altLang="en-US" sz="1200">
              <a:latin typeface="ＭＳ Ｐゴシック" panose="020B0600070205080204" pitchFamily="50" charset="-128"/>
              <a:ea typeface="ＭＳ Ｐゴシック" panose="020B0600070205080204" pitchFamily="50" charset="-128"/>
            </a:rPr>
            <a:t>　補助費等は、国の事業として実施した特別定額給付金事業の終了により、令和３年度で大幅に減少したが、令和４年度は地域振興基金繰替運用解消のための</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億円の返還金や新型コロナウイルスワクチン接種国庫返還金等、臨時的経費増により住民一人当たり</a:t>
          </a:r>
          <a:r>
            <a:rPr kumimoji="1" lang="en-US" altLang="ja-JP" sz="1200">
              <a:latin typeface="ＭＳ Ｐゴシック" panose="020B0600070205080204" pitchFamily="50" charset="-128"/>
              <a:ea typeface="ＭＳ Ｐゴシック" panose="020B0600070205080204" pitchFamily="50" charset="-128"/>
            </a:rPr>
            <a:t>36,360</a:t>
          </a:r>
          <a:r>
            <a:rPr kumimoji="1" lang="ja-JP" altLang="en-US" sz="1200">
              <a:latin typeface="ＭＳ Ｐゴシック" panose="020B0600070205080204" pitchFamily="50" charset="-128"/>
              <a:ea typeface="ＭＳ Ｐゴシック" panose="020B0600070205080204" pitchFamily="50" charset="-128"/>
            </a:rPr>
            <a:t>円へと増加した。</a:t>
          </a:r>
        </a:p>
        <a:p>
          <a:r>
            <a:rPr kumimoji="1" lang="ja-JP" altLang="en-US" sz="1200">
              <a:latin typeface="ＭＳ Ｐゴシック" panose="020B0600070205080204" pitchFamily="50" charset="-128"/>
              <a:ea typeface="ＭＳ Ｐゴシック" panose="020B0600070205080204" pitchFamily="50" charset="-128"/>
            </a:rPr>
            <a:t>　物件費は、令和４年度に物価や光熱費高騰の影響もあったが、コロナ関連の飲食店への時短営業協力支援金経費やワクチン接種経費が減少したこと等により類似団体平均との差は縮まった。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普通建設事業費は、令和３年度に火葬場や児童相談所建設、ならやま小中一貫校校舎建設等の大規模事業を終えたことで、住民一人当たり</a:t>
          </a:r>
          <a:r>
            <a:rPr kumimoji="1" lang="en-US" altLang="ja-JP" sz="1200">
              <a:latin typeface="ＭＳ Ｐゴシック" panose="020B0600070205080204" pitchFamily="50" charset="-128"/>
              <a:ea typeface="ＭＳ Ｐゴシック" panose="020B0600070205080204" pitchFamily="50" charset="-128"/>
            </a:rPr>
            <a:t>26,414</a:t>
          </a:r>
          <a:r>
            <a:rPr kumimoji="1" lang="ja-JP" altLang="en-US" sz="1200">
              <a:latin typeface="ＭＳ Ｐゴシック" panose="020B0600070205080204" pitchFamily="50" charset="-128"/>
              <a:ea typeface="ＭＳ Ｐゴシック" panose="020B0600070205080204" pitchFamily="50" charset="-128"/>
            </a:rPr>
            <a:t>円と大幅に減少し、引き続き類似団体平均を下回った。</a:t>
          </a:r>
        </a:p>
        <a:p>
          <a:r>
            <a:rPr kumimoji="1" lang="ja-JP" altLang="en-US" sz="1200">
              <a:latin typeface="ＭＳ Ｐゴシック" panose="020B0600070205080204" pitchFamily="50" charset="-128"/>
              <a:ea typeface="ＭＳ Ｐゴシック" panose="020B0600070205080204" pitchFamily="50" charset="-128"/>
            </a:rPr>
            <a:t>　公債費については類似団体と比較して、住民一人当たりのコストが高い傾向が続いている。これは、過去の保健所等複合施設建設や文化振興施設整備等の大型投資的事業の実施による地方債残高が多いことや、土地開発公社解散のための第三セクター等改革推進債の影響が大きいとい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351,418
347,293
276.94
156,226,595
151,061,622
3,896,635
81,083,056
189,229,838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93980</xdr:rowOff>
    </xdr:from>
    <xdr:to>
      <xdr:col>24</xdr:col>
      <xdr:colOff>63500</xdr:colOff>
      <xdr:row>35</xdr:row>
      <xdr:rowOff>97028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9473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93980</xdr:rowOff>
    </xdr:from>
    <xdr:to>
      <xdr:col>19</xdr:col>
      <xdr:colOff>177800</xdr:colOff>
      <xdr:row>35</xdr:row>
      <xdr:rowOff>133604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94730"/>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93980</xdr:rowOff>
    </xdr:from>
    <xdr:to>
      <xdr:col>15</xdr:col>
      <xdr:colOff>50800</xdr:colOff>
      <xdr:row>35</xdr:row>
      <xdr:rowOff>133604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94730"/>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158750</xdr:rowOff>
    </xdr:from>
    <xdr:to>
      <xdr:col>10</xdr:col>
      <xdr:colOff>114300</xdr:colOff>
      <xdr:row>35</xdr:row>
      <xdr:rowOff>93980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80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46228</xdr:rowOff>
    </xdr:from>
    <xdr:to>
      <xdr:col>24</xdr:col>
      <xdr:colOff>114300</xdr:colOff>
      <xdr:row>35</xdr:row>
      <xdr:rowOff>147828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24655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43180</xdr:rowOff>
    </xdr:from>
    <xdr:to>
      <xdr:col>20</xdr:col>
      <xdr:colOff>38100</xdr:colOff>
      <xdr:row>35</xdr:row>
      <xdr:rowOff>144780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161307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82804</xdr:rowOff>
    </xdr:from>
    <xdr:to>
      <xdr:col>15</xdr:col>
      <xdr:colOff>101600</xdr:colOff>
      <xdr:row>36</xdr:row>
      <xdr:rowOff>12954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43180</xdr:rowOff>
    </xdr:from>
    <xdr:to>
      <xdr:col>10</xdr:col>
      <xdr:colOff>165100</xdr:colOff>
      <xdr:row>35</xdr:row>
      <xdr:rowOff>144780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135907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107950</xdr:rowOff>
    </xdr:from>
    <xdr:to>
      <xdr:col>6</xdr:col>
      <xdr:colOff>38100</xdr:colOff>
      <xdr:row>35</xdr:row>
      <xdr:rowOff>38100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54627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114641</xdr:rowOff>
    </xdr:from>
    <xdr:to>
      <xdr:col>24</xdr:col>
      <xdr:colOff>63500</xdr:colOff>
      <xdr:row>57</xdr:row>
      <xdr:rowOff>10258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15841"/>
          <a:ext cx="838200" cy="6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62194</xdr:rowOff>
    </xdr:from>
    <xdr:to>
      <xdr:col>19</xdr:col>
      <xdr:colOff>177800</xdr:colOff>
      <xdr:row>57</xdr:row>
      <xdr:rowOff>10258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634694"/>
          <a:ext cx="889000" cy="114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62194</xdr:rowOff>
    </xdr:from>
    <xdr:to>
      <xdr:col>15</xdr:col>
      <xdr:colOff>50800</xdr:colOff>
      <xdr:row>57</xdr:row>
      <xdr:rowOff>81342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634694"/>
          <a:ext cx="889000" cy="12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81342</xdr:rowOff>
    </xdr:from>
    <xdr:to>
      <xdr:col>10</xdr:col>
      <xdr:colOff>114300</xdr:colOff>
      <xdr:row>57</xdr:row>
      <xdr:rowOff>82811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53992"/>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63841</xdr:rowOff>
    </xdr:from>
    <xdr:to>
      <xdr:col>24</xdr:col>
      <xdr:colOff>114300</xdr:colOff>
      <xdr:row>56</xdr:row>
      <xdr:rowOff>165441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6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86718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1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130908</xdr:rowOff>
    </xdr:from>
    <xdr:to>
      <xdr:col>20</xdr:col>
      <xdr:colOff>38100</xdr:colOff>
      <xdr:row>57</xdr:row>
      <xdr:rowOff>61058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3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52185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2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11394</xdr:rowOff>
    </xdr:from>
    <xdr:to>
      <xdr:col>15</xdr:col>
      <xdr:colOff>101600</xdr:colOff>
      <xdr:row>50</xdr:row>
      <xdr:rowOff>112994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129521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35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30542</xdr:rowOff>
    </xdr:from>
    <xdr:to>
      <xdr:col>10</xdr:col>
      <xdr:colOff>165100</xdr:colOff>
      <xdr:row>57</xdr:row>
      <xdr:rowOff>132142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123269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9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32011</xdr:rowOff>
    </xdr:from>
    <xdr:to>
      <xdr:col>6</xdr:col>
      <xdr:colOff>38100</xdr:colOff>
      <xdr:row>57</xdr:row>
      <xdr:rowOff>133611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124738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19693</xdr:rowOff>
    </xdr:from>
    <xdr:to>
      <xdr:col>24</xdr:col>
      <xdr:colOff>63500</xdr:colOff>
      <xdr:row>76</xdr:row>
      <xdr:rowOff>82156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49893"/>
          <a:ext cx="838200" cy="6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82156</xdr:rowOff>
    </xdr:from>
    <xdr:to>
      <xdr:col>19</xdr:col>
      <xdr:colOff>177800</xdr:colOff>
      <xdr:row>77</xdr:row>
      <xdr:rowOff>128708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12356"/>
          <a:ext cx="889000" cy="2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128708</xdr:rowOff>
    </xdr:from>
    <xdr:to>
      <xdr:col>15</xdr:col>
      <xdr:colOff>50800</xdr:colOff>
      <xdr:row>78</xdr:row>
      <xdr:rowOff>17061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30358"/>
          <a:ext cx="889000" cy="5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17061</xdr:rowOff>
    </xdr:from>
    <xdr:to>
      <xdr:col>10</xdr:col>
      <xdr:colOff>114300</xdr:colOff>
      <xdr:row>78</xdr:row>
      <xdr:rowOff>62891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90161"/>
          <a:ext cx="889000" cy="4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140344</xdr:rowOff>
    </xdr:from>
    <xdr:to>
      <xdr:col>24</xdr:col>
      <xdr:colOff>114300</xdr:colOff>
      <xdr:row>76</xdr:row>
      <xdr:rowOff>70495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990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163221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5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31356</xdr:rowOff>
    </xdr:from>
    <xdr:to>
      <xdr:col>20</xdr:col>
      <xdr:colOff>38100</xdr:colOff>
      <xdr:row>76</xdr:row>
      <xdr:rowOff>132956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124083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5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77908</xdr:rowOff>
    </xdr:from>
    <xdr:to>
      <xdr:col>15</xdr:col>
      <xdr:colOff>101600</xdr:colOff>
      <xdr:row>78</xdr:row>
      <xdr:rowOff>8058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170635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137711</xdr:rowOff>
    </xdr:from>
    <xdr:to>
      <xdr:col>10</xdr:col>
      <xdr:colOff>165100</xdr:colOff>
      <xdr:row>78</xdr:row>
      <xdr:rowOff>67861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58988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3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12091</xdr:rowOff>
    </xdr:from>
    <xdr:to>
      <xdr:col>6</xdr:col>
      <xdr:colOff>38100</xdr:colOff>
      <xdr:row>78</xdr:row>
      <xdr:rowOff>113691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104818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7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114325</xdr:rowOff>
    </xdr:from>
    <xdr:to>
      <xdr:col>24</xdr:col>
      <xdr:colOff>63500</xdr:colOff>
      <xdr:row>97</xdr:row>
      <xdr:rowOff>20828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402075"/>
          <a:ext cx="838200" cy="2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114325</xdr:rowOff>
    </xdr:from>
    <xdr:to>
      <xdr:col>19</xdr:col>
      <xdr:colOff>177800</xdr:colOff>
      <xdr:row>98</xdr:row>
      <xdr:rowOff>125462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02075"/>
          <a:ext cx="889000" cy="52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125462</xdr:rowOff>
    </xdr:from>
    <xdr:to>
      <xdr:col>15</xdr:col>
      <xdr:colOff>50800</xdr:colOff>
      <xdr:row>99</xdr:row>
      <xdr:rowOff>134018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27562"/>
          <a:ext cx="889000" cy="18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112105</xdr:rowOff>
    </xdr:from>
    <xdr:to>
      <xdr:col>10</xdr:col>
      <xdr:colOff>114300</xdr:colOff>
      <xdr:row>99</xdr:row>
      <xdr:rowOff>134018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85655"/>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141478</xdr:rowOff>
    </xdr:from>
    <xdr:to>
      <xdr:col>24</xdr:col>
      <xdr:colOff>114300</xdr:colOff>
      <xdr:row>97</xdr:row>
      <xdr:rowOff>71628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119905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63525</xdr:rowOff>
    </xdr:from>
    <xdr:to>
      <xdr:col>20</xdr:col>
      <xdr:colOff>38100</xdr:colOff>
      <xdr:row>95</xdr:row>
      <xdr:rowOff>165125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74662</xdr:rowOff>
    </xdr:from>
    <xdr:to>
      <xdr:col>15</xdr:col>
      <xdr:colOff>101600</xdr:colOff>
      <xdr:row>99</xdr:row>
      <xdr:rowOff>4812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167389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83218</xdr:rowOff>
    </xdr:from>
    <xdr:to>
      <xdr:col>10</xdr:col>
      <xdr:colOff>165100</xdr:colOff>
      <xdr:row>100</xdr:row>
      <xdr:rowOff>13368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4495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1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61305</xdr:rowOff>
    </xdr:from>
    <xdr:to>
      <xdr:col>6</xdr:col>
      <xdr:colOff>38100</xdr:colOff>
      <xdr:row>99</xdr:row>
      <xdr:rowOff>162905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154032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113640</xdr:rowOff>
    </xdr:from>
    <xdr:to>
      <xdr:col>55</xdr:col>
      <xdr:colOff>0</xdr:colOff>
      <xdr:row>38</xdr:row>
      <xdr:rowOff>3454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57290"/>
          <a:ext cx="8382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113640</xdr:rowOff>
    </xdr:from>
    <xdr:to>
      <xdr:col>50</xdr:col>
      <xdr:colOff>114300</xdr:colOff>
      <xdr:row>37</xdr:row>
      <xdr:rowOff>157988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57290"/>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157988</xdr:rowOff>
    </xdr:from>
    <xdr:to>
      <xdr:col>45</xdr:col>
      <xdr:colOff>177800</xdr:colOff>
      <xdr:row>37</xdr:row>
      <xdr:rowOff>157988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0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157074</xdr:rowOff>
    </xdr:from>
    <xdr:to>
      <xdr:col>41</xdr:col>
      <xdr:colOff>50800</xdr:colOff>
      <xdr:row>37</xdr:row>
      <xdr:rowOff>157988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0072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124104</xdr:rowOff>
    </xdr:from>
    <xdr:to>
      <xdr:col>55</xdr:col>
      <xdr:colOff>50800</xdr:colOff>
      <xdr:row>38</xdr:row>
      <xdr:rowOff>54254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102531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62840</xdr:rowOff>
    </xdr:from>
    <xdr:to>
      <xdr:col>50</xdr:col>
      <xdr:colOff>165100</xdr:colOff>
      <xdr:row>37</xdr:row>
      <xdr:rowOff>164440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155567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4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107188</xdr:rowOff>
    </xdr:from>
    <xdr:to>
      <xdr:col>46</xdr:col>
      <xdr:colOff>38100</xdr:colOff>
      <xdr:row>38</xdr:row>
      <xdr:rowOff>37338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107188</xdr:rowOff>
    </xdr:from>
    <xdr:to>
      <xdr:col>41</xdr:col>
      <xdr:colOff>101600</xdr:colOff>
      <xdr:row>38</xdr:row>
      <xdr:rowOff>37338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106274</xdr:rowOff>
    </xdr:from>
    <xdr:to>
      <xdr:col>36</xdr:col>
      <xdr:colOff>165100</xdr:colOff>
      <xdr:row>38</xdr:row>
      <xdr:rowOff>36424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27550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88036</xdr:rowOff>
    </xdr:from>
    <xdr:to>
      <xdr:col>55</xdr:col>
      <xdr:colOff>0</xdr:colOff>
      <xdr:row>57</xdr:row>
      <xdr:rowOff>98495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860686"/>
          <a:ext cx="8382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78092</xdr:rowOff>
    </xdr:from>
    <xdr:to>
      <xdr:col>50</xdr:col>
      <xdr:colOff>114300</xdr:colOff>
      <xdr:row>57</xdr:row>
      <xdr:rowOff>88036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850742"/>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78092</xdr:rowOff>
    </xdr:from>
    <xdr:to>
      <xdr:col>45</xdr:col>
      <xdr:colOff>177800</xdr:colOff>
      <xdr:row>57</xdr:row>
      <xdr:rowOff>97923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50742"/>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84322</xdr:rowOff>
    </xdr:from>
    <xdr:to>
      <xdr:col>41</xdr:col>
      <xdr:colOff>50800</xdr:colOff>
      <xdr:row>57</xdr:row>
      <xdr:rowOff>97923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856972"/>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47695</xdr:rowOff>
    </xdr:from>
    <xdr:to>
      <xdr:col>55</xdr:col>
      <xdr:colOff>50800</xdr:colOff>
      <xdr:row>57</xdr:row>
      <xdr:rowOff>149295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134072</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3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37236</xdr:rowOff>
    </xdr:from>
    <xdr:to>
      <xdr:col>50</xdr:col>
      <xdr:colOff>165100</xdr:colOff>
      <xdr:row>57</xdr:row>
      <xdr:rowOff>138836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129963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90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27292</xdr:rowOff>
    </xdr:from>
    <xdr:to>
      <xdr:col>46</xdr:col>
      <xdr:colOff>38100</xdr:colOff>
      <xdr:row>57</xdr:row>
      <xdr:rowOff>128892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7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120019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89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47123</xdr:rowOff>
    </xdr:from>
    <xdr:to>
      <xdr:col>41</xdr:col>
      <xdr:colOff>101600</xdr:colOff>
      <xdr:row>57</xdr:row>
      <xdr:rowOff>148723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139850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91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33522</xdr:rowOff>
    </xdr:from>
    <xdr:to>
      <xdr:col>36</xdr:col>
      <xdr:colOff>165100</xdr:colOff>
      <xdr:row>57</xdr:row>
      <xdr:rowOff>135122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126249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89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39393</xdr:rowOff>
    </xdr:from>
    <xdr:to>
      <xdr:col>55</xdr:col>
      <xdr:colOff>0</xdr:colOff>
      <xdr:row>79</xdr:row>
      <xdr:rowOff>3062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12493"/>
          <a:ext cx="838200" cy="13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39393</xdr:rowOff>
    </xdr:from>
    <xdr:to>
      <xdr:col>50</xdr:col>
      <xdr:colOff>114300</xdr:colOff>
      <xdr:row>78</xdr:row>
      <xdr:rowOff>113297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12493"/>
          <a:ext cx="889000" cy="7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113297</xdr:rowOff>
    </xdr:from>
    <xdr:to>
      <xdr:col>45</xdr:col>
      <xdr:colOff>177800</xdr:colOff>
      <xdr:row>78</xdr:row>
      <xdr:rowOff>166968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86397"/>
          <a:ext cx="889000" cy="5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166968</xdr:rowOff>
    </xdr:from>
    <xdr:to>
      <xdr:col>41</xdr:col>
      <xdr:colOff>50800</xdr:colOff>
      <xdr:row>79</xdr:row>
      <xdr:rowOff>4434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40068"/>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123712</xdr:rowOff>
    </xdr:from>
    <xdr:to>
      <xdr:col>55</xdr:col>
      <xdr:colOff>50800</xdr:colOff>
      <xdr:row>79</xdr:row>
      <xdr:rowOff>53862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38639</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160043</xdr:rowOff>
    </xdr:from>
    <xdr:to>
      <xdr:col>50</xdr:col>
      <xdr:colOff>165100</xdr:colOff>
      <xdr:row>78</xdr:row>
      <xdr:rowOff>90193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81320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5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62497</xdr:rowOff>
    </xdr:from>
    <xdr:to>
      <xdr:col>46</xdr:col>
      <xdr:colOff>38100</xdr:colOff>
      <xdr:row>78</xdr:row>
      <xdr:rowOff>164097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155224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2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116168</xdr:rowOff>
    </xdr:from>
    <xdr:to>
      <xdr:col>41</xdr:col>
      <xdr:colOff>101600</xdr:colOff>
      <xdr:row>79</xdr:row>
      <xdr:rowOff>46318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37445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125084</xdr:rowOff>
    </xdr:from>
    <xdr:to>
      <xdr:col>36</xdr:col>
      <xdr:colOff>165100</xdr:colOff>
      <xdr:row>79</xdr:row>
      <xdr:rowOff>55234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46361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138965</xdr:rowOff>
    </xdr:from>
    <xdr:to>
      <xdr:col>55</xdr:col>
      <xdr:colOff>0</xdr:colOff>
      <xdr:row>99</xdr:row>
      <xdr:rowOff>14264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41065"/>
          <a:ext cx="8382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107728</xdr:rowOff>
    </xdr:from>
    <xdr:to>
      <xdr:col>50</xdr:col>
      <xdr:colOff>114300</xdr:colOff>
      <xdr:row>99</xdr:row>
      <xdr:rowOff>14264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38378"/>
          <a:ext cx="889000" cy="24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107728</xdr:rowOff>
    </xdr:from>
    <xdr:to>
      <xdr:col>45</xdr:col>
      <xdr:colOff>177800</xdr:colOff>
      <xdr:row>98</xdr:row>
      <xdr:rowOff>140974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38378"/>
          <a:ext cx="889000" cy="20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120596</xdr:rowOff>
    </xdr:from>
    <xdr:to>
      <xdr:col>41</xdr:col>
      <xdr:colOff>50800</xdr:colOff>
      <xdr:row>98</xdr:row>
      <xdr:rowOff>140974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22696"/>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88165</xdr:rowOff>
    </xdr:from>
    <xdr:to>
      <xdr:col>55</xdr:col>
      <xdr:colOff>50800</xdr:colOff>
      <xdr:row>99</xdr:row>
      <xdr:rowOff>18315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3092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134914</xdr:rowOff>
    </xdr:from>
    <xdr:to>
      <xdr:col>50</xdr:col>
      <xdr:colOff>165100</xdr:colOff>
      <xdr:row>99</xdr:row>
      <xdr:rowOff>65064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56191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2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56928</xdr:rowOff>
    </xdr:from>
    <xdr:to>
      <xdr:col>46</xdr:col>
      <xdr:colOff>38100</xdr:colOff>
      <xdr:row>97</xdr:row>
      <xdr:rowOff>158528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149655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8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90174</xdr:rowOff>
    </xdr:from>
    <xdr:to>
      <xdr:col>41</xdr:col>
      <xdr:colOff>101600</xdr:colOff>
      <xdr:row>99</xdr:row>
      <xdr:rowOff>20324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11451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69796</xdr:rowOff>
    </xdr:from>
    <xdr:to>
      <xdr:col>36</xdr:col>
      <xdr:colOff>165100</xdr:colOff>
      <xdr:row>98</xdr:row>
      <xdr:rowOff>171396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162523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129250</xdr:rowOff>
    </xdr:from>
    <xdr:to>
      <xdr:col>85</xdr:col>
      <xdr:colOff>127000</xdr:colOff>
      <xdr:row>35</xdr:row>
      <xdr:rowOff>144109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130000"/>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33401</xdr:rowOff>
    </xdr:from>
    <xdr:to>
      <xdr:col>81</xdr:col>
      <xdr:colOff>50800</xdr:colOff>
      <xdr:row>35</xdr:row>
      <xdr:rowOff>144109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034151"/>
          <a:ext cx="889000" cy="1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33401</xdr:rowOff>
    </xdr:from>
    <xdr:to>
      <xdr:col>76</xdr:col>
      <xdr:colOff>114300</xdr:colOff>
      <xdr:row>36</xdr:row>
      <xdr:rowOff>137904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034151"/>
          <a:ext cx="889000" cy="2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77815</xdr:rowOff>
    </xdr:from>
    <xdr:to>
      <xdr:col>71</xdr:col>
      <xdr:colOff>177800</xdr:colOff>
      <xdr:row>36</xdr:row>
      <xdr:rowOff>137904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250015"/>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78450</xdr:rowOff>
    </xdr:from>
    <xdr:to>
      <xdr:col>85</xdr:col>
      <xdr:colOff>177800</xdr:colOff>
      <xdr:row>36</xdr:row>
      <xdr:rowOff>8600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0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56877</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5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93309</xdr:rowOff>
    </xdr:from>
    <xdr:to>
      <xdr:col>81</xdr:col>
      <xdr:colOff>101600</xdr:colOff>
      <xdr:row>36</xdr:row>
      <xdr:rowOff>23459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09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1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154051</xdr:rowOff>
    </xdr:from>
    <xdr:to>
      <xdr:col>76</xdr:col>
      <xdr:colOff>165100</xdr:colOff>
      <xdr:row>35</xdr:row>
      <xdr:rowOff>84201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100728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7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87104</xdr:rowOff>
    </xdr:from>
    <xdr:to>
      <xdr:col>72</xdr:col>
      <xdr:colOff>38100</xdr:colOff>
      <xdr:row>37</xdr:row>
      <xdr:rowOff>17254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5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8381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3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27015</xdr:rowOff>
    </xdr:from>
    <xdr:to>
      <xdr:col>67</xdr:col>
      <xdr:colOff>101600</xdr:colOff>
      <xdr:row>36</xdr:row>
      <xdr:rowOff>128615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119742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29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44374</xdr:rowOff>
    </xdr:from>
    <xdr:to>
      <xdr:col>85</xdr:col>
      <xdr:colOff>127000</xdr:colOff>
      <xdr:row>57</xdr:row>
      <xdr:rowOff>47955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17024"/>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145758</xdr:rowOff>
    </xdr:from>
    <xdr:to>
      <xdr:col>81</xdr:col>
      <xdr:colOff>50800</xdr:colOff>
      <xdr:row>57</xdr:row>
      <xdr:rowOff>47955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46958"/>
          <a:ext cx="889000" cy="7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145758</xdr:rowOff>
    </xdr:from>
    <xdr:to>
      <xdr:col>76</xdr:col>
      <xdr:colOff>114300</xdr:colOff>
      <xdr:row>57</xdr:row>
      <xdr:rowOff>57880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46958"/>
          <a:ext cx="889000" cy="8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57880</xdr:rowOff>
    </xdr:from>
    <xdr:to>
      <xdr:col>71</xdr:col>
      <xdr:colOff>177800</xdr:colOff>
      <xdr:row>57</xdr:row>
      <xdr:rowOff>137928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30530"/>
          <a:ext cx="8890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165024</xdr:rowOff>
    </xdr:from>
    <xdr:to>
      <xdr:col>85</xdr:col>
      <xdr:colOff>177800</xdr:colOff>
      <xdr:row>57</xdr:row>
      <xdr:rowOff>95174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143451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168605</xdr:rowOff>
    </xdr:from>
    <xdr:to>
      <xdr:col>81</xdr:col>
      <xdr:colOff>101600</xdr:colOff>
      <xdr:row>57</xdr:row>
      <xdr:rowOff>98755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89882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6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94958</xdr:rowOff>
    </xdr:from>
    <xdr:to>
      <xdr:col>76</xdr:col>
      <xdr:colOff>165100</xdr:colOff>
      <xdr:row>57</xdr:row>
      <xdr:rowOff>25108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9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16235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7080</xdr:rowOff>
    </xdr:from>
    <xdr:to>
      <xdr:col>72</xdr:col>
      <xdr:colOff>38100</xdr:colOff>
      <xdr:row>57</xdr:row>
      <xdr:rowOff>108680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99807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87128</xdr:rowOff>
    </xdr:from>
    <xdr:to>
      <xdr:col>67</xdr:col>
      <xdr:colOff>101600</xdr:colOff>
      <xdr:row>58</xdr:row>
      <xdr:rowOff>17278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8405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42038</xdr:rowOff>
    </xdr:from>
    <xdr:to>
      <xdr:col>85</xdr:col>
      <xdr:colOff>127000</xdr:colOff>
      <xdr:row>79</xdr:row>
      <xdr:rowOff>42290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6588"/>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38736</xdr:rowOff>
    </xdr:from>
    <xdr:to>
      <xdr:col>81</xdr:col>
      <xdr:colOff>50800</xdr:colOff>
      <xdr:row>79</xdr:row>
      <xdr:rowOff>42038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3286"/>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38736</xdr:rowOff>
    </xdr:from>
    <xdr:to>
      <xdr:col>76</xdr:col>
      <xdr:colOff>114300</xdr:colOff>
      <xdr:row>79</xdr:row>
      <xdr:rowOff>41402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83286"/>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113792</xdr:rowOff>
    </xdr:from>
    <xdr:to>
      <xdr:col>71</xdr:col>
      <xdr:colOff>177800</xdr:colOff>
      <xdr:row>79</xdr:row>
      <xdr:rowOff>41402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86892"/>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162940</xdr:rowOff>
    </xdr:from>
    <xdr:to>
      <xdr:col>85</xdr:col>
      <xdr:colOff>177800</xdr:colOff>
      <xdr:row>79</xdr:row>
      <xdr:rowOff>93090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77867</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0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162688</xdr:rowOff>
    </xdr:from>
    <xdr:to>
      <xdr:col>81</xdr:col>
      <xdr:colOff>101600</xdr:colOff>
      <xdr:row>79</xdr:row>
      <xdr:rowOff>92838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83965</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28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159386</xdr:rowOff>
    </xdr:from>
    <xdr:to>
      <xdr:col>76</xdr:col>
      <xdr:colOff>165100</xdr:colOff>
      <xdr:row>79</xdr:row>
      <xdr:rowOff>89536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80663</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2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162052</xdr:rowOff>
    </xdr:from>
    <xdr:to>
      <xdr:col>72</xdr:col>
      <xdr:colOff>38100</xdr:colOff>
      <xdr:row>79</xdr:row>
      <xdr:rowOff>92202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83329</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27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62992</xdr:rowOff>
    </xdr:from>
    <xdr:to>
      <xdr:col>67</xdr:col>
      <xdr:colOff>101600</xdr:colOff>
      <xdr:row>78</xdr:row>
      <xdr:rowOff>164592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155719</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28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82877</xdr:rowOff>
    </xdr:from>
    <xdr:to>
      <xdr:col>85</xdr:col>
      <xdr:colOff>127000</xdr:colOff>
      <xdr:row>91</xdr:row>
      <xdr:rowOff>98225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684827"/>
          <a:ext cx="8382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98225</xdr:rowOff>
    </xdr:from>
    <xdr:to>
      <xdr:col>81</xdr:col>
      <xdr:colOff>50800</xdr:colOff>
      <xdr:row>91</xdr:row>
      <xdr:rowOff>154330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5700175"/>
          <a:ext cx="889000" cy="5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154330</xdr:rowOff>
    </xdr:from>
    <xdr:to>
      <xdr:col>76</xdr:col>
      <xdr:colOff>114300</xdr:colOff>
      <xdr:row>91</xdr:row>
      <xdr:rowOff>156127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5756280"/>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121379</xdr:rowOff>
    </xdr:from>
    <xdr:to>
      <xdr:col>71</xdr:col>
      <xdr:colOff>177800</xdr:colOff>
      <xdr:row>91</xdr:row>
      <xdr:rowOff>156127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723329"/>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32077</xdr:rowOff>
    </xdr:from>
    <xdr:to>
      <xdr:col>85</xdr:col>
      <xdr:colOff>177800</xdr:colOff>
      <xdr:row>91</xdr:row>
      <xdr:rowOff>133677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6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54954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48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47425</xdr:rowOff>
    </xdr:from>
    <xdr:to>
      <xdr:col>81</xdr:col>
      <xdr:colOff>101600</xdr:colOff>
      <xdr:row>91</xdr:row>
      <xdr:rowOff>149025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6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165552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42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103530</xdr:rowOff>
    </xdr:from>
    <xdr:to>
      <xdr:col>76</xdr:col>
      <xdr:colOff>165100</xdr:colOff>
      <xdr:row>92</xdr:row>
      <xdr:rowOff>33680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7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50207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4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105327</xdr:rowOff>
    </xdr:from>
    <xdr:to>
      <xdr:col>72</xdr:col>
      <xdr:colOff>38100</xdr:colOff>
      <xdr:row>92</xdr:row>
      <xdr:rowOff>35477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7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52004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4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70579</xdr:rowOff>
    </xdr:from>
    <xdr:to>
      <xdr:col>67</xdr:col>
      <xdr:colOff>101600</xdr:colOff>
      <xdr:row>92</xdr:row>
      <xdr:rowOff>729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6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17256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4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34620</xdr:rowOff>
    </xdr:from>
    <xdr:to>
      <xdr:col>116</xdr:col>
      <xdr:colOff>63500</xdr:colOff>
      <xdr:row>39</xdr:row>
      <xdr:rowOff>43688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6721170"/>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41287</xdr:rowOff>
    </xdr:from>
    <xdr:to>
      <xdr:col>111</xdr:col>
      <xdr:colOff>177800</xdr:colOff>
      <xdr:row>39</xdr:row>
      <xdr:rowOff>43688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27837"/>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41287</xdr:rowOff>
    </xdr:from>
    <xdr:to>
      <xdr:col>107</xdr:col>
      <xdr:colOff>50800</xdr:colOff>
      <xdr:row>39</xdr:row>
      <xdr:rowOff>44297</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9545300" y="672783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43764</xdr:rowOff>
    </xdr:from>
    <xdr:to>
      <xdr:col>102</xdr:col>
      <xdr:colOff>114300</xdr:colOff>
      <xdr:row>39</xdr:row>
      <xdr:rowOff>44297</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031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155270</xdr:rowOff>
    </xdr:from>
    <xdr:to>
      <xdr:col>116</xdr:col>
      <xdr:colOff>114300</xdr:colOff>
      <xdr:row>39</xdr:row>
      <xdr:rowOff>85420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378565"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2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164338</xdr:rowOff>
    </xdr:from>
    <xdr:to>
      <xdr:col>112</xdr:col>
      <xdr:colOff>38100</xdr:colOff>
      <xdr:row>39</xdr:row>
      <xdr:rowOff>94488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85615</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66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161937</xdr:rowOff>
    </xdr:from>
    <xdr:to>
      <xdr:col>107</xdr:col>
      <xdr:colOff>101600</xdr:colOff>
      <xdr:row>39</xdr:row>
      <xdr:rowOff>92087</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83214</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77333" y="6769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164947</xdr:rowOff>
    </xdr:from>
    <xdr:to>
      <xdr:col>102</xdr:col>
      <xdr:colOff>165100</xdr:colOff>
      <xdr:row>39</xdr:row>
      <xdr:rowOff>95097</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86224</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164414</xdr:rowOff>
    </xdr:from>
    <xdr:to>
      <xdr:col>98</xdr:col>
      <xdr:colOff>38100</xdr:colOff>
      <xdr:row>39</xdr:row>
      <xdr:rowOff>94564</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85691</xdr:rowOff>
    </xdr:from>
    <xdr:ext cx="313932"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99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総務費は減債基金積立金減少や保健所等複合施設整備事業の減少はあるものの、地域振興基金繰替運用解消の返還金等により、令和４年度は類似団体平均を上回った。</a:t>
          </a:r>
        </a:p>
        <a:p>
          <a:r>
            <a:rPr kumimoji="1" lang="ja-JP" altLang="en-US" sz="1300">
              <a:latin typeface="ＭＳ Ｐゴシック" panose="020B0600070205080204" pitchFamily="50" charset="-128"/>
              <a:ea typeface="ＭＳ Ｐゴシック" panose="020B0600070205080204" pitchFamily="50" charset="-128"/>
            </a:rPr>
            <a:t>　民生費は児童相談所建設事業が減少したものの、住民税非課税世帯等臨時特別給付金事業や子育て世帯応援商品券支給事業により、住民一人当たり</a:t>
          </a:r>
          <a:r>
            <a:rPr kumimoji="1" lang="en-US" altLang="ja-JP" sz="1300">
              <a:latin typeface="ＭＳ Ｐゴシック" panose="020B0600070205080204" pitchFamily="50" charset="-128"/>
              <a:ea typeface="ＭＳ Ｐゴシック" panose="020B0600070205080204" pitchFamily="50" charset="-128"/>
            </a:rPr>
            <a:t>200,624</a:t>
          </a:r>
          <a:r>
            <a:rPr kumimoji="1" lang="ja-JP" altLang="en-US" sz="1300">
              <a:latin typeface="ＭＳ Ｐゴシック" panose="020B0600070205080204" pitchFamily="50" charset="-128"/>
              <a:ea typeface="ＭＳ Ｐゴシック" panose="020B0600070205080204" pitchFamily="50" charset="-128"/>
            </a:rPr>
            <a:t>円に増加し類似団体平均を上回った。</a:t>
          </a:r>
        </a:p>
        <a:p>
          <a:r>
            <a:rPr kumimoji="1" lang="ja-JP" altLang="en-US" sz="1300">
              <a:latin typeface="ＭＳ Ｐゴシック" panose="020B0600070205080204" pitchFamily="50" charset="-128"/>
              <a:ea typeface="ＭＳ Ｐゴシック" panose="020B0600070205080204" pitchFamily="50" charset="-128"/>
            </a:rPr>
            <a:t>　衛生費は火葬場建設事業や新型コロナウイルス感染症ワクチン接種経費の減少等により、住民一人当たり</a:t>
          </a:r>
          <a:r>
            <a:rPr kumimoji="1" lang="en-US" altLang="ja-JP" sz="1300">
              <a:latin typeface="ＭＳ Ｐゴシック" panose="020B0600070205080204" pitchFamily="50" charset="-128"/>
              <a:ea typeface="ＭＳ Ｐゴシック" panose="020B0600070205080204" pitchFamily="50" charset="-128"/>
            </a:rPr>
            <a:t>42,890</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円となり、類似団体平均を下回った。</a:t>
          </a:r>
        </a:p>
        <a:p>
          <a:r>
            <a:rPr kumimoji="1" lang="ja-JP" altLang="en-US" sz="1300">
              <a:latin typeface="ＭＳ Ｐゴシック" panose="020B0600070205080204" pitchFamily="50" charset="-128"/>
              <a:ea typeface="ＭＳ Ｐゴシック" panose="020B0600070205080204" pitchFamily="50" charset="-128"/>
            </a:rPr>
            <a:t>　商工費はコロナ関連の飲食店への時短営業協力支援金の皆減等により、住民一人当たり</a:t>
          </a:r>
          <a:r>
            <a:rPr kumimoji="1" lang="en-US" altLang="ja-JP" sz="1300">
              <a:latin typeface="ＭＳ Ｐゴシック" panose="020B0600070205080204" pitchFamily="50" charset="-128"/>
              <a:ea typeface="ＭＳ Ｐゴシック" panose="020B0600070205080204" pitchFamily="50" charset="-128"/>
            </a:rPr>
            <a:t>5,868</a:t>
          </a:r>
          <a:r>
            <a:rPr kumimoji="1" lang="ja-JP" altLang="en-US" sz="1300">
              <a:latin typeface="ＭＳ Ｐゴシック" panose="020B0600070205080204" pitchFamily="50" charset="-128"/>
              <a:ea typeface="ＭＳ Ｐゴシック" panose="020B0600070205080204" pitchFamily="50" charset="-128"/>
            </a:rPr>
            <a:t>円となり、前年度と比べ減少した。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公債費が住民一人当たり</a:t>
          </a:r>
          <a:r>
            <a:rPr kumimoji="1" lang="en-US" altLang="ja-JP" sz="1300">
              <a:latin typeface="ＭＳ Ｐゴシック" panose="020B0600070205080204" pitchFamily="50" charset="-128"/>
              <a:ea typeface="ＭＳ Ｐゴシック" panose="020B0600070205080204" pitchFamily="50" charset="-128"/>
            </a:rPr>
            <a:t>52,490</a:t>
          </a:r>
          <a:r>
            <a:rPr kumimoji="1" lang="ja-JP" altLang="en-US" sz="1300">
              <a:latin typeface="ＭＳ Ｐゴシック" panose="020B0600070205080204" pitchFamily="50" charset="-128"/>
              <a:ea typeface="ＭＳ Ｐゴシック" panose="020B0600070205080204" pitchFamily="50" charset="-128"/>
            </a:rPr>
            <a:t>円となっており、他の目的別コストは類似団体平均と同程度かそれ以下である中、類似団体平均に比べ高止まりしている。これは、過去の保健所等複合施設建設や文化振興施設整備等の大型投資的事業の実施による地方債残高が多いことや、土地開発公社解散のための第三セクター等改革推進債の影響が大きいといえる。公債費の負担は財政運営においても重い負担となっており、今後も普通建設事業の精査による市債発行の適正化を図り、市債残高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実質収支は</a:t>
          </a:r>
          <a:r>
            <a:rPr kumimoji="1" lang="en-US" altLang="ja-JP" sz="1100">
              <a:latin typeface="ＭＳ ゴシック" pitchFamily="49" charset="-128"/>
              <a:ea typeface="ＭＳ ゴシック" pitchFamily="49" charset="-128"/>
            </a:rPr>
            <a:t>3,897</a:t>
          </a:r>
          <a:r>
            <a:rPr kumimoji="1" lang="ja-JP" altLang="en-US" sz="1100">
              <a:latin typeface="ＭＳ ゴシック" pitchFamily="49" charset="-128"/>
              <a:ea typeface="ＭＳ ゴシック" pitchFamily="49" charset="-128"/>
            </a:rPr>
            <a:t>百万円の黒字となったものの、前年度の実質収支より</a:t>
          </a:r>
          <a:r>
            <a:rPr kumimoji="1" lang="en-US" altLang="ja-JP" sz="1100">
              <a:latin typeface="ＭＳ ゴシック" pitchFamily="49" charset="-128"/>
              <a:ea typeface="ＭＳ ゴシック" pitchFamily="49" charset="-128"/>
            </a:rPr>
            <a:t>1,603</a:t>
          </a:r>
          <a:r>
            <a:rPr kumimoji="1" lang="ja-JP" altLang="en-US" sz="1100">
              <a:latin typeface="ＭＳ ゴシック" pitchFamily="49" charset="-128"/>
              <a:ea typeface="ＭＳ ゴシック" pitchFamily="49" charset="-128"/>
            </a:rPr>
            <a:t>百万円減少した。実質単年度収支は、前年度比での実質収支の減少、また地域振興基金繰替運用解消のために、財政調整基金から</a:t>
          </a:r>
          <a:r>
            <a:rPr kumimoji="1" lang="en-US" altLang="ja-JP" sz="1100">
              <a:latin typeface="ＭＳ ゴシック" pitchFamily="49" charset="-128"/>
              <a:ea typeface="ＭＳ ゴシック" pitchFamily="49" charset="-128"/>
            </a:rPr>
            <a:t>40</a:t>
          </a:r>
          <a:r>
            <a:rPr kumimoji="1" lang="ja-JP" altLang="en-US" sz="1100">
              <a:latin typeface="ＭＳ ゴシック" pitchFamily="49" charset="-128"/>
              <a:ea typeface="ＭＳ ゴシック" pitchFamily="49" charset="-128"/>
            </a:rPr>
            <a:t>億円を取崩したことで、一時的ではあるが</a:t>
          </a:r>
          <a:r>
            <a:rPr kumimoji="1" lang="en-US" altLang="ja-JP" sz="1100">
              <a:latin typeface="ＭＳ ゴシック" pitchFamily="49" charset="-128"/>
              <a:ea typeface="ＭＳ ゴシック" pitchFamily="49" charset="-128"/>
            </a:rPr>
            <a:t>5,073</a:t>
          </a:r>
          <a:r>
            <a:rPr kumimoji="1" lang="ja-JP" altLang="en-US" sz="1100">
              <a:latin typeface="ＭＳ ゴシック" pitchFamily="49" charset="-128"/>
              <a:ea typeface="ＭＳ ゴシック" pitchFamily="49" charset="-128"/>
            </a:rPr>
            <a:t>百万円の赤字となった。</a:t>
          </a:r>
        </a:p>
        <a:p>
          <a:r>
            <a:rPr kumimoji="1" lang="ja-JP" altLang="en-US" sz="1100">
              <a:latin typeface="ＭＳ ゴシック" pitchFamily="49" charset="-128"/>
              <a:ea typeface="ＭＳ ゴシック" pitchFamily="49" charset="-128"/>
            </a:rPr>
            <a:t>　財政調整基金については令和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年度の歳計剰余金の積立を行ったが、</a:t>
          </a:r>
          <a:r>
            <a:rPr kumimoji="1" lang="en-US" altLang="ja-JP" sz="1100">
              <a:latin typeface="ＭＳ ゴシック" pitchFamily="49" charset="-128"/>
              <a:ea typeface="ＭＳ ゴシック" pitchFamily="49" charset="-128"/>
            </a:rPr>
            <a:t>40</a:t>
          </a:r>
          <a:r>
            <a:rPr kumimoji="1" lang="ja-JP" altLang="en-US" sz="1100">
              <a:latin typeface="ＭＳ ゴシック" pitchFamily="49" charset="-128"/>
              <a:ea typeface="ＭＳ ゴシック" pitchFamily="49" charset="-128"/>
            </a:rPr>
            <a:t>億円を取崩したことで残高が減少している。</a:t>
          </a:r>
        </a:p>
        <a:p>
          <a:r>
            <a:rPr kumimoji="1" lang="ja-JP" altLang="en-US" sz="1100">
              <a:latin typeface="ＭＳ ゴシック" pitchFamily="49" charset="-128"/>
              <a:ea typeface="ＭＳ ゴシック" pitchFamily="49" charset="-128"/>
            </a:rPr>
            <a:t>　今後も、事業の精査、効率的な執行に努めるとともに、財政健全化に向けた取組を進め、類似団体に比べて低い財政調整基金残高の更なる確保に努める。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令和４年度決算における全ての会計の実質収支については、</a:t>
          </a:r>
          <a:r>
            <a:rPr kumimoji="1" lang="en-US" altLang="ja-JP" sz="1400">
              <a:latin typeface="ＭＳ ゴシック" pitchFamily="49" charset="-128"/>
              <a:ea typeface="ＭＳ ゴシック" pitchFamily="49" charset="-128"/>
            </a:rPr>
            <a:t>14,640</a:t>
          </a:r>
          <a:r>
            <a:rPr kumimoji="1" lang="ja-JP" altLang="en-US" sz="1400">
              <a:latin typeface="ＭＳ ゴシック" pitchFamily="49" charset="-128"/>
              <a:ea typeface="ＭＳ ゴシック" pitchFamily="49" charset="-128"/>
            </a:rPr>
            <a:t>百万円の黒字であった。令和３年度が</a:t>
          </a:r>
          <a:r>
            <a:rPr kumimoji="1" lang="en-US" altLang="ja-JP" sz="1400">
              <a:latin typeface="ＭＳ ゴシック" pitchFamily="49" charset="-128"/>
              <a:ea typeface="ＭＳ ゴシック" pitchFamily="49" charset="-128"/>
            </a:rPr>
            <a:t>15,124</a:t>
          </a:r>
          <a:r>
            <a:rPr kumimoji="1" lang="ja-JP" altLang="en-US" sz="1400">
              <a:latin typeface="ＭＳ ゴシック" pitchFamily="49" charset="-128"/>
              <a:ea typeface="ＭＳ ゴシック" pitchFamily="49" charset="-128"/>
            </a:rPr>
            <a:t>百万円の黒字であったことから、黒字額が</a:t>
          </a:r>
          <a:r>
            <a:rPr kumimoji="1" lang="en-US" altLang="ja-JP" sz="1400">
              <a:latin typeface="ＭＳ ゴシック" pitchFamily="49" charset="-128"/>
              <a:ea typeface="ＭＳ ゴシック" pitchFamily="49" charset="-128"/>
            </a:rPr>
            <a:t>484</a:t>
          </a:r>
          <a:r>
            <a:rPr kumimoji="1" lang="ja-JP" altLang="en-US" sz="1400">
              <a:latin typeface="ＭＳ ゴシック" pitchFamily="49" charset="-128"/>
              <a:ea typeface="ＭＳ ゴシック" pitchFamily="49" charset="-128"/>
            </a:rPr>
            <a:t>百万円減少し、連結実質黒字比率は</a:t>
          </a:r>
          <a:r>
            <a:rPr kumimoji="1" lang="en-US" altLang="ja-JP" sz="1400">
              <a:latin typeface="ＭＳ ゴシック" pitchFamily="49" charset="-128"/>
              <a:ea typeface="ＭＳ ゴシック" pitchFamily="49" charset="-128"/>
            </a:rPr>
            <a:t>18.05</a:t>
          </a:r>
          <a:r>
            <a:rPr kumimoji="1" lang="ja-JP" altLang="en-US" sz="1400">
              <a:latin typeface="ＭＳ ゴシック" pitchFamily="49" charset="-128"/>
              <a:ea typeface="ＭＳ ゴシック" pitchFamily="49" charset="-128"/>
            </a:rPr>
            <a:t>％と、前年度比で</a:t>
          </a:r>
          <a:r>
            <a:rPr kumimoji="1" lang="en-US" altLang="ja-JP" sz="1400">
              <a:latin typeface="ＭＳ ゴシック" pitchFamily="49" charset="-128"/>
              <a:ea typeface="ＭＳ ゴシック" pitchFamily="49" charset="-128"/>
            </a:rPr>
            <a:t>0.32</a:t>
          </a:r>
          <a:r>
            <a:rPr kumimoji="1" lang="ja-JP" altLang="en-US" sz="1400">
              <a:latin typeface="ＭＳ ゴシック" pitchFamily="49" charset="-128"/>
              <a:ea typeface="ＭＳ ゴシック" pitchFamily="49" charset="-128"/>
            </a:rPr>
            <a:t>ポイント悪化した。</a:t>
          </a:r>
        </a:p>
        <a:p>
          <a:r>
            <a:rPr kumimoji="1" lang="ja-JP" altLang="en-US" sz="1400">
              <a:latin typeface="ＭＳ ゴシック" pitchFamily="49" charset="-128"/>
              <a:ea typeface="ＭＳ ゴシック" pitchFamily="49" charset="-128"/>
            </a:rPr>
            <a:t>　実質黒字額が、水道事業会計で</a:t>
          </a:r>
          <a:r>
            <a:rPr kumimoji="1" lang="en-US" altLang="ja-JP" sz="1400">
              <a:latin typeface="ＭＳ ゴシック" pitchFamily="49" charset="-128"/>
              <a:ea typeface="ＭＳ ゴシック" pitchFamily="49" charset="-128"/>
            </a:rPr>
            <a:t>963</a:t>
          </a:r>
          <a:r>
            <a:rPr kumimoji="1" lang="ja-JP" altLang="en-US" sz="1400">
              <a:latin typeface="ＭＳ ゴシック" pitchFamily="49" charset="-128"/>
              <a:ea typeface="ＭＳ ゴシック" pitchFamily="49" charset="-128"/>
            </a:rPr>
            <a:t>百万円増加、下水道事業会計で</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百万円増加したものの、一般会計において</a:t>
          </a:r>
          <a:r>
            <a:rPr kumimoji="1" lang="en-US" altLang="ja-JP" sz="1400">
              <a:latin typeface="ＭＳ ゴシック" pitchFamily="49" charset="-128"/>
              <a:ea typeface="ＭＳ ゴシック" pitchFamily="49" charset="-128"/>
            </a:rPr>
            <a:t>1,603</a:t>
          </a:r>
          <a:r>
            <a:rPr kumimoji="1" lang="ja-JP" altLang="en-US" sz="1400">
              <a:latin typeface="ＭＳ ゴシック" pitchFamily="49" charset="-128"/>
              <a:ea typeface="ＭＳ ゴシック" pitchFamily="49" charset="-128"/>
            </a:rPr>
            <a:t>百万円減少したことが全体の比率悪化の主な要因として挙げられる。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156226595</v>
      </c>
      <c r="BO4" s="449"/>
      <c r="BP4" s="449"/>
      <c r="BQ4" s="449"/>
      <c r="BR4" s="449"/>
      <c r="BS4" s="449"/>
      <c r="BT4" s="449"/>
      <c r="BU4" s="450"/>
      <c r="BV4" s="448">
        <v>158144190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4.8</v>
      </c>
      <c r="CU4" s="589"/>
      <c r="CV4" s="589"/>
      <c r="CW4" s="589"/>
      <c r="CX4" s="589"/>
      <c r="CY4" s="589"/>
      <c r="CZ4" s="589"/>
      <c r="DA4" s="590"/>
      <c r="DB4" s="588">
        <v>6.7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151061622</v>
      </c>
      <c r="BO5" s="420"/>
      <c r="BP5" s="420"/>
      <c r="BQ5" s="420"/>
      <c r="BR5" s="420"/>
      <c r="BS5" s="420"/>
      <c r="BT5" s="420"/>
      <c r="BU5" s="421"/>
      <c r="BV5" s="419">
        <v>151594071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96.9</v>
      </c>
      <c r="CU5" s="417"/>
      <c r="CV5" s="417"/>
      <c r="CW5" s="417"/>
      <c r="CX5" s="417"/>
      <c r="CY5" s="417"/>
      <c r="CZ5" s="417"/>
      <c r="DA5" s="418"/>
      <c r="DB5" s="416">
        <v>91.1</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5164973</v>
      </c>
      <c r="BO6" s="420"/>
      <c r="BP6" s="420"/>
      <c r="BQ6" s="420"/>
      <c r="BR6" s="420"/>
      <c r="BS6" s="420"/>
      <c r="BT6" s="420"/>
      <c r="BU6" s="421"/>
      <c r="BV6" s="419">
        <v>6550119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101</v>
      </c>
      <c r="CU6" s="563"/>
      <c r="CV6" s="563"/>
      <c r="CW6" s="563"/>
      <c r="CX6" s="563"/>
      <c r="CY6" s="563"/>
      <c r="CZ6" s="563"/>
      <c r="DA6" s="564"/>
      <c r="DB6" s="562">
        <v>100</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1268338</v>
      </c>
      <c r="BO7" s="420"/>
      <c r="BP7" s="420"/>
      <c r="BQ7" s="420"/>
      <c r="BR7" s="420"/>
      <c r="BS7" s="420"/>
      <c r="BT7" s="420"/>
      <c r="BU7" s="421"/>
      <c r="BV7" s="419">
        <v>1050123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81083056</v>
      </c>
      <c r="CU7" s="420"/>
      <c r="CV7" s="420"/>
      <c r="CW7" s="420"/>
      <c r="CX7" s="420"/>
      <c r="CY7" s="420"/>
      <c r="CZ7" s="420"/>
      <c r="DA7" s="421"/>
      <c r="DB7" s="419">
        <v>82315330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3896635</v>
      </c>
      <c r="BO8" s="420"/>
      <c r="BP8" s="420"/>
      <c r="BQ8" s="420"/>
      <c r="BR8" s="420"/>
      <c r="BS8" s="420"/>
      <c r="BT8" s="420"/>
      <c r="BU8" s="421"/>
      <c r="BV8" s="419">
        <v>5499996</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0.73</v>
      </c>
      <c r="CU8" s="523"/>
      <c r="CV8" s="523"/>
      <c r="CW8" s="523"/>
      <c r="CX8" s="523"/>
      <c r="CY8" s="523"/>
      <c r="CZ8" s="523"/>
      <c r="DA8" s="524"/>
      <c r="DB8" s="522">
        <v>0.75</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354630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-1603361</v>
      </c>
      <c r="BO9" s="420"/>
      <c r="BP9" s="420"/>
      <c r="BQ9" s="420"/>
      <c r="BR9" s="420"/>
      <c r="BS9" s="420"/>
      <c r="BT9" s="420"/>
      <c r="BU9" s="421"/>
      <c r="BV9" s="419">
        <v>3209200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18.399999999999999</v>
      </c>
      <c r="CU9" s="417"/>
      <c r="CV9" s="417"/>
      <c r="CW9" s="417"/>
      <c r="CX9" s="417"/>
      <c r="CY9" s="417"/>
      <c r="CZ9" s="417"/>
      <c r="DA9" s="418"/>
      <c r="DB9" s="416">
        <v>19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360310</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93</v>
      </c>
      <c r="BO10" s="420"/>
      <c r="BP10" s="420"/>
      <c r="BQ10" s="420"/>
      <c r="BR10" s="420"/>
      <c r="BS10" s="420"/>
      <c r="BT10" s="420"/>
      <c r="BU10" s="421"/>
      <c r="BV10" s="419">
        <v>67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110</v>
      </c>
      <c r="AV11" s="478"/>
      <c r="AW11" s="478"/>
      <c r="AX11" s="478"/>
      <c r="AY11" s="433" t="s">
        <v>127</v>
      </c>
      <c r="AZ11" s="434"/>
      <c r="BA11" s="434"/>
      <c r="BB11" s="434"/>
      <c r="BC11" s="434"/>
      <c r="BD11" s="434"/>
      <c r="BE11" s="434"/>
      <c r="BF11" s="434"/>
      <c r="BG11" s="434"/>
      <c r="BH11" s="434"/>
      <c r="BI11" s="434"/>
      <c r="BJ11" s="434"/>
      <c r="BK11" s="434"/>
      <c r="BL11" s="434"/>
      <c r="BM11" s="435"/>
      <c r="BN11" s="419">
        <v>530724</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351418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4000000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129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347293</v>
      </c>
      <c r="S13" s="507"/>
      <c r="T13" s="507"/>
      <c r="U13" s="507"/>
      <c r="V13" s="508"/>
      <c r="W13" s="509" t="s">
        <v>139</v>
      </c>
      <c r="X13" s="405"/>
      <c r="Y13" s="405"/>
      <c r="Z13" s="405"/>
      <c r="AA13" s="405"/>
      <c r="AB13" s="406"/>
      <c r="AC13" s="372">
        <v>1986</v>
      </c>
      <c r="AD13" s="373"/>
      <c r="AE13" s="373"/>
      <c r="AF13" s="373"/>
      <c r="AG13" s="374"/>
      <c r="AH13" s="372">
        <v>2308</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-5072544</v>
      </c>
      <c r="BO13" s="420"/>
      <c r="BP13" s="420"/>
      <c r="BQ13" s="420"/>
      <c r="BR13" s="420"/>
      <c r="BS13" s="420"/>
      <c r="BT13" s="420"/>
      <c r="BU13" s="421"/>
      <c r="BV13" s="419">
        <v>3209267</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9.5</v>
      </c>
      <c r="CU13" s="417"/>
      <c r="CV13" s="417"/>
      <c r="CW13" s="417"/>
      <c r="CX13" s="417"/>
      <c r="CY13" s="417"/>
      <c r="CZ13" s="417"/>
      <c r="DA13" s="418"/>
      <c r="DB13" s="416">
        <v>9.9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353158</v>
      </c>
      <c r="S14" s="507"/>
      <c r="T14" s="507"/>
      <c r="U14" s="507"/>
      <c r="V14" s="508"/>
      <c r="W14" s="510"/>
      <c r="X14" s="408"/>
      <c r="Y14" s="408"/>
      <c r="Z14" s="408"/>
      <c r="AA14" s="408"/>
      <c r="AB14" s="409"/>
      <c r="AC14" s="499">
        <v>1.3</v>
      </c>
      <c r="AD14" s="500"/>
      <c r="AE14" s="500"/>
      <c r="AF14" s="500"/>
      <c r="AG14" s="501"/>
      <c r="AH14" s="499">
        <v>1.5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90</v>
      </c>
      <c r="CU14" s="517"/>
      <c r="CV14" s="517"/>
      <c r="CW14" s="517"/>
      <c r="CX14" s="517"/>
      <c r="CY14" s="517"/>
      <c r="CZ14" s="517"/>
      <c r="DA14" s="518"/>
      <c r="DB14" s="516">
        <v>103.7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146</v>
      </c>
      <c r="N15" s="504"/>
      <c r="O15" s="504"/>
      <c r="P15" s="504"/>
      <c r="Q15" s="505"/>
      <c r="R15" s="506">
        <v>349433</v>
      </c>
      <c r="S15" s="507"/>
      <c r="T15" s="507"/>
      <c r="U15" s="507"/>
      <c r="V15" s="508"/>
      <c r="W15" s="509" t="s">
        <v>147</v>
      </c>
      <c r="X15" s="405"/>
      <c r="Y15" s="405"/>
      <c r="Z15" s="405"/>
      <c r="AA15" s="405"/>
      <c r="AB15" s="406"/>
      <c r="AC15" s="372">
        <v>25566</v>
      </c>
      <c r="AD15" s="373"/>
      <c r="AE15" s="373"/>
      <c r="AF15" s="373"/>
      <c r="AG15" s="374"/>
      <c r="AH15" s="372">
        <v>27796</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45608099</v>
      </c>
      <c r="BO15" s="449"/>
      <c r="BP15" s="449"/>
      <c r="BQ15" s="449"/>
      <c r="BR15" s="449"/>
      <c r="BS15" s="449"/>
      <c r="BT15" s="449"/>
      <c r="BU15" s="450"/>
      <c r="BV15" s="448">
        <v>44044190</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17.3</v>
      </c>
      <c r="AD16" s="500"/>
      <c r="AE16" s="500"/>
      <c r="AF16" s="500"/>
      <c r="AG16" s="501"/>
      <c r="AH16" s="499">
        <v>18.600000000000001</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64492699</v>
      </c>
      <c r="BO16" s="420"/>
      <c r="BP16" s="420"/>
      <c r="BQ16" s="420"/>
      <c r="BR16" s="420"/>
      <c r="BS16" s="420"/>
      <c r="BT16" s="420"/>
      <c r="BU16" s="421"/>
      <c r="BV16" s="419">
        <v>62065318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120304</v>
      </c>
      <c r="AD17" s="373"/>
      <c r="AE17" s="373"/>
      <c r="AF17" s="373"/>
      <c r="AG17" s="374"/>
      <c r="AH17" s="372">
        <v>119229</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58614692</v>
      </c>
      <c r="BO17" s="420"/>
      <c r="BP17" s="420"/>
      <c r="BQ17" s="420"/>
      <c r="BR17" s="420"/>
      <c r="BS17" s="420"/>
      <c r="BT17" s="420"/>
      <c r="BU17" s="421"/>
      <c r="BV17" s="419">
        <v>56625022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276.94</v>
      </c>
      <c r="M18" s="472"/>
      <c r="N18" s="472"/>
      <c r="O18" s="472"/>
      <c r="P18" s="472"/>
      <c r="Q18" s="472"/>
      <c r="R18" s="473"/>
      <c r="S18" s="473"/>
      <c r="T18" s="473"/>
      <c r="U18" s="473"/>
      <c r="V18" s="474"/>
      <c r="W18" s="490"/>
      <c r="X18" s="491"/>
      <c r="Y18" s="491"/>
      <c r="Z18" s="491"/>
      <c r="AA18" s="491"/>
      <c r="AB18" s="515"/>
      <c r="AC18" s="389">
        <v>81.400000000000006</v>
      </c>
      <c r="AD18" s="390"/>
      <c r="AE18" s="390"/>
      <c r="AF18" s="390"/>
      <c r="AG18" s="475"/>
      <c r="AH18" s="389">
        <v>79.8</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80552650</v>
      </c>
      <c r="BO18" s="420"/>
      <c r="BP18" s="420"/>
      <c r="BQ18" s="420"/>
      <c r="BR18" s="420"/>
      <c r="BS18" s="420"/>
      <c r="BT18" s="420"/>
      <c r="BU18" s="421"/>
      <c r="BV18" s="419">
        <v>78381237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1281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100066750</v>
      </c>
      <c r="BO19" s="420"/>
      <c r="BP19" s="420"/>
      <c r="BQ19" s="420"/>
      <c r="BR19" s="420"/>
      <c r="BS19" s="420"/>
      <c r="BT19" s="420"/>
      <c r="BU19" s="421"/>
      <c r="BV19" s="419">
        <v>95907010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155305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189229838</v>
      </c>
      <c r="BO22" s="449"/>
      <c r="BP22" s="449"/>
      <c r="BQ22" s="449"/>
      <c r="BR22" s="449"/>
      <c r="BS22" s="449"/>
      <c r="BT22" s="449"/>
      <c r="BU22" s="450"/>
      <c r="BV22" s="448">
        <v>199817164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90794914</v>
      </c>
      <c r="BO23" s="420"/>
      <c r="BP23" s="420"/>
      <c r="BQ23" s="420"/>
      <c r="BR23" s="420"/>
      <c r="BS23" s="420"/>
      <c r="BT23" s="420"/>
      <c r="BU23" s="421"/>
      <c r="BV23" s="419">
        <v>94329468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10480</v>
      </c>
      <c r="R24" s="373"/>
      <c r="S24" s="373"/>
      <c r="T24" s="373"/>
      <c r="U24" s="373"/>
      <c r="V24" s="374"/>
      <c r="W24" s="462"/>
      <c r="X24" s="399"/>
      <c r="Y24" s="400"/>
      <c r="Z24" s="375" t="s">
        <v>172</v>
      </c>
      <c r="AA24" s="376"/>
      <c r="AB24" s="376"/>
      <c r="AC24" s="376"/>
      <c r="AD24" s="376"/>
      <c r="AE24" s="376"/>
      <c r="AF24" s="376"/>
      <c r="AG24" s="377"/>
      <c r="AH24" s="372">
        <v>2228</v>
      </c>
      <c r="AI24" s="373"/>
      <c r="AJ24" s="373"/>
      <c r="AK24" s="373"/>
      <c r="AL24" s="374"/>
      <c r="AM24" s="372">
        <v>6868924</v>
      </c>
      <c r="AN24" s="373"/>
      <c r="AO24" s="373"/>
      <c r="AP24" s="373"/>
      <c r="AQ24" s="373"/>
      <c r="AR24" s="374"/>
      <c r="AS24" s="372">
        <v>3083</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122298123</v>
      </c>
      <c r="BO24" s="420"/>
      <c r="BP24" s="420"/>
      <c r="BQ24" s="420"/>
      <c r="BR24" s="420"/>
      <c r="BS24" s="420"/>
      <c r="BT24" s="420"/>
      <c r="BU24" s="421"/>
      <c r="BV24" s="419">
        <v>130323644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2</v>
      </c>
      <c r="M25" s="373"/>
      <c r="N25" s="373"/>
      <c r="O25" s="373"/>
      <c r="P25" s="374"/>
      <c r="Q25" s="372">
        <v>8550</v>
      </c>
      <c r="R25" s="373"/>
      <c r="S25" s="373"/>
      <c r="T25" s="373"/>
      <c r="U25" s="373"/>
      <c r="V25" s="374"/>
      <c r="W25" s="462"/>
      <c r="X25" s="399"/>
      <c r="Y25" s="400"/>
      <c r="Z25" s="375" t="s">
        <v>175</v>
      </c>
      <c r="AA25" s="376"/>
      <c r="AB25" s="376"/>
      <c r="AC25" s="376"/>
      <c r="AD25" s="376"/>
      <c r="AE25" s="376"/>
      <c r="AF25" s="376"/>
      <c r="AG25" s="377"/>
      <c r="AH25" s="372">
        <v>399</v>
      </c>
      <c r="AI25" s="373"/>
      <c r="AJ25" s="373"/>
      <c r="AK25" s="373"/>
      <c r="AL25" s="374"/>
      <c r="AM25" s="372">
        <v>1202187</v>
      </c>
      <c r="AN25" s="373"/>
      <c r="AO25" s="373"/>
      <c r="AP25" s="373"/>
      <c r="AQ25" s="373"/>
      <c r="AR25" s="374"/>
      <c r="AS25" s="372">
        <v>3013</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13909937</v>
      </c>
      <c r="BO25" s="449"/>
      <c r="BP25" s="449"/>
      <c r="BQ25" s="449"/>
      <c r="BR25" s="449"/>
      <c r="BS25" s="449"/>
      <c r="BT25" s="449"/>
      <c r="BU25" s="450"/>
      <c r="BV25" s="448">
        <v>11685905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7330</v>
      </c>
      <c r="R26" s="373"/>
      <c r="S26" s="373"/>
      <c r="T26" s="373"/>
      <c r="U26" s="373"/>
      <c r="V26" s="374"/>
      <c r="W26" s="462"/>
      <c r="X26" s="399"/>
      <c r="Y26" s="400"/>
      <c r="Z26" s="375" t="s">
        <v>178</v>
      </c>
      <c r="AA26" s="430"/>
      <c r="AB26" s="430"/>
      <c r="AC26" s="430"/>
      <c r="AD26" s="430"/>
      <c r="AE26" s="430"/>
      <c r="AF26" s="430"/>
      <c r="AG26" s="431"/>
      <c r="AH26" s="372">
        <v>308</v>
      </c>
      <c r="AI26" s="373"/>
      <c r="AJ26" s="373"/>
      <c r="AK26" s="373"/>
      <c r="AL26" s="374"/>
      <c r="AM26" s="372">
        <v>1014552</v>
      </c>
      <c r="AN26" s="373"/>
      <c r="AO26" s="373"/>
      <c r="AP26" s="373"/>
      <c r="AQ26" s="373"/>
      <c r="AR26" s="374"/>
      <c r="AS26" s="372">
        <v>3294</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180</v>
      </c>
      <c r="BO26" s="420"/>
      <c r="BP26" s="420"/>
      <c r="BQ26" s="420"/>
      <c r="BR26" s="420"/>
      <c r="BS26" s="420"/>
      <c r="BT26" s="420"/>
      <c r="BU26" s="421"/>
      <c r="BV26" s="419" t="s">
        <v>180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7330</v>
      </c>
      <c r="R27" s="373"/>
      <c r="S27" s="373"/>
      <c r="T27" s="373"/>
      <c r="U27" s="373"/>
      <c r="V27" s="374"/>
      <c r="W27" s="462"/>
      <c r="X27" s="399"/>
      <c r="Y27" s="400"/>
      <c r="Z27" s="375" t="s">
        <v>182</v>
      </c>
      <c r="AA27" s="376"/>
      <c r="AB27" s="376"/>
      <c r="AC27" s="376"/>
      <c r="AD27" s="376"/>
      <c r="AE27" s="376"/>
      <c r="AF27" s="376"/>
      <c r="AG27" s="377"/>
      <c r="AH27" s="372">
        <v>172</v>
      </c>
      <c r="AI27" s="373"/>
      <c r="AJ27" s="373"/>
      <c r="AK27" s="373"/>
      <c r="AL27" s="374"/>
      <c r="AM27" s="372">
        <v>561284</v>
      </c>
      <c r="AN27" s="373"/>
      <c r="AO27" s="373"/>
      <c r="AP27" s="373"/>
      <c r="AQ27" s="373"/>
      <c r="AR27" s="374"/>
      <c r="AS27" s="372">
        <v>3263</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180</v>
      </c>
      <c r="BO27" s="454"/>
      <c r="BP27" s="454"/>
      <c r="BQ27" s="454"/>
      <c r="BR27" s="454"/>
      <c r="BS27" s="454"/>
      <c r="BT27" s="454"/>
      <c r="BU27" s="455"/>
      <c r="BV27" s="453" t="s">
        <v>180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6440</v>
      </c>
      <c r="R28" s="373"/>
      <c r="S28" s="373"/>
      <c r="T28" s="373"/>
      <c r="U28" s="373"/>
      <c r="V28" s="374"/>
      <c r="W28" s="462"/>
      <c r="X28" s="399"/>
      <c r="Y28" s="400"/>
      <c r="Z28" s="375" t="s">
        <v>185</v>
      </c>
      <c r="AA28" s="376"/>
      <c r="AB28" s="376"/>
      <c r="AC28" s="376"/>
      <c r="AD28" s="376"/>
      <c r="AE28" s="376"/>
      <c r="AF28" s="376"/>
      <c r="AG28" s="377"/>
      <c r="AH28" s="372">
        <v>30</v>
      </c>
      <c r="AI28" s="373"/>
      <c r="AJ28" s="373"/>
      <c r="AK28" s="373"/>
      <c r="AL28" s="374"/>
      <c r="AM28" s="372">
        <v>81090</v>
      </c>
      <c r="AN28" s="373"/>
      <c r="AO28" s="373"/>
      <c r="AP28" s="373"/>
      <c r="AQ28" s="373"/>
      <c r="AR28" s="374"/>
      <c r="AS28" s="372">
        <v>2703</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2840655</v>
      </c>
      <c r="BO28" s="449"/>
      <c r="BP28" s="449"/>
      <c r="BQ28" s="449"/>
      <c r="BR28" s="449"/>
      <c r="BS28" s="449"/>
      <c r="BT28" s="449"/>
      <c r="BU28" s="450"/>
      <c r="BV28" s="448">
        <v>3640562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37</v>
      </c>
      <c r="M29" s="373"/>
      <c r="N29" s="373"/>
      <c r="O29" s="373"/>
      <c r="P29" s="374"/>
      <c r="Q29" s="372">
        <v>5960</v>
      </c>
      <c r="R29" s="373"/>
      <c r="S29" s="373"/>
      <c r="T29" s="373"/>
      <c r="U29" s="373"/>
      <c r="V29" s="374"/>
      <c r="W29" s="463"/>
      <c r="X29" s="464"/>
      <c r="Y29" s="465"/>
      <c r="Z29" s="375" t="s">
        <v>188</v>
      </c>
      <c r="AA29" s="376"/>
      <c r="AB29" s="376"/>
      <c r="AC29" s="376"/>
      <c r="AD29" s="376"/>
      <c r="AE29" s="376"/>
      <c r="AF29" s="376"/>
      <c r="AG29" s="377"/>
      <c r="AH29" s="372">
        <v>2430</v>
      </c>
      <c r="AI29" s="373"/>
      <c r="AJ29" s="373"/>
      <c r="AK29" s="373"/>
      <c r="AL29" s="374"/>
      <c r="AM29" s="372">
        <v>7511298</v>
      </c>
      <c r="AN29" s="373"/>
      <c r="AO29" s="373"/>
      <c r="AP29" s="373"/>
      <c r="AQ29" s="373"/>
      <c r="AR29" s="374"/>
      <c r="AS29" s="372">
        <v>3091</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1702884</v>
      </c>
      <c r="BO29" s="420"/>
      <c r="BP29" s="420"/>
      <c r="BQ29" s="420"/>
      <c r="BR29" s="420"/>
      <c r="BS29" s="420"/>
      <c r="BT29" s="420"/>
      <c r="BU29" s="421"/>
      <c r="BV29" s="419">
        <v>2233918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98.8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6451821</v>
      </c>
      <c r="BO30" s="454"/>
      <c r="BP30" s="454"/>
      <c r="BQ30" s="454"/>
      <c r="BR30" s="454"/>
      <c r="BS30" s="454"/>
      <c r="BT30" s="454"/>
      <c r="BU30" s="455"/>
      <c r="BV30" s="453">
        <v>6242755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奈良県市町村総合事務組合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奈良市清美公社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住宅新築資金等貸付金特別会計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山辺環境衛生組合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奈良市市街地開発株式会社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土地区画整理事業特別会計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IF('各会計、関係団体の財政状況及び健全化判断比率'!B33="","",'各会計、関係団体の財政状況及び健全化判断比率'!B33)</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奈良県住宅新築資金等貸付金回収管理組合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奈良市生涯学習財団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母子父子寡婦福祉資金貸付金特別会計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奈良県後期高齢者医療広域連合</v>
      </c>
      <c r="BZ37" s="368"/>
      <c r="CA37" s="368"/>
      <c r="CB37" s="368"/>
      <c r="CC37" s="368"/>
      <c r="CD37" s="368"/>
      <c r="CE37" s="368"/>
      <c r="CF37" s="368"/>
      <c r="CG37" s="368"/>
      <c r="CH37" s="368"/>
      <c r="CI37" s="368"/>
      <c r="CJ37" s="368"/>
      <c r="CK37" s="368"/>
      <c r="CL37" s="368"/>
      <c r="CM37" s="368"/>
      <c r="CN37" s="181"/>
      <c r="CO37" s="367">
        <f t="shared" si="3"/>
        <v>18</v>
      </c>
      <c r="CP37" s="367"/>
      <c r="CQ37" s="368" t="str">
        <f>IF('各会計、関係団体の財政状況及び健全化判断比率'!BS10="","",'各会計、関係団体の財政状況及び健全化判断比率'!BS10)</f>
        <v>奈良市総合財団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dTdrVxSPyEFaddw7No2SJc/r/UGgs744ZC6uH+TTVCQp8noDMmhk87baRuEyyDVHG66Rr5xMxE1erEmXLzjmsA==" saltValue="wYoFHgzajE+38X0iGS2Jp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564</v>
      </c>
      <c r="D34" s="1151"/>
      <c r="E34" s="1152"/>
      <c r="F34" s="32">
        <v>7.92</v>
      </c>
      <c r="G34" s="33">
        <v>7.76</v>
      </c>
      <c r="H34" s="33">
        <v>8.0299999999999994</v>
      </c>
      <c r="I34" s="33">
        <v>8.33</v>
      </c>
      <c r="J34" s="34">
        <v>9.64</v>
      </c>
      <c r="K34" s="22"/>
      <c r="L34" s="22"/>
      <c r="M34" s="22"/>
      <c r="N34" s="22"/>
      <c r="O34" s="22"/>
      <c r="P34" s="22"/>
    </row>
    <row r="35" spans="1:16" ht="39" customHeight="1" x14ac:dyDescent="0.15">
      <c r="A35" s="22"/>
      <c r="B35" s="35"/>
      <c r="C35" s="1145" t="s">
        <v>565</v>
      </c>
      <c r="D35" s="1146"/>
      <c r="E35" s="1147"/>
      <c r="F35" s="36">
        <v>1.33</v>
      </c>
      <c r="G35" s="37">
        <v>1.49</v>
      </c>
      <c r="H35" s="37">
        <v>3.6</v>
      </c>
      <c r="I35" s="37">
        <v>6.68</v>
      </c>
      <c r="J35" s="38">
        <v>4.79</v>
      </c>
      <c r="K35" s="22"/>
      <c r="L35" s="22"/>
      <c r="M35" s="22"/>
      <c r="N35" s="22"/>
      <c r="O35" s="22"/>
      <c r="P35" s="22"/>
    </row>
    <row r="36" spans="1:16" ht="39" customHeight="1" x14ac:dyDescent="0.15">
      <c r="A36" s="22"/>
      <c r="B36" s="35"/>
      <c r="C36" s="1145" t="s">
        <v>566</v>
      </c>
      <c r="D36" s="1146"/>
      <c r="E36" s="1147"/>
      <c r="F36" s="36">
        <v>1.59</v>
      </c>
      <c r="G36" s="37">
        <v>1.64</v>
      </c>
      <c r="H36" s="37">
        <v>2.21</v>
      </c>
      <c r="I36" s="37">
        <v>2.1800000000000002</v>
      </c>
      <c r="J36" s="38">
        <v>2.37</v>
      </c>
      <c r="K36" s="22"/>
      <c r="L36" s="22"/>
      <c r="M36" s="22"/>
      <c r="N36" s="22"/>
      <c r="O36" s="22"/>
      <c r="P36" s="22"/>
    </row>
    <row r="37" spans="1:16" ht="39" customHeight="1" x14ac:dyDescent="0.15">
      <c r="A37" s="22"/>
      <c r="B37" s="35"/>
      <c r="C37" s="1145" t="s">
        <v>567</v>
      </c>
      <c r="D37" s="1146"/>
      <c r="E37" s="1147"/>
      <c r="F37" s="36">
        <v>0.97</v>
      </c>
      <c r="G37" s="37">
        <v>1.03</v>
      </c>
      <c r="H37" s="37">
        <v>0.78</v>
      </c>
      <c r="I37" s="37">
        <v>1.04</v>
      </c>
      <c r="J37" s="38">
        <v>1.0900000000000001</v>
      </c>
      <c r="K37" s="22"/>
      <c r="L37" s="22"/>
      <c r="M37" s="22"/>
      <c r="N37" s="22"/>
      <c r="O37" s="22"/>
      <c r="P37" s="22"/>
    </row>
    <row r="38" spans="1:16" ht="39" customHeight="1" x14ac:dyDescent="0.15">
      <c r="A38" s="22"/>
      <c r="B38" s="35"/>
      <c r="C38" s="1145" t="s">
        <v>568</v>
      </c>
      <c r="D38" s="1146"/>
      <c r="E38" s="1147"/>
      <c r="F38" s="36">
        <v>7.0000000000000007E-2</v>
      </c>
      <c r="G38" s="37">
        <v>0.09</v>
      </c>
      <c r="H38" s="37">
        <v>0.42</v>
      </c>
      <c r="I38" s="37">
        <v>7.0000000000000007E-2</v>
      </c>
      <c r="J38" s="38">
        <v>0.06</v>
      </c>
      <c r="K38" s="22"/>
      <c r="L38" s="22"/>
      <c r="M38" s="22"/>
      <c r="N38" s="22"/>
      <c r="O38" s="22"/>
      <c r="P38" s="22"/>
    </row>
    <row r="39" spans="1:16" ht="39" customHeight="1" x14ac:dyDescent="0.15">
      <c r="A39" s="22"/>
      <c r="B39" s="35"/>
      <c r="C39" s="1145" t="s">
        <v>569</v>
      </c>
      <c r="D39" s="1146"/>
      <c r="E39" s="1147"/>
      <c r="F39" s="36">
        <v>0.44</v>
      </c>
      <c r="G39" s="37">
        <v>0.43</v>
      </c>
      <c r="H39" s="37">
        <v>0.04</v>
      </c>
      <c r="I39" s="37">
        <v>0.04</v>
      </c>
      <c r="J39" s="38">
        <v>0.04</v>
      </c>
      <c r="K39" s="22"/>
      <c r="L39" s="22"/>
      <c r="M39" s="22"/>
      <c r="N39" s="22"/>
      <c r="O39" s="22"/>
      <c r="P39" s="22"/>
    </row>
    <row r="40" spans="1:16" ht="39" customHeight="1" x14ac:dyDescent="0.15">
      <c r="A40" s="22"/>
      <c r="B40" s="35"/>
      <c r="C40" s="1145" t="s">
        <v>570</v>
      </c>
      <c r="D40" s="1146"/>
      <c r="E40" s="1147"/>
      <c r="F40" s="36">
        <v>0.03</v>
      </c>
      <c r="G40" s="37">
        <v>0.02</v>
      </c>
      <c r="H40" s="37">
        <v>0.01</v>
      </c>
      <c r="I40" s="37">
        <v>0.02</v>
      </c>
      <c r="J40" s="38">
        <v>0.02</v>
      </c>
      <c r="K40" s="22"/>
      <c r="L40" s="22"/>
      <c r="M40" s="22"/>
      <c r="N40" s="22"/>
      <c r="O40" s="22"/>
      <c r="P40" s="22"/>
    </row>
    <row r="41" spans="1:16" ht="39" customHeight="1" x14ac:dyDescent="0.15">
      <c r="A41" s="22"/>
      <c r="B41" s="35"/>
      <c r="C41" s="1145" t="s">
        <v>571</v>
      </c>
      <c r="D41" s="1146"/>
      <c r="E41" s="1147"/>
      <c r="F41" s="36" t="s">
        <v>572</v>
      </c>
      <c r="G41" s="37" t="s">
        <v>573</v>
      </c>
      <c r="H41" s="37" t="s">
        <v>574</v>
      </c>
      <c r="I41" s="37">
        <v>0</v>
      </c>
      <c r="J41" s="38">
        <v>0.01</v>
      </c>
      <c r="K41" s="22"/>
      <c r="L41" s="22"/>
      <c r="M41" s="22"/>
      <c r="N41" s="22"/>
      <c r="O41" s="22"/>
      <c r="P41" s="22"/>
    </row>
    <row r="42" spans="1:16" ht="39" customHeight="1" x14ac:dyDescent="0.15">
      <c r="A42" s="22"/>
      <c r="B42" s="39"/>
      <c r="C42" s="1145" t="s">
        <v>575</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576</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O1Mivii/kynsAswufVKJ6ybsbzXf92cn8Wgolne/1cdubM10JjeH1aOXpbuwf/hKg9XC7GQiZEDFIvi5G/yKw==" saltValue="C8V9PbjdWi/uL4rE5qpN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18566</v>
      </c>
      <c r="L45" s="60">
        <v>18105</v>
      </c>
      <c r="M45" s="60">
        <v>17972</v>
      </c>
      <c r="N45" s="60">
        <v>18419</v>
      </c>
      <c r="O45" s="61">
        <v>17927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15">
      <c r="A48" s="48"/>
      <c r="B48" s="1178"/>
      <c r="C48" s="1179"/>
      <c r="D48" s="62"/>
      <c r="E48" s="1155" t="s">
        <v>15</v>
      </c>
      <c r="F48" s="1155"/>
      <c r="G48" s="1155"/>
      <c r="H48" s="1155"/>
      <c r="I48" s="1155"/>
      <c r="J48" s="1156"/>
      <c r="K48" s="63">
        <v>2060</v>
      </c>
      <c r="L48" s="64">
        <v>1774</v>
      </c>
      <c r="M48" s="64">
        <v>1367</v>
      </c>
      <c r="N48" s="64">
        <v>1352</v>
      </c>
      <c r="O48" s="65">
        <v>1198</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516</v>
      </c>
      <c r="L49" s="64" t="s">
        <v>516</v>
      </c>
      <c r="M49" s="64" t="s">
        <v>516</v>
      </c>
      <c r="N49" s="64" t="s">
        <v>516</v>
      </c>
      <c r="O49" s="65" t="s">
        <v>516</v>
      </c>
      <c r="P49" s="48"/>
      <c r="Q49" s="48"/>
      <c r="R49" s="48"/>
      <c r="S49" s="48"/>
      <c r="T49" s="48"/>
      <c r="U49" s="48"/>
    </row>
    <row r="50" spans="1:21" ht="30.75" customHeight="1" x14ac:dyDescent="0.15">
      <c r="A50" s="48"/>
      <c r="B50" s="1178"/>
      <c r="C50" s="1179"/>
      <c r="D50" s="62"/>
      <c r="E50" s="1155" t="s">
        <v>17</v>
      </c>
      <c r="F50" s="1155"/>
      <c r="G50" s="1155"/>
      <c r="H50" s="1155"/>
      <c r="I50" s="1155"/>
      <c r="J50" s="1156"/>
      <c r="K50" s="63">
        <v>7</v>
      </c>
      <c r="L50" s="64">
        <v>4</v>
      </c>
      <c r="M50" s="64">
        <v>4</v>
      </c>
      <c r="N50" s="64">
        <v>4</v>
      </c>
      <c r="O50" s="65">
        <v>4</v>
      </c>
      <c r="P50" s="48"/>
      <c r="Q50" s="48"/>
      <c r="R50" s="48"/>
      <c r="S50" s="48"/>
      <c r="T50" s="48"/>
      <c r="U50" s="48"/>
    </row>
    <row r="51" spans="1:21" ht="30.75" customHeight="1" x14ac:dyDescent="0.15">
      <c r="A51" s="48"/>
      <c r="B51" s="1180"/>
      <c r="C51" s="1181"/>
      <c r="D51" s="66"/>
      <c r="E51" s="1155" t="s">
        <v>18</v>
      </c>
      <c r="F51" s="1155"/>
      <c r="G51" s="1155"/>
      <c r="H51" s="1155"/>
      <c r="I51" s="1155"/>
      <c r="J51" s="1156"/>
      <c r="K51" s="63">
        <v>7</v>
      </c>
      <c r="L51" s="64">
        <v>8</v>
      </c>
      <c r="M51" s="64">
        <v>11</v>
      </c>
      <c r="N51" s="64" t="s">
        <v>516</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13246</v>
      </c>
      <c r="L52" s="64">
        <v>12795</v>
      </c>
      <c r="M52" s="64">
        <v>12886</v>
      </c>
      <c r="N52" s="64">
        <v>12587</v>
      </c>
      <c r="O52" s="65">
        <v>12279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7394</v>
      </c>
      <c r="L53" s="69">
        <v>7096</v>
      </c>
      <c r="M53" s="69">
        <v>6468</v>
      </c>
      <c r="N53" s="69">
        <v>7188</v>
      </c>
      <c r="O53" s="70">
        <v>6850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uGGuBdgSoDKMf4aQackc+Du/sRsF/0ZW/qWGD1rcHj4vJNVCKeLiqHk2zPLXk0JRcgj7/QtnndWluPK/bDCg==" saltValue="XGR2LriND93KVeW6JHzEt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96" t="s">
        <v>32</v>
      </c>
      <c r="C41" s="1197"/>
      <c r="D41" s="105"/>
      <c r="E41" s="1198" t="s">
        <v>33</v>
      </c>
      <c r="F41" s="1198"/>
      <c r="G41" s="1198"/>
      <c r="H41" s="1199"/>
      <c r="I41" s="355">
        <v>202489</v>
      </c>
      <c r="J41" s="356">
        <v>198626</v>
      </c>
      <c r="K41" s="356">
        <v>201045</v>
      </c>
      <c r="L41" s="356">
        <v>200230</v>
      </c>
      <c r="M41" s="357">
        <v>189587</v>
      </c>
    </row>
    <row r="42" spans="2:13" ht="27.75" customHeight="1" x14ac:dyDescent="0.15">
      <c r="B42" s="1186"/>
      <c r="C42" s="1187"/>
      <c r="D42" s="106"/>
      <c r="E42" s="1190" t="s">
        <v>34</v>
      </c>
      <c r="F42" s="1190"/>
      <c r="G42" s="1190"/>
      <c r="H42" s="1191"/>
      <c r="I42" s="358">
        <v>17</v>
      </c>
      <c r="J42" s="359">
        <v>14</v>
      </c>
      <c r="K42" s="359">
        <v>11</v>
      </c>
      <c r="L42" s="359">
        <v>8</v>
      </c>
      <c r="M42" s="360">
        <v>5</v>
      </c>
    </row>
    <row r="43" spans="2:13" ht="27.75" customHeight="1" x14ac:dyDescent="0.15">
      <c r="B43" s="1186"/>
      <c r="C43" s="1187"/>
      <c r="D43" s="106"/>
      <c r="E43" s="1190" t="s">
        <v>35</v>
      </c>
      <c r="F43" s="1190"/>
      <c r="G43" s="1190"/>
      <c r="H43" s="1191"/>
      <c r="I43" s="358">
        <v>31342</v>
      </c>
      <c r="J43" s="359">
        <v>28990</v>
      </c>
      <c r="K43" s="359">
        <v>24477</v>
      </c>
      <c r="L43" s="359">
        <v>19728</v>
      </c>
      <c r="M43" s="360">
        <v>16738</v>
      </c>
    </row>
    <row r="44" spans="2:13" ht="27.75" customHeight="1" x14ac:dyDescent="0.15">
      <c r="B44" s="1186"/>
      <c r="C44" s="1187"/>
      <c r="D44" s="106"/>
      <c r="E44" s="1190" t="s">
        <v>36</v>
      </c>
      <c r="F44" s="1190"/>
      <c r="G44" s="1190"/>
      <c r="H44" s="1191"/>
      <c r="I44" s="358" t="s">
        <v>516</v>
      </c>
      <c r="J44" s="359" t="s">
        <v>516</v>
      </c>
      <c r="K44" s="359" t="s">
        <v>516</v>
      </c>
      <c r="L44" s="359" t="s">
        <v>516</v>
      </c>
      <c r="M44" s="360" t="s">
        <v>516</v>
      </c>
    </row>
    <row r="45" spans="2:13" ht="27.75" customHeight="1" x14ac:dyDescent="0.15">
      <c r="B45" s="1186"/>
      <c r="C45" s="1187"/>
      <c r="D45" s="106"/>
      <c r="E45" s="1190" t="s">
        <v>37</v>
      </c>
      <c r="F45" s="1190"/>
      <c r="G45" s="1190"/>
      <c r="H45" s="1191"/>
      <c r="I45" s="358">
        <v>18655</v>
      </c>
      <c r="J45" s="359">
        <v>18053</v>
      </c>
      <c r="K45" s="359">
        <v>17108</v>
      </c>
      <c r="L45" s="359">
        <v>16886</v>
      </c>
      <c r="M45" s="360">
        <v>16207</v>
      </c>
    </row>
    <row r="46" spans="2:13" ht="27.75" customHeight="1" x14ac:dyDescent="0.15">
      <c r="B46" s="1186"/>
      <c r="C46" s="1187"/>
      <c r="D46" s="107"/>
      <c r="E46" s="1190" t="s">
        <v>38</v>
      </c>
      <c r="F46" s="1190"/>
      <c r="G46" s="1190"/>
      <c r="H46" s="1191"/>
      <c r="I46" s="358" t="s">
        <v>516</v>
      </c>
      <c r="J46" s="359" t="s">
        <v>516</v>
      </c>
      <c r="K46" s="359" t="s">
        <v>516</v>
      </c>
      <c r="L46" s="359" t="s">
        <v>516</v>
      </c>
      <c r="M46" s="360" t="s">
        <v>516</v>
      </c>
    </row>
    <row r="47" spans="2:13" ht="27.75" customHeight="1" x14ac:dyDescent="0.15">
      <c r="B47" s="1186"/>
      <c r="C47" s="1187"/>
      <c r="D47" s="108"/>
      <c r="E47" s="1200" t="s">
        <v>39</v>
      </c>
      <c r="F47" s="1201"/>
      <c r="G47" s="1201"/>
      <c r="H47" s="1202"/>
      <c r="I47" s="358" t="s">
        <v>516</v>
      </c>
      <c r="J47" s="359" t="s">
        <v>516</v>
      </c>
      <c r="K47" s="359" t="s">
        <v>516</v>
      </c>
      <c r="L47" s="359" t="s">
        <v>516</v>
      </c>
      <c r="M47" s="360" t="s">
        <v>516</v>
      </c>
    </row>
    <row r="48" spans="2:13" ht="27.75" customHeight="1" x14ac:dyDescent="0.15">
      <c r="B48" s="1186"/>
      <c r="C48" s="1187"/>
      <c r="D48" s="106"/>
      <c r="E48" s="1190" t="s">
        <v>40</v>
      </c>
      <c r="F48" s="1190"/>
      <c r="G48" s="1190"/>
      <c r="H48" s="1191"/>
      <c r="I48" s="358" t="s">
        <v>516</v>
      </c>
      <c r="J48" s="359" t="s">
        <v>516</v>
      </c>
      <c r="K48" s="359" t="s">
        <v>516</v>
      </c>
      <c r="L48" s="359" t="s">
        <v>516</v>
      </c>
      <c r="M48" s="360" t="s">
        <v>516</v>
      </c>
    </row>
    <row r="49" spans="2:13" ht="27.75" customHeight="1" x14ac:dyDescent="0.15">
      <c r="B49" s="1188"/>
      <c r="C49" s="1189"/>
      <c r="D49" s="106"/>
      <c r="E49" s="1190" t="s">
        <v>41</v>
      </c>
      <c r="F49" s="1190"/>
      <c r="G49" s="1190"/>
      <c r="H49" s="1191"/>
      <c r="I49" s="358" t="s">
        <v>516</v>
      </c>
      <c r="J49" s="359" t="s">
        <v>516</v>
      </c>
      <c r="K49" s="359" t="s">
        <v>516</v>
      </c>
      <c r="L49" s="359" t="s">
        <v>516</v>
      </c>
      <c r="M49" s="360" t="s">
        <v>516</v>
      </c>
    </row>
    <row r="50" spans="2:13" ht="27.75" customHeight="1" x14ac:dyDescent="0.15">
      <c r="B50" s="1184" t="s">
        <v>42</v>
      </c>
      <c r="C50" s="1185"/>
      <c r="D50" s="109"/>
      <c r="E50" s="1190" t="s">
        <v>43</v>
      </c>
      <c r="F50" s="1190"/>
      <c r="G50" s="1190"/>
      <c r="H50" s="1191"/>
      <c r="I50" s="358">
        <v>4790</v>
      </c>
      <c r="J50" s="359">
        <v>5466</v>
      </c>
      <c r="K50" s="359">
        <v>7115</v>
      </c>
      <c r="L50" s="359">
        <v>11118</v>
      </c>
      <c r="M50" s="360">
        <v>10396</v>
      </c>
    </row>
    <row r="51" spans="2:13" ht="27.75" customHeight="1" x14ac:dyDescent="0.15">
      <c r="B51" s="1186"/>
      <c r="C51" s="1187"/>
      <c r="D51" s="106"/>
      <c r="E51" s="1190" t="s">
        <v>44</v>
      </c>
      <c r="F51" s="1190"/>
      <c r="G51" s="1190"/>
      <c r="H51" s="1191"/>
      <c r="I51" s="358">
        <v>27516</v>
      </c>
      <c r="J51" s="359">
        <v>28418</v>
      </c>
      <c r="K51" s="359">
        <v>30679</v>
      </c>
      <c r="L51" s="359">
        <v>28472</v>
      </c>
      <c r="M51" s="360">
        <v>28183</v>
      </c>
    </row>
    <row r="52" spans="2:13" ht="27.75" customHeight="1" x14ac:dyDescent="0.15">
      <c r="B52" s="1188"/>
      <c r="C52" s="1189"/>
      <c r="D52" s="106"/>
      <c r="E52" s="1190" t="s">
        <v>45</v>
      </c>
      <c r="F52" s="1190"/>
      <c r="G52" s="1190"/>
      <c r="H52" s="1191"/>
      <c r="I52" s="358">
        <v>118836</v>
      </c>
      <c r="J52" s="359">
        <v>119957</v>
      </c>
      <c r="K52" s="359">
        <v>122211</v>
      </c>
      <c r="L52" s="359">
        <v>121577</v>
      </c>
      <c r="M52" s="360">
        <v>119199</v>
      </c>
    </row>
    <row r="53" spans="2:13" ht="27.75" customHeight="1" thickBot="1" x14ac:dyDescent="0.2">
      <c r="B53" s="1192" t="s">
        <v>46</v>
      </c>
      <c r="C53" s="1193"/>
      <c r="D53" s="110"/>
      <c r="E53" s="1194" t="s">
        <v>47</v>
      </c>
      <c r="F53" s="1194"/>
      <c r="G53" s="1194"/>
      <c r="H53" s="1195"/>
      <c r="I53" s="361">
        <v>101361</v>
      </c>
      <c r="J53" s="362">
        <v>91841</v>
      </c>
      <c r="K53" s="362">
        <v>82636</v>
      </c>
      <c r="L53" s="362">
        <v>75687</v>
      </c>
      <c r="M53" s="363">
        <v>64758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bIZB9lxo3DQTP16T/w5ft2PferXNf8QAUNtbYPcyS0VQcBR5zxqDTQys4E/9XzjrYGN951KFVNZrkOywFGRNA==" saltValue="kXxdsK0oCsVqN21mvFBY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2240</v>
      </c>
      <c r="G55" s="122">
        <v>3641</v>
      </c>
      <c r="H55" s="123">
        <v>2841</v>
      </c>
    </row>
    <row r="56" spans="2:8" ht="52.5" customHeight="1" x14ac:dyDescent="0.15">
      <c r="B56" s="124"/>
      <c r="C56" s="1213" t="s">
        <v>51</v>
      </c>
      <c r="D56" s="1213"/>
      <c r="E56" s="1214"/>
      <c r="F56" s="125">
        <v>125</v>
      </c>
      <c r="G56" s="125">
        <v>2234</v>
      </c>
      <c r="H56" s="126">
        <v>1703</v>
      </c>
    </row>
    <row r="57" spans="2:8" ht="53.25" customHeight="1" x14ac:dyDescent="0.15">
      <c r="B57" s="124"/>
      <c r="C57" s="1215" t="s">
        <v>52</v>
      </c>
      <c r="D57" s="1215"/>
      <c r="E57" s="1216"/>
      <c r="F57" s="127">
        <v>6299</v>
      </c>
      <c r="G57" s="127">
        <v>6243</v>
      </c>
      <c r="H57" s="128">
        <v>6452</v>
      </c>
    </row>
    <row r="58" spans="2:8" ht="45.75" customHeight="1" x14ac:dyDescent="0.15">
      <c r="B58" s="129"/>
      <c r="C58" s="1203" t="s">
        <v>592</v>
      </c>
      <c r="D58" s="1204"/>
      <c r="E58" s="1205"/>
      <c r="F58" s="130">
        <v>4000</v>
      </c>
      <c r="G58" s="130">
        <v>4000</v>
      </c>
      <c r="H58" s="131">
        <v>4000</v>
      </c>
    </row>
    <row r="59" spans="2:8" ht="45.75" customHeight="1" x14ac:dyDescent="0.15">
      <c r="B59" s="129"/>
      <c r="C59" s="1203" t="s">
        <v>593</v>
      </c>
      <c r="D59" s="1204"/>
      <c r="E59" s="1205"/>
      <c r="F59" s="130">
        <v>1827</v>
      </c>
      <c r="G59" s="130">
        <v>1815</v>
      </c>
      <c r="H59" s="131">
        <v>1873</v>
      </c>
    </row>
    <row r="60" spans="2:8" ht="45.75" customHeight="1" x14ac:dyDescent="0.15">
      <c r="B60" s="129"/>
      <c r="C60" s="1203" t="s">
        <v>594</v>
      </c>
      <c r="D60" s="1204"/>
      <c r="E60" s="1205"/>
      <c r="F60" s="130">
        <v>209</v>
      </c>
      <c r="G60" s="130">
        <v>231</v>
      </c>
      <c r="H60" s="131">
        <v>333</v>
      </c>
    </row>
    <row r="61" spans="2:8" ht="45.75" customHeight="1" x14ac:dyDescent="0.15">
      <c r="B61" s="129"/>
      <c r="C61" s="1203" t="s">
        <v>595</v>
      </c>
      <c r="D61" s="1204"/>
      <c r="E61" s="1205"/>
      <c r="F61" s="130">
        <v>72</v>
      </c>
      <c r="G61" s="130">
        <v>71</v>
      </c>
      <c r="H61" s="131">
        <v>84</v>
      </c>
    </row>
    <row r="62" spans="2:8" ht="45.75" customHeight="1" thickBot="1" x14ac:dyDescent="0.2">
      <c r="B62" s="132"/>
      <c r="C62" s="1206" t="s">
        <v>596</v>
      </c>
      <c r="D62" s="1207"/>
      <c r="E62" s="1208"/>
      <c r="F62" s="133">
        <v>97</v>
      </c>
      <c r="G62" s="133">
        <v>47</v>
      </c>
      <c r="H62" s="134">
        <v>53</v>
      </c>
    </row>
    <row r="63" spans="2:8" ht="52.5" customHeight="1" thickBot="1" x14ac:dyDescent="0.2">
      <c r="B63" s="135"/>
      <c r="C63" s="1209" t="s">
        <v>53</v>
      </c>
      <c r="D63" s="1209"/>
      <c r="E63" s="1210"/>
      <c r="F63" s="136">
        <v>8665</v>
      </c>
      <c r="G63" s="136">
        <v>12117</v>
      </c>
      <c r="H63" s="137">
        <v>10995</v>
      </c>
    </row>
    <row r="64" spans="2:8" x14ac:dyDescent="0.15"/>
  </sheetData>
  <sheetProtection algorithmName="SHA-512" hashValue="dV3I02wKoWDSJipKyq21Llylqu2NpJm087a6WlikoVNwUDafkJLyogqW3SkhrWNkJBRhfE1UVlxeG42cDPUfPA==" saltValue="updX3zmSxt2SdJZpeTrS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27854</v>
      </c>
      <c r="E3" s="156"/>
      <c r="F3" s="157">
        <v>46457</v>
      </c>
      <c r="G3" s="158"/>
      <c r="H3" s="159"/>
    </row>
    <row r="4" spans="1:8" x14ac:dyDescent="0.15">
      <c r="A4" s="160"/>
      <c r="B4" s="161"/>
      <c r="C4" s="162"/>
      <c r="D4" s="163">
        <v>13353</v>
      </c>
      <c r="E4" s="164"/>
      <c r="F4" s="165">
        <v>24020</v>
      </c>
      <c r="G4" s="166"/>
      <c r="H4" s="167"/>
    </row>
    <row r="5" spans="1:8" x14ac:dyDescent="0.15">
      <c r="A5" s="148" t="s">
        <v>549</v>
      </c>
      <c r="B5" s="153"/>
      <c r="C5" s="154"/>
      <c r="D5" s="155">
        <v>33705</v>
      </c>
      <c r="E5" s="156"/>
      <c r="F5" s="157">
        <v>51849</v>
      </c>
      <c r="G5" s="158"/>
      <c r="H5" s="159"/>
    </row>
    <row r="6" spans="1:8" x14ac:dyDescent="0.15">
      <c r="A6" s="160"/>
      <c r="B6" s="161"/>
      <c r="C6" s="162"/>
      <c r="D6" s="163">
        <v>14561</v>
      </c>
      <c r="E6" s="164"/>
      <c r="F6" s="165">
        <v>26326</v>
      </c>
      <c r="G6" s="166"/>
      <c r="H6" s="167"/>
    </row>
    <row r="7" spans="1:8" x14ac:dyDescent="0.15">
      <c r="A7" s="148" t="s">
        <v>550</v>
      </c>
      <c r="B7" s="153"/>
      <c r="C7" s="154"/>
      <c r="D7" s="155">
        <v>60930</v>
      </c>
      <c r="E7" s="156"/>
      <c r="F7" s="157">
        <v>52191</v>
      </c>
      <c r="G7" s="158"/>
      <c r="H7" s="159"/>
    </row>
    <row r="8" spans="1:8" x14ac:dyDescent="0.15">
      <c r="A8" s="160"/>
      <c r="B8" s="161"/>
      <c r="C8" s="162"/>
      <c r="D8" s="163">
        <v>28327</v>
      </c>
      <c r="E8" s="164"/>
      <c r="F8" s="165">
        <v>26807</v>
      </c>
      <c r="G8" s="166"/>
      <c r="H8" s="167"/>
    </row>
    <row r="9" spans="1:8" x14ac:dyDescent="0.15">
      <c r="A9" s="148" t="s">
        <v>551</v>
      </c>
      <c r="B9" s="153"/>
      <c r="C9" s="154"/>
      <c r="D9" s="155">
        <v>43059</v>
      </c>
      <c r="E9" s="156"/>
      <c r="F9" s="157">
        <v>48105</v>
      </c>
      <c r="G9" s="158"/>
      <c r="H9" s="159"/>
    </row>
    <row r="10" spans="1:8" x14ac:dyDescent="0.15">
      <c r="A10" s="160"/>
      <c r="B10" s="161"/>
      <c r="C10" s="162"/>
      <c r="D10" s="163">
        <v>25931</v>
      </c>
      <c r="E10" s="164"/>
      <c r="F10" s="165">
        <v>24072</v>
      </c>
      <c r="G10" s="166"/>
      <c r="H10" s="167"/>
    </row>
    <row r="11" spans="1:8" x14ac:dyDescent="0.15">
      <c r="A11" s="148" t="s">
        <v>552</v>
      </c>
      <c r="B11" s="153"/>
      <c r="C11" s="154"/>
      <c r="D11" s="155">
        <v>26414</v>
      </c>
      <c r="E11" s="156"/>
      <c r="F11" s="157">
        <v>47446</v>
      </c>
      <c r="G11" s="158"/>
      <c r="H11" s="159"/>
    </row>
    <row r="12" spans="1:8" x14ac:dyDescent="0.15">
      <c r="A12" s="160"/>
      <c r="B12" s="161"/>
      <c r="C12" s="168"/>
      <c r="D12" s="163">
        <v>12584</v>
      </c>
      <c r="E12" s="164"/>
      <c r="F12" s="165">
        <v>24371</v>
      </c>
      <c r="G12" s="166"/>
      <c r="H12" s="167"/>
    </row>
    <row r="13" spans="1:8" x14ac:dyDescent="0.15">
      <c r="A13" s="148"/>
      <c r="B13" s="153"/>
      <c r="C13" s="169"/>
      <c r="D13" s="170">
        <v>38392</v>
      </c>
      <c r="E13" s="171"/>
      <c r="F13" s="172">
        <v>49210</v>
      </c>
      <c r="G13" s="173"/>
      <c r="H13" s="159"/>
    </row>
    <row r="14" spans="1:8" x14ac:dyDescent="0.15">
      <c r="A14" s="160"/>
      <c r="B14" s="161"/>
      <c r="C14" s="162"/>
      <c r="D14" s="163">
        <v>18951</v>
      </c>
      <c r="E14" s="164"/>
      <c r="F14" s="165">
        <v>25119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0.61</v>
      </c>
      <c r="C19" s="174">
        <f>ROUND(VALUE(SUBSTITUTE(実質収支比率等に係る経年分析!G$48,"▲","-")),2)</f>
        <v>0.78</v>
      </c>
      <c r="D19" s="174">
        <f>ROUND(VALUE(SUBSTITUTE(実質収支比率等に係る経年分析!H$48,"▲","-")),2)</f>
        <v>2.92</v>
      </c>
      <c r="E19" s="174">
        <f>ROUND(VALUE(SUBSTITUTE(実質収支比率等に係る経年分析!I$48,"▲","-")),2)</f>
        <v>6.68</v>
      </c>
      <c r="F19" s="174">
        <f>ROUND(VALUE(SUBSTITUTE(実質収支比率等に係る経年分析!J$48,"▲","-")),2)</f>
        <v>4.8099999999999996</v>
      </c>
    </row>
    <row r="20" spans="1:11" x14ac:dyDescent="0.15">
      <c r="A20" s="174" t="s">
        <v>57</v>
      </c>
      <c r="B20" s="174">
        <f>ROUND(VALUE(SUBSTITUTE(実質収支比率等に係る経年分析!F$47,"▲","-")),2)</f>
        <v>1.56</v>
      </c>
      <c r="C20" s="174">
        <f>ROUND(VALUE(SUBSTITUTE(実質収支比率等に係る経年分析!G$47,"▲","-")),2)</f>
        <v>1.88</v>
      </c>
      <c r="D20" s="174">
        <f>ROUND(VALUE(SUBSTITUTE(実質収支比率等に係る経年分析!H$47,"▲","-")),2)</f>
        <v>2.86</v>
      </c>
      <c r="E20" s="174">
        <f>ROUND(VALUE(SUBSTITUTE(実質収支比率等に係る経年分析!I$47,"▲","-")),2)</f>
        <v>4.42</v>
      </c>
      <c r="F20" s="174">
        <f>ROUND(VALUE(SUBSTITUTE(実質収支比率等に係る経年分析!J$47,"▲","-")),2)</f>
        <v>3.5</v>
      </c>
    </row>
    <row r="21" spans="1:11" x14ac:dyDescent="0.15">
      <c r="A21" s="174" t="s">
        <v>58</v>
      </c>
      <c r="B21" s="174">
        <f>IF(ISNUMBER(VALUE(SUBSTITUTE(実質収支比率等に係る経年分析!F$49,"▲","-"))),ROUND(VALUE(SUBSTITUTE(実質収支比率等に係る経年分析!F$49,"▲","-")),2),NA())</f>
        <v>-0.79</v>
      </c>
      <c r="C21" s="174">
        <f>IF(ISNUMBER(VALUE(SUBSTITUTE(実質収支比率等に係る経年分析!G$49,"▲","-"))),ROUND(VALUE(SUBSTITUTE(実質収支比率等に係る経年分析!G$49,"▲","-")),2),NA())</f>
        <v>0.17</v>
      </c>
      <c r="D21" s="174">
        <f>IF(ISNUMBER(VALUE(SUBSTITUTE(実質収支比率等に係る経年分析!H$49,"▲","-"))),ROUND(VALUE(SUBSTITUTE(実質収支比率等に係る経年分析!H$49,"▲","-")),2),NA())</f>
        <v>2.69</v>
      </c>
      <c r="E21" s="174">
        <f>IF(ISNUMBER(VALUE(SUBSTITUTE(実質収支比率等に係る経年分析!I$49,"▲","-"))),ROUND(VALUE(SUBSTITUTE(実質収支比率等に係る経年分析!I$49,"▲","-")),2),NA())</f>
        <v>3.9</v>
      </c>
      <c r="F21" s="174">
        <f>IF(ISNUMBER(VALUE(SUBSTITUTE(実質収支比率等に係る経年分析!J$49,"▲","-"))),ROUND(VALUE(SUBSTITUTE(実質収支比率等に係る経年分析!J$49,"▲","-")),2),NA())</f>
        <v>-6.26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住宅新築資金等貸付金特別会計</v>
      </c>
      <c r="B29" s="175">
        <f>IF(ROUND(VALUE(SUBSTITUTE(連結実質赤字比率に係る赤字・黒字の構成分析!F$41,"▲", "-")), 2) &lt; 0, ABS(ROUND(VALUE(SUBSTITUTE(連結実質赤字比率に係る赤字・黒字の構成分析!F$41,"▲", "-")), 2)), NA())</f>
        <v>0.72</v>
      </c>
      <c r="C29" s="175" t="e">
        <f>IF(ROUND(VALUE(SUBSTITUTE(連結実質赤字比率に係る赤字・黒字の構成分析!F$41,"▲", "-")), 2) &gt;= 0, ABS(ROUND(VALUE(SUBSTITUTE(連結実質赤字比率に係る赤字・黒字の構成分析!F$41,"▲", "-")), 2)), NA())</f>
        <v>#N/A</v>
      </c>
      <c r="D29" s="175">
        <f>IF(ROUND(VALUE(SUBSTITUTE(連結実質赤字比率に係る赤字・黒字の構成分析!G$41,"▲", "-")), 2) &lt; 0, ABS(ROUND(VALUE(SUBSTITUTE(連結実質赤字比率に係る赤字・黒字の構成分析!G$41,"▲", "-")), 2)), NA())</f>
        <v>0.71</v>
      </c>
      <c r="E29" s="175" t="e">
        <f>IF(ROUND(VALUE(SUBSTITUTE(連結実質赤字比率に係る赤字・黒字の構成分析!G$41,"▲", "-")), 2) &gt;= 0, ABS(ROUND(VALUE(SUBSTITUTE(連結実質赤字比率に係る赤字・黒字の構成分析!G$41,"▲", "-")), 2)), NA())</f>
        <v>#N/A</v>
      </c>
      <c r="F29" s="175">
        <f>IF(ROUND(VALUE(SUBSTITUTE(連結実質赤字比率に係る赤字・黒字の構成分析!H$41,"▲", "-")), 2) &lt; 0, ABS(ROUND(VALUE(SUBSTITUTE(連結実質赤字比率に係る赤字・黒字の構成分析!H$41,"▲", "-")), 2)), NA())</f>
        <v>0.68</v>
      </c>
      <c r="G29" s="175" t="e">
        <f>IF(ROUND(VALUE(SUBSTITUTE(連結実質赤字比率に係る赤字・黒字の構成分析!H$41,"▲", "-")), 2) &gt;= 0, ABS(ROUND(VALUE(SUBSTITUTE(連結実質赤字比率に係る赤字・黒字の構成分析!H$41,"▲", "-")), 2)), NA())</f>
        <v>#N/A</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病院事業会計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1.0900000000000001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2.1800000000000002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6.68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4.79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7.92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8.0299999999999994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8.33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9.64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13246</v>
      </c>
      <c r="E42" s="176"/>
      <c r="F42" s="176"/>
      <c r="G42" s="176">
        <f>'実質公債費比率（分子）の構造'!L$52</f>
        <v>12795</v>
      </c>
      <c r="H42" s="176"/>
      <c r="I42" s="176"/>
      <c r="J42" s="176">
        <f>'実質公債費比率（分子）の構造'!M$52</f>
        <v>12886</v>
      </c>
      <c r="K42" s="176"/>
      <c r="L42" s="176"/>
      <c r="M42" s="176">
        <f>'実質公債費比率（分子）の構造'!N$52</f>
        <v>12587</v>
      </c>
      <c r="N42" s="176"/>
      <c r="O42" s="176"/>
      <c r="P42" s="176">
        <f>'実質公債費比率（分子）の構造'!O$52</f>
        <v>12279</v>
      </c>
    </row>
    <row r="43" spans="1:16" x14ac:dyDescent="0.15">
      <c r="A43" s="176" t="s">
        <v>66</v>
      </c>
      <c r="B43" s="176">
        <f>'実質公債費比率（分子）の構造'!K$51</f>
        <v>7</v>
      </c>
      <c r="C43" s="176"/>
      <c r="D43" s="176"/>
      <c r="E43" s="176">
        <f>'実質公債費比率（分子）の構造'!L$51</f>
        <v>8</v>
      </c>
      <c r="F43" s="176"/>
      <c r="G43" s="176"/>
      <c r="H43" s="176">
        <f>'実質公債費比率（分子）の構造'!M$51</f>
        <v>11</v>
      </c>
      <c r="I43" s="176"/>
      <c r="J43" s="176"/>
      <c r="K43" s="176" t="str">
        <f>'実質公債費比率（分子）の構造'!N$51</f>
        <v>-</v>
      </c>
      <c r="L43" s="176"/>
      <c r="M43" s="176"/>
      <c r="N43" s="176">
        <f>'実質公債費比率（分子）の構造'!O$51</f>
        <v>0</v>
      </c>
      <c r="O43" s="176"/>
      <c r="P43" s="176"/>
    </row>
    <row r="44" spans="1:16" x14ac:dyDescent="0.15">
      <c r="A44" s="176" t="s">
        <v>67</v>
      </c>
      <c r="B44" s="176">
        <f>'実質公債費比率（分子）の構造'!K$50</f>
        <v>7</v>
      </c>
      <c r="C44" s="176"/>
      <c r="D44" s="176"/>
      <c r="E44" s="176">
        <f>'実質公債費比率（分子）の構造'!L$50</f>
        <v>4</v>
      </c>
      <c r="F44" s="176"/>
      <c r="G44" s="176"/>
      <c r="H44" s="176">
        <f>'実質公債費比率（分子）の構造'!M$50</f>
        <v>4</v>
      </c>
      <c r="I44" s="176"/>
      <c r="J44" s="176"/>
      <c r="K44" s="176">
        <f>'実質公債費比率（分子）の構造'!N$50</f>
        <v>4</v>
      </c>
      <c r="L44" s="176"/>
      <c r="M44" s="176"/>
      <c r="N44" s="176">
        <f>'実質公債費比率（分子）の構造'!O$50</f>
        <v>4</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2060</v>
      </c>
      <c r="C46" s="176"/>
      <c r="D46" s="176"/>
      <c r="E46" s="176">
        <f>'実質公債費比率（分子）の構造'!L$48</f>
        <v>1774</v>
      </c>
      <c r="F46" s="176"/>
      <c r="G46" s="176"/>
      <c r="H46" s="176">
        <f>'実質公債費比率（分子）の構造'!M$48</f>
        <v>1367</v>
      </c>
      <c r="I46" s="176"/>
      <c r="J46" s="176"/>
      <c r="K46" s="176">
        <f>'実質公債費比率（分子）の構造'!N$48</f>
        <v>1352</v>
      </c>
      <c r="L46" s="176"/>
      <c r="M46" s="176"/>
      <c r="N46" s="176">
        <f>'実質公債費比率（分子）の構造'!O$48</f>
        <v>1198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18566</v>
      </c>
      <c r="C49" s="176"/>
      <c r="D49" s="176"/>
      <c r="E49" s="176">
        <f>'実質公債費比率（分子）の構造'!L$45</f>
        <v>18105</v>
      </c>
      <c r="F49" s="176"/>
      <c r="G49" s="176"/>
      <c r="H49" s="176">
        <f>'実質公債費比率（分子）の構造'!M$45</f>
        <v>17972</v>
      </c>
      <c r="I49" s="176"/>
      <c r="J49" s="176"/>
      <c r="K49" s="176">
        <f>'実質公債費比率（分子）の構造'!N$45</f>
        <v>18419</v>
      </c>
      <c r="L49" s="176"/>
      <c r="M49" s="176"/>
      <c r="N49" s="176">
        <f>'実質公債費比率（分子）の構造'!O$45</f>
        <v>17927</v>
      </c>
      <c r="O49" s="176"/>
      <c r="P49" s="176"/>
    </row>
    <row r="50" spans="1:16" x14ac:dyDescent="0.15">
      <c r="A50" s="176" t="s">
        <v>73</v>
      </c>
      <c r="B50" s="176" t="e">
        <f>NA()</f>
        <v>#N/A</v>
      </c>
      <c r="C50" s="176">
        <f>IF(ISNUMBER('実質公債費比率（分子）の構造'!K$53),'実質公債費比率（分子）の構造'!K$53,NA())</f>
        <v>7394</v>
      </c>
      <c r="D50" s="176" t="e">
        <f>NA()</f>
        <v>#N/A</v>
      </c>
      <c r="E50" s="176" t="e">
        <f>NA()</f>
        <v>#N/A</v>
      </c>
      <c r="F50" s="176">
        <f>IF(ISNUMBER('実質公債費比率（分子）の構造'!L$53),'実質公債費比率（分子）の構造'!L$53,NA())</f>
        <v>7096</v>
      </c>
      <c r="G50" s="176" t="e">
        <f>NA()</f>
        <v>#N/A</v>
      </c>
      <c r="H50" s="176" t="e">
        <f>NA()</f>
        <v>#N/A</v>
      </c>
      <c r="I50" s="176">
        <f>IF(ISNUMBER('実質公債費比率（分子）の構造'!M$53),'実質公債費比率（分子）の構造'!M$53,NA())</f>
        <v>6468</v>
      </c>
      <c r="J50" s="176" t="e">
        <f>NA()</f>
        <v>#N/A</v>
      </c>
      <c r="K50" s="176" t="e">
        <f>NA()</f>
        <v>#N/A</v>
      </c>
      <c r="L50" s="176">
        <f>IF(ISNUMBER('実質公債費比率（分子）の構造'!N$53),'実質公債費比率（分子）の構造'!N$53,NA())</f>
        <v>7188</v>
      </c>
      <c r="M50" s="176" t="e">
        <f>NA()</f>
        <v>#N/A</v>
      </c>
      <c r="N50" s="176" t="e">
        <f>NA()</f>
        <v>#N/A</v>
      </c>
      <c r="O50" s="176">
        <f>IF(ISNUMBER('実質公債費比率（分子）の構造'!O$53),'実質公債費比率（分子）の構造'!O$53,NA())</f>
        <v>6850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118836</v>
      </c>
      <c r="E56" s="175"/>
      <c r="F56" s="175"/>
      <c r="G56" s="175">
        <f>'将来負担比率（分子）の構造'!J$52</f>
        <v>119957</v>
      </c>
      <c r="H56" s="175"/>
      <c r="I56" s="175"/>
      <c r="J56" s="175">
        <f>'将来負担比率（分子）の構造'!K$52</f>
        <v>122211</v>
      </c>
      <c r="K56" s="175"/>
      <c r="L56" s="175"/>
      <c r="M56" s="175">
        <f>'将来負担比率（分子）の構造'!L$52</f>
        <v>121577</v>
      </c>
      <c r="N56" s="175"/>
      <c r="O56" s="175"/>
      <c r="P56" s="175">
        <f>'将来負担比率（分子）の構造'!M$52</f>
        <v>119199</v>
      </c>
    </row>
    <row r="57" spans="1:16" x14ac:dyDescent="0.15">
      <c r="A57" s="175" t="s">
        <v>44</v>
      </c>
      <c r="B57" s="175"/>
      <c r="C57" s="175"/>
      <c r="D57" s="175">
        <f>'将来負担比率（分子）の構造'!I$51</f>
        <v>27516</v>
      </c>
      <c r="E57" s="175"/>
      <c r="F57" s="175"/>
      <c r="G57" s="175">
        <f>'将来負担比率（分子）の構造'!J$51</f>
        <v>28418</v>
      </c>
      <c r="H57" s="175"/>
      <c r="I57" s="175"/>
      <c r="J57" s="175">
        <f>'将来負担比率（分子）の構造'!K$51</f>
        <v>30679</v>
      </c>
      <c r="K57" s="175"/>
      <c r="L57" s="175"/>
      <c r="M57" s="175">
        <f>'将来負担比率（分子）の構造'!L$51</f>
        <v>28472</v>
      </c>
      <c r="N57" s="175"/>
      <c r="O57" s="175"/>
      <c r="P57" s="175">
        <f>'将来負担比率（分子）の構造'!M$51</f>
        <v>28183</v>
      </c>
    </row>
    <row r="58" spans="1:16" x14ac:dyDescent="0.15">
      <c r="A58" s="175" t="s">
        <v>43</v>
      </c>
      <c r="B58" s="175"/>
      <c r="C58" s="175"/>
      <c r="D58" s="175">
        <f>'将来負担比率（分子）の構造'!I$50</f>
        <v>4790</v>
      </c>
      <c r="E58" s="175"/>
      <c r="F58" s="175"/>
      <c r="G58" s="175">
        <f>'将来負担比率（分子）の構造'!J$50</f>
        <v>5466</v>
      </c>
      <c r="H58" s="175"/>
      <c r="I58" s="175"/>
      <c r="J58" s="175">
        <f>'将来負担比率（分子）の構造'!K$50</f>
        <v>7115</v>
      </c>
      <c r="K58" s="175"/>
      <c r="L58" s="175"/>
      <c r="M58" s="175">
        <f>'将来負担比率（分子）の構造'!L$50</f>
        <v>11118</v>
      </c>
      <c r="N58" s="175"/>
      <c r="O58" s="175"/>
      <c r="P58" s="175">
        <f>'将来負担比率（分子）の構造'!M$50</f>
        <v>10396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18655</v>
      </c>
      <c r="C62" s="175"/>
      <c r="D62" s="175"/>
      <c r="E62" s="175">
        <f>'将来負担比率（分子）の構造'!J$45</f>
        <v>18053</v>
      </c>
      <c r="F62" s="175"/>
      <c r="G62" s="175"/>
      <c r="H62" s="175">
        <f>'将来負担比率（分子）の構造'!K$45</f>
        <v>17108</v>
      </c>
      <c r="I62" s="175"/>
      <c r="J62" s="175"/>
      <c r="K62" s="175">
        <f>'将来負担比率（分子）の構造'!L$45</f>
        <v>16886</v>
      </c>
      <c r="L62" s="175"/>
      <c r="M62" s="175"/>
      <c r="N62" s="175">
        <f>'将来負担比率（分子）の構造'!M$45</f>
        <v>16207</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31342</v>
      </c>
      <c r="C64" s="175"/>
      <c r="D64" s="175"/>
      <c r="E64" s="175">
        <f>'将来負担比率（分子）の構造'!J$43</f>
        <v>28990</v>
      </c>
      <c r="F64" s="175"/>
      <c r="G64" s="175"/>
      <c r="H64" s="175">
        <f>'将来負担比率（分子）の構造'!K$43</f>
        <v>24477</v>
      </c>
      <c r="I64" s="175"/>
      <c r="J64" s="175"/>
      <c r="K64" s="175">
        <f>'将来負担比率（分子）の構造'!L$43</f>
        <v>19728</v>
      </c>
      <c r="L64" s="175"/>
      <c r="M64" s="175"/>
      <c r="N64" s="175">
        <f>'将来負担比率（分子）の構造'!M$43</f>
        <v>16738</v>
      </c>
      <c r="O64" s="175"/>
      <c r="P64" s="175"/>
    </row>
    <row r="65" spans="1:16" x14ac:dyDescent="0.15">
      <c r="A65" s="175" t="s">
        <v>34</v>
      </c>
      <c r="B65" s="175">
        <f>'将来負担比率（分子）の構造'!I$42</f>
        <v>17</v>
      </c>
      <c r="C65" s="175"/>
      <c r="D65" s="175"/>
      <c r="E65" s="175">
        <f>'将来負担比率（分子）の構造'!J$42</f>
        <v>14</v>
      </c>
      <c r="F65" s="175"/>
      <c r="G65" s="175"/>
      <c r="H65" s="175">
        <f>'将来負担比率（分子）の構造'!K$42</f>
        <v>11</v>
      </c>
      <c r="I65" s="175"/>
      <c r="J65" s="175"/>
      <c r="K65" s="175">
        <f>'将来負担比率（分子）の構造'!L$42</f>
        <v>8</v>
      </c>
      <c r="L65" s="175"/>
      <c r="M65" s="175"/>
      <c r="N65" s="175">
        <f>'将来負担比率（分子）の構造'!M$42</f>
        <v>5</v>
      </c>
      <c r="O65" s="175"/>
      <c r="P65" s="175"/>
    </row>
    <row r="66" spans="1:16" x14ac:dyDescent="0.15">
      <c r="A66" s="175" t="s">
        <v>33</v>
      </c>
      <c r="B66" s="175">
        <f>'将来負担比率（分子）の構造'!I$41</f>
        <v>202489</v>
      </c>
      <c r="C66" s="175"/>
      <c r="D66" s="175"/>
      <c r="E66" s="175">
        <f>'将来負担比率（分子）の構造'!J$41</f>
        <v>198626</v>
      </c>
      <c r="F66" s="175"/>
      <c r="G66" s="175"/>
      <c r="H66" s="175">
        <f>'将来負担比率（分子）の構造'!K$41</f>
        <v>201045</v>
      </c>
      <c r="I66" s="175"/>
      <c r="J66" s="175"/>
      <c r="K66" s="175">
        <f>'将来負担比率（分子）の構造'!L$41</f>
        <v>200230</v>
      </c>
      <c r="L66" s="175"/>
      <c r="M66" s="175"/>
      <c r="N66" s="175">
        <f>'将来負担比率（分子）の構造'!M$41</f>
        <v>189587</v>
      </c>
      <c r="O66" s="175"/>
      <c r="P66" s="175"/>
    </row>
    <row r="67" spans="1:16" x14ac:dyDescent="0.15">
      <c r="A67" s="175" t="s">
        <v>77</v>
      </c>
      <c r="B67" s="175" t="e">
        <f>NA()</f>
        <v>#N/A</v>
      </c>
      <c r="C67" s="175">
        <f>IF(ISNUMBER('将来負担比率（分子）の構造'!I$53), IF('将来負担比率（分子）の構造'!I$53 &lt; 0, 0, '将来負担比率（分子）の構造'!I$53), NA())</f>
        <v>101361</v>
      </c>
      <c r="D67" s="175" t="e">
        <f>NA()</f>
        <v>#N/A</v>
      </c>
      <c r="E67" s="175" t="e">
        <f>NA()</f>
        <v>#N/A</v>
      </c>
      <c r="F67" s="175">
        <f>IF(ISNUMBER('将来負担比率（分子）の構造'!J$53), IF('将来負担比率（分子）の構造'!J$53 &lt; 0, 0, '将来負担比率（分子）の構造'!J$53), NA())</f>
        <v>91841</v>
      </c>
      <c r="G67" s="175" t="e">
        <f>NA()</f>
        <v>#N/A</v>
      </c>
      <c r="H67" s="175" t="e">
        <f>NA()</f>
        <v>#N/A</v>
      </c>
      <c r="I67" s="175">
        <f>IF(ISNUMBER('将来負担比率（分子）の構造'!K$53), IF('将来負担比率（分子）の構造'!K$53 &lt; 0, 0, '将来負担比率（分子）の構造'!K$53), NA())</f>
        <v>82636</v>
      </c>
      <c r="J67" s="175" t="e">
        <f>NA()</f>
        <v>#N/A</v>
      </c>
      <c r="K67" s="175" t="e">
        <f>NA()</f>
        <v>#N/A</v>
      </c>
      <c r="L67" s="175">
        <f>IF(ISNUMBER('将来負担比率（分子）の構造'!L$53), IF('将来負担比率（分子）の構造'!L$53 &lt; 0, 0, '将来負担比率（分子）の構造'!L$53), NA())</f>
        <v>75687</v>
      </c>
      <c r="M67" s="175" t="e">
        <f>NA()</f>
        <v>#N/A</v>
      </c>
      <c r="N67" s="175" t="e">
        <f>NA()</f>
        <v>#N/A</v>
      </c>
      <c r="O67" s="175">
        <f>IF(ISNUMBER('将来負担比率（分子）の構造'!M$53), IF('将来負担比率（分子）の構造'!M$53 &lt; 0, 0, '将来負担比率（分子）の構造'!M$53), NA())</f>
        <v>64758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2240</v>
      </c>
      <c r="C72" s="179">
        <f>基金残高に係る経年分析!G55</f>
        <v>3641</v>
      </c>
      <c r="D72" s="179">
        <f>基金残高に係る経年分析!H55</f>
        <v>2841</v>
      </c>
    </row>
    <row r="73" spans="1:16" x14ac:dyDescent="0.15">
      <c r="A73" s="178" t="s">
        <v>80</v>
      </c>
      <c r="B73" s="179">
        <f>基金残高に係る経年分析!F56</f>
        <v>125</v>
      </c>
      <c r="C73" s="179">
        <f>基金残高に係る経年分析!G56</f>
        <v>2234</v>
      </c>
      <c r="D73" s="179">
        <f>基金残高に係る経年分析!H56</f>
        <v>1703</v>
      </c>
    </row>
    <row r="74" spans="1:16" x14ac:dyDescent="0.15">
      <c r="A74" s="178" t="s">
        <v>81</v>
      </c>
      <c r="B74" s="179">
        <f>基金残高に係る経年分析!F57</f>
        <v>6299</v>
      </c>
      <c r="C74" s="179">
        <f>基金残高に係る経年分析!G57</f>
        <v>6243</v>
      </c>
      <c r="D74" s="179">
        <f>基金残高に係る経年分析!H57</f>
        <v>6452</v>
      </c>
    </row>
  </sheetData>
  <sheetProtection algorithmName="SHA-512" hashValue="V2Rh3brZWbSbt76reet3BEekqJHDcei5RqxT8HsaOmB6n6XkMiQQvphcJG4f+nEM8+otzvnl5wt97M1IGtum6w==" saltValue="Vt9zz5n9cRwmm2LEitaD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52433832</v>
      </c>
      <c r="S5" s="677"/>
      <c r="T5" s="677"/>
      <c r="U5" s="677"/>
      <c r="V5" s="677"/>
      <c r="W5" s="677"/>
      <c r="X5" s="677"/>
      <c r="Y5" s="702"/>
      <c r="Z5" s="715">
        <v>33.6</v>
      </c>
      <c r="AA5" s="715"/>
      <c r="AB5" s="715"/>
      <c r="AC5" s="715"/>
      <c r="AD5" s="716">
        <v>49049934</v>
      </c>
      <c r="AE5" s="716"/>
      <c r="AF5" s="716"/>
      <c r="AG5" s="716"/>
      <c r="AH5" s="716"/>
      <c r="AI5" s="716"/>
      <c r="AJ5" s="716"/>
      <c r="AK5" s="716"/>
      <c r="AL5" s="703">
        <v>61.5</v>
      </c>
      <c r="AM5" s="685"/>
      <c r="AN5" s="685"/>
      <c r="AO5" s="704"/>
      <c r="AP5" s="679" t="s">
        <v>229</v>
      </c>
      <c r="AQ5" s="680"/>
      <c r="AR5" s="680"/>
      <c r="AS5" s="680"/>
      <c r="AT5" s="680"/>
      <c r="AU5" s="680"/>
      <c r="AV5" s="680"/>
      <c r="AW5" s="680"/>
      <c r="AX5" s="680"/>
      <c r="AY5" s="680"/>
      <c r="AZ5" s="680"/>
      <c r="BA5" s="680"/>
      <c r="BB5" s="680"/>
      <c r="BC5" s="680"/>
      <c r="BD5" s="680"/>
      <c r="BE5" s="680"/>
      <c r="BF5" s="681"/>
      <c r="BG5" s="621">
        <v>47994894</v>
      </c>
      <c r="BH5" s="622"/>
      <c r="BI5" s="622"/>
      <c r="BJ5" s="622"/>
      <c r="BK5" s="622"/>
      <c r="BL5" s="622"/>
      <c r="BM5" s="622"/>
      <c r="BN5" s="623"/>
      <c r="BO5" s="659">
        <v>91.5</v>
      </c>
      <c r="BP5" s="659"/>
      <c r="BQ5" s="659"/>
      <c r="BR5" s="659"/>
      <c r="BS5" s="660">
        <v>591581</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830365</v>
      </c>
      <c r="S6" s="622"/>
      <c r="T6" s="622"/>
      <c r="U6" s="622"/>
      <c r="V6" s="622"/>
      <c r="W6" s="622"/>
      <c r="X6" s="622"/>
      <c r="Y6" s="623"/>
      <c r="Z6" s="659">
        <v>0.5</v>
      </c>
      <c r="AA6" s="659"/>
      <c r="AB6" s="659"/>
      <c r="AC6" s="659"/>
      <c r="AD6" s="660">
        <v>830365</v>
      </c>
      <c r="AE6" s="660"/>
      <c r="AF6" s="660"/>
      <c r="AG6" s="660"/>
      <c r="AH6" s="660"/>
      <c r="AI6" s="660"/>
      <c r="AJ6" s="660"/>
      <c r="AK6" s="660"/>
      <c r="AL6" s="624">
        <v>1</v>
      </c>
      <c r="AM6" s="625"/>
      <c r="AN6" s="625"/>
      <c r="AO6" s="661"/>
      <c r="AP6" s="618" t="s">
        <v>234</v>
      </c>
      <c r="AQ6" s="619"/>
      <c r="AR6" s="619"/>
      <c r="AS6" s="619"/>
      <c r="AT6" s="619"/>
      <c r="AU6" s="619"/>
      <c r="AV6" s="619"/>
      <c r="AW6" s="619"/>
      <c r="AX6" s="619"/>
      <c r="AY6" s="619"/>
      <c r="AZ6" s="619"/>
      <c r="BA6" s="619"/>
      <c r="BB6" s="619"/>
      <c r="BC6" s="619"/>
      <c r="BD6" s="619"/>
      <c r="BE6" s="619"/>
      <c r="BF6" s="620"/>
      <c r="BG6" s="621">
        <v>47994894</v>
      </c>
      <c r="BH6" s="622"/>
      <c r="BI6" s="622"/>
      <c r="BJ6" s="622"/>
      <c r="BK6" s="622"/>
      <c r="BL6" s="622"/>
      <c r="BM6" s="622"/>
      <c r="BN6" s="623"/>
      <c r="BO6" s="659">
        <v>91.5</v>
      </c>
      <c r="BP6" s="659"/>
      <c r="BQ6" s="659"/>
      <c r="BR6" s="659"/>
      <c r="BS6" s="660">
        <v>591581</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643496</v>
      </c>
      <c r="CS6" s="622"/>
      <c r="CT6" s="622"/>
      <c r="CU6" s="622"/>
      <c r="CV6" s="622"/>
      <c r="CW6" s="622"/>
      <c r="CX6" s="622"/>
      <c r="CY6" s="623"/>
      <c r="CZ6" s="703">
        <v>0.4</v>
      </c>
      <c r="DA6" s="685"/>
      <c r="DB6" s="685"/>
      <c r="DC6" s="705"/>
      <c r="DD6" s="627" t="s">
        <v>129</v>
      </c>
      <c r="DE6" s="622"/>
      <c r="DF6" s="622"/>
      <c r="DG6" s="622"/>
      <c r="DH6" s="622"/>
      <c r="DI6" s="622"/>
      <c r="DJ6" s="622"/>
      <c r="DK6" s="622"/>
      <c r="DL6" s="622"/>
      <c r="DM6" s="622"/>
      <c r="DN6" s="622"/>
      <c r="DO6" s="622"/>
      <c r="DP6" s="623"/>
      <c r="DQ6" s="627">
        <v>643278</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29848</v>
      </c>
      <c r="S7" s="622"/>
      <c r="T7" s="622"/>
      <c r="U7" s="622"/>
      <c r="V7" s="622"/>
      <c r="W7" s="622"/>
      <c r="X7" s="622"/>
      <c r="Y7" s="623"/>
      <c r="Z7" s="659">
        <v>0</v>
      </c>
      <c r="AA7" s="659"/>
      <c r="AB7" s="659"/>
      <c r="AC7" s="659"/>
      <c r="AD7" s="660">
        <v>29848</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25374053</v>
      </c>
      <c r="BH7" s="622"/>
      <c r="BI7" s="622"/>
      <c r="BJ7" s="622"/>
      <c r="BK7" s="622"/>
      <c r="BL7" s="622"/>
      <c r="BM7" s="622"/>
      <c r="BN7" s="623"/>
      <c r="BO7" s="659">
        <v>48.4</v>
      </c>
      <c r="BP7" s="659"/>
      <c r="BQ7" s="659"/>
      <c r="BR7" s="659"/>
      <c r="BS7" s="660">
        <v>591581</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16095509</v>
      </c>
      <c r="CS7" s="622"/>
      <c r="CT7" s="622"/>
      <c r="CU7" s="622"/>
      <c r="CV7" s="622"/>
      <c r="CW7" s="622"/>
      <c r="CX7" s="622"/>
      <c r="CY7" s="623"/>
      <c r="CZ7" s="659">
        <v>10.7</v>
      </c>
      <c r="DA7" s="659"/>
      <c r="DB7" s="659"/>
      <c r="DC7" s="659"/>
      <c r="DD7" s="627">
        <v>219396</v>
      </c>
      <c r="DE7" s="622"/>
      <c r="DF7" s="622"/>
      <c r="DG7" s="622"/>
      <c r="DH7" s="622"/>
      <c r="DI7" s="622"/>
      <c r="DJ7" s="622"/>
      <c r="DK7" s="622"/>
      <c r="DL7" s="622"/>
      <c r="DM7" s="622"/>
      <c r="DN7" s="622"/>
      <c r="DO7" s="622"/>
      <c r="DP7" s="623"/>
      <c r="DQ7" s="627">
        <v>14374507</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632512</v>
      </c>
      <c r="S8" s="622"/>
      <c r="T8" s="622"/>
      <c r="U8" s="622"/>
      <c r="V8" s="622"/>
      <c r="W8" s="622"/>
      <c r="X8" s="622"/>
      <c r="Y8" s="623"/>
      <c r="Z8" s="659">
        <v>0.4</v>
      </c>
      <c r="AA8" s="659"/>
      <c r="AB8" s="659"/>
      <c r="AC8" s="659"/>
      <c r="AD8" s="660">
        <v>632512</v>
      </c>
      <c r="AE8" s="660"/>
      <c r="AF8" s="660"/>
      <c r="AG8" s="660"/>
      <c r="AH8" s="660"/>
      <c r="AI8" s="660"/>
      <c r="AJ8" s="660"/>
      <c r="AK8" s="660"/>
      <c r="AL8" s="624">
        <v>0.8</v>
      </c>
      <c r="AM8" s="625"/>
      <c r="AN8" s="625"/>
      <c r="AO8" s="661"/>
      <c r="AP8" s="618" t="s">
        <v>240</v>
      </c>
      <c r="AQ8" s="619"/>
      <c r="AR8" s="619"/>
      <c r="AS8" s="619"/>
      <c r="AT8" s="619"/>
      <c r="AU8" s="619"/>
      <c r="AV8" s="619"/>
      <c r="AW8" s="619"/>
      <c r="AX8" s="619"/>
      <c r="AY8" s="619"/>
      <c r="AZ8" s="619"/>
      <c r="BA8" s="619"/>
      <c r="BB8" s="619"/>
      <c r="BC8" s="619"/>
      <c r="BD8" s="619"/>
      <c r="BE8" s="619"/>
      <c r="BF8" s="620"/>
      <c r="BG8" s="621">
        <v>595746</v>
      </c>
      <c r="BH8" s="622"/>
      <c r="BI8" s="622"/>
      <c r="BJ8" s="622"/>
      <c r="BK8" s="622"/>
      <c r="BL8" s="622"/>
      <c r="BM8" s="622"/>
      <c r="BN8" s="623"/>
      <c r="BO8" s="659">
        <v>1.1000000000000001</v>
      </c>
      <c r="BP8" s="659"/>
      <c r="BQ8" s="659"/>
      <c r="BR8" s="659"/>
      <c r="BS8" s="660" t="s">
        <v>129</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70503004</v>
      </c>
      <c r="CS8" s="622"/>
      <c r="CT8" s="622"/>
      <c r="CU8" s="622"/>
      <c r="CV8" s="622"/>
      <c r="CW8" s="622"/>
      <c r="CX8" s="622"/>
      <c r="CY8" s="623"/>
      <c r="CZ8" s="659">
        <v>46.7</v>
      </c>
      <c r="DA8" s="659"/>
      <c r="DB8" s="659"/>
      <c r="DC8" s="659"/>
      <c r="DD8" s="627">
        <v>514317</v>
      </c>
      <c r="DE8" s="622"/>
      <c r="DF8" s="622"/>
      <c r="DG8" s="622"/>
      <c r="DH8" s="622"/>
      <c r="DI8" s="622"/>
      <c r="DJ8" s="622"/>
      <c r="DK8" s="622"/>
      <c r="DL8" s="622"/>
      <c r="DM8" s="622"/>
      <c r="DN8" s="622"/>
      <c r="DO8" s="622"/>
      <c r="DP8" s="623"/>
      <c r="DQ8" s="627">
        <v>30177675</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442469</v>
      </c>
      <c r="S9" s="622"/>
      <c r="T9" s="622"/>
      <c r="U9" s="622"/>
      <c r="V9" s="622"/>
      <c r="W9" s="622"/>
      <c r="X9" s="622"/>
      <c r="Y9" s="623"/>
      <c r="Z9" s="659">
        <v>0.3</v>
      </c>
      <c r="AA9" s="659"/>
      <c r="AB9" s="659"/>
      <c r="AC9" s="659"/>
      <c r="AD9" s="660">
        <v>442469</v>
      </c>
      <c r="AE9" s="660"/>
      <c r="AF9" s="660"/>
      <c r="AG9" s="660"/>
      <c r="AH9" s="660"/>
      <c r="AI9" s="660"/>
      <c r="AJ9" s="660"/>
      <c r="AK9" s="660"/>
      <c r="AL9" s="624">
        <v>0.6</v>
      </c>
      <c r="AM9" s="625"/>
      <c r="AN9" s="625"/>
      <c r="AO9" s="661"/>
      <c r="AP9" s="618" t="s">
        <v>243</v>
      </c>
      <c r="AQ9" s="619"/>
      <c r="AR9" s="619"/>
      <c r="AS9" s="619"/>
      <c r="AT9" s="619"/>
      <c r="AU9" s="619"/>
      <c r="AV9" s="619"/>
      <c r="AW9" s="619"/>
      <c r="AX9" s="619"/>
      <c r="AY9" s="619"/>
      <c r="AZ9" s="619"/>
      <c r="BA9" s="619"/>
      <c r="BB9" s="619"/>
      <c r="BC9" s="619"/>
      <c r="BD9" s="619"/>
      <c r="BE9" s="619"/>
      <c r="BF9" s="620"/>
      <c r="BG9" s="621">
        <v>21787384</v>
      </c>
      <c r="BH9" s="622"/>
      <c r="BI9" s="622"/>
      <c r="BJ9" s="622"/>
      <c r="BK9" s="622"/>
      <c r="BL9" s="622"/>
      <c r="BM9" s="622"/>
      <c r="BN9" s="623"/>
      <c r="BO9" s="659">
        <v>41.6</v>
      </c>
      <c r="BP9" s="659"/>
      <c r="BQ9" s="659"/>
      <c r="BR9" s="659"/>
      <c r="BS9" s="660" t="s">
        <v>129</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15072443</v>
      </c>
      <c r="CS9" s="622"/>
      <c r="CT9" s="622"/>
      <c r="CU9" s="622"/>
      <c r="CV9" s="622"/>
      <c r="CW9" s="622"/>
      <c r="CX9" s="622"/>
      <c r="CY9" s="623"/>
      <c r="CZ9" s="659">
        <v>10</v>
      </c>
      <c r="DA9" s="659"/>
      <c r="DB9" s="659"/>
      <c r="DC9" s="659"/>
      <c r="DD9" s="627">
        <v>290505</v>
      </c>
      <c r="DE9" s="622"/>
      <c r="DF9" s="622"/>
      <c r="DG9" s="622"/>
      <c r="DH9" s="622"/>
      <c r="DI9" s="622"/>
      <c r="DJ9" s="622"/>
      <c r="DK9" s="622"/>
      <c r="DL9" s="622"/>
      <c r="DM9" s="622"/>
      <c r="DN9" s="622"/>
      <c r="DO9" s="622"/>
      <c r="DP9" s="623"/>
      <c r="DQ9" s="627">
        <v>10684563</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129</v>
      </c>
      <c r="AE10" s="660"/>
      <c r="AF10" s="660"/>
      <c r="AG10" s="660"/>
      <c r="AH10" s="660"/>
      <c r="AI10" s="660"/>
      <c r="AJ10" s="660"/>
      <c r="AK10" s="660"/>
      <c r="AL10" s="624" t="s">
        <v>129</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905405</v>
      </c>
      <c r="BH10" s="622"/>
      <c r="BI10" s="622"/>
      <c r="BJ10" s="622"/>
      <c r="BK10" s="622"/>
      <c r="BL10" s="622"/>
      <c r="BM10" s="622"/>
      <c r="BN10" s="623"/>
      <c r="BO10" s="659">
        <v>1.7</v>
      </c>
      <c r="BP10" s="659"/>
      <c r="BQ10" s="659"/>
      <c r="BR10" s="659"/>
      <c r="BS10" s="660" t="s">
        <v>129</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104680</v>
      </c>
      <c r="CS10" s="622"/>
      <c r="CT10" s="622"/>
      <c r="CU10" s="622"/>
      <c r="CV10" s="622"/>
      <c r="CW10" s="622"/>
      <c r="CX10" s="622"/>
      <c r="CY10" s="623"/>
      <c r="CZ10" s="659">
        <v>0.1</v>
      </c>
      <c r="DA10" s="659"/>
      <c r="DB10" s="659"/>
      <c r="DC10" s="659"/>
      <c r="DD10" s="627" t="s">
        <v>129</v>
      </c>
      <c r="DE10" s="622"/>
      <c r="DF10" s="622"/>
      <c r="DG10" s="622"/>
      <c r="DH10" s="622"/>
      <c r="DI10" s="622"/>
      <c r="DJ10" s="622"/>
      <c r="DK10" s="622"/>
      <c r="DL10" s="622"/>
      <c r="DM10" s="622"/>
      <c r="DN10" s="622"/>
      <c r="DO10" s="622"/>
      <c r="DP10" s="623"/>
      <c r="DQ10" s="627">
        <v>101837</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7914973</v>
      </c>
      <c r="S11" s="622"/>
      <c r="T11" s="622"/>
      <c r="U11" s="622"/>
      <c r="V11" s="622"/>
      <c r="W11" s="622"/>
      <c r="X11" s="622"/>
      <c r="Y11" s="623"/>
      <c r="Z11" s="624">
        <v>5.0999999999999996</v>
      </c>
      <c r="AA11" s="625"/>
      <c r="AB11" s="625"/>
      <c r="AC11" s="626"/>
      <c r="AD11" s="627">
        <v>7914973</v>
      </c>
      <c r="AE11" s="622"/>
      <c r="AF11" s="622"/>
      <c r="AG11" s="622"/>
      <c r="AH11" s="622"/>
      <c r="AI11" s="622"/>
      <c r="AJ11" s="622"/>
      <c r="AK11" s="623"/>
      <c r="AL11" s="624">
        <v>9.9</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2085518</v>
      </c>
      <c r="BH11" s="622"/>
      <c r="BI11" s="622"/>
      <c r="BJ11" s="622"/>
      <c r="BK11" s="622"/>
      <c r="BL11" s="622"/>
      <c r="BM11" s="622"/>
      <c r="BN11" s="623"/>
      <c r="BO11" s="659">
        <v>4</v>
      </c>
      <c r="BP11" s="659"/>
      <c r="BQ11" s="659"/>
      <c r="BR11" s="659"/>
      <c r="BS11" s="660">
        <v>591581</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604828</v>
      </c>
      <c r="CS11" s="622"/>
      <c r="CT11" s="622"/>
      <c r="CU11" s="622"/>
      <c r="CV11" s="622"/>
      <c r="CW11" s="622"/>
      <c r="CX11" s="622"/>
      <c r="CY11" s="623"/>
      <c r="CZ11" s="659">
        <v>0.4</v>
      </c>
      <c r="DA11" s="659"/>
      <c r="DB11" s="659"/>
      <c r="DC11" s="659"/>
      <c r="DD11" s="627">
        <v>184481</v>
      </c>
      <c r="DE11" s="622"/>
      <c r="DF11" s="622"/>
      <c r="DG11" s="622"/>
      <c r="DH11" s="622"/>
      <c r="DI11" s="622"/>
      <c r="DJ11" s="622"/>
      <c r="DK11" s="622"/>
      <c r="DL11" s="622"/>
      <c r="DM11" s="622"/>
      <c r="DN11" s="622"/>
      <c r="DO11" s="622"/>
      <c r="DP11" s="623"/>
      <c r="DQ11" s="627">
        <v>393223</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273503</v>
      </c>
      <c r="S12" s="622"/>
      <c r="T12" s="622"/>
      <c r="U12" s="622"/>
      <c r="V12" s="622"/>
      <c r="W12" s="622"/>
      <c r="X12" s="622"/>
      <c r="Y12" s="623"/>
      <c r="Z12" s="659">
        <v>0.2</v>
      </c>
      <c r="AA12" s="659"/>
      <c r="AB12" s="659"/>
      <c r="AC12" s="659"/>
      <c r="AD12" s="660">
        <v>273503</v>
      </c>
      <c r="AE12" s="660"/>
      <c r="AF12" s="660"/>
      <c r="AG12" s="660"/>
      <c r="AH12" s="660"/>
      <c r="AI12" s="660"/>
      <c r="AJ12" s="660"/>
      <c r="AK12" s="660"/>
      <c r="AL12" s="624">
        <v>0.3</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20081488</v>
      </c>
      <c r="BH12" s="622"/>
      <c r="BI12" s="622"/>
      <c r="BJ12" s="622"/>
      <c r="BK12" s="622"/>
      <c r="BL12" s="622"/>
      <c r="BM12" s="622"/>
      <c r="BN12" s="623"/>
      <c r="BO12" s="659">
        <v>38.299999999999997</v>
      </c>
      <c r="BP12" s="659"/>
      <c r="BQ12" s="659"/>
      <c r="BR12" s="659"/>
      <c r="BS12" s="660" t="s">
        <v>129</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2062158</v>
      </c>
      <c r="CS12" s="622"/>
      <c r="CT12" s="622"/>
      <c r="CU12" s="622"/>
      <c r="CV12" s="622"/>
      <c r="CW12" s="622"/>
      <c r="CX12" s="622"/>
      <c r="CY12" s="623"/>
      <c r="CZ12" s="659">
        <v>1.4</v>
      </c>
      <c r="DA12" s="659"/>
      <c r="DB12" s="659"/>
      <c r="DC12" s="659"/>
      <c r="DD12" s="627">
        <v>64970</v>
      </c>
      <c r="DE12" s="622"/>
      <c r="DF12" s="622"/>
      <c r="DG12" s="622"/>
      <c r="DH12" s="622"/>
      <c r="DI12" s="622"/>
      <c r="DJ12" s="622"/>
      <c r="DK12" s="622"/>
      <c r="DL12" s="622"/>
      <c r="DM12" s="622"/>
      <c r="DN12" s="622"/>
      <c r="DO12" s="622"/>
      <c r="DP12" s="623"/>
      <c r="DQ12" s="627">
        <v>1396032</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129</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20030245</v>
      </c>
      <c r="BH13" s="622"/>
      <c r="BI13" s="622"/>
      <c r="BJ13" s="622"/>
      <c r="BK13" s="622"/>
      <c r="BL13" s="622"/>
      <c r="BM13" s="622"/>
      <c r="BN13" s="623"/>
      <c r="BO13" s="659">
        <v>38.200000000000003</v>
      </c>
      <c r="BP13" s="659"/>
      <c r="BQ13" s="659"/>
      <c r="BR13" s="659"/>
      <c r="BS13" s="660" t="s">
        <v>129</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9855474</v>
      </c>
      <c r="CS13" s="622"/>
      <c r="CT13" s="622"/>
      <c r="CU13" s="622"/>
      <c r="CV13" s="622"/>
      <c r="CW13" s="622"/>
      <c r="CX13" s="622"/>
      <c r="CY13" s="623"/>
      <c r="CZ13" s="659">
        <v>6.5</v>
      </c>
      <c r="DA13" s="659"/>
      <c r="DB13" s="659"/>
      <c r="DC13" s="659"/>
      <c r="DD13" s="627">
        <v>5263205</v>
      </c>
      <c r="DE13" s="622"/>
      <c r="DF13" s="622"/>
      <c r="DG13" s="622"/>
      <c r="DH13" s="622"/>
      <c r="DI13" s="622"/>
      <c r="DJ13" s="622"/>
      <c r="DK13" s="622"/>
      <c r="DL13" s="622"/>
      <c r="DM13" s="622"/>
      <c r="DN13" s="622"/>
      <c r="DO13" s="622"/>
      <c r="DP13" s="623"/>
      <c r="DQ13" s="627">
        <v>5391145</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v>4229</v>
      </c>
      <c r="S14" s="622"/>
      <c r="T14" s="622"/>
      <c r="U14" s="622"/>
      <c r="V14" s="622"/>
      <c r="W14" s="622"/>
      <c r="X14" s="622"/>
      <c r="Y14" s="623"/>
      <c r="Z14" s="659">
        <v>0</v>
      </c>
      <c r="AA14" s="659"/>
      <c r="AB14" s="659"/>
      <c r="AC14" s="659"/>
      <c r="AD14" s="660">
        <v>4229</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714619</v>
      </c>
      <c r="BH14" s="622"/>
      <c r="BI14" s="622"/>
      <c r="BJ14" s="622"/>
      <c r="BK14" s="622"/>
      <c r="BL14" s="622"/>
      <c r="BM14" s="622"/>
      <c r="BN14" s="623"/>
      <c r="BO14" s="659">
        <v>1.4</v>
      </c>
      <c r="BP14" s="659"/>
      <c r="BQ14" s="659"/>
      <c r="BR14" s="659"/>
      <c r="BS14" s="660" t="s">
        <v>129</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4222086</v>
      </c>
      <c r="CS14" s="622"/>
      <c r="CT14" s="622"/>
      <c r="CU14" s="622"/>
      <c r="CV14" s="622"/>
      <c r="CW14" s="622"/>
      <c r="CX14" s="622"/>
      <c r="CY14" s="623"/>
      <c r="CZ14" s="659">
        <v>2.8</v>
      </c>
      <c r="DA14" s="659"/>
      <c r="DB14" s="659"/>
      <c r="DC14" s="659"/>
      <c r="DD14" s="627">
        <v>331223</v>
      </c>
      <c r="DE14" s="622"/>
      <c r="DF14" s="622"/>
      <c r="DG14" s="622"/>
      <c r="DH14" s="622"/>
      <c r="DI14" s="622"/>
      <c r="DJ14" s="622"/>
      <c r="DK14" s="622"/>
      <c r="DL14" s="622"/>
      <c r="DM14" s="622"/>
      <c r="DN14" s="622"/>
      <c r="DO14" s="622"/>
      <c r="DP14" s="623"/>
      <c r="DQ14" s="627">
        <v>3900663</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129</v>
      </c>
      <c r="AA15" s="659"/>
      <c r="AB15" s="659"/>
      <c r="AC15" s="659"/>
      <c r="AD15" s="660" t="s">
        <v>129</v>
      </c>
      <c r="AE15" s="660"/>
      <c r="AF15" s="660"/>
      <c r="AG15" s="660"/>
      <c r="AH15" s="660"/>
      <c r="AI15" s="660"/>
      <c r="AJ15" s="660"/>
      <c r="AK15" s="660"/>
      <c r="AL15" s="624" t="s">
        <v>129</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1824734</v>
      </c>
      <c r="BH15" s="622"/>
      <c r="BI15" s="622"/>
      <c r="BJ15" s="622"/>
      <c r="BK15" s="622"/>
      <c r="BL15" s="622"/>
      <c r="BM15" s="622"/>
      <c r="BN15" s="623"/>
      <c r="BO15" s="659">
        <v>3.5</v>
      </c>
      <c r="BP15" s="659"/>
      <c r="BQ15" s="659"/>
      <c r="BR15" s="659"/>
      <c r="BS15" s="660" t="s">
        <v>129</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13355430</v>
      </c>
      <c r="CS15" s="622"/>
      <c r="CT15" s="622"/>
      <c r="CU15" s="622"/>
      <c r="CV15" s="622"/>
      <c r="CW15" s="622"/>
      <c r="CX15" s="622"/>
      <c r="CY15" s="623"/>
      <c r="CZ15" s="659">
        <v>8.8000000000000007</v>
      </c>
      <c r="DA15" s="659"/>
      <c r="DB15" s="659"/>
      <c r="DC15" s="659"/>
      <c r="DD15" s="627">
        <v>2414294</v>
      </c>
      <c r="DE15" s="622"/>
      <c r="DF15" s="622"/>
      <c r="DG15" s="622"/>
      <c r="DH15" s="622"/>
      <c r="DI15" s="622"/>
      <c r="DJ15" s="622"/>
      <c r="DK15" s="622"/>
      <c r="DL15" s="622"/>
      <c r="DM15" s="622"/>
      <c r="DN15" s="622"/>
      <c r="DO15" s="622"/>
      <c r="DP15" s="623"/>
      <c r="DQ15" s="627">
        <v>9383877</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115184</v>
      </c>
      <c r="S16" s="622"/>
      <c r="T16" s="622"/>
      <c r="U16" s="622"/>
      <c r="V16" s="622"/>
      <c r="W16" s="622"/>
      <c r="X16" s="622"/>
      <c r="Y16" s="623"/>
      <c r="Z16" s="659">
        <v>0.1</v>
      </c>
      <c r="AA16" s="659"/>
      <c r="AB16" s="659"/>
      <c r="AC16" s="659"/>
      <c r="AD16" s="660">
        <v>115184</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129</v>
      </c>
      <c r="BP16" s="659"/>
      <c r="BQ16" s="659"/>
      <c r="BR16" s="659"/>
      <c r="BS16" s="660" t="s">
        <v>129</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v>5955</v>
      </c>
      <c r="CS16" s="622"/>
      <c r="CT16" s="622"/>
      <c r="CU16" s="622"/>
      <c r="CV16" s="622"/>
      <c r="CW16" s="622"/>
      <c r="CX16" s="622"/>
      <c r="CY16" s="623"/>
      <c r="CZ16" s="659">
        <v>0</v>
      </c>
      <c r="DA16" s="659"/>
      <c r="DB16" s="659"/>
      <c r="DC16" s="659"/>
      <c r="DD16" s="627" t="s">
        <v>129</v>
      </c>
      <c r="DE16" s="622"/>
      <c r="DF16" s="622"/>
      <c r="DG16" s="622"/>
      <c r="DH16" s="622"/>
      <c r="DI16" s="622"/>
      <c r="DJ16" s="622"/>
      <c r="DK16" s="622"/>
      <c r="DL16" s="622"/>
      <c r="DM16" s="622"/>
      <c r="DN16" s="622"/>
      <c r="DO16" s="622"/>
      <c r="DP16" s="623"/>
      <c r="DQ16" s="627">
        <v>1360</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524877</v>
      </c>
      <c r="S17" s="622"/>
      <c r="T17" s="622"/>
      <c r="U17" s="622"/>
      <c r="V17" s="622"/>
      <c r="W17" s="622"/>
      <c r="X17" s="622"/>
      <c r="Y17" s="623"/>
      <c r="Z17" s="659">
        <v>0.3</v>
      </c>
      <c r="AA17" s="659"/>
      <c r="AB17" s="659"/>
      <c r="AC17" s="659"/>
      <c r="AD17" s="660">
        <v>524877</v>
      </c>
      <c r="AE17" s="660"/>
      <c r="AF17" s="660"/>
      <c r="AG17" s="660"/>
      <c r="AH17" s="660"/>
      <c r="AI17" s="660"/>
      <c r="AJ17" s="660"/>
      <c r="AK17" s="660"/>
      <c r="AL17" s="624">
        <v>0.7</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18445839</v>
      </c>
      <c r="CS17" s="622"/>
      <c r="CT17" s="622"/>
      <c r="CU17" s="622"/>
      <c r="CV17" s="622"/>
      <c r="CW17" s="622"/>
      <c r="CX17" s="622"/>
      <c r="CY17" s="623"/>
      <c r="CZ17" s="659">
        <v>12.2</v>
      </c>
      <c r="DA17" s="659"/>
      <c r="DB17" s="659"/>
      <c r="DC17" s="659"/>
      <c r="DD17" s="627" t="s">
        <v>129</v>
      </c>
      <c r="DE17" s="622"/>
      <c r="DF17" s="622"/>
      <c r="DG17" s="622"/>
      <c r="DH17" s="622"/>
      <c r="DI17" s="622"/>
      <c r="DJ17" s="622"/>
      <c r="DK17" s="622"/>
      <c r="DL17" s="622"/>
      <c r="DM17" s="622"/>
      <c r="DN17" s="622"/>
      <c r="DO17" s="622"/>
      <c r="DP17" s="623"/>
      <c r="DQ17" s="627">
        <v>18363617</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318742</v>
      </c>
      <c r="S18" s="622"/>
      <c r="T18" s="622"/>
      <c r="U18" s="622"/>
      <c r="V18" s="622"/>
      <c r="W18" s="622"/>
      <c r="X18" s="622"/>
      <c r="Y18" s="623"/>
      <c r="Z18" s="659">
        <v>0.2</v>
      </c>
      <c r="AA18" s="659"/>
      <c r="AB18" s="659"/>
      <c r="AC18" s="659"/>
      <c r="AD18" s="660">
        <v>318742</v>
      </c>
      <c r="AE18" s="660"/>
      <c r="AF18" s="660"/>
      <c r="AG18" s="660"/>
      <c r="AH18" s="660"/>
      <c r="AI18" s="660"/>
      <c r="AJ18" s="660"/>
      <c r="AK18" s="660"/>
      <c r="AL18" s="624">
        <v>0.4</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v>90720</v>
      </c>
      <c r="CS18" s="622"/>
      <c r="CT18" s="622"/>
      <c r="CU18" s="622"/>
      <c r="CV18" s="622"/>
      <c r="CW18" s="622"/>
      <c r="CX18" s="622"/>
      <c r="CY18" s="623"/>
      <c r="CZ18" s="659">
        <v>0.1</v>
      </c>
      <c r="DA18" s="659"/>
      <c r="DB18" s="659"/>
      <c r="DC18" s="659"/>
      <c r="DD18" s="627" t="s">
        <v>129</v>
      </c>
      <c r="DE18" s="622"/>
      <c r="DF18" s="622"/>
      <c r="DG18" s="622"/>
      <c r="DH18" s="622"/>
      <c r="DI18" s="622"/>
      <c r="DJ18" s="622"/>
      <c r="DK18" s="622"/>
      <c r="DL18" s="622"/>
      <c r="DM18" s="622"/>
      <c r="DN18" s="622"/>
      <c r="DO18" s="622"/>
      <c r="DP18" s="623"/>
      <c r="DQ18" s="627">
        <v>90000</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316437</v>
      </c>
      <c r="S19" s="622"/>
      <c r="T19" s="622"/>
      <c r="U19" s="622"/>
      <c r="V19" s="622"/>
      <c r="W19" s="622"/>
      <c r="X19" s="622"/>
      <c r="Y19" s="623"/>
      <c r="Z19" s="659">
        <v>0.2</v>
      </c>
      <c r="AA19" s="659"/>
      <c r="AB19" s="659"/>
      <c r="AC19" s="659"/>
      <c r="AD19" s="660">
        <v>316437</v>
      </c>
      <c r="AE19" s="660"/>
      <c r="AF19" s="660"/>
      <c r="AG19" s="660"/>
      <c r="AH19" s="660"/>
      <c r="AI19" s="660"/>
      <c r="AJ19" s="660"/>
      <c r="AK19" s="660"/>
      <c r="AL19" s="624">
        <v>0.4</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4438938</v>
      </c>
      <c r="BH19" s="622"/>
      <c r="BI19" s="622"/>
      <c r="BJ19" s="622"/>
      <c r="BK19" s="622"/>
      <c r="BL19" s="622"/>
      <c r="BM19" s="622"/>
      <c r="BN19" s="623"/>
      <c r="BO19" s="659">
        <v>8.5</v>
      </c>
      <c r="BP19" s="659"/>
      <c r="BQ19" s="659"/>
      <c r="BR19" s="659"/>
      <c r="BS19" s="660" t="s">
        <v>129</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129</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v>2305</v>
      </c>
      <c r="S20" s="622"/>
      <c r="T20" s="622"/>
      <c r="U20" s="622"/>
      <c r="V20" s="622"/>
      <c r="W20" s="622"/>
      <c r="X20" s="622"/>
      <c r="Y20" s="623"/>
      <c r="Z20" s="659">
        <v>0</v>
      </c>
      <c r="AA20" s="659"/>
      <c r="AB20" s="659"/>
      <c r="AC20" s="659"/>
      <c r="AD20" s="660">
        <v>2305</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4438938</v>
      </c>
      <c r="BH20" s="622"/>
      <c r="BI20" s="622"/>
      <c r="BJ20" s="622"/>
      <c r="BK20" s="622"/>
      <c r="BL20" s="622"/>
      <c r="BM20" s="622"/>
      <c r="BN20" s="623"/>
      <c r="BO20" s="659">
        <v>8.5</v>
      </c>
      <c r="BP20" s="659"/>
      <c r="BQ20" s="659"/>
      <c r="BR20" s="659"/>
      <c r="BS20" s="660" t="s">
        <v>129</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151061622</v>
      </c>
      <c r="CS20" s="622"/>
      <c r="CT20" s="622"/>
      <c r="CU20" s="622"/>
      <c r="CV20" s="622"/>
      <c r="CW20" s="622"/>
      <c r="CX20" s="622"/>
      <c r="CY20" s="623"/>
      <c r="CZ20" s="659">
        <v>100</v>
      </c>
      <c r="DA20" s="659"/>
      <c r="DB20" s="659"/>
      <c r="DC20" s="659"/>
      <c r="DD20" s="627">
        <v>9282391</v>
      </c>
      <c r="DE20" s="622"/>
      <c r="DF20" s="622"/>
      <c r="DG20" s="622"/>
      <c r="DH20" s="622"/>
      <c r="DI20" s="622"/>
      <c r="DJ20" s="622"/>
      <c r="DK20" s="622"/>
      <c r="DL20" s="622"/>
      <c r="DM20" s="622"/>
      <c r="DN20" s="622"/>
      <c r="DO20" s="622"/>
      <c r="DP20" s="623"/>
      <c r="DQ20" s="627">
        <v>94901777</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19838032</v>
      </c>
      <c r="S21" s="622"/>
      <c r="T21" s="622"/>
      <c r="U21" s="622"/>
      <c r="V21" s="622"/>
      <c r="W21" s="622"/>
      <c r="X21" s="622"/>
      <c r="Y21" s="623"/>
      <c r="Z21" s="659">
        <v>12.7</v>
      </c>
      <c r="AA21" s="659"/>
      <c r="AB21" s="659"/>
      <c r="AC21" s="659"/>
      <c r="AD21" s="660">
        <v>19040852</v>
      </c>
      <c r="AE21" s="660"/>
      <c r="AF21" s="660"/>
      <c r="AG21" s="660"/>
      <c r="AH21" s="660"/>
      <c r="AI21" s="660"/>
      <c r="AJ21" s="660"/>
      <c r="AK21" s="660"/>
      <c r="AL21" s="624">
        <v>23.9</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v>32425</v>
      </c>
      <c r="BH21" s="622"/>
      <c r="BI21" s="622"/>
      <c r="BJ21" s="622"/>
      <c r="BK21" s="622"/>
      <c r="BL21" s="622"/>
      <c r="BM21" s="622"/>
      <c r="BN21" s="623"/>
      <c r="BO21" s="659">
        <v>0.1</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19040852</v>
      </c>
      <c r="S22" s="622"/>
      <c r="T22" s="622"/>
      <c r="U22" s="622"/>
      <c r="V22" s="622"/>
      <c r="W22" s="622"/>
      <c r="X22" s="622"/>
      <c r="Y22" s="623"/>
      <c r="Z22" s="659">
        <v>12.2</v>
      </c>
      <c r="AA22" s="659"/>
      <c r="AB22" s="659"/>
      <c r="AC22" s="659"/>
      <c r="AD22" s="660">
        <v>19040852</v>
      </c>
      <c r="AE22" s="660"/>
      <c r="AF22" s="660"/>
      <c r="AG22" s="660"/>
      <c r="AH22" s="660"/>
      <c r="AI22" s="660"/>
      <c r="AJ22" s="660"/>
      <c r="AK22" s="660"/>
      <c r="AL22" s="624">
        <v>23.9</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v>1022615</v>
      </c>
      <c r="BH22" s="622"/>
      <c r="BI22" s="622"/>
      <c r="BJ22" s="622"/>
      <c r="BK22" s="622"/>
      <c r="BL22" s="622"/>
      <c r="BM22" s="622"/>
      <c r="BN22" s="623"/>
      <c r="BO22" s="659">
        <v>2</v>
      </c>
      <c r="BP22" s="659"/>
      <c r="BQ22" s="659"/>
      <c r="BR22" s="659"/>
      <c r="BS22" s="660" t="s">
        <v>129</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797180</v>
      </c>
      <c r="S23" s="622"/>
      <c r="T23" s="622"/>
      <c r="U23" s="622"/>
      <c r="V23" s="622"/>
      <c r="W23" s="622"/>
      <c r="X23" s="622"/>
      <c r="Y23" s="623"/>
      <c r="Z23" s="659">
        <v>0.5</v>
      </c>
      <c r="AA23" s="659"/>
      <c r="AB23" s="659"/>
      <c r="AC23" s="659"/>
      <c r="AD23" s="660" t="s">
        <v>129</v>
      </c>
      <c r="AE23" s="660"/>
      <c r="AF23" s="660"/>
      <c r="AG23" s="660"/>
      <c r="AH23" s="660"/>
      <c r="AI23" s="660"/>
      <c r="AJ23" s="660"/>
      <c r="AK23" s="660"/>
      <c r="AL23" s="624" t="s">
        <v>129</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v>3383898</v>
      </c>
      <c r="BH23" s="622"/>
      <c r="BI23" s="622"/>
      <c r="BJ23" s="622"/>
      <c r="BK23" s="622"/>
      <c r="BL23" s="622"/>
      <c r="BM23" s="622"/>
      <c r="BN23" s="623"/>
      <c r="BO23" s="659">
        <v>6.5</v>
      </c>
      <c r="BP23" s="659"/>
      <c r="BQ23" s="659"/>
      <c r="BR23" s="659"/>
      <c r="BS23" s="660" t="s">
        <v>129</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129</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90099431</v>
      </c>
      <c r="CS24" s="677"/>
      <c r="CT24" s="677"/>
      <c r="CU24" s="677"/>
      <c r="CV24" s="677"/>
      <c r="CW24" s="677"/>
      <c r="CX24" s="677"/>
      <c r="CY24" s="702"/>
      <c r="CZ24" s="703">
        <v>59.6</v>
      </c>
      <c r="DA24" s="685"/>
      <c r="DB24" s="685"/>
      <c r="DC24" s="705"/>
      <c r="DD24" s="701">
        <v>52379082</v>
      </c>
      <c r="DE24" s="677"/>
      <c r="DF24" s="677"/>
      <c r="DG24" s="677"/>
      <c r="DH24" s="677"/>
      <c r="DI24" s="677"/>
      <c r="DJ24" s="677"/>
      <c r="DK24" s="702"/>
      <c r="DL24" s="701">
        <v>51188795</v>
      </c>
      <c r="DM24" s="677"/>
      <c r="DN24" s="677"/>
      <c r="DO24" s="677"/>
      <c r="DP24" s="677"/>
      <c r="DQ24" s="677"/>
      <c r="DR24" s="677"/>
      <c r="DS24" s="677"/>
      <c r="DT24" s="677"/>
      <c r="DU24" s="677"/>
      <c r="DV24" s="702"/>
      <c r="DW24" s="703">
        <v>61.6</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83358566</v>
      </c>
      <c r="S25" s="622"/>
      <c r="T25" s="622"/>
      <c r="U25" s="622"/>
      <c r="V25" s="622"/>
      <c r="W25" s="622"/>
      <c r="X25" s="622"/>
      <c r="Y25" s="623"/>
      <c r="Z25" s="659">
        <v>53.4</v>
      </c>
      <c r="AA25" s="659"/>
      <c r="AB25" s="659"/>
      <c r="AC25" s="659"/>
      <c r="AD25" s="660">
        <v>79177488</v>
      </c>
      <c r="AE25" s="660"/>
      <c r="AF25" s="660"/>
      <c r="AG25" s="660"/>
      <c r="AH25" s="660"/>
      <c r="AI25" s="660"/>
      <c r="AJ25" s="660"/>
      <c r="AK25" s="660"/>
      <c r="AL25" s="624">
        <v>99.3</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129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24988933</v>
      </c>
      <c r="CS25" s="634"/>
      <c r="CT25" s="634"/>
      <c r="CU25" s="634"/>
      <c r="CV25" s="634"/>
      <c r="CW25" s="634"/>
      <c r="CX25" s="634"/>
      <c r="CY25" s="635"/>
      <c r="CZ25" s="624">
        <v>16.5</v>
      </c>
      <c r="DA25" s="636"/>
      <c r="DB25" s="636"/>
      <c r="DC25" s="637"/>
      <c r="DD25" s="627">
        <v>22920329</v>
      </c>
      <c r="DE25" s="634"/>
      <c r="DF25" s="634"/>
      <c r="DG25" s="634"/>
      <c r="DH25" s="634"/>
      <c r="DI25" s="634"/>
      <c r="DJ25" s="634"/>
      <c r="DK25" s="635"/>
      <c r="DL25" s="627">
        <v>22526679</v>
      </c>
      <c r="DM25" s="634"/>
      <c r="DN25" s="634"/>
      <c r="DO25" s="634"/>
      <c r="DP25" s="634"/>
      <c r="DQ25" s="634"/>
      <c r="DR25" s="634"/>
      <c r="DS25" s="634"/>
      <c r="DT25" s="634"/>
      <c r="DU25" s="634"/>
      <c r="DV25" s="635"/>
      <c r="DW25" s="624">
        <v>27.1</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38576</v>
      </c>
      <c r="S26" s="622"/>
      <c r="T26" s="622"/>
      <c r="U26" s="622"/>
      <c r="V26" s="622"/>
      <c r="W26" s="622"/>
      <c r="X26" s="622"/>
      <c r="Y26" s="623"/>
      <c r="Z26" s="659">
        <v>0</v>
      </c>
      <c r="AA26" s="659"/>
      <c r="AB26" s="659"/>
      <c r="AC26" s="659"/>
      <c r="AD26" s="660">
        <v>38576</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129</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16464612</v>
      </c>
      <c r="CS26" s="622"/>
      <c r="CT26" s="622"/>
      <c r="CU26" s="622"/>
      <c r="CV26" s="622"/>
      <c r="CW26" s="622"/>
      <c r="CX26" s="622"/>
      <c r="CY26" s="623"/>
      <c r="CZ26" s="624">
        <v>10.9</v>
      </c>
      <c r="DA26" s="636"/>
      <c r="DB26" s="636"/>
      <c r="DC26" s="637"/>
      <c r="DD26" s="627">
        <v>15525020</v>
      </c>
      <c r="DE26" s="622"/>
      <c r="DF26" s="622"/>
      <c r="DG26" s="622"/>
      <c r="DH26" s="622"/>
      <c r="DI26" s="622"/>
      <c r="DJ26" s="622"/>
      <c r="DK26" s="623"/>
      <c r="DL26" s="627" t="s">
        <v>299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510925</v>
      </c>
      <c r="S27" s="622"/>
      <c r="T27" s="622"/>
      <c r="U27" s="622"/>
      <c r="V27" s="622"/>
      <c r="W27" s="622"/>
      <c r="X27" s="622"/>
      <c r="Y27" s="623"/>
      <c r="Z27" s="659">
        <v>0.3</v>
      </c>
      <c r="AA27" s="659"/>
      <c r="AB27" s="659"/>
      <c r="AC27" s="659"/>
      <c r="AD27" s="660" t="s">
        <v>129</v>
      </c>
      <c r="AE27" s="660"/>
      <c r="AF27" s="660"/>
      <c r="AG27" s="660"/>
      <c r="AH27" s="660"/>
      <c r="AI27" s="660"/>
      <c r="AJ27" s="660"/>
      <c r="AK27" s="660"/>
      <c r="AL27" s="624" t="s">
        <v>129</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52433832</v>
      </c>
      <c r="BH27" s="622"/>
      <c r="BI27" s="622"/>
      <c r="BJ27" s="622"/>
      <c r="BK27" s="622"/>
      <c r="BL27" s="622"/>
      <c r="BM27" s="622"/>
      <c r="BN27" s="623"/>
      <c r="BO27" s="659">
        <v>100</v>
      </c>
      <c r="BP27" s="659"/>
      <c r="BQ27" s="659"/>
      <c r="BR27" s="659"/>
      <c r="BS27" s="660">
        <v>591581</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46664659</v>
      </c>
      <c r="CS27" s="634"/>
      <c r="CT27" s="634"/>
      <c r="CU27" s="634"/>
      <c r="CV27" s="634"/>
      <c r="CW27" s="634"/>
      <c r="CX27" s="634"/>
      <c r="CY27" s="635"/>
      <c r="CZ27" s="624">
        <v>30.9</v>
      </c>
      <c r="DA27" s="636"/>
      <c r="DB27" s="636"/>
      <c r="DC27" s="637"/>
      <c r="DD27" s="627">
        <v>11095136</v>
      </c>
      <c r="DE27" s="634"/>
      <c r="DF27" s="634"/>
      <c r="DG27" s="634"/>
      <c r="DH27" s="634"/>
      <c r="DI27" s="634"/>
      <c r="DJ27" s="634"/>
      <c r="DK27" s="635"/>
      <c r="DL27" s="627">
        <v>10874467</v>
      </c>
      <c r="DM27" s="634"/>
      <c r="DN27" s="634"/>
      <c r="DO27" s="634"/>
      <c r="DP27" s="634"/>
      <c r="DQ27" s="634"/>
      <c r="DR27" s="634"/>
      <c r="DS27" s="634"/>
      <c r="DT27" s="634"/>
      <c r="DU27" s="634"/>
      <c r="DV27" s="635"/>
      <c r="DW27" s="624">
        <v>13.1</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1902323</v>
      </c>
      <c r="S28" s="622"/>
      <c r="T28" s="622"/>
      <c r="U28" s="622"/>
      <c r="V28" s="622"/>
      <c r="W28" s="622"/>
      <c r="X28" s="622"/>
      <c r="Y28" s="623"/>
      <c r="Z28" s="659">
        <v>1.2</v>
      </c>
      <c r="AA28" s="659"/>
      <c r="AB28" s="659"/>
      <c r="AC28" s="659"/>
      <c r="AD28" s="660">
        <v>241302</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18445839</v>
      </c>
      <c r="CS28" s="622"/>
      <c r="CT28" s="622"/>
      <c r="CU28" s="622"/>
      <c r="CV28" s="622"/>
      <c r="CW28" s="622"/>
      <c r="CX28" s="622"/>
      <c r="CY28" s="623"/>
      <c r="CZ28" s="624">
        <v>12.2</v>
      </c>
      <c r="DA28" s="636"/>
      <c r="DB28" s="636"/>
      <c r="DC28" s="637"/>
      <c r="DD28" s="627">
        <v>18363617</v>
      </c>
      <c r="DE28" s="622"/>
      <c r="DF28" s="622"/>
      <c r="DG28" s="622"/>
      <c r="DH28" s="622"/>
      <c r="DI28" s="622"/>
      <c r="DJ28" s="622"/>
      <c r="DK28" s="623"/>
      <c r="DL28" s="627">
        <v>17787649</v>
      </c>
      <c r="DM28" s="622"/>
      <c r="DN28" s="622"/>
      <c r="DO28" s="622"/>
      <c r="DP28" s="622"/>
      <c r="DQ28" s="622"/>
      <c r="DR28" s="622"/>
      <c r="DS28" s="622"/>
      <c r="DT28" s="622"/>
      <c r="DU28" s="622"/>
      <c r="DV28" s="623"/>
      <c r="DW28" s="624">
        <v>21.4</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690870</v>
      </c>
      <c r="S29" s="622"/>
      <c r="T29" s="622"/>
      <c r="U29" s="622"/>
      <c r="V29" s="622"/>
      <c r="W29" s="622"/>
      <c r="X29" s="622"/>
      <c r="Y29" s="623"/>
      <c r="Z29" s="659">
        <v>0.4</v>
      </c>
      <c r="AA29" s="659"/>
      <c r="AB29" s="659"/>
      <c r="AC29" s="659"/>
      <c r="AD29" s="660">
        <v>589</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18442684</v>
      </c>
      <c r="CS29" s="634"/>
      <c r="CT29" s="634"/>
      <c r="CU29" s="634"/>
      <c r="CV29" s="634"/>
      <c r="CW29" s="634"/>
      <c r="CX29" s="634"/>
      <c r="CY29" s="635"/>
      <c r="CZ29" s="624">
        <v>12.2</v>
      </c>
      <c r="DA29" s="636"/>
      <c r="DB29" s="636"/>
      <c r="DC29" s="637"/>
      <c r="DD29" s="627">
        <v>18360462</v>
      </c>
      <c r="DE29" s="634"/>
      <c r="DF29" s="634"/>
      <c r="DG29" s="634"/>
      <c r="DH29" s="634"/>
      <c r="DI29" s="634"/>
      <c r="DJ29" s="634"/>
      <c r="DK29" s="635"/>
      <c r="DL29" s="627">
        <v>17784494</v>
      </c>
      <c r="DM29" s="634"/>
      <c r="DN29" s="634"/>
      <c r="DO29" s="634"/>
      <c r="DP29" s="634"/>
      <c r="DQ29" s="634"/>
      <c r="DR29" s="634"/>
      <c r="DS29" s="634"/>
      <c r="DT29" s="634"/>
      <c r="DU29" s="634"/>
      <c r="DV29" s="635"/>
      <c r="DW29" s="624">
        <v>21.4</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40716666</v>
      </c>
      <c r="S30" s="622"/>
      <c r="T30" s="622"/>
      <c r="U30" s="622"/>
      <c r="V30" s="622"/>
      <c r="W30" s="622"/>
      <c r="X30" s="622"/>
      <c r="Y30" s="623"/>
      <c r="Z30" s="659">
        <v>26.1</v>
      </c>
      <c r="AA30" s="659"/>
      <c r="AB30" s="659"/>
      <c r="AC30" s="659"/>
      <c r="AD30" s="660" t="s">
        <v>129</v>
      </c>
      <c r="AE30" s="660"/>
      <c r="AF30" s="660"/>
      <c r="AG30" s="660"/>
      <c r="AH30" s="660"/>
      <c r="AI30" s="660"/>
      <c r="AJ30" s="660"/>
      <c r="AK30" s="660"/>
      <c r="AL30" s="624" t="s">
        <v>129</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17823326</v>
      </c>
      <c r="CS30" s="622"/>
      <c r="CT30" s="622"/>
      <c r="CU30" s="622"/>
      <c r="CV30" s="622"/>
      <c r="CW30" s="622"/>
      <c r="CX30" s="622"/>
      <c r="CY30" s="623"/>
      <c r="CZ30" s="624">
        <v>11.8</v>
      </c>
      <c r="DA30" s="636"/>
      <c r="DB30" s="636"/>
      <c r="DC30" s="637"/>
      <c r="DD30" s="627">
        <v>17741291</v>
      </c>
      <c r="DE30" s="622"/>
      <c r="DF30" s="622"/>
      <c r="DG30" s="622"/>
      <c r="DH30" s="622"/>
      <c r="DI30" s="622"/>
      <c r="DJ30" s="622"/>
      <c r="DK30" s="623"/>
      <c r="DL30" s="627">
        <v>17165323</v>
      </c>
      <c r="DM30" s="622"/>
      <c r="DN30" s="622"/>
      <c r="DO30" s="622"/>
      <c r="DP30" s="622"/>
      <c r="DQ30" s="622"/>
      <c r="DR30" s="622"/>
      <c r="DS30" s="622"/>
      <c r="DT30" s="622"/>
      <c r="DU30" s="622"/>
      <c r="DV30" s="623"/>
      <c r="DW30" s="624">
        <v>20.6</v>
      </c>
      <c r="DX30" s="636"/>
      <c r="DY30" s="636"/>
      <c r="DZ30" s="636"/>
      <c r="EA30" s="636"/>
      <c r="EB30" s="636"/>
      <c r="EC30" s="648"/>
    </row>
    <row r="31" spans="2:133" ht="11.25" customHeight="1" x14ac:dyDescent="0.15">
      <c r="B31" s="688" t="s">
        <v>312</v>
      </c>
      <c r="C31" s="689"/>
      <c r="D31" s="689"/>
      <c r="E31" s="689"/>
      <c r="F31" s="689"/>
      <c r="G31" s="689"/>
      <c r="H31" s="689"/>
      <c r="I31" s="689"/>
      <c r="J31" s="689"/>
      <c r="K31" s="689"/>
      <c r="L31" s="689"/>
      <c r="M31" s="689"/>
      <c r="N31" s="689"/>
      <c r="O31" s="689"/>
      <c r="P31" s="689"/>
      <c r="Q31" s="690"/>
      <c r="R31" s="621">
        <v>3015</v>
      </c>
      <c r="S31" s="622"/>
      <c r="T31" s="622"/>
      <c r="U31" s="622"/>
      <c r="V31" s="622"/>
      <c r="W31" s="622"/>
      <c r="X31" s="622"/>
      <c r="Y31" s="623"/>
      <c r="Z31" s="659">
        <v>0</v>
      </c>
      <c r="AA31" s="659"/>
      <c r="AB31" s="659"/>
      <c r="AC31" s="659"/>
      <c r="AD31" s="660">
        <v>3015</v>
      </c>
      <c r="AE31" s="660"/>
      <c r="AF31" s="660"/>
      <c r="AG31" s="660"/>
      <c r="AH31" s="660"/>
      <c r="AI31" s="660"/>
      <c r="AJ31" s="660"/>
      <c r="AK31" s="660"/>
      <c r="AL31" s="624">
        <v>0</v>
      </c>
      <c r="AM31" s="625"/>
      <c r="AN31" s="625"/>
      <c r="AO31" s="661"/>
      <c r="AP31" s="693" t="s">
        <v>313</v>
      </c>
      <c r="AQ31" s="694"/>
      <c r="AR31" s="694"/>
      <c r="AS31" s="694"/>
      <c r="AT31" s="695" t="s">
        <v>314</v>
      </c>
      <c r="AU31" s="218"/>
      <c r="AV31" s="218"/>
      <c r="AW31" s="218"/>
      <c r="AX31" s="679" t="s">
        <v>188</v>
      </c>
      <c r="AY31" s="680"/>
      <c r="AZ31" s="680"/>
      <c r="BA31" s="680"/>
      <c r="BB31" s="680"/>
      <c r="BC31" s="680"/>
      <c r="BD31" s="680"/>
      <c r="BE31" s="680"/>
      <c r="BF31" s="681"/>
      <c r="BG31" s="683">
        <v>99.4</v>
      </c>
      <c r="BH31" s="684"/>
      <c r="BI31" s="684"/>
      <c r="BJ31" s="684"/>
      <c r="BK31" s="684"/>
      <c r="BL31" s="684"/>
      <c r="BM31" s="685">
        <v>97.6</v>
      </c>
      <c r="BN31" s="684"/>
      <c r="BO31" s="684"/>
      <c r="BP31" s="684"/>
      <c r="BQ31" s="686"/>
      <c r="BR31" s="683">
        <v>99.3</v>
      </c>
      <c r="BS31" s="684"/>
      <c r="BT31" s="684"/>
      <c r="BU31" s="684"/>
      <c r="BV31" s="684"/>
      <c r="BW31" s="684"/>
      <c r="BX31" s="685">
        <v>97.2</v>
      </c>
      <c r="BY31" s="684"/>
      <c r="BZ31" s="684"/>
      <c r="CA31" s="684"/>
      <c r="CB31" s="686"/>
      <c r="CD31" s="642"/>
      <c r="CE31" s="643"/>
      <c r="CF31" s="618" t="s">
        <v>315</v>
      </c>
      <c r="CG31" s="619"/>
      <c r="CH31" s="619"/>
      <c r="CI31" s="619"/>
      <c r="CJ31" s="619"/>
      <c r="CK31" s="619"/>
      <c r="CL31" s="619"/>
      <c r="CM31" s="619"/>
      <c r="CN31" s="619"/>
      <c r="CO31" s="619"/>
      <c r="CP31" s="619"/>
      <c r="CQ31" s="620"/>
      <c r="CR31" s="621">
        <v>619358</v>
      </c>
      <c r="CS31" s="634"/>
      <c r="CT31" s="634"/>
      <c r="CU31" s="634"/>
      <c r="CV31" s="634"/>
      <c r="CW31" s="634"/>
      <c r="CX31" s="634"/>
      <c r="CY31" s="635"/>
      <c r="CZ31" s="624">
        <v>0.4</v>
      </c>
      <c r="DA31" s="636"/>
      <c r="DB31" s="636"/>
      <c r="DC31" s="637"/>
      <c r="DD31" s="627">
        <v>619171</v>
      </c>
      <c r="DE31" s="634"/>
      <c r="DF31" s="634"/>
      <c r="DG31" s="634"/>
      <c r="DH31" s="634"/>
      <c r="DI31" s="634"/>
      <c r="DJ31" s="634"/>
      <c r="DK31" s="635"/>
      <c r="DL31" s="627">
        <v>619171</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9812869</v>
      </c>
      <c r="S32" s="622"/>
      <c r="T32" s="622"/>
      <c r="U32" s="622"/>
      <c r="V32" s="622"/>
      <c r="W32" s="622"/>
      <c r="X32" s="622"/>
      <c r="Y32" s="623"/>
      <c r="Z32" s="659">
        <v>6.3</v>
      </c>
      <c r="AA32" s="659"/>
      <c r="AB32" s="659"/>
      <c r="AC32" s="659"/>
      <c r="AD32" s="660" t="s">
        <v>129</v>
      </c>
      <c r="AE32" s="660"/>
      <c r="AF32" s="660"/>
      <c r="AG32" s="660"/>
      <c r="AH32" s="660"/>
      <c r="AI32" s="660"/>
      <c r="AJ32" s="660"/>
      <c r="AK32" s="660"/>
      <c r="AL32" s="624" t="s">
        <v>129</v>
      </c>
      <c r="AM32" s="625"/>
      <c r="AN32" s="625"/>
      <c r="AO32" s="661"/>
      <c r="AP32" s="662"/>
      <c r="AQ32" s="663"/>
      <c r="AR32" s="663"/>
      <c r="AS32" s="663"/>
      <c r="AT32" s="696"/>
      <c r="AU32" s="214" t="s">
        <v>317</v>
      </c>
      <c r="AX32" s="618" t="s">
        <v>318</v>
      </c>
      <c r="AY32" s="619"/>
      <c r="AZ32" s="619"/>
      <c r="BA32" s="619"/>
      <c r="BB32" s="619"/>
      <c r="BC32" s="619"/>
      <c r="BD32" s="619"/>
      <c r="BE32" s="619"/>
      <c r="BF32" s="620"/>
      <c r="BG32" s="687">
        <v>99.4</v>
      </c>
      <c r="BH32" s="634"/>
      <c r="BI32" s="634"/>
      <c r="BJ32" s="634"/>
      <c r="BK32" s="634"/>
      <c r="BL32" s="634"/>
      <c r="BM32" s="625">
        <v>97.8</v>
      </c>
      <c r="BN32" s="634"/>
      <c r="BO32" s="634"/>
      <c r="BP32" s="634"/>
      <c r="BQ32" s="657"/>
      <c r="BR32" s="687">
        <v>99.3</v>
      </c>
      <c r="BS32" s="634"/>
      <c r="BT32" s="634"/>
      <c r="BU32" s="634"/>
      <c r="BV32" s="634"/>
      <c r="BW32" s="634"/>
      <c r="BX32" s="625">
        <v>97.4</v>
      </c>
      <c r="BY32" s="634"/>
      <c r="BZ32" s="634"/>
      <c r="CA32" s="634"/>
      <c r="CB32" s="657"/>
      <c r="CD32" s="644"/>
      <c r="CE32" s="645"/>
      <c r="CF32" s="618" t="s">
        <v>319</v>
      </c>
      <c r="CG32" s="619"/>
      <c r="CH32" s="619"/>
      <c r="CI32" s="619"/>
      <c r="CJ32" s="619"/>
      <c r="CK32" s="619"/>
      <c r="CL32" s="619"/>
      <c r="CM32" s="619"/>
      <c r="CN32" s="619"/>
      <c r="CO32" s="619"/>
      <c r="CP32" s="619"/>
      <c r="CQ32" s="620"/>
      <c r="CR32" s="621">
        <v>3155</v>
      </c>
      <c r="CS32" s="622"/>
      <c r="CT32" s="622"/>
      <c r="CU32" s="622"/>
      <c r="CV32" s="622"/>
      <c r="CW32" s="622"/>
      <c r="CX32" s="622"/>
      <c r="CY32" s="623"/>
      <c r="CZ32" s="624">
        <v>0</v>
      </c>
      <c r="DA32" s="636"/>
      <c r="DB32" s="636"/>
      <c r="DC32" s="637"/>
      <c r="DD32" s="627">
        <v>3155</v>
      </c>
      <c r="DE32" s="622"/>
      <c r="DF32" s="622"/>
      <c r="DG32" s="622"/>
      <c r="DH32" s="622"/>
      <c r="DI32" s="622"/>
      <c r="DJ32" s="622"/>
      <c r="DK32" s="623"/>
      <c r="DL32" s="627">
        <v>3155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440409</v>
      </c>
      <c r="S33" s="622"/>
      <c r="T33" s="622"/>
      <c r="U33" s="622"/>
      <c r="V33" s="622"/>
      <c r="W33" s="622"/>
      <c r="X33" s="622"/>
      <c r="Y33" s="623"/>
      <c r="Z33" s="659">
        <v>0.3</v>
      </c>
      <c r="AA33" s="659"/>
      <c r="AB33" s="659"/>
      <c r="AC33" s="659"/>
      <c r="AD33" s="660">
        <v>254510</v>
      </c>
      <c r="AE33" s="660"/>
      <c r="AF33" s="660"/>
      <c r="AG33" s="660"/>
      <c r="AH33" s="660"/>
      <c r="AI33" s="660"/>
      <c r="AJ33" s="660"/>
      <c r="AK33" s="660"/>
      <c r="AL33" s="624">
        <v>0.3</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99.3</v>
      </c>
      <c r="BH33" s="606"/>
      <c r="BI33" s="606"/>
      <c r="BJ33" s="606"/>
      <c r="BK33" s="606"/>
      <c r="BL33" s="606"/>
      <c r="BM33" s="652">
        <v>97.3</v>
      </c>
      <c r="BN33" s="606"/>
      <c r="BO33" s="606"/>
      <c r="BP33" s="606"/>
      <c r="BQ33" s="669"/>
      <c r="BR33" s="682">
        <v>99.1</v>
      </c>
      <c r="BS33" s="606"/>
      <c r="BT33" s="606"/>
      <c r="BU33" s="606"/>
      <c r="BV33" s="606"/>
      <c r="BW33" s="606"/>
      <c r="BX33" s="652">
        <v>96.8</v>
      </c>
      <c r="BY33" s="606"/>
      <c r="BZ33" s="606"/>
      <c r="CA33" s="606"/>
      <c r="CB33" s="669"/>
      <c r="CD33" s="618" t="s">
        <v>322</v>
      </c>
      <c r="CE33" s="619"/>
      <c r="CF33" s="619"/>
      <c r="CG33" s="619"/>
      <c r="CH33" s="619"/>
      <c r="CI33" s="619"/>
      <c r="CJ33" s="619"/>
      <c r="CK33" s="619"/>
      <c r="CL33" s="619"/>
      <c r="CM33" s="619"/>
      <c r="CN33" s="619"/>
      <c r="CO33" s="619"/>
      <c r="CP33" s="619"/>
      <c r="CQ33" s="620"/>
      <c r="CR33" s="621">
        <v>51673845</v>
      </c>
      <c r="CS33" s="634"/>
      <c r="CT33" s="634"/>
      <c r="CU33" s="634"/>
      <c r="CV33" s="634"/>
      <c r="CW33" s="634"/>
      <c r="CX33" s="634"/>
      <c r="CY33" s="635"/>
      <c r="CZ33" s="624">
        <v>34.200000000000003</v>
      </c>
      <c r="DA33" s="636"/>
      <c r="DB33" s="636"/>
      <c r="DC33" s="637"/>
      <c r="DD33" s="627">
        <v>40252293</v>
      </c>
      <c r="DE33" s="634"/>
      <c r="DF33" s="634"/>
      <c r="DG33" s="634"/>
      <c r="DH33" s="634"/>
      <c r="DI33" s="634"/>
      <c r="DJ33" s="634"/>
      <c r="DK33" s="635"/>
      <c r="DL33" s="627">
        <v>29363855</v>
      </c>
      <c r="DM33" s="634"/>
      <c r="DN33" s="634"/>
      <c r="DO33" s="634"/>
      <c r="DP33" s="634"/>
      <c r="DQ33" s="634"/>
      <c r="DR33" s="634"/>
      <c r="DS33" s="634"/>
      <c r="DT33" s="634"/>
      <c r="DU33" s="634"/>
      <c r="DV33" s="635"/>
      <c r="DW33" s="624">
        <v>35.299999999999997</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447503</v>
      </c>
      <c r="S34" s="622"/>
      <c r="T34" s="622"/>
      <c r="U34" s="622"/>
      <c r="V34" s="622"/>
      <c r="W34" s="622"/>
      <c r="X34" s="622"/>
      <c r="Y34" s="623"/>
      <c r="Z34" s="659">
        <v>0.3</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23574161</v>
      </c>
      <c r="CS34" s="622"/>
      <c r="CT34" s="622"/>
      <c r="CU34" s="622"/>
      <c r="CV34" s="622"/>
      <c r="CW34" s="622"/>
      <c r="CX34" s="622"/>
      <c r="CY34" s="623"/>
      <c r="CZ34" s="624">
        <v>15.6</v>
      </c>
      <c r="DA34" s="636"/>
      <c r="DB34" s="636"/>
      <c r="DC34" s="637"/>
      <c r="DD34" s="627">
        <v>16782613</v>
      </c>
      <c r="DE34" s="622"/>
      <c r="DF34" s="622"/>
      <c r="DG34" s="622"/>
      <c r="DH34" s="622"/>
      <c r="DI34" s="622"/>
      <c r="DJ34" s="622"/>
      <c r="DK34" s="623"/>
      <c r="DL34" s="627">
        <v>13557686</v>
      </c>
      <c r="DM34" s="622"/>
      <c r="DN34" s="622"/>
      <c r="DO34" s="622"/>
      <c r="DP34" s="622"/>
      <c r="DQ34" s="622"/>
      <c r="DR34" s="622"/>
      <c r="DS34" s="622"/>
      <c r="DT34" s="622"/>
      <c r="DU34" s="622"/>
      <c r="DV34" s="623"/>
      <c r="DW34" s="624">
        <v>16.3</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5044387</v>
      </c>
      <c r="S35" s="622"/>
      <c r="T35" s="622"/>
      <c r="U35" s="622"/>
      <c r="V35" s="622"/>
      <c r="W35" s="622"/>
      <c r="X35" s="622"/>
      <c r="Y35" s="623"/>
      <c r="Z35" s="659">
        <v>3.2</v>
      </c>
      <c r="AA35" s="659"/>
      <c r="AB35" s="659"/>
      <c r="AC35" s="659"/>
      <c r="AD35" s="660" t="s">
        <v>129</v>
      </c>
      <c r="AE35" s="660"/>
      <c r="AF35" s="660"/>
      <c r="AG35" s="660"/>
      <c r="AH35" s="660"/>
      <c r="AI35" s="660"/>
      <c r="AJ35" s="660"/>
      <c r="AK35" s="660"/>
      <c r="AL35" s="624" t="s">
        <v>129</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1628467</v>
      </c>
      <c r="CS35" s="634"/>
      <c r="CT35" s="634"/>
      <c r="CU35" s="634"/>
      <c r="CV35" s="634"/>
      <c r="CW35" s="634"/>
      <c r="CX35" s="634"/>
      <c r="CY35" s="635"/>
      <c r="CZ35" s="624">
        <v>1.1000000000000001</v>
      </c>
      <c r="DA35" s="636"/>
      <c r="DB35" s="636"/>
      <c r="DC35" s="637"/>
      <c r="DD35" s="627">
        <v>1264234</v>
      </c>
      <c r="DE35" s="634"/>
      <c r="DF35" s="634"/>
      <c r="DG35" s="634"/>
      <c r="DH35" s="634"/>
      <c r="DI35" s="634"/>
      <c r="DJ35" s="634"/>
      <c r="DK35" s="635"/>
      <c r="DL35" s="627">
        <v>1264140</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3350119</v>
      </c>
      <c r="S36" s="622"/>
      <c r="T36" s="622"/>
      <c r="U36" s="622"/>
      <c r="V36" s="622"/>
      <c r="W36" s="622"/>
      <c r="X36" s="622"/>
      <c r="Y36" s="623"/>
      <c r="Z36" s="659">
        <v>2.1</v>
      </c>
      <c r="AA36" s="659"/>
      <c r="AB36" s="659"/>
      <c r="AC36" s="659"/>
      <c r="AD36" s="660" t="s">
        <v>129</v>
      </c>
      <c r="AE36" s="660"/>
      <c r="AF36" s="660"/>
      <c r="AG36" s="660"/>
      <c r="AH36" s="660"/>
      <c r="AI36" s="660"/>
      <c r="AJ36" s="660"/>
      <c r="AK36" s="660"/>
      <c r="AL36" s="624" t="s">
        <v>129</v>
      </c>
      <c r="AM36" s="625"/>
      <c r="AN36" s="625"/>
      <c r="AO36" s="661"/>
      <c r="AP36" s="222"/>
      <c r="AQ36" s="670" t="s">
        <v>330</v>
      </c>
      <c r="AR36" s="671"/>
      <c r="AS36" s="671"/>
      <c r="AT36" s="671"/>
      <c r="AU36" s="671"/>
      <c r="AV36" s="671"/>
      <c r="AW36" s="671"/>
      <c r="AX36" s="671"/>
      <c r="AY36" s="672"/>
      <c r="AZ36" s="676">
        <v>15520736</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55179</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12777445</v>
      </c>
      <c r="CS36" s="622"/>
      <c r="CT36" s="622"/>
      <c r="CU36" s="622"/>
      <c r="CV36" s="622"/>
      <c r="CW36" s="622"/>
      <c r="CX36" s="622"/>
      <c r="CY36" s="623"/>
      <c r="CZ36" s="624">
        <v>8.5</v>
      </c>
      <c r="DA36" s="636"/>
      <c r="DB36" s="636"/>
      <c r="DC36" s="637"/>
      <c r="DD36" s="627">
        <v>11422760</v>
      </c>
      <c r="DE36" s="622"/>
      <c r="DF36" s="622"/>
      <c r="DG36" s="622"/>
      <c r="DH36" s="622"/>
      <c r="DI36" s="622"/>
      <c r="DJ36" s="622"/>
      <c r="DK36" s="623"/>
      <c r="DL36" s="627">
        <v>4684397</v>
      </c>
      <c r="DM36" s="622"/>
      <c r="DN36" s="622"/>
      <c r="DO36" s="622"/>
      <c r="DP36" s="622"/>
      <c r="DQ36" s="622"/>
      <c r="DR36" s="622"/>
      <c r="DS36" s="622"/>
      <c r="DT36" s="622"/>
      <c r="DU36" s="622"/>
      <c r="DV36" s="623"/>
      <c r="DW36" s="624">
        <v>5.6</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2674367</v>
      </c>
      <c r="S37" s="622"/>
      <c r="T37" s="622"/>
      <c r="U37" s="622"/>
      <c r="V37" s="622"/>
      <c r="W37" s="622"/>
      <c r="X37" s="622"/>
      <c r="Y37" s="623"/>
      <c r="Z37" s="659">
        <v>1.7</v>
      </c>
      <c r="AA37" s="659"/>
      <c r="AB37" s="659"/>
      <c r="AC37" s="659"/>
      <c r="AD37" s="660">
        <v>19434</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1353713</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-30521</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67771</v>
      </c>
      <c r="CS37" s="634"/>
      <c r="CT37" s="634"/>
      <c r="CU37" s="634"/>
      <c r="CV37" s="634"/>
      <c r="CW37" s="634"/>
      <c r="CX37" s="634"/>
      <c r="CY37" s="635"/>
      <c r="CZ37" s="624">
        <v>0</v>
      </c>
      <c r="DA37" s="636"/>
      <c r="DB37" s="636"/>
      <c r="DC37" s="637"/>
      <c r="DD37" s="627">
        <v>32138</v>
      </c>
      <c r="DE37" s="634"/>
      <c r="DF37" s="634"/>
      <c r="DG37" s="634"/>
      <c r="DH37" s="634"/>
      <c r="DI37" s="634"/>
      <c r="DJ37" s="634"/>
      <c r="DK37" s="635"/>
      <c r="DL37" s="627">
        <v>31770</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7236000</v>
      </c>
      <c r="S38" s="622"/>
      <c r="T38" s="622"/>
      <c r="U38" s="622"/>
      <c r="V38" s="622"/>
      <c r="W38" s="622"/>
      <c r="X38" s="622"/>
      <c r="Y38" s="623"/>
      <c r="Z38" s="659">
        <v>4.5999999999999996</v>
      </c>
      <c r="AA38" s="659"/>
      <c r="AB38" s="659"/>
      <c r="AC38" s="659"/>
      <c r="AD38" s="660" t="s">
        <v>129</v>
      </c>
      <c r="AE38" s="660"/>
      <c r="AF38" s="660"/>
      <c r="AG38" s="660"/>
      <c r="AH38" s="660"/>
      <c r="AI38" s="660"/>
      <c r="AJ38" s="660"/>
      <c r="AK38" s="660"/>
      <c r="AL38" s="624" t="s">
        <v>129</v>
      </c>
      <c r="AM38" s="625"/>
      <c r="AN38" s="625"/>
      <c r="AO38" s="661"/>
      <c r="AQ38" s="654" t="s">
        <v>338</v>
      </c>
      <c r="AR38" s="655"/>
      <c r="AS38" s="655"/>
      <c r="AT38" s="655"/>
      <c r="AU38" s="655"/>
      <c r="AV38" s="655"/>
      <c r="AW38" s="655"/>
      <c r="AX38" s="655"/>
      <c r="AY38" s="656"/>
      <c r="AZ38" s="621">
        <v>714032</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45373</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12905053</v>
      </c>
      <c r="CS38" s="622"/>
      <c r="CT38" s="622"/>
      <c r="CU38" s="622"/>
      <c r="CV38" s="622"/>
      <c r="CW38" s="622"/>
      <c r="CX38" s="622"/>
      <c r="CY38" s="623"/>
      <c r="CZ38" s="624">
        <v>8.5</v>
      </c>
      <c r="DA38" s="636"/>
      <c r="DB38" s="636"/>
      <c r="DC38" s="637"/>
      <c r="DD38" s="627">
        <v>10308730</v>
      </c>
      <c r="DE38" s="622"/>
      <c r="DF38" s="622"/>
      <c r="DG38" s="622"/>
      <c r="DH38" s="622"/>
      <c r="DI38" s="622"/>
      <c r="DJ38" s="622"/>
      <c r="DK38" s="623"/>
      <c r="DL38" s="627">
        <v>9850613</v>
      </c>
      <c r="DM38" s="622"/>
      <c r="DN38" s="622"/>
      <c r="DO38" s="622"/>
      <c r="DP38" s="622"/>
      <c r="DQ38" s="622"/>
      <c r="DR38" s="622"/>
      <c r="DS38" s="622"/>
      <c r="DT38" s="622"/>
      <c r="DU38" s="622"/>
      <c r="DV38" s="623"/>
      <c r="DW38" s="624">
        <v>11.8</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129</v>
      </c>
      <c r="AM39" s="625"/>
      <c r="AN39" s="625"/>
      <c r="AO39" s="661"/>
      <c r="AQ39" s="654" t="s">
        <v>342</v>
      </c>
      <c r="AR39" s="655"/>
      <c r="AS39" s="655"/>
      <c r="AT39" s="655"/>
      <c r="AU39" s="655"/>
      <c r="AV39" s="655"/>
      <c r="AW39" s="655"/>
      <c r="AX39" s="655"/>
      <c r="AY39" s="656"/>
      <c r="AZ39" s="621">
        <v>547938</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67857</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496897</v>
      </c>
      <c r="CS39" s="634"/>
      <c r="CT39" s="634"/>
      <c r="CU39" s="634"/>
      <c r="CV39" s="634"/>
      <c r="CW39" s="634"/>
      <c r="CX39" s="634"/>
      <c r="CY39" s="635"/>
      <c r="CZ39" s="624">
        <v>0.3</v>
      </c>
      <c r="DA39" s="636"/>
      <c r="DB39" s="636"/>
      <c r="DC39" s="637"/>
      <c r="DD39" s="627">
        <v>466937</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3427400</v>
      </c>
      <c r="S40" s="622"/>
      <c r="T40" s="622"/>
      <c r="U40" s="622"/>
      <c r="V40" s="622"/>
      <c r="W40" s="622"/>
      <c r="X40" s="622"/>
      <c r="Y40" s="623"/>
      <c r="Z40" s="659">
        <v>2.2000000000000002</v>
      </c>
      <c r="AA40" s="659"/>
      <c r="AB40" s="659"/>
      <c r="AC40" s="659"/>
      <c r="AD40" s="660" t="s">
        <v>129</v>
      </c>
      <c r="AE40" s="660"/>
      <c r="AF40" s="660"/>
      <c r="AG40" s="660"/>
      <c r="AH40" s="660"/>
      <c r="AI40" s="660"/>
      <c r="AJ40" s="660"/>
      <c r="AK40" s="660"/>
      <c r="AL40" s="624" t="s">
        <v>129</v>
      </c>
      <c r="AM40" s="625"/>
      <c r="AN40" s="625"/>
      <c r="AO40" s="661"/>
      <c r="AQ40" s="654" t="s">
        <v>346</v>
      </c>
      <c r="AR40" s="655"/>
      <c r="AS40" s="655"/>
      <c r="AT40" s="655"/>
      <c r="AU40" s="655"/>
      <c r="AV40" s="655"/>
      <c r="AW40" s="655"/>
      <c r="AX40" s="655"/>
      <c r="AY40" s="656"/>
      <c r="AZ40" s="621" t="s">
        <v>129</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100</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291822</v>
      </c>
      <c r="CS40" s="622"/>
      <c r="CT40" s="622"/>
      <c r="CU40" s="622"/>
      <c r="CV40" s="622"/>
      <c r="CW40" s="622"/>
      <c r="CX40" s="622"/>
      <c r="CY40" s="623"/>
      <c r="CZ40" s="624">
        <v>0.2</v>
      </c>
      <c r="DA40" s="636"/>
      <c r="DB40" s="636"/>
      <c r="DC40" s="637"/>
      <c r="DD40" s="627">
        <v>7019</v>
      </c>
      <c r="DE40" s="622"/>
      <c r="DF40" s="622"/>
      <c r="DG40" s="622"/>
      <c r="DH40" s="622"/>
      <c r="DI40" s="622"/>
      <c r="DJ40" s="622"/>
      <c r="DK40" s="623"/>
      <c r="DL40" s="627">
        <v>7019</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156226595</v>
      </c>
      <c r="S41" s="646"/>
      <c r="T41" s="646"/>
      <c r="U41" s="646"/>
      <c r="V41" s="646"/>
      <c r="W41" s="646"/>
      <c r="X41" s="646"/>
      <c r="Y41" s="649"/>
      <c r="Z41" s="650">
        <v>100</v>
      </c>
      <c r="AA41" s="650"/>
      <c r="AB41" s="650"/>
      <c r="AC41" s="650"/>
      <c r="AD41" s="651">
        <v>79734914</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2500017</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299</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10405036</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362</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9288346</v>
      </c>
      <c r="CS42" s="634"/>
      <c r="CT42" s="634"/>
      <c r="CU42" s="634"/>
      <c r="CV42" s="634"/>
      <c r="CW42" s="634"/>
      <c r="CX42" s="634"/>
      <c r="CY42" s="635"/>
      <c r="CZ42" s="624">
        <v>6.1</v>
      </c>
      <c r="DA42" s="636"/>
      <c r="DB42" s="636"/>
      <c r="DC42" s="637"/>
      <c r="DD42" s="627">
        <v>2270402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432426</v>
      </c>
      <c r="CS43" s="634"/>
      <c r="CT43" s="634"/>
      <c r="CU43" s="634"/>
      <c r="CV43" s="634"/>
      <c r="CW43" s="634"/>
      <c r="CX43" s="634"/>
      <c r="CY43" s="635"/>
      <c r="CZ43" s="624">
        <v>0.3</v>
      </c>
      <c r="DA43" s="636"/>
      <c r="DB43" s="636"/>
      <c r="DC43" s="637"/>
      <c r="DD43" s="627">
        <v>391426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9282391</v>
      </c>
      <c r="CS44" s="622"/>
      <c r="CT44" s="622"/>
      <c r="CU44" s="622"/>
      <c r="CV44" s="622"/>
      <c r="CW44" s="622"/>
      <c r="CX44" s="622"/>
      <c r="CY44" s="623"/>
      <c r="CZ44" s="624">
        <v>6.1</v>
      </c>
      <c r="DA44" s="625"/>
      <c r="DB44" s="625"/>
      <c r="DC44" s="626"/>
      <c r="DD44" s="627">
        <v>2269042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4473226</v>
      </c>
      <c r="CS45" s="634"/>
      <c r="CT45" s="634"/>
      <c r="CU45" s="634"/>
      <c r="CV45" s="634"/>
      <c r="CW45" s="634"/>
      <c r="CX45" s="634"/>
      <c r="CY45" s="635"/>
      <c r="CZ45" s="624">
        <v>3</v>
      </c>
      <c r="DA45" s="636"/>
      <c r="DB45" s="636"/>
      <c r="DC45" s="637"/>
      <c r="DD45" s="627">
        <v>140463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4422334</v>
      </c>
      <c r="CS46" s="622"/>
      <c r="CT46" s="622"/>
      <c r="CU46" s="622"/>
      <c r="CV46" s="622"/>
      <c r="CW46" s="622"/>
      <c r="CX46" s="622"/>
      <c r="CY46" s="623"/>
      <c r="CZ46" s="624">
        <v>2.9</v>
      </c>
      <c r="DA46" s="625"/>
      <c r="DB46" s="625"/>
      <c r="DC46" s="626"/>
      <c r="DD46" s="627">
        <v>2122672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5955</v>
      </c>
      <c r="CS47" s="634"/>
      <c r="CT47" s="634"/>
      <c r="CU47" s="634"/>
      <c r="CV47" s="634"/>
      <c r="CW47" s="634"/>
      <c r="CX47" s="634"/>
      <c r="CY47" s="635"/>
      <c r="CZ47" s="624">
        <v>0</v>
      </c>
      <c r="DA47" s="636"/>
      <c r="DB47" s="636"/>
      <c r="DC47" s="637"/>
      <c r="DD47" s="627">
        <v>1360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151061622</v>
      </c>
      <c r="CS49" s="606"/>
      <c r="CT49" s="606"/>
      <c r="CU49" s="606"/>
      <c r="CV49" s="606"/>
      <c r="CW49" s="606"/>
      <c r="CX49" s="606"/>
      <c r="CY49" s="607"/>
      <c r="CZ49" s="608">
        <v>100</v>
      </c>
      <c r="DA49" s="609"/>
      <c r="DB49" s="609"/>
      <c r="DC49" s="610"/>
      <c r="DD49" s="611">
        <v>94901777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3zmx9IyasuMsyGLqYJknIs0IH9UKR2RXQJWMQnvLmfHt6nNgEmSaMYqH/NBJZo0V2bMm0RU4m4UONlaH6TzBCQ==" saltValue="OfXBIisE/OI8mutb8O9+j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155671</v>
      </c>
      <c r="R7" s="1103"/>
      <c r="S7" s="1103"/>
      <c r="T7" s="1103"/>
      <c r="U7" s="1103"/>
      <c r="V7" s="1103">
        <v>150642</v>
      </c>
      <c r="W7" s="1103"/>
      <c r="X7" s="1103"/>
      <c r="Y7" s="1103"/>
      <c r="Z7" s="1103"/>
      <c r="AA7" s="1103">
        <v>5029</v>
      </c>
      <c r="AB7" s="1103"/>
      <c r="AC7" s="1103"/>
      <c r="AD7" s="1103"/>
      <c r="AE7" s="1104"/>
      <c r="AF7" s="1105">
        <v>3887</v>
      </c>
      <c r="AG7" s="1106"/>
      <c r="AH7" s="1106"/>
      <c r="AI7" s="1106"/>
      <c r="AJ7" s="1107"/>
      <c r="AK7" s="1108">
        <v>4823</v>
      </c>
      <c r="AL7" s="1109"/>
      <c r="AM7" s="1109"/>
      <c r="AN7" s="1109"/>
      <c r="AO7" s="1109"/>
      <c r="AP7" s="1109">
        <v>182726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584</v>
      </c>
      <c r="BT7" s="1100"/>
      <c r="BU7" s="1100"/>
      <c r="BV7" s="1100"/>
      <c r="BW7" s="1100"/>
      <c r="BX7" s="1100"/>
      <c r="BY7" s="1100"/>
      <c r="BZ7" s="1100"/>
      <c r="CA7" s="1100"/>
      <c r="CB7" s="1100"/>
      <c r="CC7" s="1100"/>
      <c r="CD7" s="1100"/>
      <c r="CE7" s="1100"/>
      <c r="CF7" s="1100"/>
      <c r="CG7" s="1112"/>
      <c r="CH7" s="1096">
        <v>34</v>
      </c>
      <c r="CI7" s="1097"/>
      <c r="CJ7" s="1097"/>
      <c r="CK7" s="1097"/>
      <c r="CL7" s="1098"/>
      <c r="CM7" s="1096">
        <v>307</v>
      </c>
      <c r="CN7" s="1097"/>
      <c r="CO7" s="1097"/>
      <c r="CP7" s="1097"/>
      <c r="CQ7" s="1098"/>
      <c r="CR7" s="1096">
        <v>10</v>
      </c>
      <c r="CS7" s="1097"/>
      <c r="CT7" s="1097"/>
      <c r="CU7" s="1097"/>
      <c r="CV7" s="1098"/>
      <c r="CW7" s="1096" t="s">
        <v>588</v>
      </c>
      <c r="CX7" s="1097"/>
      <c r="CY7" s="1097"/>
      <c r="CZ7" s="1097"/>
      <c r="DA7" s="1098"/>
      <c r="DB7" s="1096" t="s">
        <v>588</v>
      </c>
      <c r="DC7" s="1097"/>
      <c r="DD7" s="1097"/>
      <c r="DE7" s="1097"/>
      <c r="DF7" s="1098"/>
      <c r="DG7" s="1096" t="s">
        <v>588</v>
      </c>
      <c r="DH7" s="1097"/>
      <c r="DI7" s="1097"/>
      <c r="DJ7" s="1097"/>
      <c r="DK7" s="1098"/>
      <c r="DL7" s="1096" t="s">
        <v>588</v>
      </c>
      <c r="DM7" s="1097"/>
      <c r="DN7" s="1097"/>
      <c r="DO7" s="1097"/>
      <c r="DP7" s="1098"/>
      <c r="DQ7" s="1096" t="s">
        <v>588</v>
      </c>
      <c r="DR7" s="1097"/>
      <c r="DS7" s="1097"/>
      <c r="DT7" s="1097"/>
      <c r="DU7" s="1098"/>
      <c r="DV7" s="1099"/>
      <c r="DW7" s="1100"/>
      <c r="DX7" s="1100"/>
      <c r="DY7" s="1100"/>
      <c r="DZ7" s="1101"/>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17</v>
      </c>
      <c r="R8" s="1039"/>
      <c r="S8" s="1039"/>
      <c r="T8" s="1039"/>
      <c r="U8" s="1039"/>
      <c r="V8" s="1039">
        <v>7</v>
      </c>
      <c r="W8" s="1039"/>
      <c r="X8" s="1039"/>
      <c r="Y8" s="1039"/>
      <c r="Z8" s="1039"/>
      <c r="AA8" s="1039">
        <v>10</v>
      </c>
      <c r="AB8" s="1039"/>
      <c r="AC8" s="1039"/>
      <c r="AD8" s="1039"/>
      <c r="AE8" s="1040"/>
      <c r="AF8" s="1035">
        <v>10</v>
      </c>
      <c r="AG8" s="1036"/>
      <c r="AH8" s="1036"/>
      <c r="AI8" s="1036"/>
      <c r="AJ8" s="1037"/>
      <c r="AK8" s="1080" t="s">
        <v>583</v>
      </c>
      <c r="AL8" s="1081"/>
      <c r="AM8" s="1081"/>
      <c r="AN8" s="1081"/>
      <c r="AO8" s="1081"/>
      <c r="AP8" s="1081" t="s">
        <v>583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585</v>
      </c>
      <c r="BT8" s="993"/>
      <c r="BU8" s="993"/>
      <c r="BV8" s="993"/>
      <c r="BW8" s="993"/>
      <c r="BX8" s="993"/>
      <c r="BY8" s="993"/>
      <c r="BZ8" s="993"/>
      <c r="CA8" s="993"/>
      <c r="CB8" s="993"/>
      <c r="CC8" s="993"/>
      <c r="CD8" s="993"/>
      <c r="CE8" s="993"/>
      <c r="CF8" s="993"/>
      <c r="CG8" s="1014"/>
      <c r="CH8" s="989">
        <v>7</v>
      </c>
      <c r="CI8" s="990"/>
      <c r="CJ8" s="990"/>
      <c r="CK8" s="990"/>
      <c r="CL8" s="991"/>
      <c r="CM8" s="989">
        <v>180</v>
      </c>
      <c r="CN8" s="990"/>
      <c r="CO8" s="990"/>
      <c r="CP8" s="990"/>
      <c r="CQ8" s="991"/>
      <c r="CR8" s="989">
        <v>100</v>
      </c>
      <c r="CS8" s="990"/>
      <c r="CT8" s="990"/>
      <c r="CU8" s="990"/>
      <c r="CV8" s="991"/>
      <c r="CW8" s="989" t="s">
        <v>588</v>
      </c>
      <c r="CX8" s="990"/>
      <c r="CY8" s="990"/>
      <c r="CZ8" s="990"/>
      <c r="DA8" s="991"/>
      <c r="DB8" s="989" t="s">
        <v>588</v>
      </c>
      <c r="DC8" s="990"/>
      <c r="DD8" s="990"/>
      <c r="DE8" s="990"/>
      <c r="DF8" s="991"/>
      <c r="DG8" s="989" t="s">
        <v>588</v>
      </c>
      <c r="DH8" s="990"/>
      <c r="DI8" s="990"/>
      <c r="DJ8" s="990"/>
      <c r="DK8" s="991"/>
      <c r="DL8" s="989" t="s">
        <v>588</v>
      </c>
      <c r="DM8" s="990"/>
      <c r="DN8" s="990"/>
      <c r="DO8" s="990"/>
      <c r="DP8" s="991"/>
      <c r="DQ8" s="989" t="s">
        <v>588</v>
      </c>
      <c r="DR8" s="990"/>
      <c r="DS8" s="990"/>
      <c r="DT8" s="990"/>
      <c r="DU8" s="991"/>
      <c r="DV8" s="992"/>
      <c r="DW8" s="993"/>
      <c r="DX8" s="993"/>
      <c r="DY8" s="993"/>
      <c r="DZ8" s="994"/>
      <c r="EA8" s="234"/>
    </row>
    <row r="9" spans="1:131" s="235" customFormat="1" ht="26.25" customHeight="1" x14ac:dyDescent="0.15">
      <c r="A9" s="238">
        <v>3</v>
      </c>
      <c r="B9" s="1030" t="s">
        <v>391</v>
      </c>
      <c r="C9" s="1031"/>
      <c r="D9" s="1031"/>
      <c r="E9" s="1031"/>
      <c r="F9" s="1031"/>
      <c r="G9" s="1031"/>
      <c r="H9" s="1031"/>
      <c r="I9" s="1031"/>
      <c r="J9" s="1031"/>
      <c r="K9" s="1031"/>
      <c r="L9" s="1031"/>
      <c r="M9" s="1031"/>
      <c r="N9" s="1031"/>
      <c r="O9" s="1031"/>
      <c r="P9" s="1032"/>
      <c r="Q9" s="1038">
        <v>1023</v>
      </c>
      <c r="R9" s="1039"/>
      <c r="S9" s="1039"/>
      <c r="T9" s="1039"/>
      <c r="U9" s="1039"/>
      <c r="V9" s="1039">
        <v>972</v>
      </c>
      <c r="W9" s="1039"/>
      <c r="X9" s="1039"/>
      <c r="Y9" s="1039"/>
      <c r="Z9" s="1039"/>
      <c r="AA9" s="1039">
        <v>52</v>
      </c>
      <c r="AB9" s="1039"/>
      <c r="AC9" s="1039"/>
      <c r="AD9" s="1039"/>
      <c r="AE9" s="1040"/>
      <c r="AF9" s="1035" t="s">
        <v>129</v>
      </c>
      <c r="AG9" s="1036"/>
      <c r="AH9" s="1036"/>
      <c r="AI9" s="1036"/>
      <c r="AJ9" s="1037"/>
      <c r="AK9" s="1080">
        <v>487</v>
      </c>
      <c r="AL9" s="1081"/>
      <c r="AM9" s="1081"/>
      <c r="AN9" s="1081"/>
      <c r="AO9" s="1081"/>
      <c r="AP9" s="1081">
        <v>6738</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586</v>
      </c>
      <c r="BT9" s="993"/>
      <c r="BU9" s="993"/>
      <c r="BV9" s="993"/>
      <c r="BW9" s="993"/>
      <c r="BX9" s="993"/>
      <c r="BY9" s="993"/>
      <c r="BZ9" s="993"/>
      <c r="CA9" s="993"/>
      <c r="CB9" s="993"/>
      <c r="CC9" s="993"/>
      <c r="CD9" s="993"/>
      <c r="CE9" s="993"/>
      <c r="CF9" s="993"/>
      <c r="CG9" s="1014"/>
      <c r="CH9" s="989">
        <v>7</v>
      </c>
      <c r="CI9" s="990"/>
      <c r="CJ9" s="990"/>
      <c r="CK9" s="990"/>
      <c r="CL9" s="991"/>
      <c r="CM9" s="989">
        <v>77</v>
      </c>
      <c r="CN9" s="990"/>
      <c r="CO9" s="990"/>
      <c r="CP9" s="990"/>
      <c r="CQ9" s="991"/>
      <c r="CR9" s="989">
        <v>50</v>
      </c>
      <c r="CS9" s="990"/>
      <c r="CT9" s="990"/>
      <c r="CU9" s="990"/>
      <c r="CV9" s="991"/>
      <c r="CW9" s="989" t="s">
        <v>588</v>
      </c>
      <c r="CX9" s="990"/>
      <c r="CY9" s="990"/>
      <c r="CZ9" s="990"/>
      <c r="DA9" s="991"/>
      <c r="DB9" s="989" t="s">
        <v>588</v>
      </c>
      <c r="DC9" s="990"/>
      <c r="DD9" s="990"/>
      <c r="DE9" s="990"/>
      <c r="DF9" s="991"/>
      <c r="DG9" s="989" t="s">
        <v>588</v>
      </c>
      <c r="DH9" s="990"/>
      <c r="DI9" s="990"/>
      <c r="DJ9" s="990"/>
      <c r="DK9" s="991"/>
      <c r="DL9" s="989" t="s">
        <v>588</v>
      </c>
      <c r="DM9" s="990"/>
      <c r="DN9" s="990"/>
      <c r="DO9" s="990"/>
      <c r="DP9" s="991"/>
      <c r="DQ9" s="989" t="s">
        <v>588</v>
      </c>
      <c r="DR9" s="990"/>
      <c r="DS9" s="990"/>
      <c r="DT9" s="990"/>
      <c r="DU9" s="991"/>
      <c r="DV9" s="992"/>
      <c r="DW9" s="993"/>
      <c r="DX9" s="993"/>
      <c r="DY9" s="993"/>
      <c r="DZ9" s="994"/>
      <c r="EA9" s="234"/>
    </row>
    <row r="10" spans="1:131" s="235" customFormat="1" ht="26.25" customHeight="1" x14ac:dyDescent="0.15">
      <c r="A10" s="238">
        <v>4</v>
      </c>
      <c r="B10" s="1030" t="s">
        <v>392</v>
      </c>
      <c r="C10" s="1031"/>
      <c r="D10" s="1031"/>
      <c r="E10" s="1031"/>
      <c r="F10" s="1031"/>
      <c r="G10" s="1031"/>
      <c r="H10" s="1031"/>
      <c r="I10" s="1031"/>
      <c r="J10" s="1031"/>
      <c r="K10" s="1031"/>
      <c r="L10" s="1031"/>
      <c r="M10" s="1031"/>
      <c r="N10" s="1031"/>
      <c r="O10" s="1031"/>
      <c r="P10" s="1032"/>
      <c r="Q10" s="1038">
        <v>88</v>
      </c>
      <c r="R10" s="1039"/>
      <c r="S10" s="1039"/>
      <c r="T10" s="1039"/>
      <c r="U10" s="1039"/>
      <c r="V10" s="1039">
        <v>14</v>
      </c>
      <c r="W10" s="1039"/>
      <c r="X10" s="1039"/>
      <c r="Y10" s="1039"/>
      <c r="Z10" s="1039"/>
      <c r="AA10" s="1039">
        <v>75</v>
      </c>
      <c r="AB10" s="1039"/>
      <c r="AC10" s="1039"/>
      <c r="AD10" s="1039"/>
      <c r="AE10" s="1040"/>
      <c r="AF10" s="1035" t="s">
        <v>129</v>
      </c>
      <c r="AG10" s="1036"/>
      <c r="AH10" s="1036"/>
      <c r="AI10" s="1036"/>
      <c r="AJ10" s="1037"/>
      <c r="AK10" s="1080" t="s">
        <v>583</v>
      </c>
      <c r="AL10" s="1081"/>
      <c r="AM10" s="1081"/>
      <c r="AN10" s="1081"/>
      <c r="AO10" s="1081"/>
      <c r="AP10" s="1081">
        <v>124</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587</v>
      </c>
      <c r="BT10" s="993"/>
      <c r="BU10" s="993"/>
      <c r="BV10" s="993"/>
      <c r="BW10" s="993"/>
      <c r="BX10" s="993"/>
      <c r="BY10" s="993"/>
      <c r="BZ10" s="993"/>
      <c r="CA10" s="993"/>
      <c r="CB10" s="993"/>
      <c r="CC10" s="993"/>
      <c r="CD10" s="993"/>
      <c r="CE10" s="993"/>
      <c r="CF10" s="993"/>
      <c r="CG10" s="1014"/>
      <c r="CH10" s="989">
        <v>36</v>
      </c>
      <c r="CI10" s="990"/>
      <c r="CJ10" s="990"/>
      <c r="CK10" s="990"/>
      <c r="CL10" s="991"/>
      <c r="CM10" s="989">
        <v>465</v>
      </c>
      <c r="CN10" s="990"/>
      <c r="CO10" s="990"/>
      <c r="CP10" s="990"/>
      <c r="CQ10" s="991"/>
      <c r="CR10" s="989">
        <v>50</v>
      </c>
      <c r="CS10" s="990"/>
      <c r="CT10" s="990"/>
      <c r="CU10" s="990"/>
      <c r="CV10" s="991"/>
      <c r="CW10" s="989">
        <v>92</v>
      </c>
      <c r="CX10" s="990"/>
      <c r="CY10" s="990"/>
      <c r="CZ10" s="990"/>
      <c r="DA10" s="991"/>
      <c r="DB10" s="989" t="s">
        <v>588</v>
      </c>
      <c r="DC10" s="990"/>
      <c r="DD10" s="990"/>
      <c r="DE10" s="990"/>
      <c r="DF10" s="991"/>
      <c r="DG10" s="989" t="s">
        <v>588</v>
      </c>
      <c r="DH10" s="990"/>
      <c r="DI10" s="990"/>
      <c r="DJ10" s="990"/>
      <c r="DK10" s="991"/>
      <c r="DL10" s="989" t="s">
        <v>588</v>
      </c>
      <c r="DM10" s="990"/>
      <c r="DN10" s="990"/>
      <c r="DO10" s="990"/>
      <c r="DP10" s="991"/>
      <c r="DQ10" s="989" t="s">
        <v>588</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156227</v>
      </c>
      <c r="R23" s="1061"/>
      <c r="S23" s="1061"/>
      <c r="T23" s="1061"/>
      <c r="U23" s="1061"/>
      <c r="V23" s="1061">
        <v>151062</v>
      </c>
      <c r="W23" s="1061"/>
      <c r="X23" s="1061"/>
      <c r="Y23" s="1061"/>
      <c r="Z23" s="1061"/>
      <c r="AA23" s="1061">
        <v>5165</v>
      </c>
      <c r="AB23" s="1061"/>
      <c r="AC23" s="1061"/>
      <c r="AD23" s="1061"/>
      <c r="AE23" s="1068"/>
      <c r="AF23" s="1069">
        <v>3897</v>
      </c>
      <c r="AG23" s="1061"/>
      <c r="AH23" s="1061"/>
      <c r="AI23" s="1061"/>
      <c r="AJ23" s="1070"/>
      <c r="AK23" s="1071"/>
      <c r="AL23" s="1072"/>
      <c r="AM23" s="1072"/>
      <c r="AN23" s="1072"/>
      <c r="AO23" s="1072"/>
      <c r="AP23" s="1061">
        <v>189588</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35868</v>
      </c>
      <c r="R28" s="1051"/>
      <c r="S28" s="1051"/>
      <c r="T28" s="1051"/>
      <c r="U28" s="1051"/>
      <c r="V28" s="1051">
        <v>35813</v>
      </c>
      <c r="W28" s="1051"/>
      <c r="X28" s="1051"/>
      <c r="Y28" s="1051"/>
      <c r="Z28" s="1051"/>
      <c r="AA28" s="1051">
        <v>55</v>
      </c>
      <c r="AB28" s="1051"/>
      <c r="AC28" s="1051"/>
      <c r="AD28" s="1051"/>
      <c r="AE28" s="1052"/>
      <c r="AF28" s="1053">
        <v>55</v>
      </c>
      <c r="AG28" s="1051"/>
      <c r="AH28" s="1051"/>
      <c r="AI28" s="1051"/>
      <c r="AJ28" s="1054"/>
      <c r="AK28" s="1042">
        <v>2500</v>
      </c>
      <c r="AL28" s="1043"/>
      <c r="AM28" s="1043"/>
      <c r="AN28" s="1043"/>
      <c r="AO28" s="1043"/>
      <c r="AP28" s="1043" t="s">
        <v>583</v>
      </c>
      <c r="AQ28" s="1043"/>
      <c r="AR28" s="1043"/>
      <c r="AS28" s="1043"/>
      <c r="AT28" s="1043"/>
      <c r="AU28" s="1043" t="s">
        <v>583</v>
      </c>
      <c r="AV28" s="1043"/>
      <c r="AW28" s="1043"/>
      <c r="AX28" s="1043"/>
      <c r="AY28" s="1043"/>
      <c r="AZ28" s="1044" t="s">
        <v>583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35169</v>
      </c>
      <c r="R29" s="1039"/>
      <c r="S29" s="1039"/>
      <c r="T29" s="1039"/>
      <c r="U29" s="1039"/>
      <c r="V29" s="1039">
        <v>34285</v>
      </c>
      <c r="W29" s="1039"/>
      <c r="X29" s="1039"/>
      <c r="Y29" s="1039"/>
      <c r="Z29" s="1039"/>
      <c r="AA29" s="1039">
        <v>884</v>
      </c>
      <c r="AB29" s="1039"/>
      <c r="AC29" s="1039"/>
      <c r="AD29" s="1039"/>
      <c r="AE29" s="1040"/>
      <c r="AF29" s="1035">
        <v>884</v>
      </c>
      <c r="AG29" s="1036"/>
      <c r="AH29" s="1036"/>
      <c r="AI29" s="1036"/>
      <c r="AJ29" s="1037"/>
      <c r="AK29" s="980">
        <v>5113</v>
      </c>
      <c r="AL29" s="971"/>
      <c r="AM29" s="971"/>
      <c r="AN29" s="971"/>
      <c r="AO29" s="971"/>
      <c r="AP29" s="971" t="s">
        <v>583</v>
      </c>
      <c r="AQ29" s="971"/>
      <c r="AR29" s="971"/>
      <c r="AS29" s="971"/>
      <c r="AT29" s="971"/>
      <c r="AU29" s="971" t="s">
        <v>583</v>
      </c>
      <c r="AV29" s="971"/>
      <c r="AW29" s="971"/>
      <c r="AX29" s="971"/>
      <c r="AY29" s="971"/>
      <c r="AZ29" s="1041" t="s">
        <v>583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7461</v>
      </c>
      <c r="R30" s="1039"/>
      <c r="S30" s="1039"/>
      <c r="T30" s="1039"/>
      <c r="U30" s="1039"/>
      <c r="V30" s="1039">
        <v>7440</v>
      </c>
      <c r="W30" s="1039"/>
      <c r="X30" s="1039"/>
      <c r="Y30" s="1039"/>
      <c r="Z30" s="1039"/>
      <c r="AA30" s="1039">
        <v>21</v>
      </c>
      <c r="AB30" s="1039"/>
      <c r="AC30" s="1039"/>
      <c r="AD30" s="1039"/>
      <c r="AE30" s="1040"/>
      <c r="AF30" s="1035">
        <v>21</v>
      </c>
      <c r="AG30" s="1036"/>
      <c r="AH30" s="1036"/>
      <c r="AI30" s="1036"/>
      <c r="AJ30" s="1037"/>
      <c r="AK30" s="980">
        <v>1212</v>
      </c>
      <c r="AL30" s="971"/>
      <c r="AM30" s="971"/>
      <c r="AN30" s="971"/>
      <c r="AO30" s="971"/>
      <c r="AP30" s="971" t="s">
        <v>583</v>
      </c>
      <c r="AQ30" s="971"/>
      <c r="AR30" s="971"/>
      <c r="AS30" s="971"/>
      <c r="AT30" s="971"/>
      <c r="AU30" s="971" t="s">
        <v>583</v>
      </c>
      <c r="AV30" s="971"/>
      <c r="AW30" s="971"/>
      <c r="AX30" s="971"/>
      <c r="AY30" s="971"/>
      <c r="AZ30" s="1041" t="s">
        <v>583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9811</v>
      </c>
      <c r="R31" s="1039"/>
      <c r="S31" s="1039"/>
      <c r="T31" s="1039"/>
      <c r="U31" s="1039"/>
      <c r="V31" s="1039">
        <v>1989</v>
      </c>
      <c r="W31" s="1039"/>
      <c r="X31" s="1039"/>
      <c r="Y31" s="1039"/>
      <c r="Z31" s="1039"/>
      <c r="AA31" s="1039">
        <v>7822</v>
      </c>
      <c r="AB31" s="1039"/>
      <c r="AC31" s="1039"/>
      <c r="AD31" s="1039"/>
      <c r="AE31" s="1040"/>
      <c r="AF31" s="1035">
        <v>7822</v>
      </c>
      <c r="AG31" s="1036"/>
      <c r="AH31" s="1036"/>
      <c r="AI31" s="1036"/>
      <c r="AJ31" s="1037"/>
      <c r="AK31" s="980">
        <v>714</v>
      </c>
      <c r="AL31" s="971"/>
      <c r="AM31" s="971"/>
      <c r="AN31" s="971"/>
      <c r="AO31" s="971"/>
      <c r="AP31" s="971">
        <v>13504</v>
      </c>
      <c r="AQ31" s="971"/>
      <c r="AR31" s="971"/>
      <c r="AS31" s="971"/>
      <c r="AT31" s="971"/>
      <c r="AU31" s="971">
        <v>1864</v>
      </c>
      <c r="AV31" s="971"/>
      <c r="AW31" s="971"/>
      <c r="AX31" s="971"/>
      <c r="AY31" s="971"/>
      <c r="AZ31" s="1041" t="s">
        <v>583</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2412</v>
      </c>
      <c r="R32" s="1039"/>
      <c r="S32" s="1039"/>
      <c r="T32" s="1039"/>
      <c r="U32" s="1039"/>
      <c r="V32" s="1039">
        <v>486</v>
      </c>
      <c r="W32" s="1039"/>
      <c r="X32" s="1039"/>
      <c r="Y32" s="1039"/>
      <c r="Z32" s="1039"/>
      <c r="AA32" s="1039">
        <v>1925</v>
      </c>
      <c r="AB32" s="1039"/>
      <c r="AC32" s="1039"/>
      <c r="AD32" s="1039"/>
      <c r="AE32" s="1040"/>
      <c r="AF32" s="1035">
        <v>1925</v>
      </c>
      <c r="AG32" s="1036"/>
      <c r="AH32" s="1036"/>
      <c r="AI32" s="1036"/>
      <c r="AJ32" s="1037"/>
      <c r="AK32" s="980">
        <v>1354</v>
      </c>
      <c r="AL32" s="971"/>
      <c r="AM32" s="971"/>
      <c r="AN32" s="971"/>
      <c r="AO32" s="971"/>
      <c r="AP32" s="971">
        <v>34018</v>
      </c>
      <c r="AQ32" s="971"/>
      <c r="AR32" s="971"/>
      <c r="AS32" s="971"/>
      <c r="AT32" s="971"/>
      <c r="AU32" s="971">
        <v>11260</v>
      </c>
      <c r="AV32" s="971"/>
      <c r="AW32" s="971"/>
      <c r="AX32" s="971"/>
      <c r="AY32" s="971"/>
      <c r="AZ32" s="1041" t="s">
        <v>583</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746</v>
      </c>
      <c r="R33" s="1039"/>
      <c r="S33" s="1039"/>
      <c r="T33" s="1039"/>
      <c r="U33" s="1039"/>
      <c r="V33" s="1039">
        <v>710</v>
      </c>
      <c r="W33" s="1039"/>
      <c r="X33" s="1039"/>
      <c r="Y33" s="1039"/>
      <c r="Z33" s="1039"/>
      <c r="AA33" s="1039">
        <v>36</v>
      </c>
      <c r="AB33" s="1039"/>
      <c r="AC33" s="1039"/>
      <c r="AD33" s="1039"/>
      <c r="AE33" s="1040"/>
      <c r="AF33" s="1035">
        <v>36</v>
      </c>
      <c r="AG33" s="1036"/>
      <c r="AH33" s="1036"/>
      <c r="AI33" s="1036"/>
      <c r="AJ33" s="1037"/>
      <c r="AK33" s="980">
        <v>548</v>
      </c>
      <c r="AL33" s="971"/>
      <c r="AM33" s="971"/>
      <c r="AN33" s="971"/>
      <c r="AO33" s="971"/>
      <c r="AP33" s="971">
        <v>3614</v>
      </c>
      <c r="AQ33" s="971"/>
      <c r="AR33" s="971"/>
      <c r="AS33" s="971"/>
      <c r="AT33" s="971"/>
      <c r="AU33" s="971">
        <v>3614</v>
      </c>
      <c r="AV33" s="971"/>
      <c r="AW33" s="971"/>
      <c r="AX33" s="971"/>
      <c r="AY33" s="971"/>
      <c r="AZ33" s="1041" t="s">
        <v>583</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10743</v>
      </c>
      <c r="AG63" s="959"/>
      <c r="AH63" s="959"/>
      <c r="AI63" s="959"/>
      <c r="AJ63" s="1022"/>
      <c r="AK63" s="1023"/>
      <c r="AL63" s="963"/>
      <c r="AM63" s="963"/>
      <c r="AN63" s="963"/>
      <c r="AO63" s="963"/>
      <c r="AP63" s="959">
        <v>51137</v>
      </c>
      <c r="AQ63" s="959"/>
      <c r="AR63" s="959"/>
      <c r="AS63" s="959"/>
      <c r="AT63" s="959"/>
      <c r="AU63" s="959">
        <v>16738</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404</v>
      </c>
      <c r="AQ66" s="1002"/>
      <c r="AR66" s="1002"/>
      <c r="AS66" s="1002"/>
      <c r="AT66" s="1003"/>
      <c r="AU66" s="1001" t="s">
        <v>424</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597</v>
      </c>
      <c r="C68" s="986"/>
      <c r="D68" s="986"/>
      <c r="E68" s="986"/>
      <c r="F68" s="986"/>
      <c r="G68" s="986"/>
      <c r="H68" s="986"/>
      <c r="I68" s="986"/>
      <c r="J68" s="986"/>
      <c r="K68" s="986"/>
      <c r="L68" s="986"/>
      <c r="M68" s="986"/>
      <c r="N68" s="986"/>
      <c r="O68" s="986"/>
      <c r="P68" s="987"/>
      <c r="Q68" s="988">
        <v>4286</v>
      </c>
      <c r="R68" s="982"/>
      <c r="S68" s="982"/>
      <c r="T68" s="982"/>
      <c r="U68" s="982"/>
      <c r="V68" s="982">
        <v>4270</v>
      </c>
      <c r="W68" s="982"/>
      <c r="X68" s="982"/>
      <c r="Y68" s="982"/>
      <c r="Z68" s="982"/>
      <c r="AA68" s="982">
        <v>16</v>
      </c>
      <c r="AB68" s="982"/>
      <c r="AC68" s="982"/>
      <c r="AD68" s="982"/>
      <c r="AE68" s="982"/>
      <c r="AF68" s="982">
        <v>16</v>
      </c>
      <c r="AG68" s="982"/>
      <c r="AH68" s="982"/>
      <c r="AI68" s="982"/>
      <c r="AJ68" s="982"/>
      <c r="AK68" s="982">
        <v>103</v>
      </c>
      <c r="AL68" s="982"/>
      <c r="AM68" s="982"/>
      <c r="AN68" s="982"/>
      <c r="AO68" s="982"/>
      <c r="AP68" s="982" t="s">
        <v>583</v>
      </c>
      <c r="AQ68" s="982"/>
      <c r="AR68" s="982"/>
      <c r="AS68" s="982"/>
      <c r="AT68" s="982"/>
      <c r="AU68" s="982" t="s">
        <v>583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123</v>
      </c>
      <c r="R69" s="971"/>
      <c r="S69" s="971"/>
      <c r="T69" s="971"/>
      <c r="U69" s="971"/>
      <c r="V69" s="971">
        <v>120</v>
      </c>
      <c r="W69" s="971"/>
      <c r="X69" s="971"/>
      <c r="Y69" s="971"/>
      <c r="Z69" s="971"/>
      <c r="AA69" s="971">
        <v>3</v>
      </c>
      <c r="AB69" s="971"/>
      <c r="AC69" s="971"/>
      <c r="AD69" s="971"/>
      <c r="AE69" s="971"/>
      <c r="AF69" s="971">
        <v>3</v>
      </c>
      <c r="AG69" s="971"/>
      <c r="AH69" s="971"/>
      <c r="AI69" s="971"/>
      <c r="AJ69" s="971"/>
      <c r="AK69" s="971">
        <v>1</v>
      </c>
      <c r="AL69" s="971"/>
      <c r="AM69" s="971"/>
      <c r="AN69" s="971"/>
      <c r="AO69" s="971"/>
      <c r="AP69" s="971" t="s">
        <v>583</v>
      </c>
      <c r="AQ69" s="971"/>
      <c r="AR69" s="971"/>
      <c r="AS69" s="971"/>
      <c r="AT69" s="971"/>
      <c r="AU69" s="971" t="s">
        <v>583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590</v>
      </c>
      <c r="C70" s="975"/>
      <c r="D70" s="975"/>
      <c r="E70" s="975"/>
      <c r="F70" s="975"/>
      <c r="G70" s="975"/>
      <c r="H70" s="975"/>
      <c r="I70" s="975"/>
      <c r="J70" s="975"/>
      <c r="K70" s="975"/>
      <c r="L70" s="975"/>
      <c r="M70" s="975"/>
      <c r="N70" s="975"/>
      <c r="O70" s="975"/>
      <c r="P70" s="976"/>
      <c r="Q70" s="977">
        <v>128</v>
      </c>
      <c r="R70" s="971"/>
      <c r="S70" s="971"/>
      <c r="T70" s="971"/>
      <c r="U70" s="971"/>
      <c r="V70" s="971">
        <v>124</v>
      </c>
      <c r="W70" s="971"/>
      <c r="X70" s="971"/>
      <c r="Y70" s="971"/>
      <c r="Z70" s="971"/>
      <c r="AA70" s="971">
        <v>4</v>
      </c>
      <c r="AB70" s="971"/>
      <c r="AC70" s="971"/>
      <c r="AD70" s="971"/>
      <c r="AE70" s="971"/>
      <c r="AF70" s="971">
        <v>4</v>
      </c>
      <c r="AG70" s="971"/>
      <c r="AH70" s="971"/>
      <c r="AI70" s="971"/>
      <c r="AJ70" s="971"/>
      <c r="AK70" s="971" t="s">
        <v>598</v>
      </c>
      <c r="AL70" s="971"/>
      <c r="AM70" s="971"/>
      <c r="AN70" s="971"/>
      <c r="AO70" s="971"/>
      <c r="AP70" s="971" t="s">
        <v>583</v>
      </c>
      <c r="AQ70" s="971"/>
      <c r="AR70" s="971"/>
      <c r="AS70" s="971"/>
      <c r="AT70" s="971"/>
      <c r="AU70" s="971" t="s">
        <v>583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7">
        <v>401</v>
      </c>
      <c r="R71" s="971"/>
      <c r="S71" s="971"/>
      <c r="T71" s="971"/>
      <c r="U71" s="971"/>
      <c r="V71" s="971">
        <v>376</v>
      </c>
      <c r="W71" s="971"/>
      <c r="X71" s="971"/>
      <c r="Y71" s="971"/>
      <c r="Z71" s="971"/>
      <c r="AA71" s="971">
        <v>26</v>
      </c>
      <c r="AB71" s="971"/>
      <c r="AC71" s="971"/>
      <c r="AD71" s="971"/>
      <c r="AE71" s="971"/>
      <c r="AF71" s="971">
        <v>26</v>
      </c>
      <c r="AG71" s="971"/>
      <c r="AH71" s="971"/>
      <c r="AI71" s="971"/>
      <c r="AJ71" s="971"/>
      <c r="AK71" s="971">
        <v>239</v>
      </c>
      <c r="AL71" s="971"/>
      <c r="AM71" s="971"/>
      <c r="AN71" s="971"/>
      <c r="AO71" s="971"/>
      <c r="AP71" s="971" t="s">
        <v>583</v>
      </c>
      <c r="AQ71" s="971"/>
      <c r="AR71" s="971"/>
      <c r="AS71" s="971"/>
      <c r="AT71" s="971"/>
      <c r="AU71" s="971" t="s">
        <v>583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49</v>
      </c>
      <c r="AG88" s="959"/>
      <c r="AH88" s="959"/>
      <c r="AI88" s="959"/>
      <c r="AJ88" s="959"/>
      <c r="AK88" s="963"/>
      <c r="AL88" s="963"/>
      <c r="AM88" s="963"/>
      <c r="AN88" s="963"/>
      <c r="AO88" s="963"/>
      <c r="AP88" s="959" t="s">
        <v>598</v>
      </c>
      <c r="AQ88" s="959"/>
      <c r="AR88" s="959"/>
      <c r="AS88" s="959"/>
      <c r="AT88" s="959"/>
      <c r="AU88" s="959" t="s">
        <v>598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210</v>
      </c>
      <c r="CS102" s="953"/>
      <c r="CT102" s="953"/>
      <c r="CU102" s="953"/>
      <c r="CV102" s="954"/>
      <c r="CW102" s="952">
        <v>92</v>
      </c>
      <c r="CX102" s="953"/>
      <c r="CY102" s="953"/>
      <c r="CZ102" s="953"/>
      <c r="DA102" s="954"/>
      <c r="DB102" s="952" t="s">
        <v>583</v>
      </c>
      <c r="DC102" s="953"/>
      <c r="DD102" s="953"/>
      <c r="DE102" s="953"/>
      <c r="DF102" s="954"/>
      <c r="DG102" s="952" t="s">
        <v>583</v>
      </c>
      <c r="DH102" s="953"/>
      <c r="DI102" s="953"/>
      <c r="DJ102" s="953"/>
      <c r="DK102" s="954"/>
      <c r="DL102" s="952" t="s">
        <v>583</v>
      </c>
      <c r="DM102" s="953"/>
      <c r="DN102" s="953"/>
      <c r="DO102" s="953"/>
      <c r="DP102" s="954"/>
      <c r="DQ102" s="952" t="s">
        <v>583</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309</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309</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309</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17972284</v>
      </c>
      <c r="AB110" s="889"/>
      <c r="AC110" s="889"/>
      <c r="AD110" s="889"/>
      <c r="AE110" s="890"/>
      <c r="AF110" s="891">
        <v>18419038</v>
      </c>
      <c r="AG110" s="889"/>
      <c r="AH110" s="889"/>
      <c r="AI110" s="889"/>
      <c r="AJ110" s="890"/>
      <c r="AK110" s="891">
        <v>17926654</v>
      </c>
      <c r="AL110" s="889"/>
      <c r="AM110" s="889"/>
      <c r="AN110" s="889"/>
      <c r="AO110" s="890"/>
      <c r="AP110" s="892">
        <v>24.9</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201045435</v>
      </c>
      <c r="BR110" s="842"/>
      <c r="BS110" s="842"/>
      <c r="BT110" s="842"/>
      <c r="BU110" s="842"/>
      <c r="BV110" s="842">
        <v>200230471</v>
      </c>
      <c r="BW110" s="842"/>
      <c r="BX110" s="842"/>
      <c r="BY110" s="842"/>
      <c r="BZ110" s="842"/>
      <c r="CA110" s="842">
        <v>189587448</v>
      </c>
      <c r="CB110" s="842"/>
      <c r="CC110" s="842"/>
      <c r="CD110" s="842"/>
      <c r="CE110" s="842"/>
      <c r="CF110" s="866">
        <v>263.7</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396</v>
      </c>
      <c r="DH110" s="842"/>
      <c r="DI110" s="842"/>
      <c r="DJ110" s="842"/>
      <c r="DK110" s="842"/>
      <c r="DL110" s="842" t="s">
        <v>442</v>
      </c>
      <c r="DM110" s="842"/>
      <c r="DN110" s="842"/>
      <c r="DO110" s="842"/>
      <c r="DP110" s="842"/>
      <c r="DQ110" s="842" t="s">
        <v>129</v>
      </c>
      <c r="DR110" s="842"/>
      <c r="DS110" s="842"/>
      <c r="DT110" s="842"/>
      <c r="DU110" s="842"/>
      <c r="DV110" s="843" t="s">
        <v>442</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396</v>
      </c>
      <c r="AG111" s="919"/>
      <c r="AH111" s="919"/>
      <c r="AI111" s="919"/>
      <c r="AJ111" s="920"/>
      <c r="AK111" s="921" t="s">
        <v>396</v>
      </c>
      <c r="AL111" s="919"/>
      <c r="AM111" s="919"/>
      <c r="AN111" s="919"/>
      <c r="AO111" s="920"/>
      <c r="AP111" s="922" t="s">
        <v>129</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11411</v>
      </c>
      <c r="BR111" s="817"/>
      <c r="BS111" s="817"/>
      <c r="BT111" s="817"/>
      <c r="BU111" s="817"/>
      <c r="BV111" s="817">
        <v>8314</v>
      </c>
      <c r="BW111" s="817"/>
      <c r="BX111" s="817"/>
      <c r="BY111" s="817"/>
      <c r="BZ111" s="817"/>
      <c r="CA111" s="817">
        <v>5089</v>
      </c>
      <c r="CB111" s="817"/>
      <c r="CC111" s="817"/>
      <c r="CD111" s="817"/>
      <c r="CE111" s="817"/>
      <c r="CF111" s="875">
        <v>0</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11411</v>
      </c>
      <c r="DH111" s="817"/>
      <c r="DI111" s="817"/>
      <c r="DJ111" s="817"/>
      <c r="DK111" s="817"/>
      <c r="DL111" s="817">
        <v>8314</v>
      </c>
      <c r="DM111" s="817"/>
      <c r="DN111" s="817"/>
      <c r="DO111" s="817"/>
      <c r="DP111" s="817"/>
      <c r="DQ111" s="817">
        <v>5089</v>
      </c>
      <c r="DR111" s="817"/>
      <c r="DS111" s="817"/>
      <c r="DT111" s="817"/>
      <c r="DU111" s="817"/>
      <c r="DV111" s="794">
        <v>0</v>
      </c>
      <c r="DW111" s="794"/>
      <c r="DX111" s="794"/>
      <c r="DY111" s="794"/>
      <c r="DZ111" s="795"/>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442</v>
      </c>
      <c r="AG112" s="780"/>
      <c r="AH112" s="780"/>
      <c r="AI112" s="780"/>
      <c r="AJ112" s="781"/>
      <c r="AK112" s="782" t="s">
        <v>129</v>
      </c>
      <c r="AL112" s="780"/>
      <c r="AM112" s="780"/>
      <c r="AN112" s="780"/>
      <c r="AO112" s="781"/>
      <c r="AP112" s="824" t="s">
        <v>396</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24476591</v>
      </c>
      <c r="BR112" s="817"/>
      <c r="BS112" s="817"/>
      <c r="BT112" s="817"/>
      <c r="BU112" s="817"/>
      <c r="BV112" s="817">
        <v>19728414</v>
      </c>
      <c r="BW112" s="817"/>
      <c r="BX112" s="817"/>
      <c r="BY112" s="817"/>
      <c r="BZ112" s="817"/>
      <c r="CA112" s="817">
        <v>16738145</v>
      </c>
      <c r="CB112" s="817"/>
      <c r="CC112" s="817"/>
      <c r="CD112" s="817"/>
      <c r="CE112" s="817"/>
      <c r="CF112" s="875">
        <v>23.3</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129</v>
      </c>
      <c r="DR112" s="817"/>
      <c r="DS112" s="817"/>
      <c r="DT112" s="817"/>
      <c r="DU112" s="817"/>
      <c r="DV112" s="794" t="s">
        <v>129</v>
      </c>
      <c r="DW112" s="794"/>
      <c r="DX112" s="794"/>
      <c r="DY112" s="794"/>
      <c r="DZ112" s="795"/>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1367232</v>
      </c>
      <c r="AB113" s="919"/>
      <c r="AC113" s="919"/>
      <c r="AD113" s="919"/>
      <c r="AE113" s="920"/>
      <c r="AF113" s="921">
        <v>1352102</v>
      </c>
      <c r="AG113" s="919"/>
      <c r="AH113" s="919"/>
      <c r="AI113" s="919"/>
      <c r="AJ113" s="920"/>
      <c r="AK113" s="921">
        <v>1198428</v>
      </c>
      <c r="AL113" s="919"/>
      <c r="AM113" s="919"/>
      <c r="AN113" s="919"/>
      <c r="AO113" s="920"/>
      <c r="AP113" s="922">
        <v>1.7</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t="s">
        <v>442</v>
      </c>
      <c r="BR113" s="817"/>
      <c r="BS113" s="817"/>
      <c r="BT113" s="817"/>
      <c r="BU113" s="817"/>
      <c r="BV113" s="817" t="s">
        <v>129</v>
      </c>
      <c r="BW113" s="817"/>
      <c r="BX113" s="817"/>
      <c r="BY113" s="817"/>
      <c r="BZ113" s="817"/>
      <c r="CA113" s="817" t="s">
        <v>129</v>
      </c>
      <c r="CB113" s="817"/>
      <c r="CC113" s="817"/>
      <c r="CD113" s="817"/>
      <c r="CE113" s="817"/>
      <c r="CF113" s="875" t="s">
        <v>396</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396</v>
      </c>
      <c r="DM113" s="780"/>
      <c r="DN113" s="780"/>
      <c r="DO113" s="780"/>
      <c r="DP113" s="781"/>
      <c r="DQ113" s="782" t="s">
        <v>442</v>
      </c>
      <c r="DR113" s="780"/>
      <c r="DS113" s="780"/>
      <c r="DT113" s="780"/>
      <c r="DU113" s="781"/>
      <c r="DV113" s="824" t="s">
        <v>396</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129</v>
      </c>
      <c r="AB114" s="780"/>
      <c r="AC114" s="780"/>
      <c r="AD114" s="780"/>
      <c r="AE114" s="781"/>
      <c r="AF114" s="782" t="s">
        <v>396</v>
      </c>
      <c r="AG114" s="780"/>
      <c r="AH114" s="780"/>
      <c r="AI114" s="780"/>
      <c r="AJ114" s="781"/>
      <c r="AK114" s="782" t="s">
        <v>396</v>
      </c>
      <c r="AL114" s="780"/>
      <c r="AM114" s="780"/>
      <c r="AN114" s="780"/>
      <c r="AO114" s="781"/>
      <c r="AP114" s="824" t="s">
        <v>129</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17107821</v>
      </c>
      <c r="BR114" s="817"/>
      <c r="BS114" s="817"/>
      <c r="BT114" s="817"/>
      <c r="BU114" s="817"/>
      <c r="BV114" s="817">
        <v>16886306</v>
      </c>
      <c r="BW114" s="817"/>
      <c r="BX114" s="817"/>
      <c r="BY114" s="817"/>
      <c r="BZ114" s="817"/>
      <c r="CA114" s="817">
        <v>16206598</v>
      </c>
      <c r="CB114" s="817"/>
      <c r="CC114" s="817"/>
      <c r="CD114" s="817"/>
      <c r="CE114" s="817"/>
      <c r="CF114" s="875">
        <v>22.5</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396</v>
      </c>
      <c r="DH114" s="780"/>
      <c r="DI114" s="780"/>
      <c r="DJ114" s="780"/>
      <c r="DK114" s="781"/>
      <c r="DL114" s="782" t="s">
        <v>129</v>
      </c>
      <c r="DM114" s="780"/>
      <c r="DN114" s="780"/>
      <c r="DO114" s="780"/>
      <c r="DP114" s="781"/>
      <c r="DQ114" s="782" t="s">
        <v>129</v>
      </c>
      <c r="DR114" s="780"/>
      <c r="DS114" s="780"/>
      <c r="DT114" s="780"/>
      <c r="DU114" s="781"/>
      <c r="DV114" s="824" t="s">
        <v>396</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3622</v>
      </c>
      <c r="AB115" s="919"/>
      <c r="AC115" s="919"/>
      <c r="AD115" s="919"/>
      <c r="AE115" s="920"/>
      <c r="AF115" s="921">
        <v>3626</v>
      </c>
      <c r="AG115" s="919"/>
      <c r="AH115" s="919"/>
      <c r="AI115" s="919"/>
      <c r="AJ115" s="920"/>
      <c r="AK115" s="921">
        <v>3630</v>
      </c>
      <c r="AL115" s="919"/>
      <c r="AM115" s="919"/>
      <c r="AN115" s="919"/>
      <c r="AO115" s="920"/>
      <c r="AP115" s="922">
        <v>0</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129</v>
      </c>
      <c r="BR115" s="817"/>
      <c r="BS115" s="817"/>
      <c r="BT115" s="817"/>
      <c r="BU115" s="817"/>
      <c r="BV115" s="817" t="s">
        <v>129</v>
      </c>
      <c r="BW115" s="817"/>
      <c r="BX115" s="817"/>
      <c r="BY115" s="817"/>
      <c r="BZ115" s="817"/>
      <c r="CA115" s="817" t="s">
        <v>396</v>
      </c>
      <c r="CB115" s="817"/>
      <c r="CC115" s="817"/>
      <c r="CD115" s="817"/>
      <c r="CE115" s="817"/>
      <c r="CF115" s="875" t="s">
        <v>129</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396</v>
      </c>
      <c r="DH115" s="780"/>
      <c r="DI115" s="780"/>
      <c r="DJ115" s="780"/>
      <c r="DK115" s="781"/>
      <c r="DL115" s="782" t="s">
        <v>129</v>
      </c>
      <c r="DM115" s="780"/>
      <c r="DN115" s="780"/>
      <c r="DO115" s="780"/>
      <c r="DP115" s="781"/>
      <c r="DQ115" s="782" t="s">
        <v>129</v>
      </c>
      <c r="DR115" s="780"/>
      <c r="DS115" s="780"/>
      <c r="DT115" s="780"/>
      <c r="DU115" s="781"/>
      <c r="DV115" s="824" t="s">
        <v>442</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11053</v>
      </c>
      <c r="AB116" s="780"/>
      <c r="AC116" s="780"/>
      <c r="AD116" s="780"/>
      <c r="AE116" s="781"/>
      <c r="AF116" s="782" t="s">
        <v>129</v>
      </c>
      <c r="AG116" s="780"/>
      <c r="AH116" s="780"/>
      <c r="AI116" s="780"/>
      <c r="AJ116" s="781"/>
      <c r="AK116" s="782">
        <v>49</v>
      </c>
      <c r="AL116" s="780"/>
      <c r="AM116" s="780"/>
      <c r="AN116" s="780"/>
      <c r="AO116" s="781"/>
      <c r="AP116" s="824">
        <v>0</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396</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396</v>
      </c>
      <c r="DM116" s="780"/>
      <c r="DN116" s="780"/>
      <c r="DO116" s="780"/>
      <c r="DP116" s="781"/>
      <c r="DQ116" s="782" t="s">
        <v>129</v>
      </c>
      <c r="DR116" s="780"/>
      <c r="DS116" s="780"/>
      <c r="DT116" s="780"/>
      <c r="DU116" s="781"/>
      <c r="DV116" s="824" t="s">
        <v>396</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19354191</v>
      </c>
      <c r="AB117" s="903"/>
      <c r="AC117" s="903"/>
      <c r="AD117" s="903"/>
      <c r="AE117" s="904"/>
      <c r="AF117" s="905">
        <v>19774766</v>
      </c>
      <c r="AG117" s="903"/>
      <c r="AH117" s="903"/>
      <c r="AI117" s="903"/>
      <c r="AJ117" s="904"/>
      <c r="AK117" s="905">
        <v>19128761</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129</v>
      </c>
      <c r="BW117" s="817"/>
      <c r="BX117" s="817"/>
      <c r="BY117" s="817"/>
      <c r="BZ117" s="817"/>
      <c r="CA117" s="817" t="s">
        <v>396</v>
      </c>
      <c r="CB117" s="817"/>
      <c r="CC117" s="817"/>
      <c r="CD117" s="817"/>
      <c r="CE117" s="817"/>
      <c r="CF117" s="875" t="s">
        <v>129</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396</v>
      </c>
      <c r="DR117" s="780"/>
      <c r="DS117" s="780"/>
      <c r="DT117" s="780"/>
      <c r="DU117" s="781"/>
      <c r="DV117" s="824" t="s">
        <v>129</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309</v>
      </c>
      <c r="AL118" s="896"/>
      <c r="AM118" s="896"/>
      <c r="AN118" s="896"/>
      <c r="AO118" s="897"/>
      <c r="AP118" s="899" t="s">
        <v>436</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396</v>
      </c>
      <c r="CB118" s="845"/>
      <c r="CC118" s="845"/>
      <c r="CD118" s="845"/>
      <c r="CE118" s="845"/>
      <c r="CF118" s="875" t="s">
        <v>396</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396</v>
      </c>
      <c r="DR118" s="780"/>
      <c r="DS118" s="780"/>
      <c r="DT118" s="780"/>
      <c r="DU118" s="781"/>
      <c r="DV118" s="824" t="s">
        <v>129</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396</v>
      </c>
      <c r="AB119" s="889"/>
      <c r="AC119" s="889"/>
      <c r="AD119" s="889"/>
      <c r="AE119" s="890"/>
      <c r="AF119" s="891" t="s">
        <v>129</v>
      </c>
      <c r="AG119" s="889"/>
      <c r="AH119" s="889"/>
      <c r="AI119" s="889"/>
      <c r="AJ119" s="890"/>
      <c r="AK119" s="891" t="s">
        <v>396</v>
      </c>
      <c r="AL119" s="889"/>
      <c r="AM119" s="889"/>
      <c r="AN119" s="889"/>
      <c r="AO119" s="890"/>
      <c r="AP119" s="892" t="s">
        <v>129</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467</v>
      </c>
      <c r="BP119" s="878"/>
      <c r="BQ119" s="879">
        <v>242641258</v>
      </c>
      <c r="BR119" s="845"/>
      <c r="BS119" s="845"/>
      <c r="BT119" s="845"/>
      <c r="BU119" s="845"/>
      <c r="BV119" s="845">
        <v>236853505</v>
      </c>
      <c r="BW119" s="845"/>
      <c r="BX119" s="845"/>
      <c r="BY119" s="845"/>
      <c r="BZ119" s="845"/>
      <c r="CA119" s="845">
        <v>222537280</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396</v>
      </c>
      <c r="DM119" s="764"/>
      <c r="DN119" s="764"/>
      <c r="DO119" s="764"/>
      <c r="DP119" s="765"/>
      <c r="DQ119" s="766" t="s">
        <v>396</v>
      </c>
      <c r="DR119" s="764"/>
      <c r="DS119" s="764"/>
      <c r="DT119" s="764"/>
      <c r="DU119" s="765"/>
      <c r="DV119" s="848" t="s">
        <v>129</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3622</v>
      </c>
      <c r="AB120" s="780"/>
      <c r="AC120" s="780"/>
      <c r="AD120" s="780"/>
      <c r="AE120" s="781"/>
      <c r="AF120" s="782">
        <v>3626</v>
      </c>
      <c r="AG120" s="780"/>
      <c r="AH120" s="780"/>
      <c r="AI120" s="780"/>
      <c r="AJ120" s="781"/>
      <c r="AK120" s="782">
        <v>3630</v>
      </c>
      <c r="AL120" s="780"/>
      <c r="AM120" s="780"/>
      <c r="AN120" s="780"/>
      <c r="AO120" s="781"/>
      <c r="AP120" s="824">
        <v>0</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7115169</v>
      </c>
      <c r="BR120" s="842"/>
      <c r="BS120" s="842"/>
      <c r="BT120" s="842"/>
      <c r="BU120" s="842"/>
      <c r="BV120" s="842">
        <v>11117872</v>
      </c>
      <c r="BW120" s="842"/>
      <c r="BX120" s="842"/>
      <c r="BY120" s="842"/>
      <c r="BZ120" s="842"/>
      <c r="CA120" s="842">
        <v>10396082</v>
      </c>
      <c r="CB120" s="842"/>
      <c r="CC120" s="842"/>
      <c r="CD120" s="842"/>
      <c r="CE120" s="842"/>
      <c r="CF120" s="866">
        <v>14.5</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17864535</v>
      </c>
      <c r="DH120" s="842"/>
      <c r="DI120" s="842"/>
      <c r="DJ120" s="842"/>
      <c r="DK120" s="842"/>
      <c r="DL120" s="842">
        <v>13601612</v>
      </c>
      <c r="DM120" s="842"/>
      <c r="DN120" s="842"/>
      <c r="DO120" s="842"/>
      <c r="DP120" s="842"/>
      <c r="DQ120" s="842">
        <v>11260122</v>
      </c>
      <c r="DR120" s="842"/>
      <c r="DS120" s="842"/>
      <c r="DT120" s="842"/>
      <c r="DU120" s="842"/>
      <c r="DV120" s="843">
        <v>15.7</v>
      </c>
      <c r="DW120" s="843"/>
      <c r="DX120" s="843"/>
      <c r="DY120" s="843"/>
      <c r="DZ120" s="844"/>
    </row>
    <row r="121" spans="1:130" s="230" customFormat="1" ht="26.25" customHeight="1" x14ac:dyDescent="0.15">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396</v>
      </c>
      <c r="AG121" s="780"/>
      <c r="AH121" s="780"/>
      <c r="AI121" s="780"/>
      <c r="AJ121" s="781"/>
      <c r="AK121" s="782" t="s">
        <v>396</v>
      </c>
      <c r="AL121" s="780"/>
      <c r="AM121" s="780"/>
      <c r="AN121" s="780"/>
      <c r="AO121" s="781"/>
      <c r="AP121" s="824" t="s">
        <v>129</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30679355</v>
      </c>
      <c r="BR121" s="817"/>
      <c r="BS121" s="817"/>
      <c r="BT121" s="817"/>
      <c r="BU121" s="817"/>
      <c r="BV121" s="817">
        <v>28471649</v>
      </c>
      <c r="BW121" s="817"/>
      <c r="BX121" s="817"/>
      <c r="BY121" s="817"/>
      <c r="BZ121" s="817"/>
      <c r="CA121" s="817">
        <v>28183454</v>
      </c>
      <c r="CB121" s="817"/>
      <c r="CC121" s="817"/>
      <c r="CD121" s="817"/>
      <c r="CE121" s="817"/>
      <c r="CF121" s="875">
        <v>39.200000000000003</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816">
        <v>3980060</v>
      </c>
      <c r="DH121" s="817"/>
      <c r="DI121" s="817"/>
      <c r="DJ121" s="817"/>
      <c r="DK121" s="817"/>
      <c r="DL121" s="817">
        <v>3797287</v>
      </c>
      <c r="DM121" s="817"/>
      <c r="DN121" s="817"/>
      <c r="DO121" s="817"/>
      <c r="DP121" s="817"/>
      <c r="DQ121" s="817">
        <v>3614489</v>
      </c>
      <c r="DR121" s="817"/>
      <c r="DS121" s="817"/>
      <c r="DT121" s="817"/>
      <c r="DU121" s="817"/>
      <c r="DV121" s="794">
        <v>5</v>
      </c>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122210723</v>
      </c>
      <c r="BR122" s="845"/>
      <c r="BS122" s="845"/>
      <c r="BT122" s="845"/>
      <c r="BU122" s="845"/>
      <c r="BV122" s="845">
        <v>121577186</v>
      </c>
      <c r="BW122" s="845"/>
      <c r="BX122" s="845"/>
      <c r="BY122" s="845"/>
      <c r="BZ122" s="845"/>
      <c r="CA122" s="845">
        <v>119199274</v>
      </c>
      <c r="CB122" s="845"/>
      <c r="CC122" s="845"/>
      <c r="CD122" s="845"/>
      <c r="CE122" s="845"/>
      <c r="CF122" s="846">
        <v>165.8</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816">
        <v>2631996</v>
      </c>
      <c r="DH122" s="817"/>
      <c r="DI122" s="817"/>
      <c r="DJ122" s="817"/>
      <c r="DK122" s="817"/>
      <c r="DL122" s="817">
        <v>2329515</v>
      </c>
      <c r="DM122" s="817"/>
      <c r="DN122" s="817"/>
      <c r="DO122" s="817"/>
      <c r="DP122" s="817"/>
      <c r="DQ122" s="817">
        <v>1863534</v>
      </c>
      <c r="DR122" s="817"/>
      <c r="DS122" s="817"/>
      <c r="DT122" s="817"/>
      <c r="DU122" s="817"/>
      <c r="DV122" s="794">
        <v>2.6</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396</v>
      </c>
      <c r="AL123" s="780"/>
      <c r="AM123" s="780"/>
      <c r="AN123" s="780"/>
      <c r="AO123" s="781"/>
      <c r="AP123" s="824" t="s">
        <v>129</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477</v>
      </c>
      <c r="BP123" s="878"/>
      <c r="BQ123" s="832">
        <v>160005247</v>
      </c>
      <c r="BR123" s="833"/>
      <c r="BS123" s="833"/>
      <c r="BT123" s="833"/>
      <c r="BU123" s="833"/>
      <c r="BV123" s="833">
        <v>161166707</v>
      </c>
      <c r="BW123" s="833"/>
      <c r="BX123" s="833"/>
      <c r="BY123" s="833"/>
      <c r="BZ123" s="833"/>
      <c r="CA123" s="833">
        <v>157778810</v>
      </c>
      <c r="CB123" s="833"/>
      <c r="CC123" s="833"/>
      <c r="CD123" s="833"/>
      <c r="CE123" s="833"/>
      <c r="CF123" s="748"/>
      <c r="CG123" s="749"/>
      <c r="CH123" s="749"/>
      <c r="CI123" s="749"/>
      <c r="CJ123" s="834"/>
      <c r="CK123" s="869"/>
      <c r="CL123" s="855"/>
      <c r="CM123" s="855"/>
      <c r="CN123" s="855"/>
      <c r="CO123" s="856"/>
      <c r="CP123" s="835" t="s">
        <v>478</v>
      </c>
      <c r="CQ123" s="836"/>
      <c r="CR123" s="836"/>
      <c r="CS123" s="836"/>
      <c r="CT123" s="836"/>
      <c r="CU123" s="836"/>
      <c r="CV123" s="836"/>
      <c r="CW123" s="836"/>
      <c r="CX123" s="836"/>
      <c r="CY123" s="836"/>
      <c r="CZ123" s="836"/>
      <c r="DA123" s="836"/>
      <c r="DB123" s="836"/>
      <c r="DC123" s="836"/>
      <c r="DD123" s="836"/>
      <c r="DE123" s="836"/>
      <c r="DF123" s="837"/>
      <c r="DG123" s="779" t="s">
        <v>129</v>
      </c>
      <c r="DH123" s="780"/>
      <c r="DI123" s="780"/>
      <c r="DJ123" s="780"/>
      <c r="DK123" s="781"/>
      <c r="DL123" s="782" t="s">
        <v>129</v>
      </c>
      <c r="DM123" s="780"/>
      <c r="DN123" s="780"/>
      <c r="DO123" s="780"/>
      <c r="DP123" s="781"/>
      <c r="DQ123" s="782" t="s">
        <v>396</v>
      </c>
      <c r="DR123" s="780"/>
      <c r="DS123" s="780"/>
      <c r="DT123" s="780"/>
      <c r="DU123" s="781"/>
      <c r="DV123" s="824" t="s">
        <v>396</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4" t="s">
        <v>129</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119.7</v>
      </c>
      <c r="BR124" s="831"/>
      <c r="BS124" s="831"/>
      <c r="BT124" s="831"/>
      <c r="BU124" s="831"/>
      <c r="BV124" s="831">
        <v>103.7</v>
      </c>
      <c r="BW124" s="831"/>
      <c r="BX124" s="831"/>
      <c r="BY124" s="831"/>
      <c r="BZ124" s="831"/>
      <c r="CA124" s="831">
        <v>90</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t="s">
        <v>396</v>
      </c>
      <c r="DH124" s="764"/>
      <c r="DI124" s="764"/>
      <c r="DJ124" s="764"/>
      <c r="DK124" s="765"/>
      <c r="DL124" s="766" t="s">
        <v>396</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396</v>
      </c>
      <c r="AB125" s="780"/>
      <c r="AC125" s="780"/>
      <c r="AD125" s="780"/>
      <c r="AE125" s="781"/>
      <c r="AF125" s="782" t="s">
        <v>129</v>
      </c>
      <c r="AG125" s="780"/>
      <c r="AH125" s="780"/>
      <c r="AI125" s="780"/>
      <c r="AJ125" s="781"/>
      <c r="AK125" s="782" t="s">
        <v>396</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396</v>
      </c>
      <c r="DR125" s="842"/>
      <c r="DS125" s="842"/>
      <c r="DT125" s="842"/>
      <c r="DU125" s="842"/>
      <c r="DV125" s="843" t="s">
        <v>396</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t="s">
        <v>396</v>
      </c>
      <c r="AL126" s="780"/>
      <c r="AM126" s="780"/>
      <c r="AN126" s="780"/>
      <c r="AO126" s="781"/>
      <c r="AP126" s="824" t="s">
        <v>129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396</v>
      </c>
      <c r="DH126" s="817"/>
      <c r="DI126" s="817"/>
      <c r="DJ126" s="817"/>
      <c r="DK126" s="817"/>
      <c r="DL126" s="817" t="s">
        <v>129</v>
      </c>
      <c r="DM126" s="817"/>
      <c r="DN126" s="817"/>
      <c r="DO126" s="817"/>
      <c r="DP126" s="817"/>
      <c r="DQ126" s="817" t="s">
        <v>129</v>
      </c>
      <c r="DR126" s="817"/>
      <c r="DS126" s="817"/>
      <c r="DT126" s="817"/>
      <c r="DU126" s="817"/>
      <c r="DV126" s="794" t="s">
        <v>396</v>
      </c>
      <c r="DW126" s="794"/>
      <c r="DX126" s="794"/>
      <c r="DY126" s="794"/>
      <c r="DZ126" s="795"/>
    </row>
    <row r="127" spans="1:130" s="230" customFormat="1" ht="26.25" customHeight="1" x14ac:dyDescent="0.15">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396</v>
      </c>
      <c r="AB127" s="780"/>
      <c r="AC127" s="780"/>
      <c r="AD127" s="780"/>
      <c r="AE127" s="781"/>
      <c r="AF127" s="782" t="s">
        <v>129</v>
      </c>
      <c r="AG127" s="780"/>
      <c r="AH127" s="780"/>
      <c r="AI127" s="780"/>
      <c r="AJ127" s="781"/>
      <c r="AK127" s="782" t="s">
        <v>396</v>
      </c>
      <c r="AL127" s="780"/>
      <c r="AM127" s="780"/>
      <c r="AN127" s="780"/>
      <c r="AO127" s="781"/>
      <c r="AP127" s="824" t="s">
        <v>129</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396</v>
      </c>
      <c r="DH127" s="817"/>
      <c r="DI127" s="817"/>
      <c r="DJ127" s="817"/>
      <c r="DK127" s="817"/>
      <c r="DL127" s="817" t="s">
        <v>129</v>
      </c>
      <c r="DM127" s="817"/>
      <c r="DN127" s="817"/>
      <c r="DO127" s="817"/>
      <c r="DP127" s="817"/>
      <c r="DQ127" s="817" t="s">
        <v>396</v>
      </c>
      <c r="DR127" s="817"/>
      <c r="DS127" s="817"/>
      <c r="DT127" s="817"/>
      <c r="DU127" s="817"/>
      <c r="DV127" s="794" t="s">
        <v>396</v>
      </c>
      <c r="DW127" s="794"/>
      <c r="DX127" s="794"/>
      <c r="DY127" s="794"/>
      <c r="DZ127" s="795"/>
    </row>
    <row r="128" spans="1:130" s="230" customFormat="1" ht="26.25" customHeight="1" thickBot="1" x14ac:dyDescent="0.2">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3595946</v>
      </c>
      <c r="AB128" s="801"/>
      <c r="AC128" s="801"/>
      <c r="AD128" s="801"/>
      <c r="AE128" s="802"/>
      <c r="AF128" s="803">
        <v>3252242</v>
      </c>
      <c r="AG128" s="801"/>
      <c r="AH128" s="801"/>
      <c r="AI128" s="801"/>
      <c r="AJ128" s="802"/>
      <c r="AK128" s="803">
        <v>3093514</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129</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129</v>
      </c>
      <c r="DM128" s="791"/>
      <c r="DN128" s="791"/>
      <c r="DO128" s="791"/>
      <c r="DP128" s="791"/>
      <c r="DQ128" s="791" t="s">
        <v>396</v>
      </c>
      <c r="DR128" s="791"/>
      <c r="DS128" s="791"/>
      <c r="DT128" s="791"/>
      <c r="DU128" s="791"/>
      <c r="DV128" s="792" t="s">
        <v>129</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78338910</v>
      </c>
      <c r="AB129" s="780"/>
      <c r="AC129" s="780"/>
      <c r="AD129" s="780"/>
      <c r="AE129" s="781"/>
      <c r="AF129" s="782">
        <v>82315330</v>
      </c>
      <c r="AG129" s="780"/>
      <c r="AH129" s="780"/>
      <c r="AI129" s="780"/>
      <c r="AJ129" s="781"/>
      <c r="AK129" s="782">
        <v>81083056</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396</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9307902</v>
      </c>
      <c r="AB130" s="780"/>
      <c r="AC130" s="780"/>
      <c r="AD130" s="780"/>
      <c r="AE130" s="781"/>
      <c r="AF130" s="782">
        <v>9334527</v>
      </c>
      <c r="AG130" s="780"/>
      <c r="AH130" s="780"/>
      <c r="AI130" s="780"/>
      <c r="AJ130" s="781"/>
      <c r="AK130" s="782">
        <v>9183896</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9.5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69031008</v>
      </c>
      <c r="AB131" s="764"/>
      <c r="AC131" s="764"/>
      <c r="AD131" s="764"/>
      <c r="AE131" s="765"/>
      <c r="AF131" s="766">
        <v>72980803</v>
      </c>
      <c r="AG131" s="764"/>
      <c r="AH131" s="764"/>
      <c r="AI131" s="764"/>
      <c r="AJ131" s="765"/>
      <c r="AK131" s="766">
        <v>71899160</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v>90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9.3441240200000006</v>
      </c>
      <c r="AB132" s="745"/>
      <c r="AC132" s="745"/>
      <c r="AD132" s="745"/>
      <c r="AE132" s="746"/>
      <c r="AF132" s="747">
        <v>9.8491612919999998</v>
      </c>
      <c r="AG132" s="745"/>
      <c r="AH132" s="745"/>
      <c r="AI132" s="745"/>
      <c r="AJ132" s="746"/>
      <c r="AK132" s="747">
        <v>9.5291113280000008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10.3</v>
      </c>
      <c r="AB133" s="724"/>
      <c r="AC133" s="724"/>
      <c r="AD133" s="724"/>
      <c r="AE133" s="725"/>
      <c r="AF133" s="723">
        <v>9.9</v>
      </c>
      <c r="AG133" s="724"/>
      <c r="AH133" s="724"/>
      <c r="AI133" s="724"/>
      <c r="AJ133" s="725"/>
      <c r="AK133" s="723">
        <v>9.5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x8BTaBGB5VkcN8r0EIFSHn6pdrFSvkH5Hb0GcHQEjcSmVwDhAjMoeES4g2i9MNyFwnbKfud16vK36zCEu5ukg==" saltValue="hhwDKZDbxggV7jCESqP+4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1"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FyCQdqeIdYWqM5DcztFObqe/sKkSUg7GVW3d8NFX3rPzIQtZeDzKemGjjpjg21UWRaoxRA76W/GI19YAe38ug==" saltValue="mMxCBFy4D4LOCnqXRstAY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2"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S8hTQgXsACsZKZ2K45wdh1LpBj/TFG+QCTdXq0m/rvzL9wmNwC6BO4n1vsUCg2YTQSTDu7pyUmbkYpWsiWcfw==" saltValue="usi/60b56NWZtlr5Qx4cH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512</v>
      </c>
      <c r="AL9" s="1131"/>
      <c r="AM9" s="1131"/>
      <c r="AN9" s="1132"/>
      <c r="AO9" s="281">
        <v>24988933</v>
      </c>
      <c r="AP9" s="281">
        <v>71109</v>
      </c>
      <c r="AQ9" s="282">
        <v>63571</v>
      </c>
      <c r="AR9" s="283">
        <v>11.9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513</v>
      </c>
      <c r="AL10" s="1131"/>
      <c r="AM10" s="1131"/>
      <c r="AN10" s="1132"/>
      <c r="AO10" s="284">
        <v>15971</v>
      </c>
      <c r="AP10" s="284">
        <v>45</v>
      </c>
      <c r="AQ10" s="285">
        <v>1690</v>
      </c>
      <c r="AR10" s="286">
        <v>-97.3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514</v>
      </c>
      <c r="AL11" s="1131"/>
      <c r="AM11" s="1131"/>
      <c r="AN11" s="1132"/>
      <c r="AO11" s="284">
        <v>46000</v>
      </c>
      <c r="AP11" s="284">
        <v>131</v>
      </c>
      <c r="AQ11" s="285">
        <v>679</v>
      </c>
      <c r="AR11" s="286">
        <v>-80.7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516</v>
      </c>
      <c r="AP12" s="284" t="s">
        <v>516</v>
      </c>
      <c r="AQ12" s="285">
        <v>23</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271883</v>
      </c>
      <c r="AP13" s="284">
        <v>774</v>
      </c>
      <c r="AQ13" s="285">
        <v>1992</v>
      </c>
      <c r="AR13" s="286">
        <v>-61.1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432426</v>
      </c>
      <c r="AP14" s="284">
        <v>1231</v>
      </c>
      <c r="AQ14" s="285">
        <v>1254</v>
      </c>
      <c r="AR14" s="286">
        <v>-1.8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-1789227</v>
      </c>
      <c r="AP15" s="284">
        <v>-5091</v>
      </c>
      <c r="AQ15" s="285">
        <v>-3845</v>
      </c>
      <c r="AR15" s="286">
        <v>32.4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23965986</v>
      </c>
      <c r="AP16" s="284">
        <v>68198</v>
      </c>
      <c r="AQ16" s="285">
        <v>65365</v>
      </c>
      <c r="AR16" s="286">
        <v>4.3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6.91</v>
      </c>
      <c r="AP21" s="298">
        <v>6.46</v>
      </c>
      <c r="AQ21" s="299">
        <v>0.45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98.8</v>
      </c>
      <c r="AP22" s="303">
        <v>99.4</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17926654</v>
      </c>
      <c r="AP32" s="312">
        <v>51012</v>
      </c>
      <c r="AQ32" s="313">
        <v>37452</v>
      </c>
      <c r="AR32" s="314">
        <v>36.200000000000003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531</v>
      </c>
      <c r="AL34" s="1121"/>
      <c r="AM34" s="1121"/>
      <c r="AN34" s="1122"/>
      <c r="AO34" s="312" t="s">
        <v>516</v>
      </c>
      <c r="AP34" s="312" t="s">
        <v>516</v>
      </c>
      <c r="AQ34" s="313">
        <v>45</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532</v>
      </c>
      <c r="AL35" s="1121"/>
      <c r="AM35" s="1121"/>
      <c r="AN35" s="1122"/>
      <c r="AO35" s="312">
        <v>1198428</v>
      </c>
      <c r="AP35" s="312">
        <v>3410</v>
      </c>
      <c r="AQ35" s="313">
        <v>8356</v>
      </c>
      <c r="AR35" s="314">
        <v>-59.2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533</v>
      </c>
      <c r="AL36" s="1121"/>
      <c r="AM36" s="1121"/>
      <c r="AN36" s="1122"/>
      <c r="AO36" s="312" t="s">
        <v>516</v>
      </c>
      <c r="AP36" s="312" t="s">
        <v>516</v>
      </c>
      <c r="AQ36" s="313">
        <v>443</v>
      </c>
      <c r="AR36" s="314" t="s">
        <v>516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534</v>
      </c>
      <c r="AL37" s="1121"/>
      <c r="AM37" s="1121"/>
      <c r="AN37" s="1122"/>
      <c r="AO37" s="312">
        <v>3630</v>
      </c>
      <c r="AP37" s="312">
        <v>10</v>
      </c>
      <c r="AQ37" s="313">
        <v>649</v>
      </c>
      <c r="AR37" s="314">
        <v>-98.5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535</v>
      </c>
      <c r="AL38" s="1124"/>
      <c r="AM38" s="1124"/>
      <c r="AN38" s="1125"/>
      <c r="AO38" s="315">
        <v>49</v>
      </c>
      <c r="AP38" s="315">
        <v>0</v>
      </c>
      <c r="AQ38" s="316">
        <v>1</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536</v>
      </c>
      <c r="AL39" s="1124"/>
      <c r="AM39" s="1124"/>
      <c r="AN39" s="1125"/>
      <c r="AO39" s="312">
        <v>-3093514</v>
      </c>
      <c r="AP39" s="312">
        <v>-8803</v>
      </c>
      <c r="AQ39" s="313">
        <v>-7867</v>
      </c>
      <c r="AR39" s="314">
        <v>11.9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537</v>
      </c>
      <c r="AL40" s="1121"/>
      <c r="AM40" s="1121"/>
      <c r="AN40" s="1122"/>
      <c r="AO40" s="312">
        <v>-9183896</v>
      </c>
      <c r="AP40" s="312">
        <v>-26134</v>
      </c>
      <c r="AQ40" s="313">
        <v>-28343</v>
      </c>
      <c r="AR40" s="314">
        <v>-7.8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6851351</v>
      </c>
      <c r="AP41" s="312">
        <v>19496</v>
      </c>
      <c r="AQ41" s="313">
        <v>10736</v>
      </c>
      <c r="AR41" s="314">
        <v>81.599999999999994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507</v>
      </c>
      <c r="AN49" s="1115" t="s">
        <v>541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9948514</v>
      </c>
      <c r="AN51" s="334">
        <v>27854</v>
      </c>
      <c r="AO51" s="335">
        <v>24.6</v>
      </c>
      <c r="AP51" s="336">
        <v>46457</v>
      </c>
      <c r="AQ51" s="337">
        <v>-3.4</v>
      </c>
      <c r="AR51" s="338">
        <v>28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4769236</v>
      </c>
      <c r="AN52" s="342">
        <v>13353</v>
      </c>
      <c r="AO52" s="343">
        <v>4.5999999999999996</v>
      </c>
      <c r="AP52" s="344">
        <v>24020</v>
      </c>
      <c r="AQ52" s="345">
        <v>-4.5999999999999996</v>
      </c>
      <c r="AR52" s="346">
        <v>9.1999999999999993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12000034</v>
      </c>
      <c r="AN53" s="334">
        <v>33705</v>
      </c>
      <c r="AO53" s="335">
        <v>21</v>
      </c>
      <c r="AP53" s="336">
        <v>51849</v>
      </c>
      <c r="AQ53" s="337">
        <v>11.6</v>
      </c>
      <c r="AR53" s="338">
        <v>9.4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5184198</v>
      </c>
      <c r="AN54" s="342">
        <v>14561</v>
      </c>
      <c r="AO54" s="343">
        <v>9</v>
      </c>
      <c r="AP54" s="344">
        <v>26326</v>
      </c>
      <c r="AQ54" s="345">
        <v>9.6</v>
      </c>
      <c r="AR54" s="346">
        <v>-0.6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21613293</v>
      </c>
      <c r="AN55" s="334">
        <v>60930</v>
      </c>
      <c r="AO55" s="335">
        <v>80.8</v>
      </c>
      <c r="AP55" s="336">
        <v>52191</v>
      </c>
      <c r="AQ55" s="337">
        <v>0.7</v>
      </c>
      <c r="AR55" s="338">
        <v>80.099999999999994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10048317</v>
      </c>
      <c r="AN56" s="342">
        <v>28327</v>
      </c>
      <c r="AO56" s="343">
        <v>94.5</v>
      </c>
      <c r="AP56" s="344">
        <v>26807</v>
      </c>
      <c r="AQ56" s="345">
        <v>1.8</v>
      </c>
      <c r="AR56" s="346">
        <v>92.7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15206459</v>
      </c>
      <c r="AN57" s="334">
        <v>43059</v>
      </c>
      <c r="AO57" s="335">
        <v>-29.3</v>
      </c>
      <c r="AP57" s="336">
        <v>48105</v>
      </c>
      <c r="AQ57" s="337">
        <v>-7.8</v>
      </c>
      <c r="AR57" s="338">
        <v>-21.5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9157777</v>
      </c>
      <c r="AN58" s="342">
        <v>25931</v>
      </c>
      <c r="AO58" s="343">
        <v>-8.5</v>
      </c>
      <c r="AP58" s="344">
        <v>24072</v>
      </c>
      <c r="AQ58" s="345">
        <v>-10.199999999999999</v>
      </c>
      <c r="AR58" s="346">
        <v>1.7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9282391</v>
      </c>
      <c r="AN59" s="334">
        <v>26414</v>
      </c>
      <c r="AO59" s="335">
        <v>-38.700000000000003</v>
      </c>
      <c r="AP59" s="336">
        <v>47446</v>
      </c>
      <c r="AQ59" s="337">
        <v>-1.4</v>
      </c>
      <c r="AR59" s="338">
        <v>-37.299999999999997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4422334</v>
      </c>
      <c r="AN60" s="342">
        <v>12584</v>
      </c>
      <c r="AO60" s="343">
        <v>-51.5</v>
      </c>
      <c r="AP60" s="344">
        <v>24371</v>
      </c>
      <c r="AQ60" s="345">
        <v>1.2</v>
      </c>
      <c r="AR60" s="346">
        <v>-52.7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13610138</v>
      </c>
      <c r="AN61" s="349">
        <v>38392</v>
      </c>
      <c r="AO61" s="350">
        <v>11.7</v>
      </c>
      <c r="AP61" s="351">
        <v>49210</v>
      </c>
      <c r="AQ61" s="352">
        <v>-0.1</v>
      </c>
      <c r="AR61" s="338">
        <v>11.8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6716372</v>
      </c>
      <c r="AN62" s="342">
        <v>18951</v>
      </c>
      <c r="AO62" s="343">
        <v>9.6</v>
      </c>
      <c r="AP62" s="344">
        <v>25119</v>
      </c>
      <c r="AQ62" s="345">
        <v>-0.4</v>
      </c>
      <c r="AR62" s="346">
        <v>10</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fDxOngRJ3R5R45R2jA0+1dKLCHssoqXwbp+JdSbQT06eCdXU8ItmdG1w0xfikCuqcXyJBjm5t4tW7ZtwJNhPA==" saltValue="OE2bJtcwOvwphSkeywpMx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1e1eg86KYCENUtzLDplUX51vH+aTHUX8LDBaPKelu4Ap8FNsaxZmTzBQXsNrXp6S8NoB/uwHzXByrmXLVI3ZNw==" saltValue="+VTjTksb+sia08tz+5pg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pQN7NTzR4KuznbAJlfJpwRZrF4MV2E5xyqTExOgjEiooLImHnqJg92qXR/tKLelPAQ8/4Mf/hh9zo1d5y7xoww==" saltValue="333pyEiMOAXa9QNw4SSmR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1.56</v>
      </c>
      <c r="G47" s="12">
        <v>1.88</v>
      </c>
      <c r="H47" s="12">
        <v>2.86</v>
      </c>
      <c r="I47" s="12">
        <v>4.42</v>
      </c>
      <c r="J47" s="13">
        <v>3.5</v>
      </c>
    </row>
    <row r="48" spans="2:10" ht="57.75" customHeight="1" x14ac:dyDescent="0.15">
      <c r="B48" s="14"/>
      <c r="C48" s="1141" t="s">
        <v>4</v>
      </c>
      <c r="D48" s="1141"/>
      <c r="E48" s="1142"/>
      <c r="F48" s="15">
        <v>0.61</v>
      </c>
      <c r="G48" s="16">
        <v>0.78</v>
      </c>
      <c r="H48" s="16">
        <v>2.92</v>
      </c>
      <c r="I48" s="16">
        <v>6.68</v>
      </c>
      <c r="J48" s="17">
        <v>4.8099999999999996</v>
      </c>
    </row>
    <row r="49" spans="2:10" ht="57.75" customHeight="1" thickBot="1" x14ac:dyDescent="0.2">
      <c r="B49" s="18"/>
      <c r="C49" s="1143" t="s">
        <v>5</v>
      </c>
      <c r="D49" s="1143"/>
      <c r="E49" s="1144"/>
      <c r="F49" s="19" t="s">
        <v>562</v>
      </c>
      <c r="G49" s="20">
        <v>0.17</v>
      </c>
      <c r="H49" s="20">
        <v>2.69</v>
      </c>
      <c r="I49" s="20">
        <v>3.9</v>
      </c>
      <c r="J49" s="21" t="s">
        <v>563</v>
      </c>
    </row>
    <row r="50" spans="2:10" x14ac:dyDescent="0.15"/>
  </sheetData>
  <sheetProtection algorithmName="SHA-512" hashValue="U278hHemvXSeY7KQDe8K36GRWjQ9RAM53oyIKiuykQ5FMr5UDXtkoqwJuThIA9yZ+V5IZ25cNKI7WP5BOm+IWQ==" saltValue="Mdt0C8GO+Sxk9I+aipFF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2024-03-18T09:19:15Z</cp:lastPrinted>
  <dcterms:created xsi:type="dcterms:W3CDTF">2024-02-05T02:25:15Z</dcterms:created>
  <dcterms:modified xsi:type="dcterms:W3CDTF">2024-03-19T06:05:49Z</dcterms:modified>
  <cp:category/>
</cp:coreProperties>
</file>