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fil001\共有\200100財政課\公会計\照会回答\奈良県\20240821【9月13日(金)締切】令和４年度財政状況資料集の作成について（2回目・地方公会計関係）\回答\"/>
    </mc:Choice>
  </mc:AlternateContent>
  <bookViews>
    <workbookView xWindow="-120" yWindow="-120" windowWidth="29040" windowHeight="15840" tabRatio="878"/>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BE36" i="10"/>
  <c r="BE35" i="10"/>
  <c r="BE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CO34" i="10"/>
  <c r="CO35" i="10" s="1"/>
  <c r="CO36" i="10" s="1"/>
  <c r="CO37" i="10" s="1"/>
</calcChain>
</file>

<file path=xl/sharedStrings.xml><?xml version="1.0" encoding="utf-8"?>
<sst xmlns="http://schemas.openxmlformats.org/spreadsheetml/2006/main" count="1100" uniqueCount="610">
  <si>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</si>
  <si>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</si>
  <si>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</si>
  <si>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</si>
  <si>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</si>
  <si>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</si>
  <si>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</si>
  <si>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</si>
  <si>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</si>
  <si>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</si>
  <si>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</si>
  <si>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</si>
  <si>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</si>
  <si>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</si>
  <si>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</si>
  <si>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</si>
  <si>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</si>
  <si>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</si>
  <si>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</si>
  <si>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</si>
  <si>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</si>
  <si>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</si>
  <si>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</si>
  <si>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</si>
  <si>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</si>
  <si>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</si>
  <si>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</si>
  <si>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</si>
  <si>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</si>
  <si>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</si>
  <si>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</si>
  <si>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</si>
  <si>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</si>
  <si>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</si>
  <si>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</si>
  <si>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</si>
  <si>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</si>
  <si>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</si>
  <si>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</si>
  <si>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</si>
  <si>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</si>
  <si>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</si>
  <si>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</si>
  <si>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</si>
  <si>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</si>
  <si>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</si>
  <si>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</si>
  <si>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</si>
  <si>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</si>
  <si>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</si>
  <si>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</si>
  <si>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</si>
  <si>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</si>
  <si>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</si>
  <si>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</si>
  <si>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</si>
  <si>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</si>
  <si>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</si>
  <si>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</si>
  <si>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</si>
  <si>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</si>
  <si>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</si>
  <si>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</si>
  <si>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</si>
  <si>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</si>
  <si>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</si>
  <si>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</si>
  <si>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</si>
  <si>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</si>
  <si>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</si>
  <si>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</si>
  <si>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</si>
  <si>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</si>
  <si>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</si>
  <si>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</si>
  <si>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</si>
  <si>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</si>
  <si>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</si>
  <si>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</si>
  <si>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</si>
  <si>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</si>
  <si>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</si>
  <si>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</si>
  <si>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</si>
  <si>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</si>
  <si>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</si>
  <si>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</si>
  <si>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</si>
  <si>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</si>
  <si>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</si>
  <si>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</si>
  <si>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</si>
  <si>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</si>
  <si>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</si>
  <si>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</si>
  <si>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</si>
  <si>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</si>
  <si>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</si>
  <si>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</si>
  <si>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</si>
  <si>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</si>
  <si>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</si>
  <si>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</si>
  <si>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</si>
  <si>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</si>
  <si>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</si>
  <si>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</si>
  <si>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</si>
  <si>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</si>
  <si>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</si>
  <si>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</si>
  <si>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</si>
  <si>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</si>
  <si>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</si>
  <si>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</si>
  <si>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</si>
  <si>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</si>
  <si>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</si>
  <si>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</si>
  <si>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</si>
  <si>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</si>
  <si>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</si>
  <si>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</si>
  <si>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</si>
  <si>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</si>
  <si>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</si>
  <si>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</si>
  <si>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</si>
  <si>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</si>
  <si>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</si>
  <si>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</si>
  <si>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</si>
  <si>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</si>
  <si>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</si>
  <si>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</si>
  <si>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</si>
  <si>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</si>
  <si>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</si>
  <si>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</si>
  <si>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</si>
  <si>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</si>
  <si>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</si>
  <si>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</si>
  <si>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</si>
  <si>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</si>
  <si>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</si>
  <si>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</si>
  <si>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</si>
  <si>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</si>
  <si>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</si>
  <si>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</si>
  <si>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</si>
  <si>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</si>
  <si>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</si>
  <si>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</si>
  <si>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</si>
  <si>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</si>
  <si>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</si>
  <si>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</si>
  <si>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</si>
  <si>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</si>
  <si>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</si>
  <si>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</si>
  <si>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</si>
  <si>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</si>
  <si>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</si>
  <si>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</si>
  <si>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</si>
  <si>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</si>
  <si>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</si>
  <si>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</si>
  <si>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</si>
  <si>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</si>
  <si>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</si>
  <si>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</si>
  <si>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</si>
  <si>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</si>
  <si>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</si>
  <si>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</si>
  <si>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</si>
  <si>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</si>
  <si>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</si>
  <si>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</si>
  <si>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</si>
  <si>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</si>
  <si>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</si>
  <si>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</si>
  <si>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</si>
  <si>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</si>
  <si>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</si>
  <si>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</si>
  <si>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</si>
  <si>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</si>
  <si>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</si>
  <si>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</si>
  <si>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</si>
  <si>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</si>
  <si>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</si>
  <si>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</si>
  <si>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</si>
  <si>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</si>
  <si>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</si>
  <si>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</si>
  <si>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</si>
  <si>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</si>
  <si>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</si>
  <si>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</si>
  <si>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</si>
  <si>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</si>
  <si>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</si>
  <si>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</si>
  <si>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</si>
  <si>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</si>
  <si>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</si>
  <si>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</si>
  <si>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</si>
  <si>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奈良県奈良市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</si>
  <si>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</si>
  <si>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</si>
  <si>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</si>
  <si>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</si>
  <si>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</si>
  <si>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</si>
  <si>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</si>
  <si>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</si>
  <si>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</si>
  <si>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</si>
  <si>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</si>
  <si>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</si>
  <si>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</si>
  <si>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</si>
  <si>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</si>
  <si>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</si>
  <si>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</si>
  <si>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</si>
  <si>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</si>
  <si>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</si>
  <si>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</si>
  <si>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</si>
  <si>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</si>
  <si>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</si>
  <si>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</si>
  <si>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</si>
  <si>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</si>
  <si>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</si>
  <si>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</si>
  <si>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</si>
  <si>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</si>
  <si>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</si>
  <si>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</si>
  <si>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</si>
  <si>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</si>
  <si>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</si>
  <si>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</si>
  <si>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</si>
  <si>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</si>
  <si>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</si>
  <si>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</si>
  <si>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</si>
  <si>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</si>
  <si>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</si>
  <si>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</si>
  <si>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</si>
  <si>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</si>
  <si>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</si>
  <si>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</si>
  <si>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</si>
  <si>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</si>
  <si>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</si>
  <si>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</si>
  <si>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</si>
  <si>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</si>
  <si>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</si>
  <si>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</si>
  <si>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</si>
  <si>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</si>
  <si>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</si>
  <si>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</si>
  <si>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</si>
  <si>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</si>
  <si>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</si>
  <si>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</si>
  <si>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</si>
  <si>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</si>
  <si>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</si>
  <si>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</si>
  <si>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</si>
  <si>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</si>
  <si>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</si>
  <si>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</si>
  <si>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</si>
  <si>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</si>
  <si>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</si>
  <si>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</si>
  <si>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</si>
  <si>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</si>
  <si>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</si>
  <si>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</si>
  <si>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</si>
  <si>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t>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</si>
  <si>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</si>
  <si>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</si>
  <si>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</si>
  <si>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</si>
  <si>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</si>
  <si>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</si>
  <si>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</si>
  <si>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</si>
  <si>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</si>
  <si>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</si>
  <si>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</si>
  <si>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</si>
  <si>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</si>
  <si>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</si>
  <si>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</si>
  <si>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</si>
  <si>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</si>
  <si>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</si>
  <si>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</si>
  <si>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</si>
  <si>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</si>
  <si>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</si>
  <si>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</si>
  <si>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</si>
  <si>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</si>
  <si>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</si>
  <si>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</si>
  <si>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</si>
  <si>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</si>
  <si>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</si>
  <si>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</si>
  <si>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</si>
  <si>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</si>
  <si>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</si>
  <si>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</si>
  <si>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</si>
  <si>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</si>
  <si>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</si>
  <si>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</si>
  <si>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</si>
  <si>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</si>
  <si>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</si>
  <si>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</si>
  <si>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</si>
  <si>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</si>
  <si>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</si>
  <si>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</si>
  <si>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</si>
  <si>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</si>
  <si>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</si>
  <si>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</si>
  <si>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</si>
  <si>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</si>
  <si>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</si>
  <si>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</si>
  <si>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</si>
  <si>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</si>
  <si>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</si>
  <si>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</si>
  <si>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</si>
  <si>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</si>
  <si>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</si>
  <si>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</si>
  <si>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</si>
  <si>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</si>
  <si>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</si>
  <si>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</si>
  <si>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</si>
  <si>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</si>
  <si>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奈良県奈良市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</si>
  <si>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</si>
  <si>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</si>
  <si>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</si>
  <si>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</si>
  <si>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</si>
  <si>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</si>
  <si>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</si>
  <si>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</si>
  <si>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</si>
  <si>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</si>
  <si>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</si>
  <si>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</si>
  <si>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</si>
  <si>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</si>
  <si>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</si>
  <si>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</si>
  <si>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</si>
  <si>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</si>
  <si>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</si>
  <si>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</si>
  <si>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</si>
  <si>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</si>
  <si>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</si>
  <si>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</si>
  <si>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</si>
  <si>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</si>
  <si>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</si>
  <si>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</si>
  <si>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</si>
  <si>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</si>
  <si>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</si>
  <si>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</si>
  <si>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</si>
  <si>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</si>
  <si>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</si>
  <si>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</si>
  <si>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</si>
  <si>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</si>
  <si>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</si>
  <si>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</si>
  <si>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</si>
  <si>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</si>
  <si>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</si>
  <si>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</si>
  <si>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</si>
  <si>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</si>
  <si>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</si>
  <si>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</si>
  <si>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</si>
  <si>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</si>
  <si>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</si>
  <si>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</si>
  <si>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</si>
  <si>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</si>
  <si>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</si>
  <si>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</si>
  <si>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</si>
  <si>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</si>
  <si>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</si>
  <si>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</si>
  <si>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</si>
  <si>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</si>
  <si>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</si>
  <si>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</si>
  <si>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</si>
  <si>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</si>
  <si>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</si>
  <si>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</si>
  <si>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</si>
  <si>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</si>
  <si>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</si>
  <si>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</si>
  <si>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</si>
  <si>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</si>
  <si>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</si>
  <si>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</si>
  <si>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</si>
  <si>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</si>
  <si>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</si>
  <si>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</si>
  <si>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</si>
  <si>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</si>
  <si>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</si>
  <si>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</si>
  <si>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</si>
  <si>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</si>
  <si>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</si>
  <si>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</si>
  <si>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</si>
  <si>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</si>
  <si>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</si>
  <si>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</si>
  <si>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</si>
  <si>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</si>
  <si>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</si>
  <si>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</si>
  <si>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</si>
  <si>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</si>
  <si>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</si>
  <si>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</si>
  <si>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</si>
  <si>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</si>
  <si>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</si>
  <si>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</si>
  <si>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</si>
  <si>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</si>
  <si>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</si>
  <si>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</si>
  <si>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</si>
  <si>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</si>
  <si>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</si>
  <si>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</si>
  <si>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</si>
  <si>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</si>
  <si>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</si>
  <si>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</si>
  <si>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</si>
  <si>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</si>
  <si>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</si>
  <si>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</si>
  <si>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</si>
  <si>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</si>
  <si>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</si>
  <si>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</si>
  <si>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</si>
  <si>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</si>
  <si>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</si>
  <si>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</si>
  <si>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</si>
  <si>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</si>
  <si>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</si>
  <si>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</si>
  <si>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</si>
  <si>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</si>
  <si>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</si>
  <si>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</si>
  <si>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</si>
  <si>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</si>
  <si>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</si>
  <si>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</si>
  <si>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</si>
  <si>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</si>
  <si>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</si>
  <si>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</si>
  <si>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</si>
  <si>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</si>
  <si>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</si>
  <si>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</si>
  <si>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</si>
  <si>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</si>
  <si>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</si>
  <si>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</si>
  <si>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</si>
  <si>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</si>
  <si>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</si>
  <si>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</si>
  <si>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</si>
  <si>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</si>
  <si>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</si>
  <si>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</si>
  <si>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</si>
  <si>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</si>
  <si>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</si>
  <si>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</si>
  <si>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</si>
  <si>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</si>
  <si>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</si>
  <si>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</si>
  <si>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</si>
  <si>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</si>
  <si>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</si>
  <si>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</si>
  <si>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</si>
  <si>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</si>
  <si>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</si>
  <si>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</si>
  <si>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</si>
  <si>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</si>
  <si>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</si>
  <si>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</si>
  <si>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</si>
  <si>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</si>
  <si>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</si>
  <si>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</si>
  <si>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</si>
  <si>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</si>
  <si>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</si>
  <si>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</si>
  <si>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</si>
  <si>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</si>
  <si>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</si>
  <si>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</si>
  <si>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0.79</t>
  </si>
  <si>
    <t>▲ 6.26</t>
  </si>
  <si>
    <t>水道事業会計</t>
  </si>
  <si>
    <t>一般会計</t>
  </si>
  <si>
    <t>下水道事業会計</t>
  </si>
  <si>
    <t>介護保険特別会計</t>
  </si>
  <si>
    <t>国民健康保険特別会計</t>
  </si>
  <si>
    <t>病院事業会計</t>
  </si>
  <si>
    <t>後期高齢者医療特別会計</t>
  </si>
  <si>
    <t>住宅新築資金等貸付金特別会計</t>
  </si>
  <si>
    <t>▲ 0.72</t>
  </si>
  <si>
    <t>▲ 0.71</t>
  </si>
  <si>
    <t>▲ 0.68</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</si>
  <si>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</si>
  <si>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</si>
  <si>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</si>
  <si>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</si>
  <si>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</si>
  <si>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</si>
  <si>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</si>
  <si>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</si>
  <si>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</si>
  <si>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</si>
  <si>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2">
      <t>カブシキガイシャ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</si>
  <si>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</si>
  <si>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</si>
  <si>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t>
    <phoneticPr fontId="2"/>
  </si>
  <si>
    <t>山辺環境衛生組合</t>
  </si>
  <si>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</si>
  <si>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</si>
  <si>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地域振興基金</t>
    <phoneticPr fontId="5"/>
  </si>
  <si>
    <t>地元公共事業積立基金</t>
    <phoneticPr fontId="5"/>
  </si>
  <si>
    <t>心のふるさと応援基金</t>
    <phoneticPr fontId="5"/>
  </si>
  <si>
    <t>教育振興基金</t>
    <phoneticPr fontId="5"/>
  </si>
  <si>
    <t>福祉基金</t>
    <phoneticPr fontId="5"/>
  </si>
  <si>
    <t>奈良県市町村総合事務組合</t>
    <rPh sb="0" eb="2">
      <t>ナラ</t>
    </rPh>
    <rPh sb="2" eb="3">
      <t>ケン</t>
    </rPh>
    <rPh sb="3" eb="6">
      <t>シチョウソン</t>
    </rPh>
    <rPh sb="6" eb="8">
      <t>ソウゴウ</t>
    </rPh>
    <rPh sb="8" eb="10">
      <t>ジム</t>
    </rPh>
    <rPh sb="10" eb="12">
      <t>クミアイ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</si>
  <si>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</si>
  <si>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</si>
  <si>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</si>
  <si>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土地開発公社等に係る第三セクター等改革推進債を発行したこと等により、類似団体より高い水準にあるが、第三セクター等改革推進債の償還が進んでいることや、新規の市債発行を抑制した結果、低下傾向にある。
　有形固定資産減価償却率については、類似団体よりも高く、上昇傾向にある。要因としては、償却資産の取得価額よりも減価償却累計額の増加幅が大きいためである。平成26年度に策定された公共施設等総合管理計画に基づき、今後、老朽化対策に積極的に取り組んでいく。</t>
    <rPh sb="1" eb="3">
      <t>ショウライ</t>
    </rPh>
    <rPh sb="3" eb="5">
      <t>フタン</t>
    </rPh>
    <rPh sb="5" eb="7">
      <t>ヒリツ</t>
    </rPh>
    <rPh sb="9" eb="11">
      <t>トチ</t>
    </rPh>
    <rPh sb="11" eb="13">
      <t>カイハツ</t>
    </rPh>
    <rPh sb="13" eb="15">
      <t>コウシャ</t>
    </rPh>
    <rPh sb="15" eb="16">
      <t>ナド</t>
    </rPh>
    <rPh sb="17" eb="18">
      <t>カカ</t>
    </rPh>
    <rPh sb="19" eb="21">
      <t>ダイサン</t>
    </rPh>
    <rPh sb="25" eb="26">
      <t>ナド</t>
    </rPh>
    <rPh sb="26" eb="28">
      <t>カイカク</t>
    </rPh>
    <rPh sb="28" eb="30">
      <t>スイシン</t>
    </rPh>
    <rPh sb="30" eb="31">
      <t>サイ</t>
    </rPh>
    <rPh sb="32" eb="34">
      <t>ハッコウ</t>
    </rPh>
    <rPh sb="38" eb="39">
      <t>ナド</t>
    </rPh>
    <rPh sb="43" eb="45">
      <t>ルイジ</t>
    </rPh>
    <rPh sb="45" eb="47">
      <t>ダンタイ</t>
    </rPh>
    <rPh sb="49" eb="50">
      <t>タカ</t>
    </rPh>
    <rPh sb="51" eb="53">
      <t>スイジュン</t>
    </rPh>
    <rPh sb="58" eb="60">
      <t>ダイサン</t>
    </rPh>
    <rPh sb="64" eb="65">
      <t>ナド</t>
    </rPh>
    <rPh sb="65" eb="67">
      <t>カイカク</t>
    </rPh>
    <rPh sb="67" eb="69">
      <t>スイシン</t>
    </rPh>
    <rPh sb="69" eb="70">
      <t>サイ</t>
    </rPh>
    <rPh sb="71" eb="73">
      <t>ショウカン</t>
    </rPh>
    <rPh sb="74" eb="75">
      <t>スス</t>
    </rPh>
    <rPh sb="83" eb="85">
      <t>シンキ</t>
    </rPh>
    <rPh sb="86" eb="88">
      <t>シサイ</t>
    </rPh>
    <rPh sb="88" eb="90">
      <t>ハッコウ</t>
    </rPh>
    <rPh sb="91" eb="93">
      <t>ヨクセイ</t>
    </rPh>
    <rPh sb="95" eb="97">
      <t>ケッカ</t>
    </rPh>
    <rPh sb="98" eb="100">
      <t>テイカ</t>
    </rPh>
    <rPh sb="100" eb="102">
      <t>ケイコウ</t>
    </rPh>
    <rPh sb="108" eb="110">
      <t>ユウケイ</t>
    </rPh>
    <rPh sb="110" eb="112">
      <t>コテイ</t>
    </rPh>
    <rPh sb="112" eb="114">
      <t>シサン</t>
    </rPh>
    <rPh sb="114" eb="116">
      <t>ゲンカ</t>
    </rPh>
    <rPh sb="116" eb="118">
      <t>ショウキャク</t>
    </rPh>
    <rPh sb="118" eb="119">
      <t>リツ</t>
    </rPh>
    <rPh sb="125" eb="127">
      <t>ルイジ</t>
    </rPh>
    <rPh sb="127" eb="129">
      <t>ダンタイ</t>
    </rPh>
    <rPh sb="132" eb="133">
      <t>タカ</t>
    </rPh>
    <rPh sb="135" eb="137">
      <t>ジョウショウ</t>
    </rPh>
    <rPh sb="137" eb="139">
      <t>ケイコウ</t>
    </rPh>
    <rPh sb="143" eb="145">
      <t>ヨウイン</t>
    </rPh>
    <rPh sb="150" eb="152">
      <t>ショウキャク</t>
    </rPh>
    <rPh sb="152" eb="154">
      <t>シサン</t>
    </rPh>
    <rPh sb="155" eb="157">
      <t>シュトク</t>
    </rPh>
    <rPh sb="157" eb="159">
      <t>カガク</t>
    </rPh>
    <rPh sb="162" eb="164">
      <t>ゲンカ</t>
    </rPh>
    <rPh sb="164" eb="166">
      <t>ショウキャク</t>
    </rPh>
    <rPh sb="166" eb="169">
      <t>ルイケイガク</t>
    </rPh>
    <rPh sb="170" eb="172">
      <t>ゾウカ</t>
    </rPh>
    <rPh sb="172" eb="173">
      <t>ハバ</t>
    </rPh>
    <rPh sb="174" eb="175">
      <t>オオ</t>
    </rPh>
    <rPh sb="183" eb="185">
      <t>ヘイセイ</t>
    </rPh>
    <rPh sb="187" eb="189">
      <t>ネンド</t>
    </rPh>
    <rPh sb="190" eb="192">
      <t>サクテイ</t>
    </rPh>
    <rPh sb="195" eb="197">
      <t>コウキョウ</t>
    </rPh>
    <rPh sb="197" eb="199">
      <t>シセツ</t>
    </rPh>
    <rPh sb="199" eb="200">
      <t>ナド</t>
    </rPh>
    <rPh sb="200" eb="202">
      <t>ソウゴウ</t>
    </rPh>
    <rPh sb="202" eb="204">
      <t>カンリ</t>
    </rPh>
    <rPh sb="204" eb="206">
      <t>ケイカク</t>
    </rPh>
    <rPh sb="207" eb="208">
      <t>モト</t>
    </rPh>
    <rPh sb="211" eb="213">
      <t>コンゴ</t>
    </rPh>
    <rPh sb="214" eb="217">
      <t>ロウキュウカ</t>
    </rPh>
    <rPh sb="217" eb="219">
      <t>タイサク</t>
    </rPh>
    <rPh sb="220" eb="223">
      <t>セッキョクテキ</t>
    </rPh>
    <rPh sb="224" eb="225">
      <t>ト</t>
    </rPh>
    <rPh sb="226" eb="22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</si>
  <si>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</si>
  <si>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</si>
  <si>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</si>
  <si>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</si>
  <si>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</si>
  <si>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</si>
  <si>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傾向にある。今後、ごみ焼却場における大規模改修工事が控えていることから、実質公債費比率が上昇していくことが考えられるため、これまで以上に公債費の適正化に取り組んでいく必要がある。</t>
    <rPh sb="1" eb="3">
      <t>ショウライ</t>
    </rPh>
    <rPh sb="3" eb="5">
      <t>フタン</t>
    </rPh>
    <rPh sb="5" eb="7">
      <t>ヒリツ</t>
    </rPh>
    <rPh sb="8" eb="10">
      <t>ジッシツ</t>
    </rPh>
    <rPh sb="10" eb="13">
      <t>コウサイヒ</t>
    </rPh>
    <rPh sb="13" eb="15">
      <t>ヒリツ</t>
    </rPh>
    <rPh sb="17" eb="19">
      <t>ルイジ</t>
    </rPh>
    <rPh sb="19" eb="21">
      <t>ダンタイ</t>
    </rPh>
    <rPh sb="22" eb="24">
      <t>ヒカク</t>
    </rPh>
    <rPh sb="26" eb="27">
      <t>タカ</t>
    </rPh>
    <rPh sb="28" eb="30">
      <t>スイジュン</t>
    </rPh>
    <rPh sb="38" eb="40">
      <t>トチ</t>
    </rPh>
    <rPh sb="40" eb="42">
      <t>カイハツ</t>
    </rPh>
    <rPh sb="42" eb="44">
      <t>コウシャ</t>
    </rPh>
    <rPh sb="44" eb="45">
      <t>ナド</t>
    </rPh>
    <rPh sb="46" eb="47">
      <t>カカ</t>
    </rPh>
    <rPh sb="48" eb="50">
      <t>ダイサン</t>
    </rPh>
    <rPh sb="54" eb="59">
      <t>ナドカイカクスイシン</t>
    </rPh>
    <rPh sb="59" eb="60">
      <t>サイ</t>
    </rPh>
    <rPh sb="61" eb="63">
      <t>ハッコウ</t>
    </rPh>
    <rPh sb="67" eb="68">
      <t>ナド</t>
    </rPh>
    <rPh sb="78" eb="80">
      <t>シンキ</t>
    </rPh>
    <rPh sb="81" eb="83">
      <t>シサイ</t>
    </rPh>
    <rPh sb="83" eb="85">
      <t>ハッコウ</t>
    </rPh>
    <rPh sb="86" eb="88">
      <t>ヨクセイ</t>
    </rPh>
    <rPh sb="90" eb="92">
      <t>ケッカ</t>
    </rPh>
    <rPh sb="97" eb="100">
      <t>ゼンネンド</t>
    </rPh>
    <rPh sb="101" eb="103">
      <t>ヒカク</t>
    </rPh>
    <rPh sb="105" eb="107">
      <t>ゲンショウ</t>
    </rPh>
    <rPh sb="107" eb="109">
      <t>ケイコウ</t>
    </rPh>
    <rPh sb="143" eb="145">
      <t>ジッシツ</t>
    </rPh>
    <rPh sb="145" eb="148">
      <t>コウサイヒ</t>
    </rPh>
    <rPh sb="148" eb="150">
      <t>ヒリツ</t>
    </rPh>
    <rPh sb="151" eb="153">
      <t>ジョウショウ</t>
    </rPh>
    <rPh sb="160" eb="161">
      <t>カンガ</t>
    </rPh>
    <rPh sb="172" eb="174">
      <t>イジョウ</t>
    </rPh>
    <rPh sb="175" eb="178">
      <t>コウサイヒ</t>
    </rPh>
    <rPh sb="179" eb="182">
      <t>テキセイカ</t>
    </rPh>
    <rPh sb="183" eb="184">
      <t>ト</t>
    </rPh>
    <rPh sb="185" eb="186">
      <t>ク</t>
    </rPh>
    <rPh sb="190" eb="19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</si>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</sst>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B016-4F12-B724-E58104A5AB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27854</c:v>
                </c:pt>
                <c:pt idx="1">
                  <c:v>33705</c:v>
                </c:pt>
                <c:pt idx="2">
                  <c:v>60930</c:v>
                </c:pt>
                <c:pt idx="3">
                  <c:v>43059</c:v>
                </c:pt>
                <c:pt idx="4">
                  <c:v>26414</c:v>
                </c:pt>
              </c:numCache>
            </c:numRef>
          </c:val>
          <c:smooth val="0"/>
          <c:extLst>
            <c:ext xmlns:c16="http://schemas.microsoft.com/office/drawing/2014/chart" uri="{C3380CC4-5D6E-409C-BE32-E72D297353CC}">
              <c16:uniqueId val="{00000001-B016-4F12-B724-E58104A5AB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0.61</c:v>
                </c:pt>
                <c:pt idx="1">
                  <c:v>0.78</c:v>
                </c:pt>
                <c:pt idx="2">
                  <c:v>2.92</c:v>
                </c:pt>
                <c:pt idx="3">
                  <c:v>6.68</c:v>
                </c:pt>
                <c:pt idx="4">
                  <c:v>4.8099999999999996</c:v>
                </c:pt>
              </c:numCache>
            </c:numRef>
          </c:val>
          <c:extLst>
            <c:ext xmlns:c16="http://schemas.microsoft.com/office/drawing/2014/chart" uri="{C3380CC4-5D6E-409C-BE32-E72D297353CC}">
              <c16:uniqueId val="{00000000-8615-4509-A442-41658DD8AD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1.56</c:v>
                </c:pt>
                <c:pt idx="1">
                  <c:v>1.88</c:v>
                </c:pt>
                <c:pt idx="2">
                  <c:v>2.86</c:v>
                </c:pt>
                <c:pt idx="3">
                  <c:v>4.42</c:v>
                </c:pt>
                <c:pt idx="4">
                  <c:v>3.5</c:v>
                </c:pt>
              </c:numCache>
            </c:numRef>
          </c:val>
          <c:extLst>
            <c:ext xmlns:c16="http://schemas.microsoft.com/office/drawing/2014/chart" uri="{C3380CC4-5D6E-409C-BE32-E72D297353CC}">
              <c16:uniqueId val="{00000001-8615-4509-A442-41658DD8AD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-0.79</c:v>
                </c:pt>
                <c:pt idx="1">
                  <c:v>0.17</c:v>
                </c:pt>
                <c:pt idx="2">
                  <c:v>2.69</c:v>
                </c:pt>
                <c:pt idx="3">
                  <c:v>3.9</c:v>
                </c:pt>
                <c:pt idx="4">
                  <c:v>-6.26</c:v>
                </c:pt>
              </c:numCache>
            </c:numRef>
          </c:val>
          <c:smooth val="0"/>
          <c:extLst>
            <c:ext xmlns:c16="http://schemas.microsoft.com/office/drawing/2014/chart" uri="{C3380CC4-5D6E-409C-BE32-E72D297353CC}">
              <c16:uniqueId val="{00000002-8615-4509-A442-41658DD8AD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5C8-421C-B1F5-7F19B59B15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C8-421C-B1F5-7F19B59B15A2}"/>
            </c:ext>
          </c:extLst>
        </c:ser>
        <c:ser>
          <c:idx val="2"/>
          <c:order val="2"/>
          <c:tx>
            <c:strRef>
              <c:f>データシート!$A$29</c:f>
              <c:strCache>
                <c:ptCount val="1"/>
                <c:pt idx="0">
                  <c:v>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0.72</c:v>
                </c:pt>
                <c:pt idx="1">
                  <c:v>#N/A</c:v>
                </c:pt>
                <c:pt idx="2">
                  <c:v>0.71</c:v>
                </c:pt>
                <c:pt idx="3">
                  <c:v>#N/A</c:v>
                </c:pt>
                <c:pt idx="4">
                  <c:v>0.68</c:v>
                </c:pt>
                <c:pt idx="5">
                  <c:v>#N/A</c:v>
                </c:pt>
                <c:pt idx="6">
                  <c:v>#N/A</c:v>
                </c:pt>
                <c:pt idx="7">
                  <c:v>0</c:v>
                </c:pt>
                <c:pt idx="8">
                  <c:v>#N/A</c:v>
                </c:pt>
                <c:pt idx="9">
                  <c:v>0.01</c:v>
                </c:pt>
              </c:numCache>
            </c:numRef>
          </c:val>
          <c:extLst>
            <c:ext xmlns:c16="http://schemas.microsoft.com/office/drawing/2014/chart" uri="{C3380CC4-5D6E-409C-BE32-E72D297353CC}">
              <c16:uniqueId val="{00000002-A5C8-421C-B1F5-7F19B59B15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A5C8-421C-B1F5-7F19B59B15A2}"/>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0.44</c:v>
                </c:pt>
                <c:pt idx="2">
                  <c:v>#N/A</c:v>
                </c:pt>
                <c:pt idx="3">
                  <c:v>0.43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A5C8-421C-B1F5-7F19B59B15A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0.09</c:v>
                </c:pt>
                <c:pt idx="4">
                  <c:v>#N/A</c:v>
                </c:pt>
                <c:pt idx="5">
                  <c:v>0.42</c:v>
                </c:pt>
                <c:pt idx="6">
                  <c:v>#N/A</c:v>
                </c:pt>
                <c:pt idx="7">
                  <c:v>7.0000000000000007E-2</c:v>
                </c:pt>
                <c:pt idx="8">
                  <c:v>#N/A</c:v>
                </c:pt>
                <c:pt idx="9">
                  <c:v>0.06</c:v>
                </c:pt>
              </c:numCache>
            </c:numRef>
          </c:val>
          <c:extLst>
            <c:ext xmlns:c16="http://schemas.microsoft.com/office/drawing/2014/chart" uri="{C3380CC4-5D6E-409C-BE32-E72D297353CC}">
              <c16:uniqueId val="{00000005-A5C8-421C-B1F5-7F19B59B15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1.03</c:v>
                </c:pt>
                <c:pt idx="4">
                  <c:v>#N/A</c:v>
                </c:pt>
                <c:pt idx="5">
                  <c:v>0.78</c:v>
                </c:pt>
                <c:pt idx="6">
                  <c:v>#N/A</c:v>
                </c:pt>
                <c:pt idx="7">
                  <c:v>1.04</c:v>
                </c:pt>
                <c:pt idx="8">
                  <c:v>#N/A</c:v>
                </c:pt>
                <c:pt idx="9">
                  <c:v>1.0900000000000001</c:v>
                </c:pt>
              </c:numCache>
            </c:numRef>
          </c:val>
          <c:extLst>
            <c:ext xmlns:c16="http://schemas.microsoft.com/office/drawing/2014/chart" uri="{C3380CC4-5D6E-409C-BE32-E72D297353CC}">
              <c16:uniqueId val="{00000006-A5C8-421C-B1F5-7F19B59B15A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1.59</c:v>
                </c:pt>
                <c:pt idx="2">
                  <c:v>#N/A</c:v>
                </c:pt>
                <c:pt idx="3">
                  <c:v>1.64</c:v>
                </c:pt>
                <c:pt idx="4">
                  <c:v>#N/A</c:v>
                </c:pt>
                <c:pt idx="5">
                  <c:v>2.21</c:v>
                </c:pt>
                <c:pt idx="6">
                  <c:v>#N/A</c:v>
                </c:pt>
                <c:pt idx="7">
                  <c:v>2.1800000000000002</c:v>
                </c:pt>
                <c:pt idx="8">
                  <c:v>#N/A</c:v>
                </c:pt>
                <c:pt idx="9">
                  <c:v>2.37</c:v>
                </c:pt>
              </c:numCache>
            </c:numRef>
          </c:val>
          <c:extLst>
            <c:ext xmlns:c16="http://schemas.microsoft.com/office/drawing/2014/chart" uri="{C3380CC4-5D6E-409C-BE32-E72D297353CC}">
              <c16:uniqueId val="{00000007-A5C8-421C-B1F5-7F19B59B15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1.33</c:v>
                </c:pt>
                <c:pt idx="2">
                  <c:v>#N/A</c:v>
                </c:pt>
                <c:pt idx="3">
                  <c:v>1.49</c:v>
                </c:pt>
                <c:pt idx="4">
                  <c:v>#N/A</c:v>
                </c:pt>
                <c:pt idx="5">
                  <c:v>3.6</c:v>
                </c:pt>
                <c:pt idx="6">
                  <c:v>#N/A</c:v>
                </c:pt>
                <c:pt idx="7">
                  <c:v>6.68</c:v>
                </c:pt>
                <c:pt idx="8">
                  <c:v>#N/A</c:v>
                </c:pt>
                <c:pt idx="9">
                  <c:v>4.79</c:v>
                </c:pt>
              </c:numCache>
            </c:numRef>
          </c:val>
          <c:extLst>
            <c:ext xmlns:c16="http://schemas.microsoft.com/office/drawing/2014/chart" uri="{C3380CC4-5D6E-409C-BE32-E72D297353CC}">
              <c16:uniqueId val="{00000008-A5C8-421C-B1F5-7F19B59B15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7.92</c:v>
                </c:pt>
                <c:pt idx="2">
                  <c:v>#N/A</c:v>
                </c:pt>
                <c:pt idx="3">
                  <c:v>7.76</c:v>
                </c:pt>
                <c:pt idx="4">
                  <c:v>#N/A</c:v>
                </c:pt>
                <c:pt idx="5">
                  <c:v>8.0299999999999994</c:v>
                </c:pt>
                <c:pt idx="6">
                  <c:v>#N/A</c:v>
                </c:pt>
                <c:pt idx="7">
                  <c:v>8.33</c:v>
                </c:pt>
                <c:pt idx="8">
                  <c:v>#N/A</c:v>
                </c:pt>
                <c:pt idx="9">
                  <c:v>9.64</c:v>
                </c:pt>
              </c:numCache>
            </c:numRef>
          </c:val>
          <c:extLst>
            <c:ext xmlns:c16="http://schemas.microsoft.com/office/drawing/2014/chart" uri="{C3380CC4-5D6E-409C-BE32-E72D297353CC}">
              <c16:uniqueId val="{00000009-A5C8-421C-B1F5-7F19B59B15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13246</c:v>
                </c:pt>
                <c:pt idx="5">
                  <c:v>12795</c:v>
                </c:pt>
                <c:pt idx="8">
                  <c:v>12886</c:v>
                </c:pt>
                <c:pt idx="11">
                  <c:v>12587</c:v>
                </c:pt>
                <c:pt idx="14">
                  <c:v>12279</c:v>
                </c:pt>
              </c:numCache>
            </c:numRef>
          </c:val>
          <c:extLst>
            <c:ext xmlns:c16="http://schemas.microsoft.com/office/drawing/2014/chart" uri="{C3380CC4-5D6E-409C-BE32-E72D297353CC}">
              <c16:uniqueId val="{00000000-C1CB-4C82-B8F6-09E0D4E3B7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7</c:v>
                </c:pt>
                <c:pt idx="3">
                  <c:v>8</c:v>
                </c:pt>
                <c:pt idx="6">
                  <c:v>11</c:v>
                </c:pt>
                <c:pt idx="9">
                  <c:v>0</c:v>
                </c:pt>
                <c:pt idx="12">
                  <c:v>0</c:v>
                </c:pt>
              </c:numCache>
            </c:numRef>
          </c:val>
          <c:extLst>
            <c:ext xmlns:c16="http://schemas.microsoft.com/office/drawing/2014/chart" uri="{C3380CC4-5D6E-409C-BE32-E72D297353CC}">
              <c16:uniqueId val="{00000001-C1CB-4C82-B8F6-09E0D4E3B7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4</c:v>
                </c:pt>
                <c:pt idx="6">
                  <c:v>4</c:v>
                </c:pt>
                <c:pt idx="9">
                  <c:v>4</c:v>
                </c:pt>
                <c:pt idx="12">
                  <c:v>4</c:v>
                </c:pt>
              </c:numCache>
            </c:numRef>
          </c:val>
          <c:extLst>
            <c:ext xmlns:c16="http://schemas.microsoft.com/office/drawing/2014/chart" uri="{C3380CC4-5D6E-409C-BE32-E72D297353CC}">
              <c16:uniqueId val="{00000002-C1CB-4C82-B8F6-09E0D4E3B7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CB-4C82-B8F6-09E0D4E3B7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2060</c:v>
                </c:pt>
                <c:pt idx="3">
                  <c:v>1774</c:v>
                </c:pt>
                <c:pt idx="6">
                  <c:v>1367</c:v>
                </c:pt>
                <c:pt idx="9">
                  <c:v>1352</c:v>
                </c:pt>
                <c:pt idx="12">
                  <c:v>1198</c:v>
                </c:pt>
              </c:numCache>
            </c:numRef>
          </c:val>
          <c:extLst>
            <c:ext xmlns:c16="http://schemas.microsoft.com/office/drawing/2014/chart" uri="{C3380CC4-5D6E-409C-BE32-E72D297353CC}">
              <c16:uniqueId val="{00000004-C1CB-4C82-B8F6-09E0D4E3B7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CB-4C82-B8F6-09E0D4E3B7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CB-4C82-B8F6-09E0D4E3B7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18566</c:v>
                </c:pt>
                <c:pt idx="3">
                  <c:v>18105</c:v>
                </c:pt>
                <c:pt idx="6">
                  <c:v>17972</c:v>
                </c:pt>
                <c:pt idx="9">
                  <c:v>18419</c:v>
                </c:pt>
                <c:pt idx="12">
                  <c:v>17927</c:v>
                </c:pt>
              </c:numCache>
            </c:numRef>
          </c:val>
          <c:extLst>
            <c:ext xmlns:c16="http://schemas.microsoft.com/office/drawing/2014/chart" uri="{C3380CC4-5D6E-409C-BE32-E72D297353CC}">
              <c16:uniqueId val="{00000007-C1CB-4C82-B8F6-09E0D4E3B7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7394</c:v>
                </c:pt>
                <c:pt idx="2">
                  <c:v>#N/A</c:v>
                </c:pt>
                <c:pt idx="3">
                  <c:v>#N/A</c:v>
                </c:pt>
                <c:pt idx="4">
                  <c:v>7096</c:v>
                </c:pt>
                <c:pt idx="5">
                  <c:v>#N/A</c:v>
                </c:pt>
                <c:pt idx="6">
                  <c:v>#N/A</c:v>
                </c:pt>
                <c:pt idx="7">
                  <c:v>6468</c:v>
                </c:pt>
                <c:pt idx="8">
                  <c:v>#N/A</c:v>
                </c:pt>
                <c:pt idx="9">
                  <c:v>#N/A</c:v>
                </c:pt>
                <c:pt idx="10">
                  <c:v>7188</c:v>
                </c:pt>
                <c:pt idx="11">
                  <c:v>#N/A</c:v>
                </c:pt>
                <c:pt idx="12">
                  <c:v>#N/A</c:v>
                </c:pt>
                <c:pt idx="13">
                  <c:v>6850</c:v>
                </c:pt>
                <c:pt idx="14">
                  <c:v>#N/A</c:v>
                </c:pt>
              </c:numCache>
            </c:numRef>
          </c:val>
          <c:smooth val="0"/>
          <c:extLst>
            <c:ext xmlns:c16="http://schemas.microsoft.com/office/drawing/2014/chart" uri="{C3380CC4-5D6E-409C-BE32-E72D297353CC}">
              <c16:uniqueId val="{00000008-C1CB-4C82-B8F6-09E0D4E3B7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118836</c:v>
                </c:pt>
                <c:pt idx="5">
                  <c:v>119957</c:v>
                </c:pt>
                <c:pt idx="8">
                  <c:v>122211</c:v>
                </c:pt>
                <c:pt idx="11">
                  <c:v>121577</c:v>
                </c:pt>
                <c:pt idx="14">
                  <c:v>119199</c:v>
                </c:pt>
              </c:numCache>
            </c:numRef>
          </c:val>
          <c:extLst>
            <c:ext xmlns:c16="http://schemas.microsoft.com/office/drawing/2014/chart" uri="{C3380CC4-5D6E-409C-BE32-E72D297353CC}">
              <c16:uniqueId val="{00000000-CCAC-4193-A35A-71E69D6809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27516</c:v>
                </c:pt>
                <c:pt idx="5">
                  <c:v>28418</c:v>
                </c:pt>
                <c:pt idx="8">
                  <c:v>30679</c:v>
                </c:pt>
                <c:pt idx="11">
                  <c:v>28472</c:v>
                </c:pt>
                <c:pt idx="14">
                  <c:v>28183</c:v>
                </c:pt>
              </c:numCache>
            </c:numRef>
          </c:val>
          <c:extLst>
            <c:ext xmlns:c16="http://schemas.microsoft.com/office/drawing/2014/chart" uri="{C3380CC4-5D6E-409C-BE32-E72D297353CC}">
              <c16:uniqueId val="{00000001-CCAC-4193-A35A-71E69D6809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4790</c:v>
                </c:pt>
                <c:pt idx="5">
                  <c:v>5466</c:v>
                </c:pt>
                <c:pt idx="8">
                  <c:v>7115</c:v>
                </c:pt>
                <c:pt idx="11">
                  <c:v>11118</c:v>
                </c:pt>
                <c:pt idx="14">
                  <c:v>10396</c:v>
                </c:pt>
              </c:numCache>
            </c:numRef>
          </c:val>
          <c:extLst>
            <c:ext xmlns:c16="http://schemas.microsoft.com/office/drawing/2014/chart" uri="{C3380CC4-5D6E-409C-BE32-E72D297353CC}">
              <c16:uniqueId val="{00000002-CCAC-4193-A35A-71E69D6809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C-4193-A35A-71E69D6809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AC-4193-A35A-71E69D6809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AC-4193-A35A-71E69D6809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18655</c:v>
                </c:pt>
                <c:pt idx="3">
                  <c:v>18053</c:v>
                </c:pt>
                <c:pt idx="6">
                  <c:v>17108</c:v>
                </c:pt>
                <c:pt idx="9">
                  <c:v>16886</c:v>
                </c:pt>
                <c:pt idx="12">
                  <c:v>16207</c:v>
                </c:pt>
              </c:numCache>
            </c:numRef>
          </c:val>
          <c:extLst>
            <c:ext xmlns:c16="http://schemas.microsoft.com/office/drawing/2014/chart" uri="{C3380CC4-5D6E-409C-BE32-E72D297353CC}">
              <c16:uniqueId val="{00000006-CCAC-4193-A35A-71E69D6809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CAC-4193-A35A-71E69D6809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31342</c:v>
                </c:pt>
                <c:pt idx="3">
                  <c:v>28990</c:v>
                </c:pt>
                <c:pt idx="6">
                  <c:v>24477</c:v>
                </c:pt>
                <c:pt idx="9">
                  <c:v>19728</c:v>
                </c:pt>
                <c:pt idx="12">
                  <c:v>16738</c:v>
                </c:pt>
              </c:numCache>
            </c:numRef>
          </c:val>
          <c:extLst>
            <c:ext xmlns:c16="http://schemas.microsoft.com/office/drawing/2014/chart" uri="{C3380CC4-5D6E-409C-BE32-E72D297353CC}">
              <c16:uniqueId val="{00000008-CCAC-4193-A35A-71E69D6809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c:v>
                </c:pt>
                <c:pt idx="3">
                  <c:v>14</c:v>
                </c:pt>
                <c:pt idx="6">
                  <c:v>11</c:v>
                </c:pt>
                <c:pt idx="9">
                  <c:v>8</c:v>
                </c:pt>
                <c:pt idx="12">
                  <c:v>5</c:v>
                </c:pt>
              </c:numCache>
            </c:numRef>
          </c:val>
          <c:extLst>
            <c:ext xmlns:c16="http://schemas.microsoft.com/office/drawing/2014/chart" uri="{C3380CC4-5D6E-409C-BE32-E72D297353CC}">
              <c16:uniqueId val="{00000009-CCAC-4193-A35A-71E69D6809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202489</c:v>
                </c:pt>
                <c:pt idx="3">
                  <c:v>198626</c:v>
                </c:pt>
                <c:pt idx="6">
                  <c:v>201045</c:v>
                </c:pt>
                <c:pt idx="9">
                  <c:v>200230</c:v>
                </c:pt>
                <c:pt idx="12">
                  <c:v>189587</c:v>
                </c:pt>
              </c:numCache>
            </c:numRef>
          </c:val>
          <c:extLst>
            <c:ext xmlns:c16="http://schemas.microsoft.com/office/drawing/2014/chart" uri="{C3380CC4-5D6E-409C-BE32-E72D297353CC}">
              <c16:uniqueId val="{0000000A-CCAC-4193-A35A-71E69D6809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101361</c:v>
                </c:pt>
                <c:pt idx="2">
                  <c:v>#N/A</c:v>
                </c:pt>
                <c:pt idx="3">
                  <c:v>#N/A</c:v>
                </c:pt>
                <c:pt idx="4">
                  <c:v>91841</c:v>
                </c:pt>
                <c:pt idx="5">
                  <c:v>#N/A</c:v>
                </c:pt>
                <c:pt idx="6">
                  <c:v>#N/A</c:v>
                </c:pt>
                <c:pt idx="7">
                  <c:v>82636</c:v>
                </c:pt>
                <c:pt idx="8">
                  <c:v>#N/A</c:v>
                </c:pt>
                <c:pt idx="9">
                  <c:v>#N/A</c:v>
                </c:pt>
                <c:pt idx="10">
                  <c:v>75687</c:v>
                </c:pt>
                <c:pt idx="11">
                  <c:v>#N/A</c:v>
                </c:pt>
                <c:pt idx="12">
                  <c:v>#N/A</c:v>
                </c:pt>
                <c:pt idx="13">
                  <c:v>64758</c:v>
                </c:pt>
                <c:pt idx="14">
                  <c:v>#N/A</c:v>
                </c:pt>
              </c:numCache>
            </c:numRef>
          </c:val>
          <c:smooth val="0"/>
          <c:extLst>
            <c:ext xmlns:c16="http://schemas.microsoft.com/office/drawing/2014/chart" uri="{C3380CC4-5D6E-409C-BE32-E72D297353CC}">
              <c16:uniqueId val="{0000000B-CCAC-4193-A35A-71E69D6809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2240</c:v>
                </c:pt>
                <c:pt idx="1">
                  <c:v>3641</c:v>
                </c:pt>
                <c:pt idx="2">
                  <c:v>2841</c:v>
                </c:pt>
              </c:numCache>
            </c:numRef>
          </c:val>
          <c:extLst>
            <c:ext xmlns:c16="http://schemas.microsoft.com/office/drawing/2014/chart" uri="{C3380CC4-5D6E-409C-BE32-E72D297353CC}">
              <c16:uniqueId val="{00000000-E6AA-404F-8F89-CE61D9CAE8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125</c:v>
                </c:pt>
                <c:pt idx="1">
                  <c:v>2234</c:v>
                </c:pt>
                <c:pt idx="2">
                  <c:v>1703</c:v>
                </c:pt>
              </c:numCache>
            </c:numRef>
          </c:val>
          <c:extLst>
            <c:ext xmlns:c16="http://schemas.microsoft.com/office/drawing/2014/chart" uri="{C3380CC4-5D6E-409C-BE32-E72D297353CC}">
              <c16:uniqueId val="{00000001-E6AA-404F-8F89-CE61D9CAE8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6299</c:v>
                </c:pt>
                <c:pt idx="1">
                  <c:v>6243</c:v>
                </c:pt>
                <c:pt idx="2">
                  <c:v>6452</c:v>
                </c:pt>
              </c:numCache>
            </c:numRef>
          </c:val>
          <c:extLst>
            <c:ext xmlns:c16="http://schemas.microsoft.com/office/drawing/2014/chart" uri="{C3380CC4-5D6E-409C-BE32-E72D297353CC}">
              <c16:uniqueId val="{00000002-E6AA-404F-8F89-CE61D9CAE8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{6A5F9718-92A0-463F-BA75-6ABAE39C6A5A}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D15-4C23-8E8D-3DF29F091E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{AA4CA450-B686-45B0-9582-2A9B293A993E}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15-4C23-8E8D-3DF29F091E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{3F5D0EB7-80A0-4655-A23C-49209ECDC266}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15-4C23-8E8D-3DF29F091E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{9D347E1D-89FF-4DBC-9AEE-A98496E36A6C}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15-4C23-8E8D-3DF29F091E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{2B92FAE0-3DC2-43F7-921A-ED60DEE37CEE}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15-4C23-8E8D-3DF29F091EA7}"/>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{CED12356-EF3A-497E-90EC-795F66574106}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D15-4C23-8E8D-3DF29F091EA7}"/>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{08129B94-CF01-4FFB-9A25-8F45E55B9A90}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D15-4C23-8E8D-3DF29F091EA7}"/>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{E4A51303-FCD3-4273-8F87-0A138A9CAEC8}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D15-4C23-8E8D-3DF29F091EA7}"/>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{5FEB929C-8B94-4767-9FBD-DB9E8415DE8C}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D15-4C23-8E8D-3DF29F091E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71.099999999999994</c:v>
                </c:pt>
                <c:pt idx="16">
                  <c:v>71.7</c:v>
                </c:pt>
                <c:pt idx="24">
                  <c:v>72.3</c:v>
                </c:pt>
                <c:pt idx="32">
                  <c:v>73.7</c:v>
                </c:pt>
              </c:numCache>
            </c:numRef>
          </c:xVal>
          <c:yVal>
            <c:numRef>
              <c:f>公会計指標分析・財政指標組合せ分析表!$BP$51:$DC$51</c:f>
              <c:numCache>
                <c:formatCode>#,##0.0;"▲ "#,##0.0</c:formatCode>
                <c:ptCount val="40"/>
                <c:pt idx="0">
                  <c:v>153</c:v>
                </c:pt>
                <c:pt idx="8">
                  <c:v>137.30000000000001</c:v>
                </c:pt>
                <c:pt idx="16">
                  <c:v>119.7</c:v>
                </c:pt>
                <c:pt idx="24">
                  <c:v>103.7</c:v>
                </c:pt>
                <c:pt idx="32">
                  <c:v>90</c:v>
                </c:pt>
              </c:numCache>
            </c:numRef>
          </c:yVal>
          <c:smooth val="0"/>
          <c:extLst>
            <c:ext xmlns:c16="http://schemas.microsoft.com/office/drawing/2014/chart" uri="{C3380CC4-5D6E-409C-BE32-E72D297353CC}">
              <c16:uniqueId val="{00000009-8D15-4C23-8E8D-3DF29F091E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{FF2D73A5-6FC9-435E-BF8F-BE1B72F54F13}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D15-4C23-8E8D-3DF29F091E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{B429E000-8730-4126-927A-CC18DACFB22C}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15-4C23-8E8D-3DF29F091E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{F88ADCDD-93CD-4F83-B9E0-32088DF3B5AC}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15-4C23-8E8D-3DF29F091E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{A55C32DD-A46D-4540-A95C-B5F2C8294CEE}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15-4C23-8E8D-3DF29F091E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{B228E568-C60B-4B25-B439-AF5695E15C13}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15-4C23-8E8D-3DF29F091EA7}"/>
                </c:ext>
              </c:extLst>
            </c:dLbl>
            <c:dLbl>
              <c:idx val="8"/>
              <c:layout>
                <c:manualLayout>
                  <c:x val="-3.4296047805279443E-2"/>
                  <c:y val="-5.003781432155711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{77717262-04FF-4CA8-B464-2F7BEE5D0B4E}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D15-4C23-8E8D-3DF29F091EA7}"/>
                </c:ext>
              </c:extLst>
            </c:dLbl>
            <c:dLbl>
              <c:idx val="16"/>
              <c:layout>
                <c:manualLayout>
                  <c:x val="-3.2015750650234161E-2"/>
                  <c:y val="-7.944026989017330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{02C93BCF-82F1-4F66-8A54-68179BDAA5E2}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D15-4C23-8E8D-3DF29F091EA7}"/>
                </c:ext>
              </c:extLst>
            </c:dLbl>
            <c:dLbl>
              <c:idx val="24"/>
              <c:layout>
                <c:manualLayout>
                  <c:x val="-3.1359255137876504E-2"/>
                  <c:y val="-5.578225202845685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{8A479F00-0BB7-44CA-9B7C-7542FD35C343}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D15-4C23-8E8D-3DF29F091EA7}"/>
                </c:ext>
              </c:extLst>
            </c:dLbl>
            <c:dLbl>
              <c:idx val="32"/>
              <c:layout>
                <c:manualLayout>
                  <c:x val="-3.2672246162591956E-2"/>
                  <c:y val="-7.369583218327352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{02DE200F-FE61-41C3-8638-03E52F6E46CD}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D15-4C23-8E8D-3DF29F091E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8D15-4C23-8E8D-3DF29F091EA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{5A2ED0EE-83E3-4630-AF9B-6D76B6F5C0EE}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54F-4235-9817-E594F20BA0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{720DFF33-9B3C-47AB-A7CE-0B0F2956F2F0}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4F-4235-9817-E594F20BA0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{03976010-A435-4625-8841-586566BEDD6E}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4F-4235-9817-E594F20BA0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{72592FD0-AF18-4AC0-B2FD-803E503E62F7}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4F-4235-9817-E594F20BA0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{D96D60CE-F862-4369-9695-230ED32FA95E}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4F-4235-9817-E594F20BA06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{B2708A7F-7A16-4F62-A23F-82CEBCF392F1}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54F-4235-9817-E594F20BA06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{7599E0AB-B4B7-46C4-912A-4DA7B595EB5A}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54F-4235-9817-E594F20BA06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{43588C0E-D7C9-447E-BB48-0F6799C35414}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54F-4235-9817-E594F20BA06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{9207F1BF-867D-4654-B457-79930F1E1CCA}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54F-4235-9817-E594F20BA0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10.3</c:v>
                </c:pt>
                <c:pt idx="24">
                  <c:v>9.9</c:v>
                </c:pt>
                <c:pt idx="32">
                  <c:v>9.5</c:v>
                </c:pt>
              </c:numCache>
            </c:numRef>
          </c:xVal>
          <c:yVal>
            <c:numRef>
              <c:f>公会計指標分析・財政指標組合せ分析表!$BP$73:$DC$73</c:f>
              <c:numCache>
                <c:formatCode>#,##0.0;"▲ "#,##0.0</c:formatCode>
                <c:ptCount val="40"/>
                <c:pt idx="0">
                  <c:v>153</c:v>
                </c:pt>
                <c:pt idx="8">
                  <c:v>137.30000000000001</c:v>
                </c:pt>
                <c:pt idx="16">
                  <c:v>119.7</c:v>
                </c:pt>
                <c:pt idx="24">
                  <c:v>103.7</c:v>
                </c:pt>
                <c:pt idx="32">
                  <c:v>90</c:v>
                </c:pt>
              </c:numCache>
            </c:numRef>
          </c:yVal>
          <c:smooth val="0"/>
          <c:extLst>
            <c:ext xmlns:c16="http://schemas.microsoft.com/office/drawing/2014/chart" uri="{C3380CC4-5D6E-409C-BE32-E72D297353CC}">
              <c16:uniqueId val="{00000009-E54F-4235-9817-E594F20BA0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6794453404276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{C6DF65D6-B6B8-4022-895A-B2A25414EDD1}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54F-4235-9817-E594F20BA0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{1A06175C-C39A-4F9B-8B05-1663EFA09AA5}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4F-4235-9817-E594F20BA0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{196C57F9-8F46-48C0-966E-BEE4E951EE7C}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4F-4235-9817-E594F20BA0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{7FF539A2-0FBE-4150-B825-16B4A6C06B8C}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4F-4235-9817-E594F20BA0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{D456E253-BDF9-4668-BDDA-2BB6636B8130}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4F-4235-9817-E594F20BA064}"/>
                </c:ext>
              </c:extLst>
            </c:dLbl>
            <c:dLbl>
              <c:idx val="8"/>
              <c:layout>
                <c:manualLayout>
                  <c:x val="-2.7588889003758534E-2"/>
                  <c:y val="-4.376032171912324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{910746CC-8C62-4BF3-8657-258B4845F7FE}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54F-4235-9817-E594F20BA064}"/>
                </c:ext>
              </c:extLst>
            </c:dLbl>
            <c:dLbl>
              <c:idx val="16"/>
              <c:layout>
                <c:manualLayout>
                  <c:x val="-3.1570342725075584E-2"/>
                  <c:y val="-6.297404560701469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{1ED82C1F-2BFE-4A8B-89E5-5906535B342B}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54F-4235-9817-E594F20BA064}"/>
                </c:ext>
              </c:extLst>
            </c:dLbl>
            <c:dLbl>
              <c:idx val="24"/>
              <c:layout>
                <c:manualLayout>
                  <c:x val="-3.1570342725075584E-2"/>
                  <c:y val="-6.320676591043129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{56E0870E-07DB-4209-A9C6-C106312DDEE0}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54F-4235-9817-E594F20BA064}"/>
                </c:ext>
              </c:extLst>
            </c:dLbl>
            <c:dLbl>
              <c:idx val="32"/>
              <c:layout>
                <c:manualLayout>
                  <c:x val="-3.1570342725075584E-2"/>
                  <c:y val="-7.972459889568310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{D1101391-85A6-4037-AD4C-FA01FF1FB086}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54F-4235-9817-E594F20BA0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54F-4235-9817-E594F20BA064}"/>
            </c:ext>
          </c:extLst>
        </c:ser>
        <c:dLbls>
          <c:showLegendKey val="0"/>
          <c:showVal val="1"/>
          <c:showCatName val="0"/>
          <c:showSerName val="0"/>
          <c:showPercent val="0"/>
          <c:showBubbleSize val="0"/>
        </c:dLbls>
        <c:axId val="84219776"/>
        <c:axId val="84234240"/>
      </c:scatterChart>
      <c:valAx>
        <c:axId val="84219776"/>
        <c:scaling>
          <c:orientation val="maxMin"/>
          <c:max val="1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前年度に比べ、市税や地方交付税は増加したが、臨時財政対策債が大幅に減少したことにより、分母となる経常一般財源が減少した。その結果、令和４年度は類似団体平均との差が縮まった。</a:t>
          </a:r>
        </a:p>
        <a:p>
          <a:r>
            <a:rPr kumimoji="1" lang="ja-JP" altLang="en-US" sz="1200">
              <a:latin typeface="ＭＳ Ｐゴシック" panose="020B0600070205080204" pitchFamily="50" charset="-128"/>
              <a:ea typeface="ＭＳ Ｐゴシック" panose="020B0600070205080204" pitchFamily="50" charset="-128"/>
            </a:rPr>
            <a:t>　人件費が類似団体平均を上回っていることから、今後も改善を進めるべく、職員数の適正化や事業の内容・手法の見直し等を推進し、財政の健全化に努める。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前年度と比較し、普通交付税や市税等が増加したものの、臨時財政対策債が大きく減少したことにより分母が減少し、また物価や光熱費高騰の影響等により分子が増加したことで、全体として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しても依然として高い水準であるため、歳入においては市税等債権回収の強化、ふるさと納税など新たな歳入確保に努め、歳出においては、人事管理の適正化に取り組むことにより人件費の抑制に努め、市債発行の抑制による公債費の縮減等、義務的経費の縮減に引き続き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66</xdr:row>
      <xdr:rowOff>53594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8938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66</xdr:row>
      <xdr:rowOff>77724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8938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67</xdr:row>
      <xdr:rowOff>17272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934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17272</xdr:rowOff>
    </xdr:from>
    <xdr:to>
      <xdr:col>11</xdr:col>
      <xdr:colOff>31750</xdr:colOff>
      <xdr:row>67</xdr:row>
      <xdr:rowOff>70358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044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70121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137922</xdr:rowOff>
    </xdr:from>
    <xdr:to>
      <xdr:col>11</xdr:col>
      <xdr:colOff>82550</xdr:colOff>
      <xdr:row>67</xdr:row>
      <xdr:rowOff>68072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52849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19558</xdr:rowOff>
    </xdr:from>
    <xdr:to>
      <xdr:col>7</xdr:col>
      <xdr:colOff>31750</xdr:colOff>
      <xdr:row>67</xdr:row>
      <xdr:rowOff>121158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105935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9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退職手当は増加したものの定員適正化計画推進に基づく正規職員の人数減による給料の減少等などにより人件費が減額となり、物件費もコロナ対応の飲食店への時短営業協力支援金経費やワクチン接種経費などが減額となったため、人口１人当たりの人件費・物件費等の決算額は</a:t>
          </a:r>
          <a:r>
            <a:rPr kumimoji="1" lang="en-US" altLang="ja-JP" sz="1100">
              <a:latin typeface="ＭＳ Ｐゴシック" panose="020B0600070205080204" pitchFamily="50" charset="-128"/>
              <a:ea typeface="ＭＳ Ｐゴシック" panose="020B0600070205080204" pitchFamily="50" charset="-128"/>
            </a:rPr>
            <a:t>3,086</a:t>
          </a:r>
          <a:r>
            <a:rPr kumimoji="1" lang="ja-JP" altLang="en-US" sz="1100">
              <a:latin typeface="ＭＳ Ｐゴシック" panose="020B0600070205080204" pitchFamily="50" charset="-128"/>
              <a:ea typeface="ＭＳ Ｐゴシック" panose="020B0600070205080204" pitchFamily="50" charset="-128"/>
            </a:rPr>
            <a:t>円の減少となった。</a:t>
          </a:r>
        </a:p>
        <a:p>
          <a:r>
            <a:rPr kumimoji="1" lang="ja-JP" altLang="en-US" sz="1100">
              <a:latin typeface="ＭＳ Ｐゴシック" panose="020B0600070205080204" pitchFamily="50" charset="-128"/>
              <a:ea typeface="ＭＳ Ｐゴシック" panose="020B0600070205080204" pitchFamily="50" charset="-128"/>
            </a:rPr>
            <a:t>　類似団体に比べて高い理由として、幼保施設、清掃業務などの直営比率が高いために、人件費を含めた運営経費が類似団体より高いと考えられる。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年度現在、民間委託及び民間移管の拡大を進めており、引き続きコスト削減に取り組む。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10937</xdr:rowOff>
    </xdr:from>
    <xdr:to>
      <xdr:col>23</xdr:col>
      <xdr:colOff>133350</xdr:colOff>
      <xdr:row>85</xdr:row>
      <xdr:rowOff>72992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84187"/>
          <a:ext cx="838200" cy="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93717</xdr:rowOff>
    </xdr:from>
    <xdr:to>
      <xdr:col>19</xdr:col>
      <xdr:colOff>133350</xdr:colOff>
      <xdr:row>85</xdr:row>
      <xdr:rowOff>72992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4067"/>
          <a:ext cx="889000" cy="3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75425</xdr:rowOff>
    </xdr:from>
    <xdr:to>
      <xdr:col>15</xdr:col>
      <xdr:colOff>82550</xdr:colOff>
      <xdr:row>83</xdr:row>
      <xdr:rowOff>93717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4325"/>
          <a:ext cx="889000" cy="1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75425</xdr:rowOff>
    </xdr:from>
    <xdr:to>
      <xdr:col>11</xdr:col>
      <xdr:colOff>31750</xdr:colOff>
      <xdr:row>82</xdr:row>
      <xdr:rowOff>83006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3432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131587</xdr:rowOff>
    </xdr:from>
    <xdr:to>
      <xdr:col>23</xdr:col>
      <xdr:colOff>184150</xdr:colOff>
      <xdr:row>85</xdr:row>
      <xdr:rowOff>61737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103664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0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22192</xdr:rowOff>
    </xdr:from>
    <xdr:to>
      <xdr:col>19</xdr:col>
      <xdr:colOff>184150</xdr:colOff>
      <xdr:row>85</xdr:row>
      <xdr:rowOff>123792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108569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8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42917</xdr:rowOff>
    </xdr:from>
    <xdr:to>
      <xdr:col>15</xdr:col>
      <xdr:colOff>133350</xdr:colOff>
      <xdr:row>83</xdr:row>
      <xdr:rowOff>144517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129294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5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24625</xdr:rowOff>
    </xdr:from>
    <xdr:to>
      <xdr:col>11</xdr:col>
      <xdr:colOff>82550</xdr:colOff>
      <xdr:row>82</xdr:row>
      <xdr:rowOff>126225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111002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32206</xdr:rowOff>
    </xdr:from>
    <xdr:to>
      <xdr:col>7</xdr:col>
      <xdr:colOff>31750</xdr:colOff>
      <xdr:row>82</xdr:row>
      <xdr:rowOff>133806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118583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令和元年度については、給与カット（</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ja-JP" sz="1200" b="0" i="0" u="none" strike="noStrike" kern="0" cap="none" spc="0" normalizeH="0" baseline="0" noProof="0">
              <a:ln>
                <a:noFill/>
              </a:ln>
              <a:solidFill>
                <a:prstClr val="black"/>
              </a:solidFill>
              <a:effectLst/>
              <a:uLnTx/>
              <a:uFillTx/>
              <a:latin typeface="+mn-lt"/>
              <a:ea typeface="+mn-ea"/>
              <a:cs typeface="+mn-cs"/>
            </a:rPr>
            <a:t>）の影響等により</a:t>
          </a:r>
          <a:r>
            <a:rPr kumimoji="1" lang="en-US" altLang="ja-JP" sz="12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ポイント減少し、</a:t>
          </a:r>
          <a:r>
            <a:rPr kumimoji="1" lang="en-US" altLang="ja-JP" sz="1200" b="0" i="0" u="none" strike="noStrike" kern="0" cap="none" spc="0" normalizeH="0" baseline="0" noProof="0">
              <a:ln>
                <a:noFill/>
              </a:ln>
              <a:solidFill>
                <a:prstClr val="black"/>
              </a:solidFill>
              <a:effectLst/>
              <a:uLnTx/>
              <a:uFillTx/>
              <a:latin typeface="+mn-lt"/>
              <a:ea typeface="+mn-ea"/>
              <a:cs typeface="+mn-cs"/>
            </a:rPr>
            <a:t>98.1</a:t>
          </a:r>
          <a:r>
            <a:rPr kumimoji="1" lang="ja-JP" altLang="ja-JP" sz="1200" b="0" i="0" u="none" strike="noStrike" kern="0" cap="none" spc="0" normalizeH="0" baseline="0" noProof="0">
              <a:ln>
                <a:noFill/>
              </a:ln>
              <a:solidFill>
                <a:prstClr val="black"/>
              </a:solidFill>
              <a:effectLst/>
              <a:uLnTx/>
              <a:uFillTx/>
              <a:latin typeface="+mn-lt"/>
              <a:ea typeface="+mn-ea"/>
              <a:cs typeface="+mn-cs"/>
            </a:rPr>
            <a:t>と低い指数となった。</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年度においては給料カットの終了に伴い指数は増加したが、</a:t>
          </a:r>
          <a:r>
            <a:rPr kumimoji="1" lang="ja-JP" altLang="en-US"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en-US" sz="1200" b="0" i="0" u="none" strike="noStrike" kern="0" cap="none" spc="0" normalizeH="0" baseline="0" noProof="0">
              <a:ln>
                <a:noFill/>
              </a:ln>
              <a:solidFill>
                <a:prstClr val="black"/>
              </a:solidFill>
              <a:effectLst/>
              <a:uLnTx/>
              <a:uFillTx/>
              <a:latin typeface="+mn-lt"/>
              <a:ea typeface="+mn-ea"/>
              <a:cs typeface="+mn-cs"/>
            </a:rPr>
            <a:t>年度と同様に</a:t>
          </a:r>
          <a:r>
            <a:rPr kumimoji="1" lang="en-US" altLang="ja-JP" sz="1200" b="0" i="0" u="none" strike="noStrike" kern="0" cap="none" spc="0" normalizeH="0" baseline="0" noProof="0">
              <a:ln>
                <a:noFill/>
              </a:ln>
              <a:solidFill>
                <a:prstClr val="black"/>
              </a:solidFill>
              <a:effectLst/>
              <a:uLnTx/>
              <a:uFillTx/>
              <a:latin typeface="+mn-lt"/>
              <a:ea typeface="+mn-ea"/>
              <a:cs typeface="+mn-cs"/>
            </a:rPr>
            <a:t>100</a:t>
          </a:r>
          <a:r>
            <a:rPr kumimoji="1" lang="ja-JP" altLang="ja-JP" sz="1200" b="0" i="0" u="none" strike="noStrike" kern="0" cap="none" spc="0" normalizeH="0" baseline="0" noProof="0">
              <a:ln>
                <a:noFill/>
              </a:ln>
              <a:solidFill>
                <a:prstClr val="black"/>
              </a:solidFill>
              <a:effectLst/>
              <a:uLnTx/>
              <a:uFillTx/>
              <a:latin typeface="+mn-lt"/>
              <a:ea typeface="+mn-ea"/>
              <a:cs typeface="+mn-cs"/>
            </a:rPr>
            <a:t>を下回る結果となった。</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4</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年度においては、制度改正等によりさらに低い指数となった。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705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4987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49879"/>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本市においては、定員適正化計画に基づく取組により職員数の適正化を進めているところであるが、類似団体と比較すると依然として人口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多い傾向にある。これらは、保育所・認定こども園・幼稚園などの幼保施設、清掃業務などの直営比率の高さが要因と思われる。そのため、幼保施設や清掃業務等については民間委託・民間移管の拡大、その他部門についても効率的な組織運営による職員の適正配置を進め、更なる適正化に取り組んで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144992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588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144992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628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63</xdr:row>
      <xdr:rowOff>41910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628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63</xdr:row>
      <xdr:rowOff>41910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実質公債費比率については、単年度では</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カ年平均についても</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主な要因としては、猶予特例債の償還が終了したことで地方債の元利償還金が減少し、分子が減少したことが挙げられる。</a:t>
          </a:r>
        </a:p>
        <a:p>
          <a:r>
            <a:rPr kumimoji="1" lang="ja-JP" altLang="en-US" sz="1200">
              <a:latin typeface="ＭＳ Ｐゴシック" panose="020B0600070205080204" pitchFamily="50" charset="-128"/>
              <a:ea typeface="ＭＳ Ｐゴシック" panose="020B0600070205080204" pitchFamily="50" charset="-128"/>
            </a:rPr>
            <a:t>　土地開発公社解散のための第三セクター等改革推進債の影響も大きいことから、類似団体平均よりも依然として高いため、今後も市債発行の抑制により改善に努める。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15724</xdr:rowOff>
    </xdr:from>
    <xdr:to>
      <xdr:col>81</xdr:col>
      <xdr:colOff>44450</xdr:colOff>
      <xdr:row>44</xdr:row>
      <xdr:rowOff>61685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5952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61685</xdr:rowOff>
    </xdr:from>
    <xdr:to>
      <xdr:col>77</xdr:col>
      <xdr:colOff>44450</xdr:colOff>
      <xdr:row>44</xdr:row>
      <xdr:rowOff>107648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6054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107648</xdr:rowOff>
    </xdr:from>
    <xdr:to>
      <xdr:col>72</xdr:col>
      <xdr:colOff>203200</xdr:colOff>
      <xdr:row>45</xdr:row>
      <xdr:rowOff>39612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6514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39612</xdr:rowOff>
    </xdr:from>
    <xdr:to>
      <xdr:col>68</xdr:col>
      <xdr:colOff>152400</xdr:colOff>
      <xdr:row>45</xdr:row>
      <xdr:rowOff>120045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7548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136374</xdr:rowOff>
    </xdr:from>
    <xdr:to>
      <xdr:col>81</xdr:col>
      <xdr:colOff>95250</xdr:colOff>
      <xdr:row>44</xdr:row>
      <xdr:rowOff>66524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108451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10885</xdr:rowOff>
    </xdr:from>
    <xdr:to>
      <xdr:col>77</xdr:col>
      <xdr:colOff>95250</xdr:colOff>
      <xdr:row>44</xdr:row>
      <xdr:rowOff>112485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97262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56848</xdr:rowOff>
    </xdr:from>
    <xdr:to>
      <xdr:col>73</xdr:col>
      <xdr:colOff>44450</xdr:colOff>
      <xdr:row>44</xdr:row>
      <xdr:rowOff>158448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143225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160262</xdr:rowOff>
    </xdr:from>
    <xdr:to>
      <xdr:col>68</xdr:col>
      <xdr:colOff>203200</xdr:colOff>
      <xdr:row>45</xdr:row>
      <xdr:rowOff>90412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75189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69245</xdr:rowOff>
    </xdr:from>
    <xdr:to>
      <xdr:col>64</xdr:col>
      <xdr:colOff>152400</xdr:colOff>
      <xdr:row>45</xdr:row>
      <xdr:rowOff>170845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155622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将来負担比率については、</a:t>
          </a:r>
          <a:r>
            <a:rPr kumimoji="1" lang="en-US" altLang="ja-JP" sz="1000">
              <a:latin typeface="ＭＳ Ｐゴシック" panose="020B0600070205080204" pitchFamily="50" charset="-128"/>
              <a:ea typeface="ＭＳ Ｐゴシック" panose="020B0600070205080204" pitchFamily="50" charset="-128"/>
            </a:rPr>
            <a:t>90.0</a:t>
          </a:r>
          <a:r>
            <a:rPr kumimoji="1" lang="ja-JP" altLang="en-US" sz="1000">
              <a:latin typeface="ＭＳ Ｐゴシック" panose="020B0600070205080204" pitchFamily="50" charset="-128"/>
              <a:ea typeface="ＭＳ Ｐゴシック" panose="020B0600070205080204" pitchFamily="50" charset="-128"/>
            </a:rPr>
            <a:t>％となり、前年度比</a:t>
          </a:r>
          <a:r>
            <a:rPr kumimoji="1" lang="en-US" altLang="ja-JP" sz="1000">
              <a:latin typeface="ＭＳ Ｐゴシック" panose="020B0600070205080204" pitchFamily="50" charset="-128"/>
              <a:ea typeface="ＭＳ Ｐゴシック" panose="020B0600070205080204" pitchFamily="50" charset="-128"/>
            </a:rPr>
            <a:t>13.7</a:t>
          </a:r>
          <a:r>
            <a:rPr kumimoji="1" lang="ja-JP" altLang="en-US" sz="1000">
              <a:latin typeface="ＭＳ Ｐゴシック" panose="020B0600070205080204" pitchFamily="50" charset="-128"/>
              <a:ea typeface="ＭＳ Ｐゴシック" panose="020B0600070205080204" pitchFamily="50" charset="-128"/>
            </a:rPr>
            <a:t>ポイントの改善となった。　主な要因としては、繰上償還を含む臨時財政対策債の元金償還等により、元金償還額が地方債新規発行額を上回ったことで地方債現在高が減少したこと、退職手当負担見込額が減少したこと、公営企業債等繰入見込額が減少したことが挙げられる。</a:t>
          </a:r>
        </a:p>
        <a:p>
          <a:r>
            <a:rPr kumimoji="1" lang="ja-JP" altLang="en-US" sz="1000">
              <a:latin typeface="ＭＳ Ｐゴシック" panose="020B0600070205080204" pitchFamily="50" charset="-128"/>
              <a:ea typeface="ＭＳ Ｐゴシック" panose="020B0600070205080204" pitchFamily="50" charset="-128"/>
            </a:rPr>
            <a:t>　また、将来負担額から控除される充当可能基金や基準財政需要額算入見込額が増額となったため、分子となる負担額が減額したことも要因といえる。</a:t>
          </a:r>
        </a:p>
        <a:p>
          <a:r>
            <a:rPr kumimoji="1" lang="ja-JP" altLang="en-US" sz="1000">
              <a:latin typeface="ＭＳ Ｐゴシック" panose="020B0600070205080204" pitchFamily="50" charset="-128"/>
              <a:ea typeface="ＭＳ Ｐゴシック" panose="020B0600070205080204" pitchFamily="50" charset="-128"/>
            </a:rPr>
            <a:t>　土地開発公社解散のための第三セクター等改革推進債の償還が今後も続くことで類似団体平均よりも依然として高いといえるが、今後も市債発行の抑制や基金残高を確保することで数値の改善に努め、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62230</xdr:rowOff>
    </xdr:from>
    <xdr:to>
      <xdr:col>81</xdr:col>
      <xdr:colOff>44450</xdr:colOff>
      <xdr:row>20</xdr:row>
      <xdr:rowOff>23013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19780"/>
          <a:ext cx="838200" cy="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23013</xdr:rowOff>
    </xdr:from>
    <xdr:to>
      <xdr:col>77</xdr:col>
      <xdr:colOff>44450</xdr:colOff>
      <xdr:row>21</xdr:row>
      <xdr:rowOff>5994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52013"/>
          <a:ext cx="889000" cy="1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5994</xdr:rowOff>
    </xdr:from>
    <xdr:to>
      <xdr:col>72</xdr:col>
      <xdr:colOff>203200</xdr:colOff>
      <xdr:row>22</xdr:row>
      <xdr:rowOff>4419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06444"/>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4419</xdr:rowOff>
    </xdr:from>
    <xdr:to>
      <xdr:col>68</xdr:col>
      <xdr:colOff>152400</xdr:colOff>
      <xdr:row>22</xdr:row>
      <xdr:rowOff>155956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76319"/>
          <a:ext cx="889000" cy="1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11430</xdr:rowOff>
    </xdr:from>
    <xdr:to>
      <xdr:col>81</xdr:col>
      <xdr:colOff>95250</xdr:colOff>
      <xdr:row>19</xdr:row>
      <xdr:rowOff>113030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154957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143663</xdr:rowOff>
    </xdr:from>
    <xdr:to>
      <xdr:col>77</xdr:col>
      <xdr:colOff>95250</xdr:colOff>
      <xdr:row>20</xdr:row>
      <xdr:rowOff>73813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58590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87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126644</xdr:rowOff>
    </xdr:from>
    <xdr:to>
      <xdr:col>73</xdr:col>
      <xdr:colOff>44450</xdr:colOff>
      <xdr:row>21</xdr:row>
      <xdr:rowOff>56794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41571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125069</xdr:rowOff>
    </xdr:from>
    <xdr:to>
      <xdr:col>68</xdr:col>
      <xdr:colOff>203200</xdr:colOff>
      <xdr:row>22</xdr:row>
      <xdr:rowOff>55219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39996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1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105156</xdr:rowOff>
    </xdr:from>
    <xdr:to>
      <xdr:col>64</xdr:col>
      <xdr:colOff>152400</xdr:colOff>
      <xdr:row>23</xdr:row>
      <xdr:rowOff>35306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20083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6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定員適正化計画推進に基づく正規職員の人数減により給料が減少し、人件費全体では減少したが、分母の経常一般財源が臨時財政対策債の減により大幅に減少したため、比率としては前年度に比べ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類似団体と比較し高い要因は、令和４年度から新たに児童相談所を設置したこと、また幼保施設、清掃業務などの直営比率が高く職員数が多いことが考えられる。幼保施設や清掃業務等については民間委託・民間移管の拡大、その他部門についても効率的な組織運営による職員の適正配置を進め、今後も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までは、幼保施設等における非正規職員の雇用が多いことなどから類似団体平均に比べ高止まりしていたが、令和２年度に会計年度任用職員制度の導入により人件費に振り替わり、令和３年度まで類似団体と同水準となっていた。</a:t>
          </a:r>
        </a:p>
        <a:p>
          <a:r>
            <a:rPr kumimoji="1" lang="ja-JP" altLang="en-US" sz="1200">
              <a:latin typeface="ＭＳ Ｐゴシック" panose="020B0600070205080204" pitchFamily="50" charset="-128"/>
              <a:ea typeface="ＭＳ Ｐゴシック" panose="020B0600070205080204" pitchFamily="50" charset="-128"/>
            </a:rPr>
            <a:t>　令和４年度は各施設の光熱費高騰や主に給食食材費の物価高騰、また市民負担を軽減するべく３学期の学校給食費無償化を実施するなど、一般財源負担が増え、前年度に比べ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76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121557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776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18</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647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39914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前年度に比べ、幼保施設民間移管による認定こども園施設型給付費の増、児童相談所開設による児童養護施設等措置費の増など、比率は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今後も社会保障関係費が高水準で推移することが予想されるが、扶助費の不正請求の抑制に努める等、引き続き負担増加に対応していく。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98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56</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48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前年度に比べ、社会保障関係費増加に伴う後期高齢者医療費負担金が増加し、後期高齢者医療特別会計や介護保険特別会計への繰出金が増加したことで、比率は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今後も高齢化等に伴う社会保障関係費の増加等により特別会計への負担増が予想されるが、給付費の適正化、予防事業の強化等により負担額の抑制に努める。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7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158750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前年度に比べ、市単独で実施している私立幼保施設への補助経費の増、またコロナが収束したことで観光客誘致イベントの補助経費等が増となったことで、比率は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当市では消防業務を直営していることなどにより、類似団体よりも低い割合で推移しているが、私立保育所や認定こども園の待機児童対策等の重要な施策に対しては、補助金内容を充実させている。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xdr:rowOff>
    </xdr:from>
    <xdr:to>
      <xdr:col>82</xdr:col>
      <xdr:colOff>107950</xdr:colOff>
      <xdr:row>33</xdr:row>
      <xdr:rowOff>39370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67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xdr:rowOff>
    </xdr:from>
    <xdr:to>
      <xdr:col>78</xdr:col>
      <xdr:colOff>69850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67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xdr:rowOff>
    </xdr:from>
    <xdr:to>
      <xdr:col>73</xdr:col>
      <xdr:colOff>180975</xdr:colOff>
      <xdr:row>33</xdr:row>
      <xdr:rowOff>39370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67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16510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5097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160020</xdr:rowOff>
    </xdr:from>
    <xdr:to>
      <xdr:col>74</xdr:col>
      <xdr:colOff>31750</xdr:colOff>
      <xdr:row>33</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100347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137160</xdr:rowOff>
    </xdr:from>
    <xdr:to>
      <xdr:col>69</xdr:col>
      <xdr:colOff>142875</xdr:colOff>
      <xdr:row>33</xdr:row>
      <xdr:rowOff>67310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77487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前年度に比べ、令和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年度に借り入れた猶予特例債の償還等が終了したことで元利償還額が減となり、分子の公債費充当一般財源は減少したが、分母の経常一般財源が臨時財政対策債の減により大幅に減少したため、比率としては</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ポイント増加した。</a:t>
          </a:r>
        </a:p>
        <a:p>
          <a:r>
            <a:rPr kumimoji="1" lang="ja-JP" altLang="en-US" sz="1000">
              <a:latin typeface="ＭＳ Ｐゴシック" panose="020B0600070205080204" pitchFamily="50" charset="-128"/>
              <a:ea typeface="ＭＳ Ｐゴシック" panose="020B0600070205080204" pitchFamily="50" charset="-128"/>
            </a:rPr>
            <a:t>　当市は過去の保健所等複合施設建設や文化振興施設整備等の大型投資的事業の実施による地方債残高が多く、公債費に係る経常収支比率が類似団体よりも高いまま推移している。令和４年度においても、土地開発公社解散のための第三セクター等改革推進債の影響もあり、類似団体平均を</a:t>
          </a:r>
          <a:r>
            <a:rPr kumimoji="1" lang="en-US" altLang="ja-JP" sz="1000">
              <a:latin typeface="ＭＳ Ｐゴシック" panose="020B0600070205080204" pitchFamily="50" charset="-128"/>
              <a:ea typeface="ＭＳ Ｐゴシック" panose="020B0600070205080204" pitchFamily="50" charset="-128"/>
            </a:rPr>
            <a:t>6.1</a:t>
          </a:r>
          <a:r>
            <a:rPr kumimoji="1" lang="ja-JP" altLang="en-US" sz="1000">
              <a:latin typeface="ＭＳ Ｐゴシック" panose="020B0600070205080204" pitchFamily="50" charset="-128"/>
              <a:ea typeface="ＭＳ Ｐゴシック" panose="020B0600070205080204" pitchFamily="50" charset="-128"/>
            </a:rPr>
            <a:t>ポイント上回っているため、今後も普通建設事業の精査による市債発行の適正化を図り、市債残高の抑制に努める。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743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27939</xdr:rowOff>
    </xdr:from>
    <xdr:to>
      <xdr:col>19</xdr:col>
      <xdr:colOff>187325</xdr:colOff>
      <xdr:row>80</xdr:row>
      <xdr:rowOff>111761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743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80</xdr:row>
      <xdr:rowOff>157480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157480</xdr:rowOff>
    </xdr:from>
    <xdr:to>
      <xdr:col>11</xdr:col>
      <xdr:colOff>9525</xdr:colOff>
      <xdr:row>81</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87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72407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148589</xdr:rowOff>
    </xdr:from>
    <xdr:to>
      <xdr:col>20</xdr:col>
      <xdr:colOff>38100</xdr:colOff>
      <xdr:row>80</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63516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160020</xdr:rowOff>
    </xdr:from>
    <xdr:to>
      <xdr:col>6</xdr:col>
      <xdr:colOff>171450</xdr:colOff>
      <xdr:row>81</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74947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前年度に比べ、市税や地方交付税は増加したが、臨時財政対策債が大幅に減少したことにより、分母となる経常一般財源が減少した。その結果、令和４年度は類似団体平均との差が縮まった。</a:t>
          </a:r>
        </a:p>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人件費が類似団体平均を上回っていることから、今後も改善を進めるべく、職員数の適正化や事業の内容・手法の見直し等を推進し、財政の健全化に努める。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38328"/>
          <a:ext cx="8382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3832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152146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76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170435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12395</xdr:rowOff>
    </xdr:from>
    <xdr:to>
      <xdr:col>29</xdr:col>
      <xdr:colOff>127000</xdr:colOff>
      <xdr:row>16</xdr:row>
      <xdr:rowOff>71831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03220"/>
          <a:ext cx="6477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1803</xdr:rowOff>
    </xdr:from>
    <xdr:to>
      <xdr:col>26</xdr:col>
      <xdr:colOff>50800</xdr:colOff>
      <xdr:row>16</xdr:row>
      <xdr:rowOff>12395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2628"/>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1803</xdr:rowOff>
    </xdr:from>
    <xdr:to>
      <xdr:col>22</xdr:col>
      <xdr:colOff>114300</xdr:colOff>
      <xdr:row>16</xdr:row>
      <xdr:rowOff>91681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2628"/>
          <a:ext cx="698500" cy="8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164338</xdr:rowOff>
    </xdr:from>
    <xdr:to>
      <xdr:col>18</xdr:col>
      <xdr:colOff>177800</xdr:colOff>
      <xdr:row>16</xdr:row>
      <xdr:rowOff>91681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83713"/>
          <a:ext cx="698500" cy="98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21031</xdr:rowOff>
    </xdr:from>
    <xdr:to>
      <xdr:col>29</xdr:col>
      <xdr:colOff>177800</xdr:colOff>
      <xdr:row>16</xdr:row>
      <xdr:rowOff>122631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37558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133045</xdr:rowOff>
    </xdr:from>
    <xdr:to>
      <xdr:col>26</xdr:col>
      <xdr:colOff>101600</xdr:colOff>
      <xdr:row>16</xdr:row>
      <xdr:rowOff>63195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73372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122453</xdr:rowOff>
    </xdr:from>
    <xdr:to>
      <xdr:col>22</xdr:col>
      <xdr:colOff>165100</xdr:colOff>
      <xdr:row>16</xdr:row>
      <xdr:rowOff>52603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62780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40881</xdr:rowOff>
    </xdr:from>
    <xdr:to>
      <xdr:col>19</xdr:col>
      <xdr:colOff>38100</xdr:colOff>
      <xdr:row>16</xdr:row>
      <xdr:rowOff>142481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152658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113538</xdr:rowOff>
    </xdr:from>
    <xdr:to>
      <xdr:col>15</xdr:col>
      <xdr:colOff>101600</xdr:colOff>
      <xdr:row>16</xdr:row>
      <xdr:rowOff>43688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53865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132601</xdr:rowOff>
    </xdr:from>
    <xdr:to>
      <xdr:col>29</xdr:col>
      <xdr:colOff>127000</xdr:colOff>
      <xdr:row>34</xdr:row>
      <xdr:rowOff>165252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00051"/>
          <a:ext cx="647700" cy="3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132601</xdr:rowOff>
    </xdr:from>
    <xdr:to>
      <xdr:col>26</xdr:col>
      <xdr:colOff>50800</xdr:colOff>
      <xdr:row>34</xdr:row>
      <xdr:rowOff>213297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00051"/>
          <a:ext cx="698500" cy="8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148869</xdr:rowOff>
    </xdr:from>
    <xdr:to>
      <xdr:col>22</xdr:col>
      <xdr:colOff>114300</xdr:colOff>
      <xdr:row>34</xdr:row>
      <xdr:rowOff>213297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16319"/>
          <a:ext cx="698500" cy="6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119266</xdr:rowOff>
    </xdr:from>
    <xdr:to>
      <xdr:col>18</xdr:col>
      <xdr:colOff>177800</xdr:colOff>
      <xdr:row>34</xdr:row>
      <xdr:rowOff>148869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86716"/>
          <a:ext cx="6985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114452</xdr:rowOff>
    </xdr:from>
    <xdr:to>
      <xdr:col>29</xdr:col>
      <xdr:colOff>177800</xdr:colOff>
      <xdr:row>34</xdr:row>
      <xdr:rowOff>216052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8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302429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81801</xdr:rowOff>
    </xdr:from>
    <xdr:to>
      <xdr:col>26</xdr:col>
      <xdr:colOff>101600</xdr:colOff>
      <xdr:row>34</xdr:row>
      <xdr:rowOff>183401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49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193578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1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162497</xdr:rowOff>
    </xdr:from>
    <xdr:to>
      <xdr:col>22</xdr:col>
      <xdr:colOff>165100</xdr:colOff>
      <xdr:row>34</xdr:row>
      <xdr:rowOff>264097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274274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9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98069</xdr:rowOff>
    </xdr:from>
    <xdr:to>
      <xdr:col>19</xdr:col>
      <xdr:colOff>38100</xdr:colOff>
      <xdr:row>34</xdr:row>
      <xdr:rowOff>199669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209846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68466</xdr:rowOff>
    </xdr:from>
    <xdr:to>
      <xdr:col>15</xdr:col>
      <xdr:colOff>101600</xdr:colOff>
      <xdr:row>34</xdr:row>
      <xdr:rowOff>170066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3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180243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0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92282</xdr:rowOff>
    </xdr:from>
    <xdr:to>
      <xdr:col>24</xdr:col>
      <xdr:colOff>63500</xdr:colOff>
      <xdr:row>33</xdr:row>
      <xdr:rowOff>111647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50132"/>
          <a:ext cx="8382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14231</xdr:rowOff>
    </xdr:from>
    <xdr:to>
      <xdr:col>19</xdr:col>
      <xdr:colOff>177800</xdr:colOff>
      <xdr:row>33</xdr:row>
      <xdr:rowOff>92282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72081"/>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14231</xdr:rowOff>
    </xdr:from>
    <xdr:to>
      <xdr:col>15</xdr:col>
      <xdr:colOff>50800</xdr:colOff>
      <xdr:row>35</xdr:row>
      <xdr:rowOff>24845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72081"/>
          <a:ext cx="889000" cy="3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79709</xdr:rowOff>
    </xdr:from>
    <xdr:to>
      <xdr:col>10</xdr:col>
      <xdr:colOff>114300</xdr:colOff>
      <xdr:row>35</xdr:row>
      <xdr:rowOff>24845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09009"/>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60847</xdr:rowOff>
    </xdr:from>
    <xdr:to>
      <xdr:col>24</xdr:col>
      <xdr:colOff>114300</xdr:colOff>
      <xdr:row>33</xdr:row>
      <xdr:rowOff>162447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83724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41482</xdr:rowOff>
    </xdr:from>
    <xdr:to>
      <xdr:col>20</xdr:col>
      <xdr:colOff>38100</xdr:colOff>
      <xdr:row>33</xdr:row>
      <xdr:rowOff>143082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159609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134881</xdr:rowOff>
    </xdr:from>
    <xdr:to>
      <xdr:col>15</xdr:col>
      <xdr:colOff>101600</xdr:colOff>
      <xdr:row>33</xdr:row>
      <xdr:rowOff>65031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81558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3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145495</xdr:rowOff>
    </xdr:from>
    <xdr:to>
      <xdr:col>10</xdr:col>
      <xdr:colOff>165100</xdr:colOff>
      <xdr:row>35</xdr:row>
      <xdr:rowOff>75645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92172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28909</xdr:rowOff>
    </xdr:from>
    <xdr:to>
      <xdr:col>6</xdr:col>
      <xdr:colOff>38100</xdr:colOff>
      <xdr:row>34</xdr:row>
      <xdr:rowOff>130509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147036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167399</xdr:rowOff>
    </xdr:from>
    <xdr:to>
      <xdr:col>24</xdr:col>
      <xdr:colOff>63500</xdr:colOff>
      <xdr:row>55</xdr:row>
      <xdr:rowOff>79387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25699"/>
          <a:ext cx="8382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167399</xdr:rowOff>
    </xdr:from>
    <xdr:to>
      <xdr:col>19</xdr:col>
      <xdr:colOff>177800</xdr:colOff>
      <xdr:row>58</xdr:row>
      <xdr:rowOff>102133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5699"/>
          <a:ext cx="889000" cy="6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87579</xdr:rowOff>
    </xdr:from>
    <xdr:to>
      <xdr:col>15</xdr:col>
      <xdr:colOff>50800</xdr:colOff>
      <xdr:row>58</xdr:row>
      <xdr:rowOff>102133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1679"/>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87579</xdr:rowOff>
    </xdr:from>
    <xdr:to>
      <xdr:col>10</xdr:col>
      <xdr:colOff>114300</xdr:colOff>
      <xdr:row>58</xdr:row>
      <xdr:rowOff>137185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1679"/>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28587</xdr:rowOff>
    </xdr:from>
    <xdr:to>
      <xdr:col>24</xdr:col>
      <xdr:colOff>114300</xdr:colOff>
      <xdr:row>55</xdr:row>
      <xdr:rowOff>130187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51464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116599</xdr:rowOff>
    </xdr:from>
    <xdr:to>
      <xdr:col>20</xdr:col>
      <xdr:colOff>38100</xdr:colOff>
      <xdr:row>55</xdr:row>
      <xdr:rowOff>46749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63276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51333</xdr:rowOff>
    </xdr:from>
    <xdr:to>
      <xdr:col>15</xdr:col>
      <xdr:colOff>101600</xdr:colOff>
      <xdr:row>58</xdr:row>
      <xdr:rowOff>152933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36779</xdr:rowOff>
    </xdr:from>
    <xdr:to>
      <xdr:col>10</xdr:col>
      <xdr:colOff>165100</xdr:colOff>
      <xdr:row>58</xdr:row>
      <xdr:rowOff>138379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154906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86385</xdr:rowOff>
    </xdr:from>
    <xdr:to>
      <xdr:col>6</xdr:col>
      <xdr:colOff>38100</xdr:colOff>
      <xdr:row>59</xdr:row>
      <xdr:rowOff>16535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33062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103467</xdr:rowOff>
    </xdr:from>
    <xdr:to>
      <xdr:col>24</xdr:col>
      <xdr:colOff>63500</xdr:colOff>
      <xdr:row>76</xdr:row>
      <xdr:rowOff>146901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3366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144501</xdr:rowOff>
    </xdr:from>
    <xdr:to>
      <xdr:col>19</xdr:col>
      <xdr:colOff>177800</xdr:colOff>
      <xdr:row>76</xdr:row>
      <xdr:rowOff>146901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7470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144501</xdr:rowOff>
    </xdr:from>
    <xdr:to>
      <xdr:col>15</xdr:col>
      <xdr:colOff>50800</xdr:colOff>
      <xdr:row>76</xdr:row>
      <xdr:rowOff>150101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74701"/>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150101</xdr:rowOff>
    </xdr:from>
    <xdr:to>
      <xdr:col>10</xdr:col>
      <xdr:colOff>114300</xdr:colOff>
      <xdr:row>76</xdr:row>
      <xdr:rowOff>168503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80301"/>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52667</xdr:rowOff>
    </xdr:from>
    <xdr:to>
      <xdr:col>24</xdr:col>
      <xdr:colOff>114300</xdr:colOff>
      <xdr:row>76</xdr:row>
      <xdr:rowOff>154267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31094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96101</xdr:rowOff>
    </xdr:from>
    <xdr:to>
      <xdr:col>20</xdr:col>
      <xdr:colOff>38100</xdr:colOff>
      <xdr:row>77</xdr:row>
      <xdr:rowOff>26251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17378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1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93701</xdr:rowOff>
    </xdr:from>
    <xdr:to>
      <xdr:col>15</xdr:col>
      <xdr:colOff>101600</xdr:colOff>
      <xdr:row>77</xdr:row>
      <xdr:rowOff>23851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99301</xdr:rowOff>
    </xdr:from>
    <xdr:to>
      <xdr:col>10</xdr:col>
      <xdr:colOff>165100</xdr:colOff>
      <xdr:row>77</xdr:row>
      <xdr:rowOff>29451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20578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2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117703</xdr:rowOff>
    </xdr:from>
    <xdr:to>
      <xdr:col>6</xdr:col>
      <xdr:colOff>38100</xdr:colOff>
      <xdr:row>77</xdr:row>
      <xdr:rowOff>47853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38980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147428</xdr:rowOff>
    </xdr:from>
    <xdr:to>
      <xdr:col>24</xdr:col>
      <xdr:colOff>63500</xdr:colOff>
      <xdr:row>97</xdr:row>
      <xdr:rowOff>65982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06628"/>
          <a:ext cx="838200" cy="9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65982</xdr:rowOff>
    </xdr:from>
    <xdr:to>
      <xdr:col>19</xdr:col>
      <xdr:colOff>177800</xdr:colOff>
      <xdr:row>98</xdr:row>
      <xdr:rowOff>85392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96632"/>
          <a:ext cx="889000" cy="19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85392</xdr:rowOff>
    </xdr:from>
    <xdr:to>
      <xdr:col>15</xdr:col>
      <xdr:colOff>50800</xdr:colOff>
      <xdr:row>98</xdr:row>
      <xdr:rowOff>126833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87492"/>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126833</xdr:rowOff>
    </xdr:from>
    <xdr:to>
      <xdr:col>10</xdr:col>
      <xdr:colOff>114300</xdr:colOff>
      <xdr:row>98</xdr:row>
      <xdr:rowOff>164943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28933"/>
          <a:ext cx="889000" cy="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96628</xdr:rowOff>
    </xdr:from>
    <xdr:to>
      <xdr:col>24</xdr:col>
      <xdr:colOff>114300</xdr:colOff>
      <xdr:row>97</xdr:row>
      <xdr:rowOff>26778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75055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15182</xdr:rowOff>
    </xdr:from>
    <xdr:to>
      <xdr:col>20</xdr:col>
      <xdr:colOff>38100</xdr:colOff>
      <xdr:row>97</xdr:row>
      <xdr:rowOff>116782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107909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34592</xdr:rowOff>
    </xdr:from>
    <xdr:to>
      <xdr:col>15</xdr:col>
      <xdr:colOff>101600</xdr:colOff>
      <xdr:row>98</xdr:row>
      <xdr:rowOff>136192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127319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76033</xdr:rowOff>
    </xdr:from>
    <xdr:to>
      <xdr:col>10</xdr:col>
      <xdr:colOff>165100</xdr:colOff>
      <xdr:row>99</xdr:row>
      <xdr:rowOff>6183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168760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7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114143</xdr:rowOff>
    </xdr:from>
    <xdr:to>
      <xdr:col>6</xdr:col>
      <xdr:colOff>38100</xdr:colOff>
      <xdr:row>99</xdr:row>
      <xdr:rowOff>44293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35420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45974</xdr:rowOff>
    </xdr:from>
    <xdr:to>
      <xdr:col>55</xdr:col>
      <xdr:colOff>0</xdr:colOff>
      <xdr:row>38</xdr:row>
      <xdr:rowOff>34631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9624"/>
          <a:ext cx="838200" cy="16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161319</xdr:rowOff>
    </xdr:from>
    <xdr:to>
      <xdr:col>50</xdr:col>
      <xdr:colOff>114300</xdr:colOff>
      <xdr:row>38</xdr:row>
      <xdr:rowOff>34631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76269"/>
          <a:ext cx="889000" cy="10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161319</xdr:rowOff>
    </xdr:from>
    <xdr:to>
      <xdr:col>45</xdr:col>
      <xdr:colOff>177800</xdr:colOff>
      <xdr:row>38</xdr:row>
      <xdr:rowOff>62738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76269"/>
          <a:ext cx="889000" cy="110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61551</xdr:rowOff>
    </xdr:from>
    <xdr:to>
      <xdr:col>41</xdr:col>
      <xdr:colOff>50800</xdr:colOff>
      <xdr:row>38</xdr:row>
      <xdr:rowOff>62738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76651"/>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166624</xdr:rowOff>
    </xdr:from>
    <xdr:to>
      <xdr:col>55</xdr:col>
      <xdr:colOff>50800</xdr:colOff>
      <xdr:row>37</xdr:row>
      <xdr:rowOff>96774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145051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155281</xdr:rowOff>
    </xdr:from>
    <xdr:to>
      <xdr:col>50</xdr:col>
      <xdr:colOff>165100</xdr:colOff>
      <xdr:row>38</xdr:row>
      <xdr:rowOff>85431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76558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110519</xdr:rowOff>
    </xdr:from>
    <xdr:to>
      <xdr:col>46</xdr:col>
      <xdr:colOff>38100</xdr:colOff>
      <xdr:row>32</xdr:row>
      <xdr:rowOff>40669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31796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1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11938</xdr:rowOff>
    </xdr:from>
    <xdr:to>
      <xdr:col>41</xdr:col>
      <xdr:colOff>101600</xdr:colOff>
      <xdr:row>38</xdr:row>
      <xdr:rowOff>113538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104665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10751</xdr:rowOff>
    </xdr:from>
    <xdr:to>
      <xdr:col>36</xdr:col>
      <xdr:colOff>165100</xdr:colOff>
      <xdr:row>38</xdr:row>
      <xdr:rowOff>112351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103478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65258</xdr:rowOff>
    </xdr:from>
    <xdr:to>
      <xdr:col>55</xdr:col>
      <xdr:colOff>0</xdr:colOff>
      <xdr:row>58</xdr:row>
      <xdr:rowOff>165597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37908"/>
          <a:ext cx="838200" cy="27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116350</xdr:rowOff>
    </xdr:from>
    <xdr:to>
      <xdr:col>50</xdr:col>
      <xdr:colOff>114300</xdr:colOff>
      <xdr:row>57</xdr:row>
      <xdr:rowOff>65258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46100"/>
          <a:ext cx="889000" cy="29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116350</xdr:rowOff>
    </xdr:from>
    <xdr:to>
      <xdr:col>45</xdr:col>
      <xdr:colOff>177800</xdr:colOff>
      <xdr:row>58</xdr:row>
      <xdr:rowOff>46545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46100"/>
          <a:ext cx="889000" cy="4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46545</xdr:rowOff>
    </xdr:from>
    <xdr:to>
      <xdr:col>41</xdr:col>
      <xdr:colOff>50800</xdr:colOff>
      <xdr:row>58</xdr:row>
      <xdr:rowOff>142084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90645"/>
          <a:ext cx="8890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114797</xdr:rowOff>
    </xdr:from>
    <xdr:to>
      <xdr:col>55</xdr:col>
      <xdr:colOff>50800</xdr:colOff>
      <xdr:row>59</xdr:row>
      <xdr:rowOff>44947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93224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14458</xdr:rowOff>
    </xdr:from>
    <xdr:to>
      <xdr:col>50</xdr:col>
      <xdr:colOff>165100</xdr:colOff>
      <xdr:row>57</xdr:row>
      <xdr:rowOff>116058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107185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65550</xdr:rowOff>
    </xdr:from>
    <xdr:to>
      <xdr:col>46</xdr:col>
      <xdr:colOff>38100</xdr:colOff>
      <xdr:row>55</xdr:row>
      <xdr:rowOff>167150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12227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167195</xdr:rowOff>
    </xdr:from>
    <xdr:to>
      <xdr:col>41</xdr:col>
      <xdr:colOff>101600</xdr:colOff>
      <xdr:row>58</xdr:row>
      <xdr:rowOff>97345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88472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91284</xdr:rowOff>
    </xdr:from>
    <xdr:to>
      <xdr:col>36</xdr:col>
      <xdr:colOff>165100</xdr:colOff>
      <xdr:row>59</xdr:row>
      <xdr:rowOff>21434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12561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133756</xdr:rowOff>
    </xdr:from>
    <xdr:to>
      <xdr:col>55</xdr:col>
      <xdr:colOff>0</xdr:colOff>
      <xdr:row>78</xdr:row>
      <xdr:rowOff>60559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92506"/>
          <a:ext cx="838200" cy="44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133756</xdr:rowOff>
    </xdr:from>
    <xdr:to>
      <xdr:col>50</xdr:col>
      <xdr:colOff>114300</xdr:colOff>
      <xdr:row>76</xdr:row>
      <xdr:rowOff>80699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92506"/>
          <a:ext cx="8890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80699</xdr:rowOff>
    </xdr:from>
    <xdr:to>
      <xdr:col>45</xdr:col>
      <xdr:colOff>177800</xdr:colOff>
      <xdr:row>78</xdr:row>
      <xdr:rowOff>11157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10899"/>
          <a:ext cx="889000" cy="2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55438</xdr:rowOff>
    </xdr:from>
    <xdr:to>
      <xdr:col>41</xdr:col>
      <xdr:colOff>50800</xdr:colOff>
      <xdr:row>78</xdr:row>
      <xdr:rowOff>11157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57088"/>
          <a:ext cx="889000" cy="1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9759</xdr:rowOff>
    </xdr:from>
    <xdr:to>
      <xdr:col>55</xdr:col>
      <xdr:colOff>50800</xdr:colOff>
      <xdr:row>78</xdr:row>
      <xdr:rowOff>111359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96136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82956</xdr:rowOff>
    </xdr:from>
    <xdr:to>
      <xdr:col>50</xdr:col>
      <xdr:colOff>165100</xdr:colOff>
      <xdr:row>76</xdr:row>
      <xdr:rowOff>13106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29633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71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29899</xdr:rowOff>
    </xdr:from>
    <xdr:to>
      <xdr:col>46</xdr:col>
      <xdr:colOff>38100</xdr:colOff>
      <xdr:row>76</xdr:row>
      <xdr:rowOff>131499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148025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131807</xdr:rowOff>
    </xdr:from>
    <xdr:to>
      <xdr:col>41</xdr:col>
      <xdr:colOff>101600</xdr:colOff>
      <xdr:row>78</xdr:row>
      <xdr:rowOff>61957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53084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4638</xdr:rowOff>
    </xdr:from>
    <xdr:to>
      <xdr:col>36</xdr:col>
      <xdr:colOff>165100</xdr:colOff>
      <xdr:row>77</xdr:row>
      <xdr:rowOff>106238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122765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9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76332</xdr:rowOff>
    </xdr:from>
    <xdr:to>
      <xdr:col>55</xdr:col>
      <xdr:colOff>0</xdr:colOff>
      <xdr:row>96</xdr:row>
      <xdr:rowOff>144957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35532"/>
          <a:ext cx="8382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139426</xdr:rowOff>
    </xdr:from>
    <xdr:to>
      <xdr:col>50</xdr:col>
      <xdr:colOff>114300</xdr:colOff>
      <xdr:row>96</xdr:row>
      <xdr:rowOff>144957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55726"/>
          <a:ext cx="889000" cy="3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139426</xdr:rowOff>
    </xdr:from>
    <xdr:to>
      <xdr:col>45</xdr:col>
      <xdr:colOff>177800</xdr:colOff>
      <xdr:row>95</xdr:row>
      <xdr:rowOff>83144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55726"/>
          <a:ext cx="889000" cy="1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83144</xdr:rowOff>
    </xdr:from>
    <xdr:to>
      <xdr:col>41</xdr:col>
      <xdr:colOff>50800</xdr:colOff>
      <xdr:row>96</xdr:row>
      <xdr:rowOff>166469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70894"/>
          <a:ext cx="889000" cy="2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25532</xdr:rowOff>
    </xdr:from>
    <xdr:to>
      <xdr:col>55</xdr:col>
      <xdr:colOff>50800</xdr:colOff>
      <xdr:row>96</xdr:row>
      <xdr:rowOff>127132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3959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94157</xdr:rowOff>
    </xdr:from>
    <xdr:to>
      <xdr:col>50</xdr:col>
      <xdr:colOff>165100</xdr:colOff>
      <xdr:row>97</xdr:row>
      <xdr:rowOff>24307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88626</xdr:rowOff>
    </xdr:from>
    <xdr:to>
      <xdr:col>46</xdr:col>
      <xdr:colOff>38100</xdr:colOff>
      <xdr:row>95</xdr:row>
      <xdr:rowOff>18776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35303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32344</xdr:rowOff>
    </xdr:from>
    <xdr:to>
      <xdr:col>41</xdr:col>
      <xdr:colOff>101600</xdr:colOff>
      <xdr:row>95</xdr:row>
      <xdr:rowOff>133944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125071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115669</xdr:rowOff>
    </xdr:from>
    <xdr:to>
      <xdr:col>36</xdr:col>
      <xdr:colOff>165100</xdr:colOff>
      <xdr:row>97</xdr:row>
      <xdr:rowOff>45819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36946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42037</xdr:rowOff>
    </xdr:from>
    <xdr:to>
      <xdr:col>85</xdr:col>
      <xdr:colOff>127000</xdr:colOff>
      <xdr:row>39</xdr:row>
      <xdr:rowOff>42291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8587"/>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38735</xdr:rowOff>
    </xdr:from>
    <xdr:to>
      <xdr:col>81</xdr:col>
      <xdr:colOff>50800</xdr:colOff>
      <xdr:row>39</xdr:row>
      <xdr:rowOff>42037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2528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38735</xdr:rowOff>
    </xdr:from>
    <xdr:to>
      <xdr:col>76</xdr:col>
      <xdr:colOff>114300</xdr:colOff>
      <xdr:row>39</xdr:row>
      <xdr:rowOff>41402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252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113792</xdr:rowOff>
    </xdr:from>
    <xdr:to>
      <xdr:col>71</xdr:col>
      <xdr:colOff>177800</xdr:colOff>
      <xdr:row>39</xdr:row>
      <xdr:rowOff>41402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28892"/>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162941</xdr:rowOff>
    </xdr:from>
    <xdr:to>
      <xdr:col>85</xdr:col>
      <xdr:colOff>177800</xdr:colOff>
      <xdr:row>39</xdr:row>
      <xdr:rowOff>93091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77868</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162687</xdr:rowOff>
    </xdr:from>
    <xdr:to>
      <xdr:col>81</xdr:col>
      <xdr:colOff>101600</xdr:colOff>
      <xdr:row>39</xdr:row>
      <xdr:rowOff>92837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83964</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24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159385</xdr:rowOff>
    </xdr:from>
    <xdr:to>
      <xdr:col>76</xdr:col>
      <xdr:colOff>165100</xdr:colOff>
      <xdr:row>39</xdr:row>
      <xdr:rowOff>89535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80662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162052</xdr:rowOff>
    </xdr:from>
    <xdr:to>
      <xdr:col>72</xdr:col>
      <xdr:colOff>38100</xdr:colOff>
      <xdr:row>39</xdr:row>
      <xdr:rowOff>92202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83329</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62992</xdr:rowOff>
    </xdr:from>
    <xdr:to>
      <xdr:col>67</xdr:col>
      <xdr:colOff>101600</xdr:colOff>
      <xdr:row>38</xdr:row>
      <xdr:rowOff>164592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155719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82876</xdr:rowOff>
    </xdr:from>
    <xdr:to>
      <xdr:col>85</xdr:col>
      <xdr:colOff>127000</xdr:colOff>
      <xdr:row>71</xdr:row>
      <xdr:rowOff>98226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255826"/>
          <a:ext cx="8382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98226</xdr:rowOff>
    </xdr:from>
    <xdr:to>
      <xdr:col>81</xdr:col>
      <xdr:colOff>50800</xdr:colOff>
      <xdr:row>71</xdr:row>
      <xdr:rowOff>154330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271176"/>
          <a:ext cx="889000" cy="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154330</xdr:rowOff>
    </xdr:from>
    <xdr:to>
      <xdr:col>76</xdr:col>
      <xdr:colOff>114300</xdr:colOff>
      <xdr:row>71</xdr:row>
      <xdr:rowOff>156127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327280"/>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121379</xdr:rowOff>
    </xdr:from>
    <xdr:to>
      <xdr:col>71</xdr:col>
      <xdr:colOff>177800</xdr:colOff>
      <xdr:row>71</xdr:row>
      <xdr:rowOff>156127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294329"/>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32076</xdr:rowOff>
    </xdr:from>
    <xdr:to>
      <xdr:col>85</xdr:col>
      <xdr:colOff>177800</xdr:colOff>
      <xdr:row>71</xdr:row>
      <xdr:rowOff>133676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54953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05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47426</xdr:rowOff>
    </xdr:from>
    <xdr:to>
      <xdr:col>81</xdr:col>
      <xdr:colOff>101600</xdr:colOff>
      <xdr:row>71</xdr:row>
      <xdr:rowOff>149026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2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165553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19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103530</xdr:rowOff>
    </xdr:from>
    <xdr:to>
      <xdr:col>76</xdr:col>
      <xdr:colOff>165100</xdr:colOff>
      <xdr:row>72</xdr:row>
      <xdr:rowOff>33680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2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50207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0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105327</xdr:rowOff>
    </xdr:from>
    <xdr:to>
      <xdr:col>72</xdr:col>
      <xdr:colOff>38100</xdr:colOff>
      <xdr:row>72</xdr:row>
      <xdr:rowOff>35477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2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52004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05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70579</xdr:rowOff>
    </xdr:from>
    <xdr:to>
      <xdr:col>67</xdr:col>
      <xdr:colOff>101600</xdr:colOff>
      <xdr:row>72</xdr:row>
      <xdr:rowOff>729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2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17256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0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158376</xdr:rowOff>
    </xdr:from>
    <xdr:to>
      <xdr:col>85</xdr:col>
      <xdr:colOff>127000</xdr:colOff>
      <xdr:row>98</xdr:row>
      <xdr:rowOff>107376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89026"/>
          <a:ext cx="838200" cy="12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158376</xdr:rowOff>
    </xdr:from>
    <xdr:to>
      <xdr:col>81</xdr:col>
      <xdr:colOff>50800</xdr:colOff>
      <xdr:row>98</xdr:row>
      <xdr:rowOff>80904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89026"/>
          <a:ext cx="8890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80904</xdr:rowOff>
    </xdr:from>
    <xdr:to>
      <xdr:col>76</xdr:col>
      <xdr:colOff>114300</xdr:colOff>
      <xdr:row>98</xdr:row>
      <xdr:rowOff>121504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83004"/>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121504</xdr:rowOff>
    </xdr:from>
    <xdr:to>
      <xdr:col>71</xdr:col>
      <xdr:colOff>177800</xdr:colOff>
      <xdr:row>98</xdr:row>
      <xdr:rowOff>125161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2360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56576</xdr:rowOff>
    </xdr:from>
    <xdr:to>
      <xdr:col>85</xdr:col>
      <xdr:colOff>177800</xdr:colOff>
      <xdr:row>98</xdr:row>
      <xdr:rowOff>158176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142953</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107576</xdr:rowOff>
    </xdr:from>
    <xdr:to>
      <xdr:col>81</xdr:col>
      <xdr:colOff>101600</xdr:colOff>
      <xdr:row>98</xdr:row>
      <xdr:rowOff>37726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28853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30104</xdr:rowOff>
    </xdr:from>
    <xdr:to>
      <xdr:col>76</xdr:col>
      <xdr:colOff>165100</xdr:colOff>
      <xdr:row>98</xdr:row>
      <xdr:rowOff>131704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122831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2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70704</xdr:rowOff>
    </xdr:from>
    <xdr:to>
      <xdr:col>72</xdr:col>
      <xdr:colOff>38100</xdr:colOff>
      <xdr:row>99</xdr:row>
      <xdr:rowOff>854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163431</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6965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74361</xdr:rowOff>
    </xdr:from>
    <xdr:to>
      <xdr:col>67</xdr:col>
      <xdr:colOff>101600</xdr:colOff>
      <xdr:row>99</xdr:row>
      <xdr:rowOff>4511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167088</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969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20351</xdr:rowOff>
    </xdr:from>
    <xdr:to>
      <xdr:col>116</xdr:col>
      <xdr:colOff>63500</xdr:colOff>
      <xdr:row>59</xdr:row>
      <xdr:rowOff>28639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35901"/>
          <a:ext cx="8382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166980</xdr:rowOff>
    </xdr:from>
    <xdr:to>
      <xdr:col>111</xdr:col>
      <xdr:colOff>177800</xdr:colOff>
      <xdr:row>59</xdr:row>
      <xdr:rowOff>20351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11080"/>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166980</xdr:rowOff>
    </xdr:from>
    <xdr:to>
      <xdr:col>107</xdr:col>
      <xdr:colOff>50800</xdr:colOff>
      <xdr:row>59</xdr:row>
      <xdr:rowOff>368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1108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168180</xdr:rowOff>
    </xdr:from>
    <xdr:to>
      <xdr:col>102</xdr:col>
      <xdr:colOff>114300</xdr:colOff>
      <xdr:row>59</xdr:row>
      <xdr:rowOff>368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12280"/>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149289</xdr:rowOff>
    </xdr:from>
    <xdr:to>
      <xdr:col>116</xdr:col>
      <xdr:colOff>114300</xdr:colOff>
      <xdr:row>59</xdr:row>
      <xdr:rowOff>79439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64216</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141001</xdr:rowOff>
    </xdr:from>
    <xdr:to>
      <xdr:col>112</xdr:col>
      <xdr:colOff>38100</xdr:colOff>
      <xdr:row>59</xdr:row>
      <xdr:rowOff>71151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62278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116180</xdr:rowOff>
    </xdr:from>
    <xdr:to>
      <xdr:col>107</xdr:col>
      <xdr:colOff>101600</xdr:colOff>
      <xdr:row>59</xdr:row>
      <xdr:rowOff>46330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121018</xdr:rowOff>
    </xdr:from>
    <xdr:to>
      <xdr:col>102</xdr:col>
      <xdr:colOff>165100</xdr:colOff>
      <xdr:row>59</xdr:row>
      <xdr:rowOff>51168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42295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117380</xdr:rowOff>
    </xdr:from>
    <xdr:to>
      <xdr:col>98</xdr:col>
      <xdr:colOff>38100</xdr:colOff>
      <xdr:row>59</xdr:row>
      <xdr:rowOff>47530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38657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93104</xdr:rowOff>
    </xdr:from>
    <xdr:to>
      <xdr:col>116</xdr:col>
      <xdr:colOff>63500</xdr:colOff>
      <xdr:row>75</xdr:row>
      <xdr:rowOff>151664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51854"/>
          <a:ext cx="8382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151664</xdr:rowOff>
    </xdr:from>
    <xdr:to>
      <xdr:col>111</xdr:col>
      <xdr:colOff>177800</xdr:colOff>
      <xdr:row>76</xdr:row>
      <xdr:rowOff>31953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1041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31953</xdr:rowOff>
    </xdr:from>
    <xdr:to>
      <xdr:col>107</xdr:col>
      <xdr:colOff>50800</xdr:colOff>
      <xdr:row>76</xdr:row>
      <xdr:rowOff>90551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62153"/>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88609</xdr:rowOff>
    </xdr:from>
    <xdr:to>
      <xdr:col>102</xdr:col>
      <xdr:colOff>114300</xdr:colOff>
      <xdr:row>76</xdr:row>
      <xdr:rowOff>90551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1880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42304</xdr:rowOff>
    </xdr:from>
    <xdr:to>
      <xdr:col>116</xdr:col>
      <xdr:colOff>114300</xdr:colOff>
      <xdr:row>75</xdr:row>
      <xdr:rowOff>143904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20731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100864</xdr:rowOff>
    </xdr:from>
    <xdr:to>
      <xdr:col>112</xdr:col>
      <xdr:colOff>38100</xdr:colOff>
      <xdr:row>76</xdr:row>
      <xdr:rowOff>31014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22141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152603</xdr:rowOff>
    </xdr:from>
    <xdr:to>
      <xdr:col>107</xdr:col>
      <xdr:colOff>101600</xdr:colOff>
      <xdr:row>76</xdr:row>
      <xdr:rowOff>82753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73880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0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39751</xdr:rowOff>
    </xdr:from>
    <xdr:to>
      <xdr:col>102</xdr:col>
      <xdr:colOff>165100</xdr:colOff>
      <xdr:row>76</xdr:row>
      <xdr:rowOff>141351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132478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37809</xdr:rowOff>
    </xdr:from>
    <xdr:to>
      <xdr:col>98</xdr:col>
      <xdr:colOff>38100</xdr:colOff>
      <xdr:row>76</xdr:row>
      <xdr:rowOff>139409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130536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429,863</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71,109</a:t>
          </a:r>
          <a:r>
            <a:rPr kumimoji="1" lang="ja-JP" altLang="en-US" sz="1200">
              <a:latin typeface="ＭＳ Ｐゴシック" panose="020B0600070205080204" pitchFamily="50" charset="-128"/>
              <a:ea typeface="ＭＳ Ｐゴシック" panose="020B0600070205080204" pitchFamily="50" charset="-128"/>
            </a:rPr>
            <a:t>円となっており、令和４年度では正規職員の人数減による給料の減少等により類似団体平均との差は縮まったものの、依然として高い水準が続いている。幼保施設、清掃業務などの直営比率が高いため、類似団体と比較して職員数が多い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補助費等は、国の事業として実施した特別定額給付金事業の終了により、令和３年度で大幅に減少したが、令和４年度は地域振興基金繰替運用解消のための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億円の返還金や新型コロナウイルスワクチン接種国庫返還金等、臨時的経費増により住民一人当たり</a:t>
          </a:r>
          <a:r>
            <a:rPr kumimoji="1" lang="en-US" altLang="ja-JP" sz="1200">
              <a:latin typeface="ＭＳ Ｐゴシック" panose="020B0600070205080204" pitchFamily="50" charset="-128"/>
              <a:ea typeface="ＭＳ Ｐゴシック" panose="020B0600070205080204" pitchFamily="50" charset="-128"/>
            </a:rPr>
            <a:t>36,360</a:t>
          </a:r>
          <a:r>
            <a:rPr kumimoji="1" lang="ja-JP" altLang="en-US" sz="1200">
              <a:latin typeface="ＭＳ Ｐゴシック" panose="020B0600070205080204" pitchFamily="50" charset="-128"/>
              <a:ea typeface="ＭＳ Ｐゴシック" panose="020B0600070205080204" pitchFamily="50" charset="-128"/>
            </a:rPr>
            <a:t>円へと増加した。</a:t>
          </a:r>
        </a:p>
        <a:p>
          <a:r>
            <a:rPr kumimoji="1" lang="ja-JP" altLang="en-US" sz="1200">
              <a:latin typeface="ＭＳ Ｐゴシック" panose="020B0600070205080204" pitchFamily="50" charset="-128"/>
              <a:ea typeface="ＭＳ Ｐゴシック" panose="020B0600070205080204" pitchFamily="50" charset="-128"/>
            </a:rPr>
            <a:t>　物件費は、令和４年度に物価や光熱費高騰の影響もあったが、コロナ関連の飲食店への時短営業協力支援金経費やワクチン接種経費が減少したこと等により類似団体平均との差は縮まった。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普通建設事業費は、令和３年度に火葬場や児童相談所建設、ならやま小中一貫校校舎建設等の大規模事業を終えたことで、住民一人当たり</a:t>
          </a:r>
          <a:r>
            <a:rPr kumimoji="1" lang="en-US" altLang="ja-JP" sz="1200">
              <a:latin typeface="ＭＳ Ｐゴシック" panose="020B0600070205080204" pitchFamily="50" charset="-128"/>
              <a:ea typeface="ＭＳ Ｐゴシック" panose="020B0600070205080204" pitchFamily="50" charset="-128"/>
            </a:rPr>
            <a:t>26,414</a:t>
          </a:r>
          <a:r>
            <a:rPr kumimoji="1" lang="ja-JP" altLang="en-US" sz="1200">
              <a:latin typeface="ＭＳ Ｐゴシック" panose="020B0600070205080204" pitchFamily="50" charset="-128"/>
              <a:ea typeface="ＭＳ Ｐゴシック" panose="020B0600070205080204" pitchFamily="50" charset="-128"/>
            </a:rPr>
            <a:t>円と大幅に減少し、引き続き類似団体平均を下回った。</a:t>
          </a:r>
        </a:p>
        <a:p>
          <a:r>
            <a:rPr kumimoji="1" lang="ja-JP" altLang="en-US" sz="1200">
              <a:latin typeface="ＭＳ Ｐゴシック" panose="020B0600070205080204" pitchFamily="50" charset="-128"/>
              <a:ea typeface="ＭＳ Ｐゴシック" panose="020B0600070205080204" pitchFamily="50" charset="-128"/>
            </a:rPr>
            <a:t>　公債費については類似団体と比較して、住民一人当たりのコストが高い傾向が続いている。これは、過去の保健所等複合施設建設や文化振興施設整備等の大型投資的事業の実施による地方債残高が多いことや、土地開発公社解散のための第三セクター等改革推進債の影響が大きい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93980</xdr:rowOff>
    </xdr:from>
    <xdr:to>
      <xdr:col>24</xdr:col>
      <xdr:colOff>63500</xdr:colOff>
      <xdr:row>35</xdr:row>
      <xdr:rowOff>97028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473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93980</xdr:rowOff>
    </xdr:from>
    <xdr:to>
      <xdr:col>19</xdr:col>
      <xdr:colOff>177800</xdr:colOff>
      <xdr:row>35</xdr:row>
      <xdr:rowOff>133604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473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93980</xdr:rowOff>
    </xdr:from>
    <xdr:to>
      <xdr:col>15</xdr:col>
      <xdr:colOff>50800</xdr:colOff>
      <xdr:row>35</xdr:row>
      <xdr:rowOff>133604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473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158750</xdr:rowOff>
    </xdr:from>
    <xdr:to>
      <xdr:col>10</xdr:col>
      <xdr:colOff>114300</xdr:colOff>
      <xdr:row>35</xdr:row>
      <xdr:rowOff>93980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8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46228</xdr:rowOff>
    </xdr:from>
    <xdr:to>
      <xdr:col>24</xdr:col>
      <xdr:colOff>114300</xdr:colOff>
      <xdr:row>35</xdr:row>
      <xdr:rowOff>147828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24655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43180</xdr:rowOff>
    </xdr:from>
    <xdr:to>
      <xdr:col>20</xdr:col>
      <xdr:colOff>38100</xdr:colOff>
      <xdr:row>35</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161307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82804</xdr:rowOff>
    </xdr:from>
    <xdr:to>
      <xdr:col>15</xdr:col>
      <xdr:colOff>101600</xdr:colOff>
      <xdr:row>36</xdr:row>
      <xdr:rowOff>12954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43180</xdr:rowOff>
    </xdr:from>
    <xdr:to>
      <xdr:col>10</xdr:col>
      <xdr:colOff>165100</xdr:colOff>
      <xdr:row>35</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107950</xdr:rowOff>
    </xdr:from>
    <xdr:to>
      <xdr:col>6</xdr:col>
      <xdr:colOff>38100</xdr:colOff>
      <xdr:row>35</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54627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114641</xdr:rowOff>
    </xdr:from>
    <xdr:to>
      <xdr:col>24</xdr:col>
      <xdr:colOff>63500</xdr:colOff>
      <xdr:row>57</xdr:row>
      <xdr:rowOff>10258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5841"/>
          <a:ext cx="838200" cy="6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62194</xdr:rowOff>
    </xdr:from>
    <xdr:to>
      <xdr:col>19</xdr:col>
      <xdr:colOff>177800</xdr:colOff>
      <xdr:row>57</xdr:row>
      <xdr:rowOff>10258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34694"/>
          <a:ext cx="889000" cy="11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62194</xdr:rowOff>
    </xdr:from>
    <xdr:to>
      <xdr:col>15</xdr:col>
      <xdr:colOff>50800</xdr:colOff>
      <xdr:row>57</xdr:row>
      <xdr:rowOff>81342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34694"/>
          <a:ext cx="889000" cy="12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81342</xdr:rowOff>
    </xdr:from>
    <xdr:to>
      <xdr:col>10</xdr:col>
      <xdr:colOff>114300</xdr:colOff>
      <xdr:row>57</xdr:row>
      <xdr:rowOff>82811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399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63841</xdr:rowOff>
    </xdr:from>
    <xdr:to>
      <xdr:col>24</xdr:col>
      <xdr:colOff>114300</xdr:colOff>
      <xdr:row>56</xdr:row>
      <xdr:rowOff>165441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86718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130908</xdr:rowOff>
    </xdr:from>
    <xdr:to>
      <xdr:col>20</xdr:col>
      <xdr:colOff>38100</xdr:colOff>
      <xdr:row>57</xdr:row>
      <xdr:rowOff>61058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11394</xdr:rowOff>
    </xdr:from>
    <xdr:to>
      <xdr:col>15</xdr:col>
      <xdr:colOff>101600</xdr:colOff>
      <xdr:row>50</xdr:row>
      <xdr:rowOff>112994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129521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5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30542</xdr:rowOff>
    </xdr:from>
    <xdr:to>
      <xdr:col>10</xdr:col>
      <xdr:colOff>165100</xdr:colOff>
      <xdr:row>57</xdr:row>
      <xdr:rowOff>132142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9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32011</xdr:rowOff>
    </xdr:from>
    <xdr:to>
      <xdr:col>6</xdr:col>
      <xdr:colOff>38100</xdr:colOff>
      <xdr:row>57</xdr:row>
      <xdr:rowOff>133611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124738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19693</xdr:rowOff>
    </xdr:from>
    <xdr:to>
      <xdr:col>24</xdr:col>
      <xdr:colOff>63500</xdr:colOff>
      <xdr:row>76</xdr:row>
      <xdr:rowOff>82156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9893"/>
          <a:ext cx="8382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82156</xdr:rowOff>
    </xdr:from>
    <xdr:to>
      <xdr:col>19</xdr:col>
      <xdr:colOff>177800</xdr:colOff>
      <xdr:row>77</xdr:row>
      <xdr:rowOff>128708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2356"/>
          <a:ext cx="889000" cy="2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128708</xdr:rowOff>
    </xdr:from>
    <xdr:to>
      <xdr:col>15</xdr:col>
      <xdr:colOff>50800</xdr:colOff>
      <xdr:row>78</xdr:row>
      <xdr:rowOff>17061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0358"/>
          <a:ext cx="8890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17061</xdr:rowOff>
    </xdr:from>
    <xdr:to>
      <xdr:col>10</xdr:col>
      <xdr:colOff>114300</xdr:colOff>
      <xdr:row>78</xdr:row>
      <xdr:rowOff>62891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0161"/>
          <a:ext cx="8890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140344</xdr:rowOff>
    </xdr:from>
    <xdr:to>
      <xdr:col>24</xdr:col>
      <xdr:colOff>114300</xdr:colOff>
      <xdr:row>76</xdr:row>
      <xdr:rowOff>70495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9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163221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31356</xdr:rowOff>
    </xdr:from>
    <xdr:to>
      <xdr:col>20</xdr:col>
      <xdr:colOff>38100</xdr:colOff>
      <xdr:row>76</xdr:row>
      <xdr:rowOff>132956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124083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77908</xdr:rowOff>
    </xdr:from>
    <xdr:to>
      <xdr:col>15</xdr:col>
      <xdr:colOff>101600</xdr:colOff>
      <xdr:row>78</xdr:row>
      <xdr:rowOff>8058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170635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137711</xdr:rowOff>
    </xdr:from>
    <xdr:to>
      <xdr:col>10</xdr:col>
      <xdr:colOff>165100</xdr:colOff>
      <xdr:row>78</xdr:row>
      <xdr:rowOff>67861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58988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12091</xdr:rowOff>
    </xdr:from>
    <xdr:to>
      <xdr:col>6</xdr:col>
      <xdr:colOff>38100</xdr:colOff>
      <xdr:row>78</xdr:row>
      <xdr:rowOff>113691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104818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114325</xdr:rowOff>
    </xdr:from>
    <xdr:to>
      <xdr:col>24</xdr:col>
      <xdr:colOff>63500</xdr:colOff>
      <xdr:row>97</xdr:row>
      <xdr:rowOff>20828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02075"/>
          <a:ext cx="8382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114325</xdr:rowOff>
    </xdr:from>
    <xdr:to>
      <xdr:col>19</xdr:col>
      <xdr:colOff>177800</xdr:colOff>
      <xdr:row>98</xdr:row>
      <xdr:rowOff>125462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2075"/>
          <a:ext cx="889000" cy="5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125462</xdr:rowOff>
    </xdr:from>
    <xdr:to>
      <xdr:col>15</xdr:col>
      <xdr:colOff>50800</xdr:colOff>
      <xdr:row>99</xdr:row>
      <xdr:rowOff>134018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7562"/>
          <a:ext cx="8890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112105</xdr:rowOff>
    </xdr:from>
    <xdr:to>
      <xdr:col>10</xdr:col>
      <xdr:colOff>114300</xdr:colOff>
      <xdr:row>99</xdr:row>
      <xdr:rowOff>134018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85655"/>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141478</xdr:rowOff>
    </xdr:from>
    <xdr:to>
      <xdr:col>24</xdr:col>
      <xdr:colOff>114300</xdr:colOff>
      <xdr:row>97</xdr:row>
      <xdr:rowOff>71628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119905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63525</xdr:rowOff>
    </xdr:from>
    <xdr:to>
      <xdr:col>20</xdr:col>
      <xdr:colOff>38100</xdr:colOff>
      <xdr:row>95</xdr:row>
      <xdr:rowOff>165125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74662</xdr:rowOff>
    </xdr:from>
    <xdr:to>
      <xdr:col>15</xdr:col>
      <xdr:colOff>101600</xdr:colOff>
      <xdr:row>99</xdr:row>
      <xdr:rowOff>4812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167389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83218</xdr:rowOff>
    </xdr:from>
    <xdr:to>
      <xdr:col>10</xdr:col>
      <xdr:colOff>165100</xdr:colOff>
      <xdr:row>100</xdr:row>
      <xdr:rowOff>13368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4495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61305</xdr:rowOff>
    </xdr:from>
    <xdr:to>
      <xdr:col>6</xdr:col>
      <xdr:colOff>38100</xdr:colOff>
      <xdr:row>99</xdr:row>
      <xdr:rowOff>162905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154032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113640</xdr:rowOff>
    </xdr:from>
    <xdr:to>
      <xdr:col>55</xdr:col>
      <xdr:colOff>0</xdr:colOff>
      <xdr:row>38</xdr:row>
      <xdr:rowOff>3454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57290"/>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113640</xdr:rowOff>
    </xdr:from>
    <xdr:to>
      <xdr:col>50</xdr:col>
      <xdr:colOff>114300</xdr:colOff>
      <xdr:row>37</xdr:row>
      <xdr:rowOff>157988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57290"/>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37</xdr:row>
      <xdr:rowOff>157988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0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157074</xdr:rowOff>
    </xdr:from>
    <xdr:to>
      <xdr:col>41</xdr:col>
      <xdr:colOff>50800</xdr:colOff>
      <xdr:row>37</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0072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124104</xdr:rowOff>
    </xdr:from>
    <xdr:to>
      <xdr:col>55</xdr:col>
      <xdr:colOff>50800</xdr:colOff>
      <xdr:row>38</xdr:row>
      <xdr:rowOff>54254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102531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62840</xdr:rowOff>
    </xdr:from>
    <xdr:to>
      <xdr:col>50</xdr:col>
      <xdr:colOff>165100</xdr:colOff>
      <xdr:row>37</xdr:row>
      <xdr:rowOff>164440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155567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106274</xdr:rowOff>
    </xdr:from>
    <xdr:to>
      <xdr:col>36</xdr:col>
      <xdr:colOff>165100</xdr:colOff>
      <xdr:row>38</xdr:row>
      <xdr:rowOff>36424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27550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88036</xdr:rowOff>
    </xdr:from>
    <xdr:to>
      <xdr:col>55</xdr:col>
      <xdr:colOff>0</xdr:colOff>
      <xdr:row>57</xdr:row>
      <xdr:rowOff>98495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60686"/>
          <a:ext cx="8382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78092</xdr:rowOff>
    </xdr:from>
    <xdr:to>
      <xdr:col>50</xdr:col>
      <xdr:colOff>114300</xdr:colOff>
      <xdr:row>57</xdr:row>
      <xdr:rowOff>88036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50742"/>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78092</xdr:rowOff>
    </xdr:from>
    <xdr:to>
      <xdr:col>45</xdr:col>
      <xdr:colOff>177800</xdr:colOff>
      <xdr:row>57</xdr:row>
      <xdr:rowOff>97923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50742"/>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84322</xdr:rowOff>
    </xdr:from>
    <xdr:to>
      <xdr:col>41</xdr:col>
      <xdr:colOff>50800</xdr:colOff>
      <xdr:row>57</xdr:row>
      <xdr:rowOff>97923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56972"/>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47695</xdr:rowOff>
    </xdr:from>
    <xdr:to>
      <xdr:col>55</xdr:col>
      <xdr:colOff>50800</xdr:colOff>
      <xdr:row>57</xdr:row>
      <xdr:rowOff>149295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134072</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3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37236</xdr:rowOff>
    </xdr:from>
    <xdr:to>
      <xdr:col>50</xdr:col>
      <xdr:colOff>165100</xdr:colOff>
      <xdr:row>57</xdr:row>
      <xdr:rowOff>138836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129963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90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27292</xdr:rowOff>
    </xdr:from>
    <xdr:to>
      <xdr:col>46</xdr:col>
      <xdr:colOff>38100</xdr:colOff>
      <xdr:row>57</xdr:row>
      <xdr:rowOff>128892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120019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8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47123</xdr:rowOff>
    </xdr:from>
    <xdr:to>
      <xdr:col>41</xdr:col>
      <xdr:colOff>101600</xdr:colOff>
      <xdr:row>57</xdr:row>
      <xdr:rowOff>148723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139850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1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33522</xdr:rowOff>
    </xdr:from>
    <xdr:to>
      <xdr:col>36</xdr:col>
      <xdr:colOff>165100</xdr:colOff>
      <xdr:row>57</xdr:row>
      <xdr:rowOff>135122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126249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8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39393</xdr:rowOff>
    </xdr:from>
    <xdr:to>
      <xdr:col>55</xdr:col>
      <xdr:colOff>0</xdr:colOff>
      <xdr:row>79</xdr:row>
      <xdr:rowOff>3062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12493"/>
          <a:ext cx="838200" cy="1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39393</xdr:rowOff>
    </xdr:from>
    <xdr:to>
      <xdr:col>50</xdr:col>
      <xdr:colOff>114300</xdr:colOff>
      <xdr:row>78</xdr:row>
      <xdr:rowOff>113297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12493"/>
          <a:ext cx="8890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113297</xdr:rowOff>
    </xdr:from>
    <xdr:to>
      <xdr:col>45</xdr:col>
      <xdr:colOff>177800</xdr:colOff>
      <xdr:row>78</xdr:row>
      <xdr:rowOff>166968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86397"/>
          <a:ext cx="889000" cy="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166968</xdr:rowOff>
    </xdr:from>
    <xdr:to>
      <xdr:col>41</xdr:col>
      <xdr:colOff>50800</xdr:colOff>
      <xdr:row>79</xdr:row>
      <xdr:rowOff>4434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4006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123712</xdr:rowOff>
    </xdr:from>
    <xdr:to>
      <xdr:col>55</xdr:col>
      <xdr:colOff>50800</xdr:colOff>
      <xdr:row>79</xdr:row>
      <xdr:rowOff>53862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38639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160043</xdr:rowOff>
    </xdr:from>
    <xdr:to>
      <xdr:col>50</xdr:col>
      <xdr:colOff>165100</xdr:colOff>
      <xdr:row>78</xdr:row>
      <xdr:rowOff>90193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81320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62497</xdr:rowOff>
    </xdr:from>
    <xdr:to>
      <xdr:col>46</xdr:col>
      <xdr:colOff>38100</xdr:colOff>
      <xdr:row>78</xdr:row>
      <xdr:rowOff>164097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155224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116168</xdr:rowOff>
    </xdr:from>
    <xdr:to>
      <xdr:col>41</xdr:col>
      <xdr:colOff>101600</xdr:colOff>
      <xdr:row>79</xdr:row>
      <xdr:rowOff>46318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37445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125084</xdr:rowOff>
    </xdr:from>
    <xdr:to>
      <xdr:col>36</xdr:col>
      <xdr:colOff>165100</xdr:colOff>
      <xdr:row>79</xdr:row>
      <xdr:rowOff>55234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46361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138965</xdr:rowOff>
    </xdr:from>
    <xdr:to>
      <xdr:col>55</xdr:col>
      <xdr:colOff>0</xdr:colOff>
      <xdr:row>99</xdr:row>
      <xdr:rowOff>14264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41065"/>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107728</xdr:rowOff>
    </xdr:from>
    <xdr:to>
      <xdr:col>50</xdr:col>
      <xdr:colOff>114300</xdr:colOff>
      <xdr:row>99</xdr:row>
      <xdr:rowOff>14264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38378"/>
          <a:ext cx="889000" cy="2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107728</xdr:rowOff>
    </xdr:from>
    <xdr:to>
      <xdr:col>45</xdr:col>
      <xdr:colOff>177800</xdr:colOff>
      <xdr:row>98</xdr:row>
      <xdr:rowOff>140974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38378"/>
          <a:ext cx="889000" cy="20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120596</xdr:rowOff>
    </xdr:from>
    <xdr:to>
      <xdr:col>41</xdr:col>
      <xdr:colOff>50800</xdr:colOff>
      <xdr:row>98</xdr:row>
      <xdr:rowOff>140974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22696"/>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88165</xdr:rowOff>
    </xdr:from>
    <xdr:to>
      <xdr:col>55</xdr:col>
      <xdr:colOff>50800</xdr:colOff>
      <xdr:row>99</xdr:row>
      <xdr:rowOff>18315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3092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134914</xdr:rowOff>
    </xdr:from>
    <xdr:to>
      <xdr:col>50</xdr:col>
      <xdr:colOff>165100</xdr:colOff>
      <xdr:row>99</xdr:row>
      <xdr:rowOff>65064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56191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56928</xdr:rowOff>
    </xdr:from>
    <xdr:to>
      <xdr:col>46</xdr:col>
      <xdr:colOff>38100</xdr:colOff>
      <xdr:row>97</xdr:row>
      <xdr:rowOff>158528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149655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90174</xdr:rowOff>
    </xdr:from>
    <xdr:to>
      <xdr:col>41</xdr:col>
      <xdr:colOff>101600</xdr:colOff>
      <xdr:row>99</xdr:row>
      <xdr:rowOff>20324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69796</xdr:rowOff>
    </xdr:from>
    <xdr:to>
      <xdr:col>36</xdr:col>
      <xdr:colOff>165100</xdr:colOff>
      <xdr:row>98</xdr:row>
      <xdr:rowOff>171396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162523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129250</xdr:rowOff>
    </xdr:from>
    <xdr:to>
      <xdr:col>85</xdr:col>
      <xdr:colOff>127000</xdr:colOff>
      <xdr:row>35</xdr:row>
      <xdr:rowOff>144109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30000"/>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33401</xdr:rowOff>
    </xdr:from>
    <xdr:to>
      <xdr:col>81</xdr:col>
      <xdr:colOff>50800</xdr:colOff>
      <xdr:row>35</xdr:row>
      <xdr:rowOff>144109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34151"/>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33401</xdr:rowOff>
    </xdr:from>
    <xdr:to>
      <xdr:col>76</xdr:col>
      <xdr:colOff>114300</xdr:colOff>
      <xdr:row>36</xdr:row>
      <xdr:rowOff>137904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34151"/>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77815</xdr:rowOff>
    </xdr:from>
    <xdr:to>
      <xdr:col>71</xdr:col>
      <xdr:colOff>177800</xdr:colOff>
      <xdr:row>36</xdr:row>
      <xdr:rowOff>137904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50015"/>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78450</xdr:rowOff>
    </xdr:from>
    <xdr:to>
      <xdr:col>85</xdr:col>
      <xdr:colOff>177800</xdr:colOff>
      <xdr:row>36</xdr:row>
      <xdr:rowOff>8600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56877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93309</xdr:rowOff>
    </xdr:from>
    <xdr:to>
      <xdr:col>81</xdr:col>
      <xdr:colOff>101600</xdr:colOff>
      <xdr:row>36</xdr:row>
      <xdr:rowOff>23459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154051</xdr:rowOff>
    </xdr:from>
    <xdr:to>
      <xdr:col>76</xdr:col>
      <xdr:colOff>165100</xdr:colOff>
      <xdr:row>35</xdr:row>
      <xdr:rowOff>84201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100728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87104</xdr:rowOff>
    </xdr:from>
    <xdr:to>
      <xdr:col>72</xdr:col>
      <xdr:colOff>38100</xdr:colOff>
      <xdr:row>37</xdr:row>
      <xdr:rowOff>17254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27015</xdr:rowOff>
    </xdr:from>
    <xdr:to>
      <xdr:col>67</xdr:col>
      <xdr:colOff>101600</xdr:colOff>
      <xdr:row>36</xdr:row>
      <xdr:rowOff>128615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119742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44374</xdr:rowOff>
    </xdr:from>
    <xdr:to>
      <xdr:col>85</xdr:col>
      <xdr:colOff>127000</xdr:colOff>
      <xdr:row>57</xdr:row>
      <xdr:rowOff>47955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17024"/>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145758</xdr:rowOff>
    </xdr:from>
    <xdr:to>
      <xdr:col>81</xdr:col>
      <xdr:colOff>50800</xdr:colOff>
      <xdr:row>57</xdr:row>
      <xdr:rowOff>47955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46958"/>
          <a:ext cx="889000" cy="7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145758</xdr:rowOff>
    </xdr:from>
    <xdr:to>
      <xdr:col>76</xdr:col>
      <xdr:colOff>114300</xdr:colOff>
      <xdr:row>57</xdr:row>
      <xdr:rowOff>57880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46958"/>
          <a:ext cx="889000" cy="8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57880</xdr:rowOff>
    </xdr:from>
    <xdr:to>
      <xdr:col>71</xdr:col>
      <xdr:colOff>177800</xdr:colOff>
      <xdr:row>57</xdr:row>
      <xdr:rowOff>137928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0530"/>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165024</xdr:rowOff>
    </xdr:from>
    <xdr:to>
      <xdr:col>85</xdr:col>
      <xdr:colOff>177800</xdr:colOff>
      <xdr:row>57</xdr:row>
      <xdr:rowOff>95174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143451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168605</xdr:rowOff>
    </xdr:from>
    <xdr:to>
      <xdr:col>81</xdr:col>
      <xdr:colOff>101600</xdr:colOff>
      <xdr:row>57</xdr:row>
      <xdr:rowOff>98755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89882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94958</xdr:rowOff>
    </xdr:from>
    <xdr:to>
      <xdr:col>76</xdr:col>
      <xdr:colOff>165100</xdr:colOff>
      <xdr:row>57</xdr:row>
      <xdr:rowOff>25108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7080</xdr:rowOff>
    </xdr:from>
    <xdr:to>
      <xdr:col>72</xdr:col>
      <xdr:colOff>38100</xdr:colOff>
      <xdr:row>57</xdr:row>
      <xdr:rowOff>108680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99807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87128</xdr:rowOff>
    </xdr:from>
    <xdr:to>
      <xdr:col>67</xdr:col>
      <xdr:colOff>101600</xdr:colOff>
      <xdr:row>58</xdr:row>
      <xdr:rowOff>17278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8405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42038</xdr:rowOff>
    </xdr:from>
    <xdr:to>
      <xdr:col>85</xdr:col>
      <xdr:colOff>127000</xdr:colOff>
      <xdr:row>79</xdr:row>
      <xdr:rowOff>42290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6588"/>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38736</xdr:rowOff>
    </xdr:from>
    <xdr:to>
      <xdr:col>81</xdr:col>
      <xdr:colOff>50800</xdr:colOff>
      <xdr:row>79</xdr:row>
      <xdr:rowOff>42038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3286"/>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38736</xdr:rowOff>
    </xdr:from>
    <xdr:to>
      <xdr:col>76</xdr:col>
      <xdr:colOff>114300</xdr:colOff>
      <xdr:row>79</xdr:row>
      <xdr:rowOff>41402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328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113792</xdr:rowOff>
    </xdr:from>
    <xdr:to>
      <xdr:col>71</xdr:col>
      <xdr:colOff>177800</xdr:colOff>
      <xdr:row>79</xdr:row>
      <xdr:rowOff>41402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86892"/>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162940</xdr:rowOff>
    </xdr:from>
    <xdr:to>
      <xdr:col>85</xdr:col>
      <xdr:colOff>177800</xdr:colOff>
      <xdr:row>79</xdr:row>
      <xdr:rowOff>93090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77867</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162688</xdr:rowOff>
    </xdr:from>
    <xdr:to>
      <xdr:col>81</xdr:col>
      <xdr:colOff>101600</xdr:colOff>
      <xdr:row>79</xdr:row>
      <xdr:rowOff>92838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83965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8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159386</xdr:rowOff>
    </xdr:from>
    <xdr:to>
      <xdr:col>76</xdr:col>
      <xdr:colOff>165100</xdr:colOff>
      <xdr:row>79</xdr:row>
      <xdr:rowOff>89536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80663</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162052</xdr:rowOff>
    </xdr:from>
    <xdr:to>
      <xdr:col>72</xdr:col>
      <xdr:colOff>38100</xdr:colOff>
      <xdr:row>79</xdr:row>
      <xdr:rowOff>92202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83329</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7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62992</xdr:rowOff>
    </xdr:from>
    <xdr:to>
      <xdr:col>67</xdr:col>
      <xdr:colOff>101600</xdr:colOff>
      <xdr:row>78</xdr:row>
      <xdr:rowOff>164592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155719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2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82877</xdr:rowOff>
    </xdr:from>
    <xdr:to>
      <xdr:col>85</xdr:col>
      <xdr:colOff>127000</xdr:colOff>
      <xdr:row>91</xdr:row>
      <xdr:rowOff>98225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684827"/>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98225</xdr:rowOff>
    </xdr:from>
    <xdr:to>
      <xdr:col>81</xdr:col>
      <xdr:colOff>50800</xdr:colOff>
      <xdr:row>91</xdr:row>
      <xdr:rowOff>154330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700175"/>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154330</xdr:rowOff>
    </xdr:from>
    <xdr:to>
      <xdr:col>76</xdr:col>
      <xdr:colOff>114300</xdr:colOff>
      <xdr:row>91</xdr:row>
      <xdr:rowOff>156127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756280"/>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121379</xdr:rowOff>
    </xdr:from>
    <xdr:to>
      <xdr:col>71</xdr:col>
      <xdr:colOff>177800</xdr:colOff>
      <xdr:row>91</xdr:row>
      <xdr:rowOff>156127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723329"/>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32077</xdr:rowOff>
    </xdr:from>
    <xdr:to>
      <xdr:col>85</xdr:col>
      <xdr:colOff>177800</xdr:colOff>
      <xdr:row>91</xdr:row>
      <xdr:rowOff>133677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6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54954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4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47425</xdr:rowOff>
    </xdr:from>
    <xdr:to>
      <xdr:col>81</xdr:col>
      <xdr:colOff>101600</xdr:colOff>
      <xdr:row>91</xdr:row>
      <xdr:rowOff>149025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6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165552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4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103530</xdr:rowOff>
    </xdr:from>
    <xdr:to>
      <xdr:col>76</xdr:col>
      <xdr:colOff>165100</xdr:colOff>
      <xdr:row>92</xdr:row>
      <xdr:rowOff>33680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50207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4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105327</xdr:rowOff>
    </xdr:from>
    <xdr:to>
      <xdr:col>72</xdr:col>
      <xdr:colOff>38100</xdr:colOff>
      <xdr:row>92</xdr:row>
      <xdr:rowOff>35477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7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52004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4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70579</xdr:rowOff>
    </xdr:from>
    <xdr:to>
      <xdr:col>67</xdr:col>
      <xdr:colOff>101600</xdr:colOff>
      <xdr:row>92</xdr:row>
      <xdr:rowOff>729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6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17256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4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34620</xdr:rowOff>
    </xdr:from>
    <xdr:to>
      <xdr:col>116</xdr:col>
      <xdr:colOff>63500</xdr:colOff>
      <xdr:row>39</xdr:row>
      <xdr:rowOff>43688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6721170"/>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41287</xdr:rowOff>
    </xdr:from>
    <xdr:to>
      <xdr:col>111</xdr:col>
      <xdr:colOff>177800</xdr:colOff>
      <xdr:row>39</xdr:row>
      <xdr:rowOff>43688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27837"/>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41287</xdr:rowOff>
    </xdr:from>
    <xdr:to>
      <xdr:col>107</xdr:col>
      <xdr:colOff>50800</xdr:colOff>
      <xdr:row>39</xdr:row>
      <xdr:rowOff>44297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72783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43764</xdr:rowOff>
    </xdr:from>
    <xdr:to>
      <xdr:col>102</xdr:col>
      <xdr:colOff>114300</xdr:colOff>
      <xdr:row>39</xdr:row>
      <xdr:rowOff>44297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031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155270</xdr:rowOff>
    </xdr:from>
    <xdr:to>
      <xdr:col>116</xdr:col>
      <xdr:colOff>114300</xdr:colOff>
      <xdr:row>39</xdr:row>
      <xdr:rowOff>85420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378565"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164338</xdr:rowOff>
    </xdr:from>
    <xdr:to>
      <xdr:col>112</xdr:col>
      <xdr:colOff>38100</xdr:colOff>
      <xdr:row>39</xdr:row>
      <xdr:rowOff>94488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85615</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66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161937</xdr:rowOff>
    </xdr:from>
    <xdr:to>
      <xdr:col>107</xdr:col>
      <xdr:colOff>101600</xdr:colOff>
      <xdr:row>39</xdr:row>
      <xdr:rowOff>92087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83214</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77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164414</xdr:rowOff>
    </xdr:from>
    <xdr:to>
      <xdr:col>98</xdr:col>
      <xdr:colOff>38100</xdr:colOff>
      <xdr:row>39</xdr:row>
      <xdr:rowOff>94564</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85691</xdr:rowOff>
    </xdr:from>
    <xdr:ext cx="313932"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99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総務費は減債基金積立金減少や保健所等複合施設整備事業の減少はあるものの、地域振興基金繰替運用解消の返還金等により、令和４年度は類似団体平均を上回った。</a:t>
          </a:r>
        </a:p>
        <a:p>
          <a:r>
            <a:rPr kumimoji="1" lang="ja-JP" altLang="en-US" sz="1300">
              <a:latin typeface="ＭＳ Ｐゴシック" panose="020B0600070205080204" pitchFamily="50" charset="-128"/>
              <a:ea typeface="ＭＳ Ｐゴシック" panose="020B0600070205080204" pitchFamily="50" charset="-128"/>
            </a:rPr>
            <a:t>　民生費は児童相談所建設事業が減少したものの、住民税非課税世帯等臨時特別給付金事業や子育て世帯応援商品券支給事業により、住民一人当たり</a:t>
          </a:r>
          <a:r>
            <a:rPr kumimoji="1" lang="en-US" altLang="ja-JP" sz="1300">
              <a:latin typeface="ＭＳ Ｐゴシック" panose="020B0600070205080204" pitchFamily="50" charset="-128"/>
              <a:ea typeface="ＭＳ Ｐゴシック" panose="020B0600070205080204" pitchFamily="50" charset="-128"/>
            </a:rPr>
            <a:t>200,624</a:t>
          </a:r>
          <a:r>
            <a:rPr kumimoji="1" lang="ja-JP" altLang="en-US" sz="1300">
              <a:latin typeface="ＭＳ Ｐゴシック" panose="020B0600070205080204" pitchFamily="50" charset="-128"/>
              <a:ea typeface="ＭＳ Ｐゴシック" panose="020B0600070205080204" pitchFamily="50" charset="-128"/>
            </a:rPr>
            <a:t>円に増加し類似団体平均を上回った。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　衛生費は火葬場建設事業や新型コロナウイルス感染症ワクチン接種経費の減少等により、住民一人当たり</a:t>
          </a:r>
          <a:r>
            <a:rPr kumimoji="1" lang="en-US" altLang="ja-JP" sz="1300">
              <a:latin typeface="ＭＳ Ｐゴシック" panose="020B0600070205080204" pitchFamily="50" charset="-128"/>
              <a:ea typeface="ＭＳ Ｐゴシック" panose="020B0600070205080204" pitchFamily="50" charset="-128"/>
            </a:rPr>
            <a:t>42,890</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商工費はコロナ関連の飲食店への時短営業協力支援金の皆減等により、住民一人当たり</a:t>
          </a:r>
          <a:r>
            <a:rPr kumimoji="1" lang="en-US" altLang="ja-JP" sz="1300">
              <a:latin typeface="ＭＳ Ｐゴシック" panose="020B0600070205080204" pitchFamily="50" charset="-128"/>
              <a:ea typeface="ＭＳ Ｐゴシック" panose="020B0600070205080204" pitchFamily="50" charset="-128"/>
            </a:rPr>
            <a:t>5,868</a:t>
          </a:r>
          <a:r>
            <a:rPr kumimoji="1" lang="ja-JP" altLang="en-US" sz="1300">
              <a:latin typeface="ＭＳ Ｐゴシック" panose="020B0600070205080204" pitchFamily="50" charset="-128"/>
              <a:ea typeface="ＭＳ Ｐゴシック" panose="020B0600070205080204" pitchFamily="50" charset="-128"/>
            </a:rPr>
            <a:t>円となり、前年度と比べ減少した。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公債費が住民一人当たり</a:t>
          </a:r>
          <a:r>
            <a:rPr kumimoji="1" lang="en-US" altLang="ja-JP" sz="1300">
              <a:latin typeface="ＭＳ Ｐゴシック" panose="020B0600070205080204" pitchFamily="50" charset="-128"/>
              <a:ea typeface="ＭＳ Ｐゴシック" panose="020B0600070205080204" pitchFamily="50" charset="-128"/>
            </a:rPr>
            <a:t>52,490</a:t>
          </a:r>
          <a:r>
            <a:rPr kumimoji="1" lang="ja-JP" altLang="en-US" sz="1300">
              <a:latin typeface="ＭＳ Ｐゴシック" panose="020B0600070205080204" pitchFamily="50" charset="-128"/>
              <a:ea typeface="ＭＳ Ｐゴシック" panose="020B0600070205080204" pitchFamily="50" charset="-128"/>
            </a:rPr>
            <a:t>円となっており、他の目的別コストは類似団体平均と同程度かそれ以下である中、類似団体平均に比べ高止まりしている。これは、過去の保健所等複合施設建設や文化振興施設整備等の大型投資的事業の実施による地方債残高が多いことや、土地開発公社解散のための第三セクター等改革推進債の影響が大きいといえる。公債費の負担は財政運営においても重い負担となっており、今後も普通建設事業の精査による市債発行の適正化を図り、市債残高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実質収支は</a:t>
          </a:r>
          <a:r>
            <a:rPr kumimoji="1" lang="en-US" altLang="ja-JP" sz="1100">
              <a:latin typeface="ＭＳ ゴシック" pitchFamily="49" charset="-128"/>
              <a:ea typeface="ＭＳ ゴシック" pitchFamily="49" charset="-128"/>
            </a:rPr>
            <a:t>3,897</a:t>
          </a:r>
          <a:r>
            <a:rPr kumimoji="1" lang="ja-JP" altLang="en-US" sz="1100">
              <a:latin typeface="ＭＳ ゴシック" pitchFamily="49" charset="-128"/>
              <a:ea typeface="ＭＳ ゴシック" pitchFamily="49" charset="-128"/>
            </a:rPr>
            <a:t>百万円の黒字となったものの、前年度の実質収支より</a:t>
          </a:r>
          <a:r>
            <a:rPr kumimoji="1" lang="en-US" altLang="ja-JP" sz="1100">
              <a:latin typeface="ＭＳ ゴシック" pitchFamily="49" charset="-128"/>
              <a:ea typeface="ＭＳ ゴシック" pitchFamily="49" charset="-128"/>
            </a:rPr>
            <a:t>1,603</a:t>
          </a:r>
          <a:r>
            <a:rPr kumimoji="1" lang="ja-JP" altLang="en-US" sz="1100">
              <a:latin typeface="ＭＳ ゴシック" pitchFamily="49" charset="-128"/>
              <a:ea typeface="ＭＳ ゴシック" pitchFamily="49" charset="-128"/>
            </a:rPr>
            <a:t>百万円減少した。実質単年度収支は、前年度比での実質収支の減少、また地域振興基金繰替運用解消のために、財政調整基金から</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億円を取崩したことで、一時的ではあるが</a:t>
          </a:r>
          <a:r>
            <a:rPr kumimoji="1" lang="en-US" altLang="ja-JP" sz="1100">
              <a:latin typeface="ＭＳ ゴシック" pitchFamily="49" charset="-128"/>
              <a:ea typeface="ＭＳ ゴシック" pitchFamily="49" charset="-128"/>
            </a:rPr>
            <a:t>5,073</a:t>
          </a:r>
          <a:r>
            <a:rPr kumimoji="1" lang="ja-JP" altLang="en-US" sz="1100">
              <a:latin typeface="ＭＳ ゴシック" pitchFamily="49" charset="-128"/>
              <a:ea typeface="ＭＳ ゴシック" pitchFamily="49" charset="-128"/>
            </a:rPr>
            <a:t>百万円の赤字となった。</a:t>
          </a:r>
        </a:p>
        <a:p>
          <a:r>
            <a:rPr kumimoji="1" lang="ja-JP" altLang="en-US" sz="1100">
              <a:latin typeface="ＭＳ ゴシック" pitchFamily="49" charset="-128"/>
              <a:ea typeface="ＭＳ ゴシック" pitchFamily="49" charset="-128"/>
            </a:rPr>
            <a:t>　財政調整基金については令和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年度の歳計剰余金の積立を行ったが、</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億円を取崩したことで残高が減少している。</a:t>
          </a:r>
        </a:p>
        <a:p>
          <a:r>
            <a:rPr kumimoji="1" lang="ja-JP" altLang="en-US" sz="1100">
              <a:latin typeface="ＭＳ ゴシック" pitchFamily="49" charset="-128"/>
              <a:ea typeface="ＭＳ ゴシック" pitchFamily="49" charset="-128"/>
            </a:rPr>
            <a:t>　今後も、事業の精査、効率的な執行に努めるとともに、財政健全化に向けた取組を進め、類似団体に比べて低い財政調整基金残高の更なる確保に努める。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令和４年度決算における全ての会計の実質収支については、</a:t>
          </a:r>
          <a:r>
            <a:rPr kumimoji="1" lang="en-US" altLang="ja-JP" sz="1400">
              <a:latin typeface="ＭＳ ゴシック" pitchFamily="49" charset="-128"/>
              <a:ea typeface="ＭＳ ゴシック" pitchFamily="49" charset="-128"/>
            </a:rPr>
            <a:t>14,640</a:t>
          </a:r>
          <a:r>
            <a:rPr kumimoji="1" lang="ja-JP" altLang="en-US" sz="1400">
              <a:latin typeface="ＭＳ ゴシック" pitchFamily="49" charset="-128"/>
              <a:ea typeface="ＭＳ ゴシック" pitchFamily="49" charset="-128"/>
            </a:rPr>
            <a:t>百万円の黒字であった。令和３年度が</a:t>
          </a:r>
          <a:r>
            <a:rPr kumimoji="1" lang="en-US" altLang="ja-JP" sz="1400">
              <a:latin typeface="ＭＳ ゴシック" pitchFamily="49" charset="-128"/>
              <a:ea typeface="ＭＳ ゴシック" pitchFamily="49" charset="-128"/>
            </a:rPr>
            <a:t>15,124</a:t>
          </a:r>
          <a:r>
            <a:rPr kumimoji="1" lang="ja-JP" altLang="en-US" sz="1400">
              <a:latin typeface="ＭＳ ゴシック" pitchFamily="49" charset="-128"/>
              <a:ea typeface="ＭＳ ゴシック" pitchFamily="49" charset="-128"/>
            </a:rPr>
            <a:t>百万円の黒字であったことから、黒字額が</a:t>
          </a:r>
          <a:r>
            <a:rPr kumimoji="1" lang="en-US" altLang="ja-JP" sz="1400">
              <a:latin typeface="ＭＳ ゴシック" pitchFamily="49" charset="-128"/>
              <a:ea typeface="ＭＳ ゴシック" pitchFamily="49" charset="-128"/>
            </a:rPr>
            <a:t>484</a:t>
          </a:r>
          <a:r>
            <a:rPr kumimoji="1" lang="ja-JP" altLang="en-US" sz="1400">
              <a:latin typeface="ＭＳ ゴシック" pitchFamily="49" charset="-128"/>
              <a:ea typeface="ＭＳ ゴシック" pitchFamily="49" charset="-128"/>
            </a:rPr>
            <a:t>百万円減少し、連結実質黒字比率は</a:t>
          </a:r>
          <a:r>
            <a:rPr kumimoji="1" lang="en-US" altLang="ja-JP" sz="1400">
              <a:latin typeface="ＭＳ ゴシック" pitchFamily="49" charset="-128"/>
              <a:ea typeface="ＭＳ ゴシック" pitchFamily="49" charset="-128"/>
            </a:rPr>
            <a:t>18.05</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0.32</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実質黒字額が、水道事業会計で</a:t>
          </a:r>
          <a:r>
            <a:rPr kumimoji="1" lang="en-US" altLang="ja-JP" sz="1400">
              <a:latin typeface="ＭＳ ゴシック" pitchFamily="49" charset="-128"/>
              <a:ea typeface="ＭＳ ゴシック" pitchFamily="49" charset="-128"/>
            </a:rPr>
            <a:t>963</a:t>
          </a:r>
          <a:r>
            <a:rPr kumimoji="1" lang="ja-JP" altLang="en-US" sz="1400">
              <a:latin typeface="ＭＳ ゴシック" pitchFamily="49" charset="-128"/>
              <a:ea typeface="ＭＳ ゴシック" pitchFamily="49" charset="-128"/>
            </a:rPr>
            <a:t>百万円増加、下水道事業会計で</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百万円増加したものの、一般会計において</a:t>
          </a:r>
          <a:r>
            <a:rPr kumimoji="1" lang="en-US" altLang="ja-JP" sz="1400">
              <a:latin typeface="ＭＳ ゴシック" pitchFamily="49" charset="-128"/>
              <a:ea typeface="ＭＳ ゴシック" pitchFamily="49" charset="-128"/>
            </a:rPr>
            <a:t>1,603</a:t>
          </a:r>
          <a:r>
            <a:rPr kumimoji="1" lang="ja-JP" altLang="en-US" sz="1400">
              <a:latin typeface="ＭＳ ゴシック" pitchFamily="49" charset="-128"/>
              <a:ea typeface="ＭＳ ゴシック" pitchFamily="49" charset="-128"/>
            </a:rPr>
            <a:t>百万円減少したことが全体の比率悪化の主な要因として挙げられる。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実質公債費比率については、単年度では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カ年平均では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単年度の比率が改善した主な要因として、分子となる地方債の元利償還金や公営企業債の元利償還金に対する繰入金が減額となったことが挙げられる。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減債基金のうち、実質公債費比率の算定に用いる満期一括償還地方債の償還のために積み立てたものはない。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ポイントの改善となった。</a:t>
          </a:r>
        </a:p>
        <a:p>
          <a:r>
            <a:rPr kumimoji="1" lang="ja-JP" altLang="en-US" sz="1400">
              <a:latin typeface="ＭＳ ゴシック" pitchFamily="49" charset="-128"/>
              <a:ea typeface="ＭＳ ゴシック" pitchFamily="49" charset="-128"/>
            </a:rPr>
            <a:t>　主な要因としては、繰上償還を含む臨時財政対策債の元利償還を行い、地方債新規発行額が元金償還額を下回ったことで地方債現在高が減少したこと、退職手当負担見込額が減少したこと、公営企業債等繰入見込額が減少したことが挙げられる。</a:t>
          </a:r>
        </a:p>
        <a:p>
          <a:r>
            <a:rPr kumimoji="1" lang="ja-JP" altLang="en-US" sz="1400" b="0">
              <a:latin typeface="ＭＳ ゴシック" pitchFamily="49" charset="-128"/>
              <a:ea typeface="ＭＳ ゴシック" pitchFamily="49" charset="-128"/>
            </a:rPr>
            <a:t>　また、減債基金等の充当可能基金が減額となっている。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百万円取り崩して元金償還に充当したこと等により、基金残高は前年度と比較し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事業の精査、効率的な執行に努めるとともに、財政健全化に向けた取り組みをさらに進め、各基金の使途や目的に十分に活用できるよう、基金の確保に努める。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・地域振興基金：市民の連帯強化や地域振興等に要する経費の財源とすることを使途としている。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・地元公共事業積立基金：財産区財産であった財産を処分することに伴い発生する金銭を当該財産区住民の福祉を増進する目的をもって行う公共事業の資金とすることを使途としている。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・心のふるさと応援基金：市民等からの寄附金を財源として、文化財の保存及び活用、観光の振興並びに奈良の魅力を高め、その発展に寄与する事業を使途としている。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・福祉基金：市民等からの寄附金を財源として、社会福祉の増進に寄与する事業を使途としている。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・教育振興基金：市民等からの寄附金を財源として、教育振興を目的とする事業を使途としている。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・地元公共事業積立基金：利子収入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百万円を積み立て、また地元公共事業に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・心のふるさと応援基金：市民からの寄附金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百万円を積み立て、文化財の保存及び活用事業等に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万円取り崩して充当したことか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・教育振興基金：利子及び寄附金により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百万円を積み立て、教育振興施策等に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・福祉基金：利子及び寄附金により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百万円を積み立て、社会福祉の増進に寄与する事業に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百万円の取り崩しを行なったことが要因である。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百万円を積み立てたほか、市債の元金償還のため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百万円の取り崩しを行なったことが要因である。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今後も元金償還に大きな負担が見込まれるため、財政調整基金とともに減債基金についても残高の確保に努める。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年度は償却資産の取得価額は増加したものの、減価償却による同累計額の増加により、前年度に比べ</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ポイント悪化した。引き続き類似団体と比較して高い水準にある。令和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年度は、教育施設においてトイレ改修や太陽光発電設備の設置を実施することから、教育施設の有形固定資産減価償却率の上昇は一定抑えられることが想定される。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年度に策定した公共施設等総合管理計画において、公共施設等の保有量（床面積換算）を今後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年間で約</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％削減するという目標を掲げており、老朽化した施設の集約化・複合化を進めている。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45297</xdr:rowOff>
    </xdr:from>
    <xdr:to>
      <xdr:col>23</xdr:col>
      <xdr:colOff>136525</xdr:colOff>
      <xdr:row>33</xdr:row>
      <xdr:rowOff>146896</xdr:rowOff>
    </xdr:to>
    <xdr:sp macro="" textlink="">
      <xdr:nvSpPr>
        <xdr:cNvPr id="81" name="楕円 80"/>
        <xdr:cNvSpPr/>
      </xdr:nvSpPr>
      <xdr:spPr>
        <a:xfrm>
          <a:off x="47117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23724</xdr:rowOff>
    </xdr:from>
    <xdr:ext cx="405111" cy="259045"/>
    <xdr:sp macro="" textlink="">
      <xdr:nvSpPr>
        <xdr:cNvPr id="82" name="有形固定資産減価償却率該当値テキスト"/>
        <xdr:cNvSpPr txBox="1"/>
      </xdr:nvSpPr>
      <xdr:spPr>
        <a:xfrm>
          <a:off x="4813300" y="645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83" name="楕円 82"/>
        <xdr:cNvSpPr/>
      </xdr:nvSpPr>
      <xdr:spPr>
        <a:xfrm>
          <a:off x="400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45720</xdr:rowOff>
    </xdr:from>
    <xdr:to>
      <xdr:col>23</xdr:col>
      <xdr:colOff>85725</xdr:colOff>
      <xdr:row>33</xdr:row>
      <xdr:rowOff>96096</xdr:rowOff>
    </xdr:to>
    <xdr:cxnSp macro="">
      <xdr:nvCxnSpPr>
        <xdr:cNvPr id="84" name="直線コネクタ 83"/>
        <xdr:cNvCxnSpPr/>
      </xdr:nvCxnSpPr>
      <xdr:spPr>
        <a:xfrm>
          <a:off x="4051300" y="6475095"/>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144780</xdr:rowOff>
    </xdr:from>
    <xdr:to>
      <xdr:col>15</xdr:col>
      <xdr:colOff>187325</xdr:colOff>
      <xdr:row>33</xdr:row>
      <xdr:rowOff>74930</xdr:rowOff>
    </xdr:to>
    <xdr:sp macro="" textlink="">
      <xdr:nvSpPr>
        <xdr:cNvPr id="85" name="楕円 84"/>
        <xdr:cNvSpPr/>
      </xdr:nvSpPr>
      <xdr:spPr>
        <a:xfrm>
          <a:off x="3238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24130</xdr:rowOff>
    </xdr:from>
    <xdr:to>
      <xdr:col>19</xdr:col>
      <xdr:colOff>136525</xdr:colOff>
      <xdr:row>33</xdr:row>
      <xdr:rowOff>45720</xdr:rowOff>
    </xdr:to>
    <xdr:cxnSp macro="">
      <xdr:nvCxnSpPr>
        <xdr:cNvPr id="86" name="直線コネクタ 85"/>
        <xdr:cNvCxnSpPr/>
      </xdr:nvCxnSpPr>
      <xdr:spPr>
        <a:xfrm>
          <a:off x="3289300" y="64535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123190</xdr:rowOff>
    </xdr:from>
    <xdr:to>
      <xdr:col>11</xdr:col>
      <xdr:colOff>187325</xdr:colOff>
      <xdr:row>33</xdr:row>
      <xdr:rowOff>53340</xdr:rowOff>
    </xdr:to>
    <xdr:sp macro="" textlink="">
      <xdr:nvSpPr>
        <xdr:cNvPr id="87" name="楕円 86"/>
        <xdr:cNvSpPr/>
      </xdr:nvSpPr>
      <xdr:spPr>
        <a:xfrm>
          <a:off x="2476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2540</xdr:rowOff>
    </xdr:from>
    <xdr:to>
      <xdr:col>15</xdr:col>
      <xdr:colOff>136525</xdr:colOff>
      <xdr:row>33</xdr:row>
      <xdr:rowOff>24130</xdr:rowOff>
    </xdr:to>
    <xdr:cxnSp macro="">
      <xdr:nvCxnSpPr>
        <xdr:cNvPr id="88" name="直線コネクタ 87"/>
        <xdr:cNvCxnSpPr/>
      </xdr:nvCxnSpPr>
      <xdr:spPr>
        <a:xfrm>
          <a:off x="2527300" y="643191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72813</xdr:rowOff>
    </xdr:from>
    <xdr:to>
      <xdr:col>7</xdr:col>
      <xdr:colOff>187325</xdr:colOff>
      <xdr:row>33</xdr:row>
      <xdr:rowOff>2963</xdr:rowOff>
    </xdr:to>
    <xdr:sp macro="" textlink="">
      <xdr:nvSpPr>
        <xdr:cNvPr id="89" name="楕円 88"/>
        <xdr:cNvSpPr/>
      </xdr:nvSpPr>
      <xdr:spPr>
        <a:xfrm>
          <a:off x="1714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123613</xdr:rowOff>
    </xdr:from>
    <xdr:to>
      <xdr:col>11</xdr:col>
      <xdr:colOff>136525</xdr:colOff>
      <xdr:row>33</xdr:row>
      <xdr:rowOff>2540</xdr:rowOff>
    </xdr:to>
    <xdr:cxnSp macro="">
      <xdr:nvCxnSpPr>
        <xdr:cNvPr id="90" name="直線コネクタ 89"/>
        <xdr:cNvCxnSpPr/>
      </xdr:nvCxnSpPr>
      <xdr:spPr>
        <a:xfrm>
          <a:off x="1765300" y="638153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95" name="n_1mainValue有形固定資産減価償却率"/>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66057</xdr:rowOff>
    </xdr:from>
    <xdr:ext cx="405111" cy="259045"/>
    <xdr:sp macro="" textlink="">
      <xdr:nvSpPr>
        <xdr:cNvPr id="96" name="n_2mainValue有形固定資産減価償却率"/>
        <xdr:cNvSpPr txBox="1"/>
      </xdr:nvSpPr>
      <xdr:spPr>
        <a:xfrm>
          <a:off x="3086744" y="649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44467</xdr:rowOff>
    </xdr:from>
    <xdr:ext cx="405111" cy="259045"/>
    <xdr:sp macro="" textlink="">
      <xdr:nvSpPr>
        <xdr:cNvPr id="97" name="n_3mainValue有形固定資産減価償却率"/>
        <xdr:cNvSpPr txBox="1"/>
      </xdr:nvSpPr>
      <xdr:spPr>
        <a:xfrm>
          <a:off x="2324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165540</xdr:rowOff>
    </xdr:from>
    <xdr:ext cx="405111" cy="259045"/>
    <xdr:sp macro="" textlink="">
      <xdr:nvSpPr>
        <xdr:cNvPr id="98" name="n_4mainValue有形固定資産減価償却率"/>
        <xdr:cNvSpPr txBox="1"/>
      </xdr:nvSpPr>
      <xdr:spPr>
        <a:xfrm>
          <a:off x="1562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債務償還比率は類似団体と比較して高い数値を推移している。令和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年度については、市債発行額を償還額よりも抑えたことから市債残高を減少することとなったが、臨時財政対策債発行額が減少したことにより、債務償還比率の指標としては、前年度比約</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今後、ごみ焼却場における大規模改修工事が控えていることから、歳入確保や充当可能基金の残高確保に努めることにより、債務償還比率の改善を図っていく。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55901</xdr:rowOff>
    </xdr:from>
    <xdr:to>
      <xdr:col>76</xdr:col>
      <xdr:colOff>73025</xdr:colOff>
      <xdr:row>32</xdr:row>
      <xdr:rowOff>157501</xdr:rowOff>
    </xdr:to>
    <xdr:sp macro="" textlink="">
      <xdr:nvSpPr>
        <xdr:cNvPr id="143" name="楕円 142"/>
        <xdr:cNvSpPr/>
      </xdr:nvSpPr>
      <xdr:spPr>
        <a:xfrm>
          <a:off x="14744700" y="63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34328</xdr:rowOff>
    </xdr:from>
    <xdr:ext cx="469744" cy="259045"/>
    <xdr:sp macro="" textlink="">
      <xdr:nvSpPr>
        <xdr:cNvPr id="144" name="債務償還比率該当値テキスト"/>
        <xdr:cNvSpPr txBox="1"/>
      </xdr:nvSpPr>
      <xdr:spPr>
        <a:xfrm>
          <a:off x="14846300" y="62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66506</xdr:rowOff>
    </xdr:from>
    <xdr:to>
      <xdr:col>72</xdr:col>
      <xdr:colOff>123825</xdr:colOff>
      <xdr:row>31</xdr:row>
      <xdr:rowOff>168106</xdr:rowOff>
    </xdr:to>
    <xdr:sp macro="" textlink="">
      <xdr:nvSpPr>
        <xdr:cNvPr id="145" name="楕円 144"/>
        <xdr:cNvSpPr/>
      </xdr:nvSpPr>
      <xdr:spPr>
        <a:xfrm>
          <a:off x="14033500" y="61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117306</xdr:rowOff>
    </xdr:from>
    <xdr:to>
      <xdr:col>76</xdr:col>
      <xdr:colOff>22225</xdr:colOff>
      <xdr:row>32</xdr:row>
      <xdr:rowOff>106701</xdr:rowOff>
    </xdr:to>
    <xdr:cxnSp macro="">
      <xdr:nvCxnSpPr>
        <xdr:cNvPr id="146" name="直線コネクタ 145"/>
        <xdr:cNvCxnSpPr/>
      </xdr:nvCxnSpPr>
      <xdr:spPr>
        <a:xfrm>
          <a:off x="14084300" y="6203781"/>
          <a:ext cx="711200" cy="1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49495</xdr:rowOff>
    </xdr:from>
    <xdr:to>
      <xdr:col>68</xdr:col>
      <xdr:colOff>123825</xdr:colOff>
      <xdr:row>33</xdr:row>
      <xdr:rowOff>151095</xdr:rowOff>
    </xdr:to>
    <xdr:sp macro="" textlink="">
      <xdr:nvSpPr>
        <xdr:cNvPr id="147" name="楕円 146"/>
        <xdr:cNvSpPr/>
      </xdr:nvSpPr>
      <xdr:spPr>
        <a:xfrm>
          <a:off x="13271500" y="64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117306</xdr:rowOff>
    </xdr:from>
    <xdr:to>
      <xdr:col>72</xdr:col>
      <xdr:colOff>73025</xdr:colOff>
      <xdr:row>33</xdr:row>
      <xdr:rowOff>100295</xdr:rowOff>
    </xdr:to>
    <xdr:cxnSp macro="">
      <xdr:nvCxnSpPr>
        <xdr:cNvPr id="148" name="直線コネクタ 147"/>
        <xdr:cNvCxnSpPr/>
      </xdr:nvCxnSpPr>
      <xdr:spPr>
        <a:xfrm flipV="1">
          <a:off x="13322300" y="6203781"/>
          <a:ext cx="762000" cy="3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26176</xdr:rowOff>
    </xdr:from>
    <xdr:to>
      <xdr:col>64</xdr:col>
      <xdr:colOff>123825</xdr:colOff>
      <xdr:row>34</xdr:row>
      <xdr:rowOff>127776</xdr:rowOff>
    </xdr:to>
    <xdr:sp macro="" textlink="">
      <xdr:nvSpPr>
        <xdr:cNvPr id="149" name="楕円 148"/>
        <xdr:cNvSpPr/>
      </xdr:nvSpPr>
      <xdr:spPr>
        <a:xfrm>
          <a:off x="12509500" y="6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100295</xdr:rowOff>
    </xdr:from>
    <xdr:to>
      <xdr:col>68</xdr:col>
      <xdr:colOff>73025</xdr:colOff>
      <xdr:row>34</xdr:row>
      <xdr:rowOff>76976</xdr:rowOff>
    </xdr:to>
    <xdr:cxnSp macro="">
      <xdr:nvCxnSpPr>
        <xdr:cNvPr id="150" name="直線コネクタ 149"/>
        <xdr:cNvCxnSpPr/>
      </xdr:nvCxnSpPr>
      <xdr:spPr>
        <a:xfrm flipV="1">
          <a:off x="12560300" y="6529670"/>
          <a:ext cx="762000" cy="14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120932</xdr:rowOff>
    </xdr:from>
    <xdr:to>
      <xdr:col>60</xdr:col>
      <xdr:colOff>123825</xdr:colOff>
      <xdr:row>35</xdr:row>
      <xdr:rowOff>51082</xdr:rowOff>
    </xdr:to>
    <xdr:sp macro="" textlink="">
      <xdr:nvSpPr>
        <xdr:cNvPr id="151" name="楕円 150"/>
        <xdr:cNvSpPr/>
      </xdr:nvSpPr>
      <xdr:spPr>
        <a:xfrm>
          <a:off x="11747500" y="67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76976</xdr:rowOff>
    </xdr:from>
    <xdr:to>
      <xdr:col>64</xdr:col>
      <xdr:colOff>73025</xdr:colOff>
      <xdr:row>35</xdr:row>
      <xdr:rowOff>282</xdr:rowOff>
    </xdr:to>
    <xdr:cxnSp macro="">
      <xdr:nvCxnSpPr>
        <xdr:cNvPr id="152" name="直線コネクタ 151"/>
        <xdr:cNvCxnSpPr/>
      </xdr:nvCxnSpPr>
      <xdr:spPr>
        <a:xfrm flipV="1">
          <a:off x="11798300" y="6677801"/>
          <a:ext cx="7620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159233</xdr:rowOff>
    </xdr:from>
    <xdr:ext cx="469744" cy="259045"/>
    <xdr:sp macro="" textlink="">
      <xdr:nvSpPr>
        <xdr:cNvPr id="157" name="n_1mainValue債務償還比率"/>
        <xdr:cNvSpPr txBox="1"/>
      </xdr:nvSpPr>
      <xdr:spPr>
        <a:xfrm>
          <a:off x="13836727" y="62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142222</xdr:rowOff>
    </xdr:from>
    <xdr:ext cx="560923" cy="259045"/>
    <xdr:sp macro="" textlink="">
      <xdr:nvSpPr>
        <xdr:cNvPr id="158" name="n_2mainValue債務償還比率"/>
        <xdr:cNvSpPr txBox="1"/>
      </xdr:nvSpPr>
      <xdr:spPr>
        <a:xfrm>
          <a:off x="13041838" y="65715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118903</xdr:rowOff>
    </xdr:from>
    <xdr:ext cx="560923" cy="259045"/>
    <xdr:sp macro="" textlink="">
      <xdr:nvSpPr>
        <xdr:cNvPr id="159" name="n_3mainValue債務償還比率"/>
        <xdr:cNvSpPr txBox="1"/>
      </xdr:nvSpPr>
      <xdr:spPr>
        <a:xfrm>
          <a:off x="12279838" y="67197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42209</xdr:rowOff>
    </xdr:from>
    <xdr:ext cx="560923" cy="259045"/>
    <xdr:sp macro="" textlink="">
      <xdr:nvSpPr>
        <xdr:cNvPr id="160" name="n_4mainValue債務償還比率"/>
        <xdr:cNvSpPr txBox="1"/>
      </xdr:nvSpPr>
      <xdr:spPr>
        <a:xfrm>
          <a:off x="11517838" y="68144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66548</xdr:rowOff>
    </xdr:from>
    <xdr:to>
      <xdr:col>24</xdr:col>
      <xdr:colOff>114300</xdr:colOff>
      <xdr:row>39</xdr:row>
      <xdr:rowOff>168148</xdr:rowOff>
    </xdr:to>
    <xdr:sp macro="" textlink="">
      <xdr:nvSpPr>
        <xdr:cNvPr id="71" name="楕円 70"/>
        <xdr:cNvSpPr/>
      </xdr:nvSpPr>
      <xdr:spPr>
        <a:xfrm>
          <a:off x="4584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44975</xdr:rowOff>
    </xdr:from>
    <xdr:ext cx="405111" cy="259045"/>
    <xdr:sp macro="" textlink="">
      <xdr:nvSpPr>
        <xdr:cNvPr id="72" name="【道路】&#10;有形固定資産減価償却率該当値テキスト"/>
        <xdr:cNvSpPr txBox="1"/>
      </xdr:nvSpPr>
      <xdr:spPr>
        <a:xfrm>
          <a:off x="4673600"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34544</xdr:rowOff>
    </xdr:from>
    <xdr:to>
      <xdr:col>20</xdr:col>
      <xdr:colOff>38100</xdr:colOff>
      <xdr:row>39</xdr:row>
      <xdr:rowOff>136144</xdr:rowOff>
    </xdr:to>
    <xdr:sp macro="" textlink="">
      <xdr:nvSpPr>
        <xdr:cNvPr id="73" name="楕円 72"/>
        <xdr:cNvSpPr/>
      </xdr:nvSpPr>
      <xdr:spPr>
        <a:xfrm>
          <a:off x="3746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85344</xdr:rowOff>
    </xdr:from>
    <xdr:to>
      <xdr:col>24</xdr:col>
      <xdr:colOff>63500</xdr:colOff>
      <xdr:row>39</xdr:row>
      <xdr:rowOff>117348</xdr:rowOff>
    </xdr:to>
    <xdr:cxnSp macro="">
      <xdr:nvCxnSpPr>
        <xdr:cNvPr id="74" name="直線コネクタ 73"/>
        <xdr:cNvCxnSpPr/>
      </xdr:nvCxnSpPr>
      <xdr:spPr>
        <a:xfrm>
          <a:off x="3797300" y="677189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5" name="楕円 74"/>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85344</xdr:rowOff>
    </xdr:to>
    <xdr:cxnSp macro="">
      <xdr:nvCxnSpPr>
        <xdr:cNvPr id="76" name="直線コネクタ 75"/>
        <xdr:cNvCxnSpPr/>
      </xdr:nvCxnSpPr>
      <xdr:spPr>
        <a:xfrm>
          <a:off x="2908300" y="671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123698</xdr:rowOff>
    </xdr:from>
    <xdr:to>
      <xdr:col>10</xdr:col>
      <xdr:colOff>165100</xdr:colOff>
      <xdr:row>39</xdr:row>
      <xdr:rowOff>53848</xdr:rowOff>
    </xdr:to>
    <xdr:sp macro="" textlink="">
      <xdr:nvSpPr>
        <xdr:cNvPr id="77" name="楕円 76"/>
        <xdr:cNvSpPr/>
      </xdr:nvSpPr>
      <xdr:spPr>
        <a:xfrm>
          <a:off x="1968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xdr:rowOff>
    </xdr:from>
    <xdr:to>
      <xdr:col>15</xdr:col>
      <xdr:colOff>50800</xdr:colOff>
      <xdr:row>39</xdr:row>
      <xdr:rowOff>30480</xdr:rowOff>
    </xdr:to>
    <xdr:cxnSp macro="">
      <xdr:nvCxnSpPr>
        <xdr:cNvPr id="78" name="直線コネクタ 77"/>
        <xdr:cNvCxnSpPr/>
      </xdr:nvCxnSpPr>
      <xdr:spPr>
        <a:xfrm>
          <a:off x="2019300" y="66895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79" name="楕円 78"/>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3048</xdr:rowOff>
    </xdr:to>
    <xdr:cxnSp macro="">
      <xdr:nvCxnSpPr>
        <xdr:cNvPr id="80" name="直線コネクタ 79"/>
        <xdr:cNvCxnSpPr/>
      </xdr:nvCxnSpPr>
      <xdr:spPr>
        <a:xfrm>
          <a:off x="1130300" y="66370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127271</xdr:rowOff>
    </xdr:from>
    <xdr:ext cx="405111" cy="259045"/>
    <xdr:sp macro="" textlink="">
      <xdr:nvSpPr>
        <xdr:cNvPr id="85" name="n_1mainValue【道路】&#10;有形固定資産減価償却率"/>
        <xdr:cNvSpPr txBox="1"/>
      </xdr:nvSpPr>
      <xdr:spPr>
        <a:xfrm>
          <a:off x="35820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6" name="n_2main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44975</xdr:rowOff>
    </xdr:from>
    <xdr:ext cx="405111" cy="259045"/>
    <xdr:sp macro="" textlink="">
      <xdr:nvSpPr>
        <xdr:cNvPr id="87" name="n_3mainValue【道路】&#10;有形固定資産減価償却率"/>
        <xdr:cNvSpPr txBox="1"/>
      </xdr:nvSpPr>
      <xdr:spPr>
        <a:xfrm>
          <a:off x="1816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8" name="n_4mainValue【道路】&#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65895</xdr:rowOff>
    </xdr:from>
    <xdr:to>
      <xdr:col>55</xdr:col>
      <xdr:colOff>50800</xdr:colOff>
      <xdr:row>39</xdr:row>
      <xdr:rowOff>167495</xdr:rowOff>
    </xdr:to>
    <xdr:sp macro="" textlink="">
      <xdr:nvSpPr>
        <xdr:cNvPr id="130" name="楕円 129"/>
        <xdr:cNvSpPr/>
      </xdr:nvSpPr>
      <xdr:spPr>
        <a:xfrm>
          <a:off x="10426700" y="67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44322</xdr:rowOff>
    </xdr:from>
    <xdr:ext cx="469744" cy="259045"/>
    <xdr:sp macro="" textlink="">
      <xdr:nvSpPr>
        <xdr:cNvPr id="131" name="【道路】&#10;一人当たり延長該当値テキスト"/>
        <xdr:cNvSpPr txBox="1"/>
      </xdr:nvSpPr>
      <xdr:spPr>
        <a:xfrm>
          <a:off x="10515600" y="673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68834</xdr:rowOff>
    </xdr:from>
    <xdr:to>
      <xdr:col>50</xdr:col>
      <xdr:colOff>165100</xdr:colOff>
      <xdr:row>39</xdr:row>
      <xdr:rowOff>170434</xdr:rowOff>
    </xdr:to>
    <xdr:sp macro="" textlink="">
      <xdr:nvSpPr>
        <xdr:cNvPr id="132" name="楕円 131"/>
        <xdr:cNvSpPr/>
      </xdr:nvSpPr>
      <xdr:spPr>
        <a:xfrm>
          <a:off x="958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116695</xdr:rowOff>
    </xdr:from>
    <xdr:to>
      <xdr:col>55</xdr:col>
      <xdr:colOff>0</xdr:colOff>
      <xdr:row>39</xdr:row>
      <xdr:rowOff>119634</xdr:rowOff>
    </xdr:to>
    <xdr:cxnSp macro="">
      <xdr:nvCxnSpPr>
        <xdr:cNvPr id="133" name="直線コネクタ 132"/>
        <xdr:cNvCxnSpPr/>
      </xdr:nvCxnSpPr>
      <xdr:spPr>
        <a:xfrm flipV="1">
          <a:off x="9639300" y="680324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71882</xdr:rowOff>
    </xdr:from>
    <xdr:to>
      <xdr:col>46</xdr:col>
      <xdr:colOff>38100</xdr:colOff>
      <xdr:row>40</xdr:row>
      <xdr:rowOff>2032</xdr:rowOff>
    </xdr:to>
    <xdr:sp macro="" textlink="">
      <xdr:nvSpPr>
        <xdr:cNvPr id="134" name="楕円 133"/>
        <xdr:cNvSpPr/>
      </xdr:nvSpPr>
      <xdr:spPr>
        <a:xfrm>
          <a:off x="869950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119634</xdr:rowOff>
    </xdr:from>
    <xdr:to>
      <xdr:col>50</xdr:col>
      <xdr:colOff>114300</xdr:colOff>
      <xdr:row>39</xdr:row>
      <xdr:rowOff>122682</xdr:rowOff>
    </xdr:to>
    <xdr:cxnSp macro="">
      <xdr:nvCxnSpPr>
        <xdr:cNvPr id="135" name="直線コネクタ 134"/>
        <xdr:cNvCxnSpPr/>
      </xdr:nvCxnSpPr>
      <xdr:spPr>
        <a:xfrm flipV="1">
          <a:off x="8750300" y="6806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74277</xdr:rowOff>
    </xdr:from>
    <xdr:to>
      <xdr:col>41</xdr:col>
      <xdr:colOff>101600</xdr:colOff>
      <xdr:row>40</xdr:row>
      <xdr:rowOff>4427</xdr:rowOff>
    </xdr:to>
    <xdr:sp macro="" textlink="">
      <xdr:nvSpPr>
        <xdr:cNvPr id="136" name="楕円 135"/>
        <xdr:cNvSpPr/>
      </xdr:nvSpPr>
      <xdr:spPr>
        <a:xfrm>
          <a:off x="7810500" y="6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122682</xdr:rowOff>
    </xdr:from>
    <xdr:to>
      <xdr:col>45</xdr:col>
      <xdr:colOff>177800</xdr:colOff>
      <xdr:row>39</xdr:row>
      <xdr:rowOff>125077</xdr:rowOff>
    </xdr:to>
    <xdr:cxnSp macro="">
      <xdr:nvCxnSpPr>
        <xdr:cNvPr id="137" name="直線コネクタ 136"/>
        <xdr:cNvCxnSpPr/>
      </xdr:nvCxnSpPr>
      <xdr:spPr>
        <a:xfrm flipV="1">
          <a:off x="7861300" y="6809232"/>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76672</xdr:rowOff>
    </xdr:from>
    <xdr:to>
      <xdr:col>36</xdr:col>
      <xdr:colOff>165100</xdr:colOff>
      <xdr:row>40</xdr:row>
      <xdr:rowOff>6822</xdr:rowOff>
    </xdr:to>
    <xdr:sp macro="" textlink="">
      <xdr:nvSpPr>
        <xdr:cNvPr id="138" name="楕円 137"/>
        <xdr:cNvSpPr/>
      </xdr:nvSpPr>
      <xdr:spPr>
        <a:xfrm>
          <a:off x="6921500" y="67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125077</xdr:rowOff>
    </xdr:from>
    <xdr:to>
      <xdr:col>41</xdr:col>
      <xdr:colOff>50800</xdr:colOff>
      <xdr:row>39</xdr:row>
      <xdr:rowOff>127472</xdr:rowOff>
    </xdr:to>
    <xdr:cxnSp macro="">
      <xdr:nvCxnSpPr>
        <xdr:cNvPr id="139" name="直線コネクタ 138"/>
        <xdr:cNvCxnSpPr/>
      </xdr:nvCxnSpPr>
      <xdr:spPr>
        <a:xfrm flipV="1">
          <a:off x="6972300" y="6811627"/>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161561</xdr:rowOff>
    </xdr:from>
    <xdr:ext cx="469744" cy="259045"/>
    <xdr:sp macro="" textlink="">
      <xdr:nvSpPr>
        <xdr:cNvPr id="144" name="n_1mainValue【道路】&#10;一人当たり延長"/>
        <xdr:cNvSpPr txBox="1"/>
      </xdr:nvSpPr>
      <xdr:spPr>
        <a:xfrm>
          <a:off x="9391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164609</xdr:rowOff>
    </xdr:from>
    <xdr:ext cx="469744" cy="259045"/>
    <xdr:sp macro="" textlink="">
      <xdr:nvSpPr>
        <xdr:cNvPr id="145" name="n_2mainValue【道路】&#10;一人当たり延長"/>
        <xdr:cNvSpPr txBox="1"/>
      </xdr:nvSpPr>
      <xdr:spPr>
        <a:xfrm>
          <a:off x="851542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167004</xdr:rowOff>
    </xdr:from>
    <xdr:ext cx="469744" cy="259045"/>
    <xdr:sp macro="" textlink="">
      <xdr:nvSpPr>
        <xdr:cNvPr id="146" name="n_3mainValue【道路】&#10;一人当たり延長"/>
        <xdr:cNvSpPr txBox="1"/>
      </xdr:nvSpPr>
      <xdr:spPr>
        <a:xfrm>
          <a:off x="7626427" y="68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169399</xdr:rowOff>
    </xdr:from>
    <xdr:ext cx="469744" cy="259045"/>
    <xdr:sp macro="" textlink="">
      <xdr:nvSpPr>
        <xdr:cNvPr id="147" name="n_4mainValue【道路】&#10;一人当たり延長"/>
        <xdr:cNvSpPr txBox="1"/>
      </xdr:nvSpPr>
      <xdr:spPr>
        <a:xfrm>
          <a:off x="6737427" y="68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8" name="楕円 187"/>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9" name="【橋りょう・トンネル】&#10;有形固定資産減価償却率該当値テキスト"/>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90" name="楕円 189"/>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60</xdr:row>
      <xdr:rowOff>144780</xdr:rowOff>
    </xdr:to>
    <xdr:cxnSp macro="">
      <xdr:nvCxnSpPr>
        <xdr:cNvPr id="191" name="直線コネクタ 190"/>
        <xdr:cNvCxnSpPr/>
      </xdr:nvCxnSpPr>
      <xdr:spPr>
        <a:xfrm>
          <a:off x="3797300" y="10427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92" name="楕円 191"/>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140970</xdr:rowOff>
    </xdr:to>
    <xdr:cxnSp macro="">
      <xdr:nvCxnSpPr>
        <xdr:cNvPr id="193" name="直線コネクタ 192"/>
        <xdr:cNvCxnSpPr/>
      </xdr:nvCxnSpPr>
      <xdr:spPr>
        <a:xfrm>
          <a:off x="2908300" y="10405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4" name="楕円 193"/>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118110</xdr:rowOff>
    </xdr:to>
    <xdr:cxnSp macro="">
      <xdr:nvCxnSpPr>
        <xdr:cNvPr id="195" name="直線コネクタ 194"/>
        <xdr:cNvCxnSpPr/>
      </xdr:nvCxnSpPr>
      <xdr:spPr>
        <a:xfrm>
          <a:off x="2019300" y="103917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6" name="楕円 195"/>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104775</xdr:rowOff>
    </xdr:to>
    <xdr:cxnSp macro="">
      <xdr:nvCxnSpPr>
        <xdr:cNvPr id="197" name="直線コネクタ 196"/>
        <xdr:cNvCxnSpPr/>
      </xdr:nvCxnSpPr>
      <xdr:spPr>
        <a:xfrm>
          <a:off x="1130300" y="10370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202" name="n_1mainValue【橋りょう・トンネル】&#10;有形固定資産減価償却率"/>
        <xdr:cNvSpPr txBox="1"/>
      </xdr:nvSpPr>
      <xdr:spPr>
        <a:xfrm>
          <a:off x="3582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203" name="n_2main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4" name="n_3mainValue【橋りょう・トンネル】&#10;有形固定資産減価償却率"/>
        <xdr:cNvSpPr txBox="1"/>
      </xdr:nvSpPr>
      <xdr:spPr>
        <a:xfrm>
          <a:off x="1816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5" name="n_4mainValue【橋りょう・トンネル】&#10;有形固定資産減価償却率"/>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76591</xdr:rowOff>
    </xdr:from>
    <xdr:to>
      <xdr:col>55</xdr:col>
      <xdr:colOff>50800</xdr:colOff>
      <xdr:row>63</xdr:row>
      <xdr:rowOff>6741</xdr:rowOff>
    </xdr:to>
    <xdr:sp macro="" textlink="">
      <xdr:nvSpPr>
        <xdr:cNvPr id="245" name="楕円 244"/>
        <xdr:cNvSpPr/>
      </xdr:nvSpPr>
      <xdr:spPr>
        <a:xfrm>
          <a:off x="10426700" y="107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55018</xdr:rowOff>
    </xdr:from>
    <xdr:ext cx="534377" cy="259045"/>
    <xdr:sp macro="" textlink="">
      <xdr:nvSpPr>
        <xdr:cNvPr id="246" name="【橋りょう・トンネル】&#10;一人当たり有形固定資産（償却資産）額該当値テキスト"/>
        <xdr:cNvSpPr txBox="1"/>
      </xdr:nvSpPr>
      <xdr:spPr>
        <a:xfrm>
          <a:off x="10515600" y="106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82649</xdr:rowOff>
    </xdr:from>
    <xdr:to>
      <xdr:col>50</xdr:col>
      <xdr:colOff>165100</xdr:colOff>
      <xdr:row>63</xdr:row>
      <xdr:rowOff>12799</xdr:rowOff>
    </xdr:to>
    <xdr:sp macro="" textlink="">
      <xdr:nvSpPr>
        <xdr:cNvPr id="247" name="楕円 246"/>
        <xdr:cNvSpPr/>
      </xdr:nvSpPr>
      <xdr:spPr>
        <a:xfrm>
          <a:off x="9588500" y="107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127391</xdr:rowOff>
    </xdr:from>
    <xdr:to>
      <xdr:col>55</xdr:col>
      <xdr:colOff>0</xdr:colOff>
      <xdr:row>62</xdr:row>
      <xdr:rowOff>133449</xdr:rowOff>
    </xdr:to>
    <xdr:cxnSp macro="">
      <xdr:nvCxnSpPr>
        <xdr:cNvPr id="248" name="直線コネクタ 247"/>
        <xdr:cNvCxnSpPr/>
      </xdr:nvCxnSpPr>
      <xdr:spPr>
        <a:xfrm flipV="1">
          <a:off x="9639300" y="10757291"/>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84489</xdr:rowOff>
    </xdr:from>
    <xdr:to>
      <xdr:col>46</xdr:col>
      <xdr:colOff>38100</xdr:colOff>
      <xdr:row>63</xdr:row>
      <xdr:rowOff>14639</xdr:rowOff>
    </xdr:to>
    <xdr:sp macro="" textlink="">
      <xdr:nvSpPr>
        <xdr:cNvPr id="249" name="楕円 248"/>
        <xdr:cNvSpPr/>
      </xdr:nvSpPr>
      <xdr:spPr>
        <a:xfrm>
          <a:off x="8699500" y="107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133449</xdr:rowOff>
    </xdr:from>
    <xdr:to>
      <xdr:col>50</xdr:col>
      <xdr:colOff>114300</xdr:colOff>
      <xdr:row>62</xdr:row>
      <xdr:rowOff>135289</xdr:rowOff>
    </xdr:to>
    <xdr:cxnSp macro="">
      <xdr:nvCxnSpPr>
        <xdr:cNvPr id="250" name="直線コネクタ 249"/>
        <xdr:cNvCxnSpPr/>
      </xdr:nvCxnSpPr>
      <xdr:spPr>
        <a:xfrm flipV="1">
          <a:off x="8750300" y="10763349"/>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88478</xdr:rowOff>
    </xdr:from>
    <xdr:to>
      <xdr:col>41</xdr:col>
      <xdr:colOff>101600</xdr:colOff>
      <xdr:row>63</xdr:row>
      <xdr:rowOff>18628</xdr:rowOff>
    </xdr:to>
    <xdr:sp macro="" textlink="">
      <xdr:nvSpPr>
        <xdr:cNvPr id="251" name="楕円 250"/>
        <xdr:cNvSpPr/>
      </xdr:nvSpPr>
      <xdr:spPr>
        <a:xfrm>
          <a:off x="7810500" y="10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135289</xdr:rowOff>
    </xdr:from>
    <xdr:to>
      <xdr:col>45</xdr:col>
      <xdr:colOff>177800</xdr:colOff>
      <xdr:row>62</xdr:row>
      <xdr:rowOff>139278</xdr:rowOff>
    </xdr:to>
    <xdr:cxnSp macro="">
      <xdr:nvCxnSpPr>
        <xdr:cNvPr id="252" name="直線コネクタ 251"/>
        <xdr:cNvCxnSpPr/>
      </xdr:nvCxnSpPr>
      <xdr:spPr>
        <a:xfrm flipV="1">
          <a:off x="7861300" y="1076518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90330</xdr:rowOff>
    </xdr:from>
    <xdr:to>
      <xdr:col>36</xdr:col>
      <xdr:colOff>165100</xdr:colOff>
      <xdr:row>63</xdr:row>
      <xdr:rowOff>20480</xdr:rowOff>
    </xdr:to>
    <xdr:sp macro="" textlink="">
      <xdr:nvSpPr>
        <xdr:cNvPr id="253" name="楕円 252"/>
        <xdr:cNvSpPr/>
      </xdr:nvSpPr>
      <xdr:spPr>
        <a:xfrm>
          <a:off x="6921500" y="107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139278</xdr:rowOff>
    </xdr:from>
    <xdr:to>
      <xdr:col>41</xdr:col>
      <xdr:colOff>50800</xdr:colOff>
      <xdr:row>62</xdr:row>
      <xdr:rowOff>141130</xdr:rowOff>
    </xdr:to>
    <xdr:cxnSp macro="">
      <xdr:nvCxnSpPr>
        <xdr:cNvPr id="254" name="直線コネクタ 253"/>
        <xdr:cNvCxnSpPr/>
      </xdr:nvCxnSpPr>
      <xdr:spPr>
        <a:xfrm flipV="1">
          <a:off x="6972300" y="1076917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3926</xdr:rowOff>
    </xdr:from>
    <xdr:ext cx="534377" cy="259045"/>
    <xdr:sp macro="" textlink="">
      <xdr:nvSpPr>
        <xdr:cNvPr id="259" name="n_1mainValue【橋りょう・トンネル】&#10;一人当たり有形固定資産（償却資産）額"/>
        <xdr:cNvSpPr txBox="1"/>
      </xdr:nvSpPr>
      <xdr:spPr>
        <a:xfrm>
          <a:off x="9359411" y="108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5766</xdr:rowOff>
    </xdr:from>
    <xdr:ext cx="534377" cy="259045"/>
    <xdr:sp macro="" textlink="">
      <xdr:nvSpPr>
        <xdr:cNvPr id="260" name="n_2mainValue【橋りょう・トンネル】&#10;一人当たり有形固定資産（償却資産）額"/>
        <xdr:cNvSpPr txBox="1"/>
      </xdr:nvSpPr>
      <xdr:spPr>
        <a:xfrm>
          <a:off x="8483111" y="108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9755</xdr:rowOff>
    </xdr:from>
    <xdr:ext cx="534377" cy="259045"/>
    <xdr:sp macro="" textlink="">
      <xdr:nvSpPr>
        <xdr:cNvPr id="261" name="n_3mainValue【橋りょう・トンネル】&#10;一人当たり有形固定資産（償却資産）額"/>
        <xdr:cNvSpPr txBox="1"/>
      </xdr:nvSpPr>
      <xdr:spPr>
        <a:xfrm>
          <a:off x="7594111" y="108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11607</xdr:rowOff>
    </xdr:from>
    <xdr:ext cx="534377" cy="259045"/>
    <xdr:sp macro="" textlink="">
      <xdr:nvSpPr>
        <xdr:cNvPr id="262" name="n_4mainValue【橋りょう・トンネル】&#10;一人当たり有形固定資産（償却資産）額"/>
        <xdr:cNvSpPr txBox="1"/>
      </xdr:nvSpPr>
      <xdr:spPr>
        <a:xfrm>
          <a:off x="6705111" y="108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305" name="楕円 304"/>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306" name="【公営住宅】&#10;有形固定資産減価償却率該当値テキスト"/>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103232</xdr:rowOff>
    </xdr:from>
    <xdr:to>
      <xdr:col>20</xdr:col>
      <xdr:colOff>38100</xdr:colOff>
      <xdr:row>82</xdr:row>
      <xdr:rowOff>33382</xdr:rowOff>
    </xdr:to>
    <xdr:sp macro="" textlink="">
      <xdr:nvSpPr>
        <xdr:cNvPr id="307" name="楕円 306"/>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154032</xdr:rowOff>
    </xdr:from>
    <xdr:to>
      <xdr:col>24</xdr:col>
      <xdr:colOff>63500</xdr:colOff>
      <xdr:row>82</xdr:row>
      <xdr:rowOff>47898</xdr:rowOff>
    </xdr:to>
    <xdr:cxnSp macro="">
      <xdr:nvCxnSpPr>
        <xdr:cNvPr id="308" name="直線コネクタ 307"/>
        <xdr:cNvCxnSpPr/>
      </xdr:nvCxnSpPr>
      <xdr:spPr>
        <a:xfrm>
          <a:off x="3797300" y="1404148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34652</xdr:rowOff>
    </xdr:from>
    <xdr:to>
      <xdr:col>15</xdr:col>
      <xdr:colOff>101600</xdr:colOff>
      <xdr:row>81</xdr:row>
      <xdr:rowOff>136252</xdr:rowOff>
    </xdr:to>
    <xdr:sp macro="" textlink="">
      <xdr:nvSpPr>
        <xdr:cNvPr id="309" name="楕円 308"/>
        <xdr:cNvSpPr/>
      </xdr:nvSpPr>
      <xdr:spPr>
        <a:xfrm>
          <a:off x="2857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85452</xdr:rowOff>
    </xdr:from>
    <xdr:to>
      <xdr:col>19</xdr:col>
      <xdr:colOff>177800</xdr:colOff>
      <xdr:row>81</xdr:row>
      <xdr:rowOff>154032</xdr:rowOff>
    </xdr:to>
    <xdr:cxnSp macro="">
      <xdr:nvCxnSpPr>
        <xdr:cNvPr id="310" name="直線コネクタ 309"/>
        <xdr:cNvCxnSpPr/>
      </xdr:nvCxnSpPr>
      <xdr:spPr>
        <a:xfrm>
          <a:off x="2908300" y="139729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311" name="楕円 310"/>
        <xdr:cNvSpPr/>
      </xdr:nvSpPr>
      <xdr:spPr>
        <a:xfrm>
          <a:off x="1968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85452</xdr:rowOff>
    </xdr:to>
    <xdr:cxnSp macro="">
      <xdr:nvCxnSpPr>
        <xdr:cNvPr id="312" name="直線コネクタ 311"/>
        <xdr:cNvCxnSpPr/>
      </xdr:nvCxnSpPr>
      <xdr:spPr>
        <a:xfrm>
          <a:off x="2019300" y="139043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68943</xdr:rowOff>
    </xdr:from>
    <xdr:to>
      <xdr:col>6</xdr:col>
      <xdr:colOff>38100</xdr:colOff>
      <xdr:row>80</xdr:row>
      <xdr:rowOff>170543</xdr:rowOff>
    </xdr:to>
    <xdr:sp macro="" textlink="">
      <xdr:nvSpPr>
        <xdr:cNvPr id="313" name="楕円 312"/>
        <xdr:cNvSpPr/>
      </xdr:nvSpPr>
      <xdr:spPr>
        <a:xfrm>
          <a:off x="1079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119743</xdr:rowOff>
    </xdr:from>
    <xdr:to>
      <xdr:col>10</xdr:col>
      <xdr:colOff>114300</xdr:colOff>
      <xdr:row>81</xdr:row>
      <xdr:rowOff>16873</xdr:rowOff>
    </xdr:to>
    <xdr:cxnSp macro="">
      <xdr:nvCxnSpPr>
        <xdr:cNvPr id="314" name="直線コネクタ 313"/>
        <xdr:cNvCxnSpPr/>
      </xdr:nvCxnSpPr>
      <xdr:spPr>
        <a:xfrm>
          <a:off x="1130300" y="138357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49909</xdr:rowOff>
    </xdr:from>
    <xdr:ext cx="405111" cy="259045"/>
    <xdr:sp macro="" textlink="">
      <xdr:nvSpPr>
        <xdr:cNvPr id="319" name="n_1mainValue【公営住宅】&#10;有形固定資産減価償却率"/>
        <xdr:cNvSpPr txBox="1"/>
      </xdr:nvSpPr>
      <xdr:spPr>
        <a:xfrm>
          <a:off x="3582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152779</xdr:rowOff>
    </xdr:from>
    <xdr:ext cx="405111" cy="259045"/>
    <xdr:sp macro="" textlink="">
      <xdr:nvSpPr>
        <xdr:cNvPr id="320" name="n_2mainValue【公営住宅】&#10;有形固定資産減価償却率"/>
        <xdr:cNvSpPr txBox="1"/>
      </xdr:nvSpPr>
      <xdr:spPr>
        <a:xfrm>
          <a:off x="2705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21" name="n_3mainValue【公営住宅】&#10;有形固定資産減価償却率"/>
        <xdr:cNvSpPr txBox="1"/>
      </xdr:nvSpPr>
      <xdr:spPr>
        <a:xfrm>
          <a:off x="1816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15620</xdr:rowOff>
    </xdr:from>
    <xdr:ext cx="405111" cy="259045"/>
    <xdr:sp macro="" textlink="">
      <xdr:nvSpPr>
        <xdr:cNvPr id="322" name="n_4mainValue【公営住宅】&#10;有形固定資産減価償却率"/>
        <xdr:cNvSpPr txBox="1"/>
      </xdr:nvSpPr>
      <xdr:spPr>
        <a:xfrm>
          <a:off x="927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14275</xdr:rowOff>
    </xdr:from>
    <xdr:to>
      <xdr:col>55</xdr:col>
      <xdr:colOff>50800</xdr:colOff>
      <xdr:row>83</xdr:row>
      <xdr:rowOff>115875</xdr:rowOff>
    </xdr:to>
    <xdr:sp macro="" textlink="">
      <xdr:nvSpPr>
        <xdr:cNvPr id="360" name="楕円 359"/>
        <xdr:cNvSpPr/>
      </xdr:nvSpPr>
      <xdr:spPr>
        <a:xfrm>
          <a:off x="10426700" y="14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164152</xdr:rowOff>
    </xdr:from>
    <xdr:ext cx="469744" cy="259045"/>
    <xdr:sp macro="" textlink="">
      <xdr:nvSpPr>
        <xdr:cNvPr id="361" name="【公営住宅】&#10;一人当たり面積該当値テキスト"/>
        <xdr:cNvSpPr txBox="1"/>
      </xdr:nvSpPr>
      <xdr:spPr>
        <a:xfrm>
          <a:off x="10515600"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16103</xdr:rowOff>
    </xdr:from>
    <xdr:to>
      <xdr:col>50</xdr:col>
      <xdr:colOff>165100</xdr:colOff>
      <xdr:row>83</xdr:row>
      <xdr:rowOff>117703</xdr:rowOff>
    </xdr:to>
    <xdr:sp macro="" textlink="">
      <xdr:nvSpPr>
        <xdr:cNvPr id="362" name="楕円 361"/>
        <xdr:cNvSpPr/>
      </xdr:nvSpPr>
      <xdr:spPr>
        <a:xfrm>
          <a:off x="9588500" y="142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65075</xdr:rowOff>
    </xdr:from>
    <xdr:to>
      <xdr:col>55</xdr:col>
      <xdr:colOff>0</xdr:colOff>
      <xdr:row>83</xdr:row>
      <xdr:rowOff>66903</xdr:rowOff>
    </xdr:to>
    <xdr:cxnSp macro="">
      <xdr:nvCxnSpPr>
        <xdr:cNvPr id="363" name="直線コネクタ 362"/>
        <xdr:cNvCxnSpPr/>
      </xdr:nvCxnSpPr>
      <xdr:spPr>
        <a:xfrm flipV="1">
          <a:off x="9639300" y="1429542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18847</xdr:rowOff>
    </xdr:from>
    <xdr:to>
      <xdr:col>46</xdr:col>
      <xdr:colOff>38100</xdr:colOff>
      <xdr:row>83</xdr:row>
      <xdr:rowOff>120447</xdr:rowOff>
    </xdr:to>
    <xdr:sp macro="" textlink="">
      <xdr:nvSpPr>
        <xdr:cNvPr id="364" name="楕円 363"/>
        <xdr:cNvSpPr/>
      </xdr:nvSpPr>
      <xdr:spPr>
        <a:xfrm>
          <a:off x="8699500" y="142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66903</xdr:rowOff>
    </xdr:from>
    <xdr:to>
      <xdr:col>50</xdr:col>
      <xdr:colOff>114300</xdr:colOff>
      <xdr:row>83</xdr:row>
      <xdr:rowOff>69647</xdr:rowOff>
    </xdr:to>
    <xdr:cxnSp macro="">
      <xdr:nvCxnSpPr>
        <xdr:cNvPr id="365" name="直線コネクタ 364"/>
        <xdr:cNvCxnSpPr/>
      </xdr:nvCxnSpPr>
      <xdr:spPr>
        <a:xfrm flipV="1">
          <a:off x="8750300" y="1429725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19762</xdr:rowOff>
    </xdr:from>
    <xdr:to>
      <xdr:col>41</xdr:col>
      <xdr:colOff>101600</xdr:colOff>
      <xdr:row>83</xdr:row>
      <xdr:rowOff>121362</xdr:rowOff>
    </xdr:to>
    <xdr:sp macro="" textlink="">
      <xdr:nvSpPr>
        <xdr:cNvPr id="366" name="楕円 365"/>
        <xdr:cNvSpPr/>
      </xdr:nvSpPr>
      <xdr:spPr>
        <a:xfrm>
          <a:off x="7810500" y="142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69647</xdr:rowOff>
    </xdr:from>
    <xdr:to>
      <xdr:col>45</xdr:col>
      <xdr:colOff>177800</xdr:colOff>
      <xdr:row>83</xdr:row>
      <xdr:rowOff>70562</xdr:rowOff>
    </xdr:to>
    <xdr:cxnSp macro="">
      <xdr:nvCxnSpPr>
        <xdr:cNvPr id="367" name="直線コネクタ 366"/>
        <xdr:cNvCxnSpPr/>
      </xdr:nvCxnSpPr>
      <xdr:spPr>
        <a:xfrm flipV="1">
          <a:off x="7861300" y="142999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68" name="楕円 367"/>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70562</xdr:rowOff>
    </xdr:from>
    <xdr:to>
      <xdr:col>41</xdr:col>
      <xdr:colOff>50800</xdr:colOff>
      <xdr:row>83</xdr:row>
      <xdr:rowOff>72389</xdr:rowOff>
    </xdr:to>
    <xdr:cxnSp macro="">
      <xdr:nvCxnSpPr>
        <xdr:cNvPr id="369" name="直線コネクタ 368"/>
        <xdr:cNvCxnSpPr/>
      </xdr:nvCxnSpPr>
      <xdr:spPr>
        <a:xfrm flipV="1">
          <a:off x="6972300" y="14300912"/>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108830</xdr:rowOff>
    </xdr:from>
    <xdr:ext cx="469744" cy="259045"/>
    <xdr:sp macro="" textlink="">
      <xdr:nvSpPr>
        <xdr:cNvPr id="374" name="n_1mainValue【公営住宅】&#10;一人当たり面積"/>
        <xdr:cNvSpPr txBox="1"/>
      </xdr:nvSpPr>
      <xdr:spPr>
        <a:xfrm>
          <a:off x="9391727" y="143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111574</xdr:rowOff>
    </xdr:from>
    <xdr:ext cx="469744" cy="259045"/>
    <xdr:sp macro="" textlink="">
      <xdr:nvSpPr>
        <xdr:cNvPr id="375" name="n_2mainValue【公営住宅】&#10;一人当たり面積"/>
        <xdr:cNvSpPr txBox="1"/>
      </xdr:nvSpPr>
      <xdr:spPr>
        <a:xfrm>
          <a:off x="8515427" y="143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112489</xdr:rowOff>
    </xdr:from>
    <xdr:ext cx="469744" cy="259045"/>
    <xdr:sp macro="" textlink="">
      <xdr:nvSpPr>
        <xdr:cNvPr id="376" name="n_3mainValue【公営住宅】&#10;一人当たり面積"/>
        <xdr:cNvSpPr txBox="1"/>
      </xdr:nvSpPr>
      <xdr:spPr>
        <a:xfrm>
          <a:off x="7626427" y="1434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77" name="n_4mainValue【公営住宅】&#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34" name="楕円 433"/>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85742</xdr:rowOff>
    </xdr:from>
    <xdr:ext cx="405111" cy="259045"/>
    <xdr:sp macro="" textlink="">
      <xdr:nvSpPr>
        <xdr:cNvPr id="435" name="【認定こども園・幼稚園・保育所】&#10;有形固定資産減価償却率該当値テキスト"/>
        <xdr:cNvSpPr txBox="1"/>
      </xdr:nvSpPr>
      <xdr:spPr>
        <a:xfrm>
          <a:off x="163576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36" name="楕円 435"/>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37</xdr:row>
      <xdr:rowOff>158115</xdr:rowOff>
    </xdr:to>
    <xdr:cxnSp macro="">
      <xdr:nvCxnSpPr>
        <xdr:cNvPr id="437" name="直線コネクタ 436"/>
        <xdr:cNvCxnSpPr/>
      </xdr:nvCxnSpPr>
      <xdr:spPr>
        <a:xfrm>
          <a:off x="15481300" y="64693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38" name="楕円 437"/>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95250</xdr:rowOff>
    </xdr:from>
    <xdr:to>
      <xdr:col>81</xdr:col>
      <xdr:colOff>50800</xdr:colOff>
      <xdr:row>37</xdr:row>
      <xdr:rowOff>125730</xdr:rowOff>
    </xdr:to>
    <xdr:cxnSp macro="">
      <xdr:nvCxnSpPr>
        <xdr:cNvPr id="439" name="直線コネクタ 438"/>
        <xdr:cNvCxnSpPr/>
      </xdr:nvCxnSpPr>
      <xdr:spPr>
        <a:xfrm>
          <a:off x="14592300" y="643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440" name="楕円 439"/>
        <xdr:cNvSpPr/>
      </xdr:nvSpPr>
      <xdr:spPr>
        <a:xfrm>
          <a:off x="1365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95250</xdr:rowOff>
    </xdr:to>
    <xdr:cxnSp macro="">
      <xdr:nvCxnSpPr>
        <xdr:cNvPr id="441" name="直線コネクタ 440"/>
        <xdr:cNvCxnSpPr/>
      </xdr:nvCxnSpPr>
      <xdr:spPr>
        <a:xfrm>
          <a:off x="13703300" y="6416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46355</xdr:rowOff>
    </xdr:from>
    <xdr:to>
      <xdr:col>67</xdr:col>
      <xdr:colOff>101600</xdr:colOff>
      <xdr:row>37</xdr:row>
      <xdr:rowOff>147955</xdr:rowOff>
    </xdr:to>
    <xdr:sp macro="" textlink="">
      <xdr:nvSpPr>
        <xdr:cNvPr id="442" name="楕円 441"/>
        <xdr:cNvSpPr/>
      </xdr:nvSpPr>
      <xdr:spPr>
        <a:xfrm>
          <a:off x="12763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97155</xdr:rowOff>
    </xdr:to>
    <xdr:cxnSp macro="">
      <xdr:nvCxnSpPr>
        <xdr:cNvPr id="443" name="直線コネクタ 442"/>
        <xdr:cNvCxnSpPr/>
      </xdr:nvCxnSpPr>
      <xdr:spPr>
        <a:xfrm flipV="1">
          <a:off x="12814300" y="64160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6" name="n_3aveValue【認定こども園・幼稚園・保育所】&#10;有形固定資産減価償却率"/>
        <xdr:cNvSpPr txBox="1"/>
      </xdr:nvSpPr>
      <xdr:spPr>
        <a:xfrm>
          <a:off x="13500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448" name="n_1mainValue【認定こども園・幼稚園・保育所】&#10;有形固定資産減価償却率"/>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49" name="n_2mainValue【認定こども園・幼稚園・保育所】&#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450" name="n_3mainValue【認定こども園・幼稚園・保育所】&#10;有形固定資産減価償却率"/>
        <xdr:cNvSpPr txBox="1"/>
      </xdr:nvSpPr>
      <xdr:spPr>
        <a:xfrm>
          <a:off x="13500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51" name="n_4main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0"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124460</xdr:rowOff>
    </xdr:from>
    <xdr:to>
      <xdr:col>116</xdr:col>
      <xdr:colOff>114300</xdr:colOff>
      <xdr:row>35</xdr:row>
      <xdr:rowOff>54610</xdr:rowOff>
    </xdr:to>
    <xdr:sp macro="" textlink="">
      <xdr:nvSpPr>
        <xdr:cNvPr id="491" name="楕円 490"/>
        <xdr:cNvSpPr/>
      </xdr:nvSpPr>
      <xdr:spPr>
        <a:xfrm>
          <a:off x="22110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147337</xdr:rowOff>
    </xdr:from>
    <xdr:ext cx="469744" cy="259045"/>
    <xdr:sp macro="" textlink="">
      <xdr:nvSpPr>
        <xdr:cNvPr id="492" name="【認定こども園・幼稚園・保育所】&#10;一人当たり面積該当値テキスト"/>
        <xdr:cNvSpPr txBox="1"/>
      </xdr:nvSpPr>
      <xdr:spPr>
        <a:xfrm>
          <a:off x="2219960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109220</xdr:rowOff>
    </xdr:from>
    <xdr:to>
      <xdr:col>112</xdr:col>
      <xdr:colOff>38100</xdr:colOff>
      <xdr:row>35</xdr:row>
      <xdr:rowOff>39370</xdr:rowOff>
    </xdr:to>
    <xdr:sp macro="" textlink="">
      <xdr:nvSpPr>
        <xdr:cNvPr id="493" name="楕円 492"/>
        <xdr:cNvSpPr/>
      </xdr:nvSpPr>
      <xdr:spPr>
        <a:xfrm>
          <a:off x="21272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160020</xdr:rowOff>
    </xdr:from>
    <xdr:to>
      <xdr:col>116</xdr:col>
      <xdr:colOff>63500</xdr:colOff>
      <xdr:row>35</xdr:row>
      <xdr:rowOff>3810</xdr:rowOff>
    </xdr:to>
    <xdr:cxnSp macro="">
      <xdr:nvCxnSpPr>
        <xdr:cNvPr id="494" name="直線コネクタ 493"/>
        <xdr:cNvCxnSpPr/>
      </xdr:nvCxnSpPr>
      <xdr:spPr>
        <a:xfrm>
          <a:off x="21323300" y="5989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55880</xdr:rowOff>
    </xdr:from>
    <xdr:to>
      <xdr:col>107</xdr:col>
      <xdr:colOff>101600</xdr:colOff>
      <xdr:row>34</xdr:row>
      <xdr:rowOff>157480</xdr:rowOff>
    </xdr:to>
    <xdr:sp macro="" textlink="">
      <xdr:nvSpPr>
        <xdr:cNvPr id="495" name="楕円 494"/>
        <xdr:cNvSpPr/>
      </xdr:nvSpPr>
      <xdr:spPr>
        <a:xfrm>
          <a:off x="20383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106680</xdr:rowOff>
    </xdr:from>
    <xdr:to>
      <xdr:col>111</xdr:col>
      <xdr:colOff>177800</xdr:colOff>
      <xdr:row>34</xdr:row>
      <xdr:rowOff>160020</xdr:rowOff>
    </xdr:to>
    <xdr:cxnSp macro="">
      <xdr:nvCxnSpPr>
        <xdr:cNvPr id="496" name="直線コネクタ 495"/>
        <xdr:cNvCxnSpPr/>
      </xdr:nvCxnSpPr>
      <xdr:spPr>
        <a:xfrm>
          <a:off x="20434300" y="5935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40640</xdr:rowOff>
    </xdr:from>
    <xdr:to>
      <xdr:col>102</xdr:col>
      <xdr:colOff>165100</xdr:colOff>
      <xdr:row>34</xdr:row>
      <xdr:rowOff>142240</xdr:rowOff>
    </xdr:to>
    <xdr:sp macro="" textlink="">
      <xdr:nvSpPr>
        <xdr:cNvPr id="497" name="楕円 496"/>
        <xdr:cNvSpPr/>
      </xdr:nvSpPr>
      <xdr:spPr>
        <a:xfrm>
          <a:off x="19494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91440</xdr:rowOff>
    </xdr:from>
    <xdr:to>
      <xdr:col>107</xdr:col>
      <xdr:colOff>50800</xdr:colOff>
      <xdr:row>34</xdr:row>
      <xdr:rowOff>106680</xdr:rowOff>
    </xdr:to>
    <xdr:cxnSp macro="">
      <xdr:nvCxnSpPr>
        <xdr:cNvPr id="498" name="直線コネクタ 497"/>
        <xdr:cNvCxnSpPr/>
      </xdr:nvCxnSpPr>
      <xdr:spPr>
        <a:xfrm>
          <a:off x="19545300" y="592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63500</xdr:rowOff>
    </xdr:from>
    <xdr:to>
      <xdr:col>98</xdr:col>
      <xdr:colOff>38100</xdr:colOff>
      <xdr:row>34</xdr:row>
      <xdr:rowOff>165100</xdr:rowOff>
    </xdr:to>
    <xdr:sp macro="" textlink="">
      <xdr:nvSpPr>
        <xdr:cNvPr id="499" name="楕円 498"/>
        <xdr:cNvSpPr/>
      </xdr:nvSpPr>
      <xdr:spPr>
        <a:xfrm>
          <a:off x="18605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91440</xdr:rowOff>
    </xdr:from>
    <xdr:to>
      <xdr:col>102</xdr:col>
      <xdr:colOff>114300</xdr:colOff>
      <xdr:row>34</xdr:row>
      <xdr:rowOff>114300</xdr:rowOff>
    </xdr:to>
    <xdr:cxnSp macro="">
      <xdr:nvCxnSpPr>
        <xdr:cNvPr id="500" name="直線コネクタ 499"/>
        <xdr:cNvCxnSpPr/>
      </xdr:nvCxnSpPr>
      <xdr:spPr>
        <a:xfrm flipV="1">
          <a:off x="18656300" y="592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1" name="n_1ave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502" name="n_2ave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3"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4"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55897</xdr:rowOff>
    </xdr:from>
    <xdr:ext cx="469744" cy="259045"/>
    <xdr:sp macro="" textlink="">
      <xdr:nvSpPr>
        <xdr:cNvPr id="505" name="n_1mainValue【認定こども園・幼稚園・保育所】&#10;一人当たり面積"/>
        <xdr:cNvSpPr txBox="1"/>
      </xdr:nvSpPr>
      <xdr:spPr>
        <a:xfrm>
          <a:off x="210757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2557</xdr:rowOff>
    </xdr:from>
    <xdr:ext cx="469744" cy="259045"/>
    <xdr:sp macro="" textlink="">
      <xdr:nvSpPr>
        <xdr:cNvPr id="506" name="n_2mainValue【認定こども園・幼稚園・保育所】&#10;一人当たり面積"/>
        <xdr:cNvSpPr txBox="1"/>
      </xdr:nvSpPr>
      <xdr:spPr>
        <a:xfrm>
          <a:off x="20199427"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158767</xdr:rowOff>
    </xdr:from>
    <xdr:ext cx="469744" cy="259045"/>
    <xdr:sp macro="" textlink="">
      <xdr:nvSpPr>
        <xdr:cNvPr id="507" name="n_3mainValue【認定こども園・幼稚園・保育所】&#10;一人当たり面積"/>
        <xdr:cNvSpPr txBox="1"/>
      </xdr:nvSpPr>
      <xdr:spPr>
        <a:xfrm>
          <a:off x="193104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10177</xdr:rowOff>
    </xdr:from>
    <xdr:ext cx="469744" cy="259045"/>
    <xdr:sp macro="" textlink="">
      <xdr:nvSpPr>
        <xdr:cNvPr id="508" name="n_4mainValue【認定こども園・幼稚園・保育所】&#10;一人当たり面積"/>
        <xdr:cNvSpPr txBox="1"/>
      </xdr:nvSpPr>
      <xdr:spPr>
        <a:xfrm>
          <a:off x="18421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547" name="楕円 546"/>
        <xdr:cNvSpPr/>
      </xdr:nvSpPr>
      <xdr:spPr>
        <a:xfrm>
          <a:off x="16268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70375</xdr:rowOff>
    </xdr:from>
    <xdr:ext cx="405111" cy="259045"/>
    <xdr:sp macro="" textlink="">
      <xdr:nvSpPr>
        <xdr:cNvPr id="548" name="【学校施設】&#10;有形固定資産減価償却率該当値テキスト"/>
        <xdr:cNvSpPr txBox="1"/>
      </xdr:nvSpPr>
      <xdr:spPr>
        <a:xfrm>
          <a:off x="16357600" y="1001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549" name="楕円 548"/>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98298</xdr:rowOff>
    </xdr:to>
    <xdr:cxnSp macro="">
      <xdr:nvCxnSpPr>
        <xdr:cNvPr id="550" name="直線コネクタ 549"/>
        <xdr:cNvCxnSpPr/>
      </xdr:nvCxnSpPr>
      <xdr:spPr>
        <a:xfrm>
          <a:off x="15481300" y="102001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51" name="楕円 550"/>
        <xdr:cNvSpPr/>
      </xdr:nvSpPr>
      <xdr:spPr>
        <a:xfrm>
          <a:off x="14541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98298</xdr:rowOff>
    </xdr:to>
    <xdr:cxnSp macro="">
      <xdr:nvCxnSpPr>
        <xdr:cNvPr id="552" name="直線コネクタ 551"/>
        <xdr:cNvCxnSpPr/>
      </xdr:nvCxnSpPr>
      <xdr:spPr>
        <a:xfrm flipV="1">
          <a:off x="14592300" y="1020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70358</xdr:rowOff>
    </xdr:from>
    <xdr:to>
      <xdr:col>72</xdr:col>
      <xdr:colOff>38100</xdr:colOff>
      <xdr:row>60</xdr:row>
      <xdr:rowOff>508</xdr:rowOff>
    </xdr:to>
    <xdr:sp macro="" textlink="">
      <xdr:nvSpPr>
        <xdr:cNvPr id="553" name="楕円 552"/>
        <xdr:cNvSpPr/>
      </xdr:nvSpPr>
      <xdr:spPr>
        <a:xfrm>
          <a:off x="13652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98298</xdr:rowOff>
    </xdr:from>
    <xdr:to>
      <xdr:col>76</xdr:col>
      <xdr:colOff>114300</xdr:colOff>
      <xdr:row>59</xdr:row>
      <xdr:rowOff>121158</xdr:rowOff>
    </xdr:to>
    <xdr:cxnSp macro="">
      <xdr:nvCxnSpPr>
        <xdr:cNvPr id="554" name="直線コネクタ 553"/>
        <xdr:cNvCxnSpPr/>
      </xdr:nvCxnSpPr>
      <xdr:spPr>
        <a:xfrm flipV="1">
          <a:off x="13703300" y="102138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77216</xdr:rowOff>
    </xdr:from>
    <xdr:to>
      <xdr:col>67</xdr:col>
      <xdr:colOff>101600</xdr:colOff>
      <xdr:row>60</xdr:row>
      <xdr:rowOff>7366</xdr:rowOff>
    </xdr:to>
    <xdr:sp macro="" textlink="">
      <xdr:nvSpPr>
        <xdr:cNvPr id="555" name="楕円 554"/>
        <xdr:cNvSpPr/>
      </xdr:nvSpPr>
      <xdr:spPr>
        <a:xfrm>
          <a:off x="12763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121158</xdr:rowOff>
    </xdr:from>
    <xdr:to>
      <xdr:col>71</xdr:col>
      <xdr:colOff>177800</xdr:colOff>
      <xdr:row>59</xdr:row>
      <xdr:rowOff>128016</xdr:rowOff>
    </xdr:to>
    <xdr:cxnSp macro="">
      <xdr:nvCxnSpPr>
        <xdr:cNvPr id="556" name="直線コネクタ 555"/>
        <xdr:cNvCxnSpPr/>
      </xdr:nvCxnSpPr>
      <xdr:spPr>
        <a:xfrm flipV="1">
          <a:off x="12814300" y="102367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151909</xdr:rowOff>
    </xdr:from>
    <xdr:ext cx="405111" cy="259045"/>
    <xdr:sp macro="" textlink="">
      <xdr:nvSpPr>
        <xdr:cNvPr id="561" name="n_1mainValue【学校施設】&#10;有形固定資産減価償却率"/>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140225</xdr:rowOff>
    </xdr:from>
    <xdr:ext cx="405111" cy="259045"/>
    <xdr:sp macro="" textlink="">
      <xdr:nvSpPr>
        <xdr:cNvPr id="562" name="n_2mainValue【学校施設】&#10;有形固定資産減価償却率"/>
        <xdr:cNvSpPr txBox="1"/>
      </xdr:nvSpPr>
      <xdr:spPr>
        <a:xfrm>
          <a:off x="14389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163085</xdr:rowOff>
    </xdr:from>
    <xdr:ext cx="405111" cy="259045"/>
    <xdr:sp macro="" textlink="">
      <xdr:nvSpPr>
        <xdr:cNvPr id="563" name="n_3mainValue【学校施設】&#10;有形固定資産減価償却率"/>
        <xdr:cNvSpPr txBox="1"/>
      </xdr:nvSpPr>
      <xdr:spPr>
        <a:xfrm>
          <a:off x="13500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169943</xdr:rowOff>
    </xdr:from>
    <xdr:ext cx="405111" cy="259045"/>
    <xdr:sp macro="" textlink="">
      <xdr:nvSpPr>
        <xdr:cNvPr id="564" name="n_4mainValue【学校施設】&#10;有形固定資産減価償却率"/>
        <xdr:cNvSpPr txBox="1"/>
      </xdr:nvSpPr>
      <xdr:spPr>
        <a:xfrm>
          <a:off x="126117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139224</xdr:rowOff>
    </xdr:from>
    <xdr:to>
      <xdr:col>116</xdr:col>
      <xdr:colOff>114300</xdr:colOff>
      <xdr:row>61</xdr:row>
      <xdr:rowOff>69374</xdr:rowOff>
    </xdr:to>
    <xdr:sp macro="" textlink="">
      <xdr:nvSpPr>
        <xdr:cNvPr id="609" name="楕円 608"/>
        <xdr:cNvSpPr/>
      </xdr:nvSpPr>
      <xdr:spPr>
        <a:xfrm>
          <a:off x="22110700" y="10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117651</xdr:rowOff>
    </xdr:from>
    <xdr:ext cx="469744" cy="259045"/>
    <xdr:sp macro="" textlink="">
      <xdr:nvSpPr>
        <xdr:cNvPr id="610" name="【学校施設】&#10;一人当たり面積該当値テキスト"/>
        <xdr:cNvSpPr txBox="1"/>
      </xdr:nvSpPr>
      <xdr:spPr>
        <a:xfrm>
          <a:off x="22199600"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140653</xdr:rowOff>
    </xdr:from>
    <xdr:to>
      <xdr:col>112</xdr:col>
      <xdr:colOff>38100</xdr:colOff>
      <xdr:row>61</xdr:row>
      <xdr:rowOff>70803</xdr:rowOff>
    </xdr:to>
    <xdr:sp macro="" textlink="">
      <xdr:nvSpPr>
        <xdr:cNvPr id="611" name="楕円 610"/>
        <xdr:cNvSpPr/>
      </xdr:nvSpPr>
      <xdr:spPr>
        <a:xfrm>
          <a:off x="212725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18574</xdr:rowOff>
    </xdr:from>
    <xdr:to>
      <xdr:col>116</xdr:col>
      <xdr:colOff>63500</xdr:colOff>
      <xdr:row>61</xdr:row>
      <xdr:rowOff>20003</xdr:rowOff>
    </xdr:to>
    <xdr:cxnSp macro="">
      <xdr:nvCxnSpPr>
        <xdr:cNvPr id="612" name="直線コネクタ 611"/>
        <xdr:cNvCxnSpPr/>
      </xdr:nvCxnSpPr>
      <xdr:spPr>
        <a:xfrm flipV="1">
          <a:off x="21323300" y="10477024"/>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136366</xdr:rowOff>
    </xdr:from>
    <xdr:to>
      <xdr:col>107</xdr:col>
      <xdr:colOff>101600</xdr:colOff>
      <xdr:row>61</xdr:row>
      <xdr:rowOff>66516</xdr:rowOff>
    </xdr:to>
    <xdr:sp macro="" textlink="">
      <xdr:nvSpPr>
        <xdr:cNvPr id="613" name="楕円 612"/>
        <xdr:cNvSpPr/>
      </xdr:nvSpPr>
      <xdr:spPr>
        <a:xfrm>
          <a:off x="20383500" y="104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15716</xdr:rowOff>
    </xdr:from>
    <xdr:to>
      <xdr:col>111</xdr:col>
      <xdr:colOff>177800</xdr:colOff>
      <xdr:row>61</xdr:row>
      <xdr:rowOff>20003</xdr:rowOff>
    </xdr:to>
    <xdr:cxnSp macro="">
      <xdr:nvCxnSpPr>
        <xdr:cNvPr id="614" name="直線コネクタ 613"/>
        <xdr:cNvCxnSpPr/>
      </xdr:nvCxnSpPr>
      <xdr:spPr>
        <a:xfrm>
          <a:off x="20434300" y="1047416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124937</xdr:rowOff>
    </xdr:from>
    <xdr:to>
      <xdr:col>102</xdr:col>
      <xdr:colOff>165100</xdr:colOff>
      <xdr:row>61</xdr:row>
      <xdr:rowOff>55087</xdr:rowOff>
    </xdr:to>
    <xdr:sp macro="" textlink="">
      <xdr:nvSpPr>
        <xdr:cNvPr id="615" name="楕円 614"/>
        <xdr:cNvSpPr/>
      </xdr:nvSpPr>
      <xdr:spPr>
        <a:xfrm>
          <a:off x="19494500" y="104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4287</xdr:rowOff>
    </xdr:from>
    <xdr:to>
      <xdr:col>107</xdr:col>
      <xdr:colOff>50800</xdr:colOff>
      <xdr:row>61</xdr:row>
      <xdr:rowOff>15716</xdr:rowOff>
    </xdr:to>
    <xdr:cxnSp macro="">
      <xdr:nvCxnSpPr>
        <xdr:cNvPr id="616" name="直線コネクタ 615"/>
        <xdr:cNvCxnSpPr/>
      </xdr:nvCxnSpPr>
      <xdr:spPr>
        <a:xfrm>
          <a:off x="19545300" y="1046273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147796</xdr:rowOff>
    </xdr:from>
    <xdr:to>
      <xdr:col>98</xdr:col>
      <xdr:colOff>38100</xdr:colOff>
      <xdr:row>61</xdr:row>
      <xdr:rowOff>77946</xdr:rowOff>
    </xdr:to>
    <xdr:sp macro="" textlink="">
      <xdr:nvSpPr>
        <xdr:cNvPr id="617" name="楕円 616"/>
        <xdr:cNvSpPr/>
      </xdr:nvSpPr>
      <xdr:spPr>
        <a:xfrm>
          <a:off x="18605500" y="104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4287</xdr:rowOff>
    </xdr:from>
    <xdr:to>
      <xdr:col>102</xdr:col>
      <xdr:colOff>114300</xdr:colOff>
      <xdr:row>61</xdr:row>
      <xdr:rowOff>27146</xdr:rowOff>
    </xdr:to>
    <xdr:cxnSp macro="">
      <xdr:nvCxnSpPr>
        <xdr:cNvPr id="618" name="直線コネクタ 617"/>
        <xdr:cNvCxnSpPr/>
      </xdr:nvCxnSpPr>
      <xdr:spPr>
        <a:xfrm flipV="1">
          <a:off x="18656300" y="104627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61930</xdr:rowOff>
    </xdr:from>
    <xdr:ext cx="469744" cy="259045"/>
    <xdr:sp macro="" textlink="">
      <xdr:nvSpPr>
        <xdr:cNvPr id="623" name="n_1mainValue【学校施設】&#10;一人当たり面積"/>
        <xdr:cNvSpPr txBox="1"/>
      </xdr:nvSpPr>
      <xdr:spPr>
        <a:xfrm>
          <a:off x="21075727" y="105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57643</xdr:rowOff>
    </xdr:from>
    <xdr:ext cx="469744" cy="259045"/>
    <xdr:sp macro="" textlink="">
      <xdr:nvSpPr>
        <xdr:cNvPr id="624" name="n_2mainValue【学校施設】&#10;一人当たり面積"/>
        <xdr:cNvSpPr txBox="1"/>
      </xdr:nvSpPr>
      <xdr:spPr>
        <a:xfrm>
          <a:off x="20199427" y="1051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46214</xdr:rowOff>
    </xdr:from>
    <xdr:ext cx="469744" cy="259045"/>
    <xdr:sp macro="" textlink="">
      <xdr:nvSpPr>
        <xdr:cNvPr id="625" name="n_3mainValue【学校施設】&#10;一人当たり面積"/>
        <xdr:cNvSpPr txBox="1"/>
      </xdr:nvSpPr>
      <xdr:spPr>
        <a:xfrm>
          <a:off x="19310427" y="1050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69073</xdr:rowOff>
    </xdr:from>
    <xdr:ext cx="469744" cy="259045"/>
    <xdr:sp macro="" textlink="">
      <xdr:nvSpPr>
        <xdr:cNvPr id="626" name="n_4mainValue【学校施設】&#10;一人当たり面積"/>
        <xdr:cNvSpPr txBox="1"/>
      </xdr:nvSpPr>
      <xdr:spPr>
        <a:xfrm>
          <a:off x="18421427" y="105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668" name="楕円 667"/>
        <xdr:cNvSpPr/>
      </xdr:nvSpPr>
      <xdr:spPr>
        <a:xfrm>
          <a:off x="16268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44104</xdr:rowOff>
    </xdr:from>
    <xdr:ext cx="405111" cy="259045"/>
    <xdr:sp macro="" textlink="">
      <xdr:nvSpPr>
        <xdr:cNvPr id="669" name="【児童館】&#10;有形固定資産減価償却率該当値テキスト"/>
        <xdr:cNvSpPr txBox="1"/>
      </xdr:nvSpPr>
      <xdr:spPr>
        <a:xfrm>
          <a:off x="16357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29755</xdr:rowOff>
    </xdr:from>
    <xdr:to>
      <xdr:col>81</xdr:col>
      <xdr:colOff>101600</xdr:colOff>
      <xdr:row>83</xdr:row>
      <xdr:rowOff>131355</xdr:rowOff>
    </xdr:to>
    <xdr:sp macro="" textlink="">
      <xdr:nvSpPr>
        <xdr:cNvPr id="670" name="楕円 669"/>
        <xdr:cNvSpPr/>
      </xdr:nvSpPr>
      <xdr:spPr>
        <a:xfrm>
          <a:off x="15430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80555</xdr:rowOff>
    </xdr:from>
    <xdr:to>
      <xdr:col>85</xdr:col>
      <xdr:colOff>127000</xdr:colOff>
      <xdr:row>83</xdr:row>
      <xdr:rowOff>116477</xdr:rowOff>
    </xdr:to>
    <xdr:cxnSp macro="">
      <xdr:nvCxnSpPr>
        <xdr:cNvPr id="671" name="直線コネクタ 670"/>
        <xdr:cNvCxnSpPr/>
      </xdr:nvCxnSpPr>
      <xdr:spPr>
        <a:xfrm>
          <a:off x="15481300" y="143109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xdr:rowOff>
    </xdr:from>
    <xdr:to>
      <xdr:col>76</xdr:col>
      <xdr:colOff>165100</xdr:colOff>
      <xdr:row>83</xdr:row>
      <xdr:rowOff>108494</xdr:rowOff>
    </xdr:to>
    <xdr:sp macro="" textlink="">
      <xdr:nvSpPr>
        <xdr:cNvPr id="672" name="楕円 671"/>
        <xdr:cNvSpPr/>
      </xdr:nvSpPr>
      <xdr:spPr>
        <a:xfrm>
          <a:off x="14541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80555</xdr:rowOff>
    </xdr:to>
    <xdr:cxnSp macro="">
      <xdr:nvCxnSpPr>
        <xdr:cNvPr id="673" name="直線コネクタ 672"/>
        <xdr:cNvCxnSpPr/>
      </xdr:nvCxnSpPr>
      <xdr:spPr>
        <a:xfrm>
          <a:off x="14592300" y="142880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74" name="楕円 673"/>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57694</xdr:rowOff>
    </xdr:to>
    <xdr:cxnSp macro="">
      <xdr:nvCxnSpPr>
        <xdr:cNvPr id="675" name="直線コネクタ 674"/>
        <xdr:cNvCxnSpPr/>
      </xdr:nvCxnSpPr>
      <xdr:spPr>
        <a:xfrm>
          <a:off x="13703300" y="142602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116295</xdr:rowOff>
    </xdr:from>
    <xdr:to>
      <xdr:col>67</xdr:col>
      <xdr:colOff>101600</xdr:colOff>
      <xdr:row>83</xdr:row>
      <xdr:rowOff>46445</xdr:rowOff>
    </xdr:to>
    <xdr:sp macro="" textlink="">
      <xdr:nvSpPr>
        <xdr:cNvPr id="676" name="楕円 675"/>
        <xdr:cNvSpPr/>
      </xdr:nvSpPr>
      <xdr:spPr>
        <a:xfrm>
          <a:off x="12763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167095</xdr:rowOff>
    </xdr:from>
    <xdr:to>
      <xdr:col>71</xdr:col>
      <xdr:colOff>177800</xdr:colOff>
      <xdr:row>83</xdr:row>
      <xdr:rowOff>29936</xdr:rowOff>
    </xdr:to>
    <xdr:cxnSp macro="">
      <xdr:nvCxnSpPr>
        <xdr:cNvPr id="677" name="直線コネクタ 676"/>
        <xdr:cNvCxnSpPr/>
      </xdr:nvCxnSpPr>
      <xdr:spPr>
        <a:xfrm>
          <a:off x="12814300" y="14225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81" name="n_4aveValue【児童館】&#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122482</xdr:rowOff>
    </xdr:from>
    <xdr:ext cx="405111" cy="259045"/>
    <xdr:sp macro="" textlink="">
      <xdr:nvSpPr>
        <xdr:cNvPr id="682" name="n_1mainValue【児童館】&#10;有形固定資産減価償却率"/>
        <xdr:cNvSpPr txBox="1"/>
      </xdr:nvSpPr>
      <xdr:spPr>
        <a:xfrm>
          <a:off x="152660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99621</xdr:rowOff>
    </xdr:from>
    <xdr:ext cx="405111" cy="259045"/>
    <xdr:sp macro="" textlink="">
      <xdr:nvSpPr>
        <xdr:cNvPr id="683" name="n_2mainValue【児童館】&#10;有形固定資産減価償却率"/>
        <xdr:cNvSpPr txBox="1"/>
      </xdr:nvSpPr>
      <xdr:spPr>
        <a:xfrm>
          <a:off x="14389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84" name="n_3main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62972</xdr:rowOff>
    </xdr:from>
    <xdr:ext cx="405111" cy="259045"/>
    <xdr:sp macro="" textlink="">
      <xdr:nvSpPr>
        <xdr:cNvPr id="685" name="n_4mainValue【児童館】&#10;有形固定資産減価償却率"/>
        <xdr:cNvSpPr txBox="1"/>
      </xdr:nvSpPr>
      <xdr:spPr>
        <a:xfrm>
          <a:off x="12611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3" name="楕円 722"/>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24" name="【児童館】&#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5" name="楕円 724"/>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26" name="直線コネクタ 725"/>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7" name="楕円 726"/>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28" name="直線コネクタ 727"/>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9" name="楕円 728"/>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84</xdr:row>
      <xdr:rowOff>38100</xdr:rowOff>
    </xdr:to>
    <xdr:cxnSp macro="">
      <xdr:nvCxnSpPr>
        <xdr:cNvPr id="730" name="直線コネクタ 729"/>
        <xdr:cNvCxnSpPr/>
      </xdr:nvCxnSpPr>
      <xdr:spPr>
        <a:xfrm>
          <a:off x="19545300" y="14348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31" name="楕円 730"/>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732" name="直線コネクタ 731"/>
        <xdr:cNvCxnSpPr/>
      </xdr:nvCxnSpPr>
      <xdr:spPr>
        <a:xfrm>
          <a:off x="18656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7" name="n_1main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8" name="n_2main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9" name="n_3main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40" name="n_4main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81" name="楕円 780"/>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41927</xdr:rowOff>
    </xdr:from>
    <xdr:ext cx="405111" cy="259045"/>
    <xdr:sp macro="" textlink="">
      <xdr:nvSpPr>
        <xdr:cNvPr id="782" name="【公民館】&#10;有形固定資産減価償却率該当値テキスト"/>
        <xdr:cNvSpPr txBox="1"/>
      </xdr:nvSpPr>
      <xdr:spPr>
        <a:xfrm>
          <a:off x="16357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31114</xdr:rowOff>
    </xdr:from>
    <xdr:to>
      <xdr:col>81</xdr:col>
      <xdr:colOff>101600</xdr:colOff>
      <xdr:row>104</xdr:row>
      <xdr:rowOff>132714</xdr:rowOff>
    </xdr:to>
    <xdr:sp macro="" textlink="">
      <xdr:nvSpPr>
        <xdr:cNvPr id="783" name="楕円 782"/>
        <xdr:cNvSpPr/>
      </xdr:nvSpPr>
      <xdr:spPr>
        <a:xfrm>
          <a:off x="15430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81914</xdr:rowOff>
    </xdr:from>
    <xdr:to>
      <xdr:col>85</xdr:col>
      <xdr:colOff>127000</xdr:colOff>
      <xdr:row>104</xdr:row>
      <xdr:rowOff>114300</xdr:rowOff>
    </xdr:to>
    <xdr:cxnSp macro="">
      <xdr:nvCxnSpPr>
        <xdr:cNvPr id="784" name="直線コネクタ 783"/>
        <xdr:cNvCxnSpPr/>
      </xdr:nvCxnSpPr>
      <xdr:spPr>
        <a:xfrm>
          <a:off x="15481300" y="179127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785" name="楕円 784"/>
        <xdr:cNvSpPr/>
      </xdr:nvSpPr>
      <xdr:spPr>
        <a:xfrm>
          <a:off x="14541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81914</xdr:rowOff>
    </xdr:to>
    <xdr:cxnSp macro="">
      <xdr:nvCxnSpPr>
        <xdr:cNvPr id="786" name="直線コネクタ 785"/>
        <xdr:cNvCxnSpPr/>
      </xdr:nvCxnSpPr>
      <xdr:spPr>
        <a:xfrm>
          <a:off x="14592300" y="1787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133986</xdr:rowOff>
    </xdr:from>
    <xdr:to>
      <xdr:col>72</xdr:col>
      <xdr:colOff>38100</xdr:colOff>
      <xdr:row>104</xdr:row>
      <xdr:rowOff>64136</xdr:rowOff>
    </xdr:to>
    <xdr:sp macro="" textlink="">
      <xdr:nvSpPr>
        <xdr:cNvPr id="787" name="楕円 786"/>
        <xdr:cNvSpPr/>
      </xdr:nvSpPr>
      <xdr:spPr>
        <a:xfrm>
          <a:off x="13652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13336</xdr:rowOff>
    </xdr:from>
    <xdr:to>
      <xdr:col>76</xdr:col>
      <xdr:colOff>114300</xdr:colOff>
      <xdr:row>104</xdr:row>
      <xdr:rowOff>47625</xdr:rowOff>
    </xdr:to>
    <xdr:cxnSp macro="">
      <xdr:nvCxnSpPr>
        <xdr:cNvPr id="788" name="直線コネクタ 787"/>
        <xdr:cNvCxnSpPr/>
      </xdr:nvCxnSpPr>
      <xdr:spPr>
        <a:xfrm>
          <a:off x="13703300" y="178441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789" name="楕円 788"/>
        <xdr:cNvSpPr/>
      </xdr:nvSpPr>
      <xdr:spPr>
        <a:xfrm>
          <a:off x="1276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13336</xdr:rowOff>
    </xdr:to>
    <xdr:cxnSp macro="">
      <xdr:nvCxnSpPr>
        <xdr:cNvPr id="790" name="直線コネクタ 789"/>
        <xdr:cNvCxnSpPr/>
      </xdr:nvCxnSpPr>
      <xdr:spPr>
        <a:xfrm>
          <a:off x="12814300" y="17811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4" name="n_4aveValue【公民館】&#10;有形固定資産減価償却率"/>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123841</xdr:rowOff>
    </xdr:from>
    <xdr:ext cx="405111" cy="259045"/>
    <xdr:sp macro="" textlink="">
      <xdr:nvSpPr>
        <xdr:cNvPr id="795" name="n_1mainValue【公民館】&#10;有形固定資産減価償却率"/>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89552</xdr:rowOff>
    </xdr:from>
    <xdr:ext cx="405111" cy="259045"/>
    <xdr:sp macro="" textlink="">
      <xdr:nvSpPr>
        <xdr:cNvPr id="796" name="n_2mainValue【公民館】&#10;有形固定資産減価償却率"/>
        <xdr:cNvSpPr txBox="1"/>
      </xdr:nvSpPr>
      <xdr:spPr>
        <a:xfrm>
          <a:off x="14389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55263</xdr:rowOff>
    </xdr:from>
    <xdr:ext cx="405111" cy="259045"/>
    <xdr:sp macro="" textlink="">
      <xdr:nvSpPr>
        <xdr:cNvPr id="797" name="n_3mainValue【公民館】&#10;有形固定資産減価償却率"/>
        <xdr:cNvSpPr txBox="1"/>
      </xdr:nvSpPr>
      <xdr:spPr>
        <a:xfrm>
          <a:off x="13500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48277</xdr:rowOff>
    </xdr:from>
    <xdr:ext cx="405111" cy="259045"/>
    <xdr:sp macro="" textlink="">
      <xdr:nvSpPr>
        <xdr:cNvPr id="798" name="n_4mainValue【公民館】&#10;有形固定資産減価償却率"/>
        <xdr:cNvSpPr txBox="1"/>
      </xdr:nvSpPr>
      <xdr:spPr>
        <a:xfrm>
          <a:off x="12611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838" name="楕円 837"/>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839" name="【公民館】&#10;一人当たり面積該当値テキスト"/>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840" name="楕円 839"/>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160020</xdr:rowOff>
    </xdr:to>
    <xdr:cxnSp macro="">
      <xdr:nvCxnSpPr>
        <xdr:cNvPr id="841" name="直線コネクタ 840"/>
        <xdr:cNvCxnSpPr/>
      </xdr:nvCxnSpPr>
      <xdr:spPr>
        <a:xfrm flipV="1">
          <a:off x="21323300" y="1798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842" name="楕円 841"/>
        <xdr:cNvSpPr/>
      </xdr:nvSpPr>
      <xdr:spPr>
        <a:xfrm>
          <a:off x="2038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104</xdr:row>
      <xdr:rowOff>160020</xdr:rowOff>
    </xdr:to>
    <xdr:cxnSp macro="">
      <xdr:nvCxnSpPr>
        <xdr:cNvPr id="843" name="直線コネクタ 842"/>
        <xdr:cNvCxnSpPr/>
      </xdr:nvCxnSpPr>
      <xdr:spPr>
        <a:xfrm>
          <a:off x="20434300" y="1799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44" name="楕円 843"/>
        <xdr:cNvSpPr/>
      </xdr:nvSpPr>
      <xdr:spPr>
        <a:xfrm>
          <a:off x="19494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160020</xdr:rowOff>
    </xdr:to>
    <xdr:cxnSp macro="">
      <xdr:nvCxnSpPr>
        <xdr:cNvPr id="845" name="直線コネクタ 844"/>
        <xdr:cNvCxnSpPr/>
      </xdr:nvCxnSpPr>
      <xdr:spPr>
        <a:xfrm>
          <a:off x="19545300" y="17967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846" name="楕円 845"/>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137161</xdr:rowOff>
    </xdr:from>
    <xdr:to>
      <xdr:col>102</xdr:col>
      <xdr:colOff>114300</xdr:colOff>
      <xdr:row>104</xdr:row>
      <xdr:rowOff>144780</xdr:rowOff>
    </xdr:to>
    <xdr:cxnSp macro="">
      <xdr:nvCxnSpPr>
        <xdr:cNvPr id="847" name="直線コネクタ 846"/>
        <xdr:cNvCxnSpPr/>
      </xdr:nvCxnSpPr>
      <xdr:spPr>
        <a:xfrm flipV="1">
          <a:off x="18656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8"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9"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0" name="n_3aveValue【公民館】&#10;一人当たり面積"/>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1" name="n_4aveValue【公民館】&#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852" name="n_1mainValue【公民館】&#10;一人当たり面積"/>
        <xdr:cNvSpPr txBox="1"/>
      </xdr:nvSpPr>
      <xdr:spPr>
        <a:xfrm>
          <a:off x="21075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55897</xdr:rowOff>
    </xdr:from>
    <xdr:ext cx="469744" cy="259045"/>
    <xdr:sp macro="" textlink="">
      <xdr:nvSpPr>
        <xdr:cNvPr id="853" name="n_2mainValue【公民館】&#10;一人当たり面積"/>
        <xdr:cNvSpPr txBox="1"/>
      </xdr:nvSpPr>
      <xdr:spPr>
        <a:xfrm>
          <a:off x="20199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54" name="n_3mainValue【公民館】&#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855" name="n_4mainValue【公民館】&#10;一人当たり面積"/>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すべての施設類型において、令和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年度の有形固定資産減価償却率が前年度比で上昇している。類似団体と比較して同指標が特に高くなっている施設は、道路であり、低い施設は、学校施設と公営住宅である。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の有形固定資産減価償却率が高止まりしている理由としては、大和中央道や六条奈良阪線など整備中の道路が多いため直近に整備が完成した道路が少ないことと、既存の道路においては修繕を中心に行っていることが挙げられる。学校施設については、有形固定資産減価償却率は上昇しているものの類似団体に比べると小幅上昇にとどまる。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年度において多くの学校施設でトイレ改修を行ったためである。令和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年度においても引き続き、トイレ改修と太陽光発電設備設置を実施するため、有形固定資産減価償却率の上昇は一定抑えられると想定される。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3" name="楕円 72"/>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4" name="【図書館】&#10;有形固定資産減価償却率該当値テキスト"/>
        <xdr:cNvSpPr txBox="1"/>
      </xdr:nvSpPr>
      <xdr:spPr>
        <a:xfrm>
          <a:off x="4673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161925</xdr:rowOff>
    </xdr:to>
    <xdr:cxnSp macro="">
      <xdr:nvCxnSpPr>
        <xdr:cNvPr id="76" name="直線コネクタ 75"/>
        <xdr:cNvCxnSpPr/>
      </xdr:nvCxnSpPr>
      <xdr:spPr>
        <a:xfrm>
          <a:off x="3797300" y="66351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120015</xdr:rowOff>
    </xdr:to>
    <xdr:cxnSp macro="">
      <xdr:nvCxnSpPr>
        <xdr:cNvPr id="78" name="直線コネクタ 77"/>
        <xdr:cNvCxnSpPr/>
      </xdr:nvCxnSpPr>
      <xdr:spPr>
        <a:xfrm>
          <a:off x="2908300" y="6617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102870</xdr:rowOff>
    </xdr:to>
    <xdr:cxnSp macro="">
      <xdr:nvCxnSpPr>
        <xdr:cNvPr id="80" name="直線コネクタ 79"/>
        <xdr:cNvCxnSpPr/>
      </xdr:nvCxnSpPr>
      <xdr:spPr>
        <a:xfrm>
          <a:off x="2019300" y="657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62865</xdr:rowOff>
    </xdr:to>
    <xdr:cxnSp macro="">
      <xdr:nvCxnSpPr>
        <xdr:cNvPr id="82" name="直線コネクタ 81"/>
        <xdr:cNvCxnSpPr/>
      </xdr:nvCxnSpPr>
      <xdr:spPr>
        <a:xfrm>
          <a:off x="1130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7" name="n_1mainValue【図書館】&#10;有形固定資産減価償却率"/>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8" name="n_2mainValue【図書館】&#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図書館】&#10;有形固定資産減価償却率"/>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図書館】&#10;有形固定資産減価償却率"/>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4" name="楕円 133"/>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5"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6" name="楕円 135"/>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7" name="直線コネクタ 136"/>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8" name="楕円 137"/>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9" name="直線コネクタ 138"/>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40" name="楕円 139"/>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41" name="直線コネクタ 140"/>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42" name="楕円 141"/>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3" name="直線コネクタ 142"/>
        <xdr:cNvCxnSpPr/>
      </xdr:nvCxnSpPr>
      <xdr:spPr>
        <a:xfrm>
          <a:off x="697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8"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9" name="n_2mainValue【図書館】&#10;一人当たり面積"/>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50" name="n_3mainValue【図書館】&#10;一人当たり面積"/>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51" name="n_4mainValue【図書館】&#10;一人当たり面積"/>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92" name="楕円 191"/>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93" name="【体育館・プール】&#10;有形固定資産減価償却率該当値テキスト"/>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94" name="楕円 193"/>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60</xdr:row>
      <xdr:rowOff>169545</xdr:rowOff>
    </xdr:to>
    <xdr:cxnSp macro="">
      <xdr:nvCxnSpPr>
        <xdr:cNvPr id="195" name="直線コネクタ 194"/>
        <xdr:cNvCxnSpPr/>
      </xdr:nvCxnSpPr>
      <xdr:spPr>
        <a:xfrm>
          <a:off x="3797300" y="104260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96" name="楕円 195"/>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139065</xdr:rowOff>
    </xdr:to>
    <xdr:cxnSp macro="">
      <xdr:nvCxnSpPr>
        <xdr:cNvPr id="197" name="直線コネクタ 196"/>
        <xdr:cNvCxnSpPr/>
      </xdr:nvCxnSpPr>
      <xdr:spPr>
        <a:xfrm>
          <a:off x="2908300" y="10387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8" name="楕円 197"/>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100965</xdr:rowOff>
    </xdr:to>
    <xdr:cxnSp macro="">
      <xdr:nvCxnSpPr>
        <xdr:cNvPr id="199" name="直線コネクタ 198"/>
        <xdr:cNvCxnSpPr/>
      </xdr:nvCxnSpPr>
      <xdr:spPr>
        <a:xfrm>
          <a:off x="2019300" y="1035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200" name="楕円 199"/>
        <xdr:cNvSpPr/>
      </xdr:nvSpPr>
      <xdr:spPr>
        <a:xfrm>
          <a:off x="107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66675</xdr:rowOff>
    </xdr:to>
    <xdr:cxnSp macro="">
      <xdr:nvCxnSpPr>
        <xdr:cNvPr id="201" name="直線コネクタ 200"/>
        <xdr:cNvCxnSpPr/>
      </xdr:nvCxnSpPr>
      <xdr:spPr>
        <a:xfrm>
          <a:off x="1130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206" name="n_1mainValue【体育館・プール】&#10;有形固定資産減価償却率"/>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207" name="n_2mainValue【体育館・プール】&#10;有形固定資産減価償却率"/>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108602</xdr:rowOff>
    </xdr:from>
    <xdr:ext cx="405111" cy="259045"/>
    <xdr:sp macro="" textlink="">
      <xdr:nvSpPr>
        <xdr:cNvPr id="208" name="n_3mainValue【体育館・プール】&#10;有形固定資産減価償却率"/>
        <xdr:cNvSpPr txBox="1"/>
      </xdr:nvSpPr>
      <xdr:spPr>
        <a:xfrm>
          <a:off x="1816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9" name="n_4mainValue【体育館・プー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7" name="楕円 246"/>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8" name="【体育館・プール】&#10;一人当たり面積該当値テキスト"/>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9" name="楕円 248"/>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50" name="直線コネクタ 249"/>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51" name="楕円 250"/>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4572</xdr:rowOff>
    </xdr:to>
    <xdr:cxnSp macro="">
      <xdr:nvCxnSpPr>
        <xdr:cNvPr id="252" name="直線コネクタ 251"/>
        <xdr:cNvCxnSpPr/>
      </xdr:nvCxnSpPr>
      <xdr:spPr>
        <a:xfrm>
          <a:off x="8750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125222</xdr:rowOff>
    </xdr:from>
    <xdr:to>
      <xdr:col>41</xdr:col>
      <xdr:colOff>101600</xdr:colOff>
      <xdr:row>63</xdr:row>
      <xdr:rowOff>55372</xdr:rowOff>
    </xdr:to>
    <xdr:sp macro="" textlink="">
      <xdr:nvSpPr>
        <xdr:cNvPr id="253" name="楕円 252"/>
        <xdr:cNvSpPr/>
      </xdr:nvSpPr>
      <xdr:spPr>
        <a:xfrm>
          <a:off x="7810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4572</xdr:rowOff>
    </xdr:to>
    <xdr:cxnSp macro="">
      <xdr:nvCxnSpPr>
        <xdr:cNvPr id="254" name="直線コネクタ 253"/>
        <xdr:cNvCxnSpPr/>
      </xdr:nvCxnSpPr>
      <xdr:spPr>
        <a:xfrm>
          <a:off x="7861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55" name="楕円 254"/>
        <xdr:cNvSpPr/>
      </xdr:nvSpPr>
      <xdr:spPr>
        <a:xfrm>
          <a:off x="692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xdr:rowOff>
    </xdr:from>
    <xdr:to>
      <xdr:col>41</xdr:col>
      <xdr:colOff>50800</xdr:colOff>
      <xdr:row>63</xdr:row>
      <xdr:rowOff>6858</xdr:rowOff>
    </xdr:to>
    <xdr:cxnSp macro="">
      <xdr:nvCxnSpPr>
        <xdr:cNvPr id="256" name="直線コネクタ 255"/>
        <xdr:cNvCxnSpPr/>
      </xdr:nvCxnSpPr>
      <xdr:spPr>
        <a:xfrm flipV="1">
          <a:off x="6972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61" name="n_1mainValue【体育館・プール】&#10;一人当たり面積"/>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62" name="n_2mainValue【体育館・プール】&#10;一人当たり面積"/>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46499</xdr:rowOff>
    </xdr:from>
    <xdr:ext cx="469744" cy="259045"/>
    <xdr:sp macro="" textlink="">
      <xdr:nvSpPr>
        <xdr:cNvPr id="263" name="n_3mainValue【体育館・プール】&#10;一人当たり面積"/>
        <xdr:cNvSpPr txBox="1"/>
      </xdr:nvSpPr>
      <xdr:spPr>
        <a:xfrm>
          <a:off x="7626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64" name="n_4mainValue【体育館・プール】&#10;一人当たり面積"/>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xdr:cNvSpPr txBox="1"/>
      </xdr:nvSpPr>
      <xdr:spPr>
        <a:xfrm>
          <a:off x="4673600" y="13734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303" name="楕円 302"/>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37609</xdr:rowOff>
    </xdr:from>
    <xdr:ext cx="405111" cy="259045"/>
    <xdr:sp macro="" textlink="">
      <xdr:nvSpPr>
        <xdr:cNvPr id="304" name="【福祉施設】&#10;有形固定資産減価償却率該当値テキスト"/>
        <xdr:cNvSpPr txBox="1"/>
      </xdr:nvSpPr>
      <xdr:spPr>
        <a:xfrm>
          <a:off x="4673600" y="1358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5" name="楕円 304"/>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65532</xdr:rowOff>
    </xdr:to>
    <xdr:cxnSp macro="">
      <xdr:nvCxnSpPr>
        <xdr:cNvPr id="306" name="直線コネクタ 305"/>
        <xdr:cNvCxnSpPr/>
      </xdr:nvCxnSpPr>
      <xdr:spPr>
        <a:xfrm>
          <a:off x="3797300" y="137426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30735</xdr:rowOff>
    </xdr:from>
    <xdr:to>
      <xdr:col>15</xdr:col>
      <xdr:colOff>101600</xdr:colOff>
      <xdr:row>81</xdr:row>
      <xdr:rowOff>132335</xdr:rowOff>
    </xdr:to>
    <xdr:sp macro="" textlink="">
      <xdr:nvSpPr>
        <xdr:cNvPr id="307" name="楕円 306"/>
        <xdr:cNvSpPr/>
      </xdr:nvSpPr>
      <xdr:spPr>
        <a:xfrm>
          <a:off x="2857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81</xdr:row>
      <xdr:rowOff>81535</xdr:rowOff>
    </xdr:to>
    <xdr:cxnSp macro="">
      <xdr:nvCxnSpPr>
        <xdr:cNvPr id="308" name="直線コネクタ 307"/>
        <xdr:cNvCxnSpPr/>
      </xdr:nvCxnSpPr>
      <xdr:spPr>
        <a:xfrm flipV="1">
          <a:off x="2908300" y="13742670"/>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09" name="楕円 308"/>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81535</xdr:rowOff>
    </xdr:to>
    <xdr:cxnSp macro="">
      <xdr:nvCxnSpPr>
        <xdr:cNvPr id="310" name="直線コネクタ 309"/>
        <xdr:cNvCxnSpPr/>
      </xdr:nvCxnSpPr>
      <xdr:spPr>
        <a:xfrm>
          <a:off x="2019300" y="139141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11" name="楕円 310"/>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26670</xdr:rowOff>
    </xdr:to>
    <xdr:cxnSp macro="">
      <xdr:nvCxnSpPr>
        <xdr:cNvPr id="312" name="直線コネクタ 311"/>
        <xdr:cNvCxnSpPr/>
      </xdr:nvCxnSpPr>
      <xdr:spPr>
        <a:xfrm>
          <a:off x="1130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xdr:cNvSpPr txBox="1"/>
      </xdr:nvSpPr>
      <xdr:spPr>
        <a:xfrm>
          <a:off x="3582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7" name="n_1main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123462</xdr:rowOff>
    </xdr:from>
    <xdr:ext cx="405111" cy="259045"/>
    <xdr:sp macro="" textlink="">
      <xdr:nvSpPr>
        <xdr:cNvPr id="318" name="n_2mainValue【福祉施設】&#10;有形固定資産減価償却率"/>
        <xdr:cNvSpPr txBox="1"/>
      </xdr:nvSpPr>
      <xdr:spPr>
        <a:xfrm>
          <a:off x="2705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19" name="n_3mainValue【福祉施設】&#10;有形固定資産減価償却率"/>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20" name="n_4mainValue【福祉施設】&#10;有形固定資産減価償却率"/>
        <xdr:cNvSpPr txBox="1"/>
      </xdr:nvSpPr>
      <xdr:spPr>
        <a:xfrm>
          <a:off x="927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36286</xdr:rowOff>
    </xdr:from>
    <xdr:to>
      <xdr:col>55</xdr:col>
      <xdr:colOff>50800</xdr:colOff>
      <xdr:row>80</xdr:row>
      <xdr:rowOff>137886</xdr:rowOff>
    </xdr:to>
    <xdr:sp macro="" textlink="">
      <xdr:nvSpPr>
        <xdr:cNvPr id="362" name="楕円 361"/>
        <xdr:cNvSpPr/>
      </xdr:nvSpPr>
      <xdr:spPr>
        <a:xfrm>
          <a:off x="10426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59163</xdr:rowOff>
    </xdr:from>
    <xdr:ext cx="469744" cy="259045"/>
    <xdr:sp macro="" textlink="">
      <xdr:nvSpPr>
        <xdr:cNvPr id="363" name="【福祉施設】&#10;一人当たり面積該当値テキスト"/>
        <xdr:cNvSpPr txBox="1"/>
      </xdr:nvSpPr>
      <xdr:spPr>
        <a:xfrm>
          <a:off x="10515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36286</xdr:rowOff>
    </xdr:from>
    <xdr:to>
      <xdr:col>50</xdr:col>
      <xdr:colOff>165100</xdr:colOff>
      <xdr:row>80</xdr:row>
      <xdr:rowOff>137886</xdr:rowOff>
    </xdr:to>
    <xdr:sp macro="" textlink="">
      <xdr:nvSpPr>
        <xdr:cNvPr id="364" name="楕円 363"/>
        <xdr:cNvSpPr/>
      </xdr:nvSpPr>
      <xdr:spPr>
        <a:xfrm>
          <a:off x="9588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87086</xdr:rowOff>
    </xdr:from>
    <xdr:to>
      <xdr:col>55</xdr:col>
      <xdr:colOff>0</xdr:colOff>
      <xdr:row>80</xdr:row>
      <xdr:rowOff>87086</xdr:rowOff>
    </xdr:to>
    <xdr:cxnSp macro="">
      <xdr:nvCxnSpPr>
        <xdr:cNvPr id="365" name="直線コネクタ 364"/>
        <xdr:cNvCxnSpPr/>
      </xdr:nvCxnSpPr>
      <xdr:spPr>
        <a:xfrm>
          <a:off x="9639300" y="13803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145143</xdr:rowOff>
    </xdr:from>
    <xdr:to>
      <xdr:col>46</xdr:col>
      <xdr:colOff>38100</xdr:colOff>
      <xdr:row>81</xdr:row>
      <xdr:rowOff>75293</xdr:rowOff>
    </xdr:to>
    <xdr:sp macro="" textlink="">
      <xdr:nvSpPr>
        <xdr:cNvPr id="366" name="楕円 365"/>
        <xdr:cNvSpPr/>
      </xdr:nvSpPr>
      <xdr:spPr>
        <a:xfrm>
          <a:off x="8699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87086</xdr:rowOff>
    </xdr:from>
    <xdr:to>
      <xdr:col>50</xdr:col>
      <xdr:colOff>114300</xdr:colOff>
      <xdr:row>81</xdr:row>
      <xdr:rowOff>24493</xdr:rowOff>
    </xdr:to>
    <xdr:cxnSp macro="">
      <xdr:nvCxnSpPr>
        <xdr:cNvPr id="367" name="直線コネクタ 366"/>
        <xdr:cNvCxnSpPr/>
      </xdr:nvCxnSpPr>
      <xdr:spPr>
        <a:xfrm flipV="1">
          <a:off x="8750300" y="138030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90714</xdr:rowOff>
    </xdr:from>
    <xdr:to>
      <xdr:col>41</xdr:col>
      <xdr:colOff>101600</xdr:colOff>
      <xdr:row>81</xdr:row>
      <xdr:rowOff>20864</xdr:rowOff>
    </xdr:to>
    <xdr:sp macro="" textlink="">
      <xdr:nvSpPr>
        <xdr:cNvPr id="368" name="楕円 367"/>
        <xdr:cNvSpPr/>
      </xdr:nvSpPr>
      <xdr:spPr>
        <a:xfrm>
          <a:off x="7810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141514</xdr:rowOff>
    </xdr:from>
    <xdr:to>
      <xdr:col>45</xdr:col>
      <xdr:colOff>177800</xdr:colOff>
      <xdr:row>81</xdr:row>
      <xdr:rowOff>24493</xdr:rowOff>
    </xdr:to>
    <xdr:cxnSp macro="">
      <xdr:nvCxnSpPr>
        <xdr:cNvPr id="369" name="直線コネクタ 368"/>
        <xdr:cNvCxnSpPr/>
      </xdr:nvCxnSpPr>
      <xdr:spPr>
        <a:xfrm>
          <a:off x="7861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145143</xdr:rowOff>
    </xdr:from>
    <xdr:to>
      <xdr:col>36</xdr:col>
      <xdr:colOff>165100</xdr:colOff>
      <xdr:row>81</xdr:row>
      <xdr:rowOff>75293</xdr:rowOff>
    </xdr:to>
    <xdr:sp macro="" textlink="">
      <xdr:nvSpPr>
        <xdr:cNvPr id="370" name="楕円 369"/>
        <xdr:cNvSpPr/>
      </xdr:nvSpPr>
      <xdr:spPr>
        <a:xfrm>
          <a:off x="6921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141514</xdr:rowOff>
    </xdr:from>
    <xdr:to>
      <xdr:col>41</xdr:col>
      <xdr:colOff>50800</xdr:colOff>
      <xdr:row>81</xdr:row>
      <xdr:rowOff>24493</xdr:rowOff>
    </xdr:to>
    <xdr:cxnSp macro="">
      <xdr:nvCxnSpPr>
        <xdr:cNvPr id="371" name="直線コネクタ 370"/>
        <xdr:cNvCxnSpPr/>
      </xdr:nvCxnSpPr>
      <xdr:spPr>
        <a:xfrm flipV="1">
          <a:off x="6972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154413</xdr:rowOff>
    </xdr:from>
    <xdr:ext cx="469744" cy="259045"/>
    <xdr:sp macro="" textlink="">
      <xdr:nvSpPr>
        <xdr:cNvPr id="376" name="n_1mainValue【福祉施設】&#10;一人当たり面積"/>
        <xdr:cNvSpPr txBox="1"/>
      </xdr:nvSpPr>
      <xdr:spPr>
        <a:xfrm>
          <a:off x="9391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91820</xdr:rowOff>
    </xdr:from>
    <xdr:ext cx="469744" cy="259045"/>
    <xdr:sp macro="" textlink="">
      <xdr:nvSpPr>
        <xdr:cNvPr id="377" name="n_2mainValue【福祉施設】&#10;一人当たり面積"/>
        <xdr:cNvSpPr txBox="1"/>
      </xdr:nvSpPr>
      <xdr:spPr>
        <a:xfrm>
          <a:off x="8515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37391</xdr:rowOff>
    </xdr:from>
    <xdr:ext cx="469744" cy="259045"/>
    <xdr:sp macro="" textlink="">
      <xdr:nvSpPr>
        <xdr:cNvPr id="378" name="n_3mainValue【福祉施設】&#10;一人当たり面積"/>
        <xdr:cNvSpPr txBox="1"/>
      </xdr:nvSpPr>
      <xdr:spPr>
        <a:xfrm>
          <a:off x="7626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91820</xdr:rowOff>
    </xdr:from>
    <xdr:ext cx="469744" cy="259045"/>
    <xdr:sp macro="" textlink="">
      <xdr:nvSpPr>
        <xdr:cNvPr id="379" name="n_4mainValue【福祉施設】&#10;一人当たり面積"/>
        <xdr:cNvSpPr txBox="1"/>
      </xdr:nvSpPr>
      <xdr:spPr>
        <a:xfrm>
          <a:off x="6737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20" name="楕円 419"/>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21" name="【市民会館】&#10;有形固定資産減価償却率該当値テキスト"/>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109220</xdr:rowOff>
    </xdr:from>
    <xdr:to>
      <xdr:col>20</xdr:col>
      <xdr:colOff>38100</xdr:colOff>
      <xdr:row>106</xdr:row>
      <xdr:rowOff>39370</xdr:rowOff>
    </xdr:to>
    <xdr:sp macro="" textlink="">
      <xdr:nvSpPr>
        <xdr:cNvPr id="422" name="楕円 421"/>
        <xdr:cNvSpPr/>
      </xdr:nvSpPr>
      <xdr:spPr>
        <a:xfrm>
          <a:off x="3746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160020</xdr:rowOff>
    </xdr:from>
    <xdr:to>
      <xdr:col>24</xdr:col>
      <xdr:colOff>63500</xdr:colOff>
      <xdr:row>106</xdr:row>
      <xdr:rowOff>30480</xdr:rowOff>
    </xdr:to>
    <xdr:cxnSp macro="">
      <xdr:nvCxnSpPr>
        <xdr:cNvPr id="423" name="直線コネクタ 422"/>
        <xdr:cNvCxnSpPr/>
      </xdr:nvCxnSpPr>
      <xdr:spPr>
        <a:xfrm>
          <a:off x="3797300" y="18162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126364</xdr:rowOff>
    </xdr:from>
    <xdr:to>
      <xdr:col>15</xdr:col>
      <xdr:colOff>101600</xdr:colOff>
      <xdr:row>106</xdr:row>
      <xdr:rowOff>56514</xdr:rowOff>
    </xdr:to>
    <xdr:sp macro="" textlink="">
      <xdr:nvSpPr>
        <xdr:cNvPr id="424" name="楕円 423"/>
        <xdr:cNvSpPr/>
      </xdr:nvSpPr>
      <xdr:spPr>
        <a:xfrm>
          <a:off x="2857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160020</xdr:rowOff>
    </xdr:from>
    <xdr:to>
      <xdr:col>19</xdr:col>
      <xdr:colOff>177800</xdr:colOff>
      <xdr:row>106</xdr:row>
      <xdr:rowOff>5714</xdr:rowOff>
    </xdr:to>
    <xdr:cxnSp macro="">
      <xdr:nvCxnSpPr>
        <xdr:cNvPr id="425" name="直線コネクタ 424"/>
        <xdr:cNvCxnSpPr/>
      </xdr:nvCxnSpPr>
      <xdr:spPr>
        <a:xfrm flipV="1">
          <a:off x="2908300" y="181622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426" name="楕円 425"/>
        <xdr:cNvSpPr/>
      </xdr:nvSpPr>
      <xdr:spPr>
        <a:xfrm>
          <a:off x="196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139064</xdr:rowOff>
    </xdr:from>
    <xdr:to>
      <xdr:col>15</xdr:col>
      <xdr:colOff>50800</xdr:colOff>
      <xdr:row>106</xdr:row>
      <xdr:rowOff>5714</xdr:rowOff>
    </xdr:to>
    <xdr:cxnSp macro="">
      <xdr:nvCxnSpPr>
        <xdr:cNvPr id="427" name="直線コネクタ 426"/>
        <xdr:cNvCxnSpPr/>
      </xdr:nvCxnSpPr>
      <xdr:spPr>
        <a:xfrm>
          <a:off x="2019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48261</xdr:rowOff>
    </xdr:from>
    <xdr:to>
      <xdr:col>6</xdr:col>
      <xdr:colOff>38100</xdr:colOff>
      <xdr:row>105</xdr:row>
      <xdr:rowOff>149861</xdr:rowOff>
    </xdr:to>
    <xdr:sp macro="" textlink="">
      <xdr:nvSpPr>
        <xdr:cNvPr id="428" name="楕円 427"/>
        <xdr:cNvSpPr/>
      </xdr:nvSpPr>
      <xdr:spPr>
        <a:xfrm>
          <a:off x="107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99061</xdr:rowOff>
    </xdr:from>
    <xdr:to>
      <xdr:col>10</xdr:col>
      <xdr:colOff>114300</xdr:colOff>
      <xdr:row>105</xdr:row>
      <xdr:rowOff>139064</xdr:rowOff>
    </xdr:to>
    <xdr:cxnSp macro="">
      <xdr:nvCxnSpPr>
        <xdr:cNvPr id="429" name="直線コネクタ 428"/>
        <xdr:cNvCxnSpPr/>
      </xdr:nvCxnSpPr>
      <xdr:spPr>
        <a:xfrm>
          <a:off x="1130300" y="18101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30497</xdr:rowOff>
    </xdr:from>
    <xdr:ext cx="405111" cy="259045"/>
    <xdr:sp macro="" textlink="">
      <xdr:nvSpPr>
        <xdr:cNvPr id="434" name="n_1mainValue【市民会館】&#10;有形固定資産減価償却率"/>
        <xdr:cNvSpPr txBox="1"/>
      </xdr:nvSpPr>
      <xdr:spPr>
        <a:xfrm>
          <a:off x="3582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47641</xdr:rowOff>
    </xdr:from>
    <xdr:ext cx="405111" cy="259045"/>
    <xdr:sp macro="" textlink="">
      <xdr:nvSpPr>
        <xdr:cNvPr id="435" name="n_2mainValue【市民会館】&#10;有形固定資産減価償却率"/>
        <xdr:cNvSpPr txBox="1"/>
      </xdr:nvSpPr>
      <xdr:spPr>
        <a:xfrm>
          <a:off x="2705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436" name="n_3mainValue【市民会館】&#10;有形固定資産減価償却率"/>
        <xdr:cNvSpPr txBox="1"/>
      </xdr:nvSpPr>
      <xdr:spPr>
        <a:xfrm>
          <a:off x="1816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140988</xdr:rowOff>
    </xdr:from>
    <xdr:ext cx="405111" cy="259045"/>
    <xdr:sp macro="" textlink="">
      <xdr:nvSpPr>
        <xdr:cNvPr id="437" name="n_4mainValue【市民会館】&#10;有形固定資産減価償却率"/>
        <xdr:cNvSpPr txBox="1"/>
      </xdr:nvSpPr>
      <xdr:spPr>
        <a:xfrm>
          <a:off x="927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111125</xdr:rowOff>
    </xdr:from>
    <xdr:to>
      <xdr:col>55</xdr:col>
      <xdr:colOff>50800</xdr:colOff>
      <xdr:row>107</xdr:row>
      <xdr:rowOff>41275</xdr:rowOff>
    </xdr:to>
    <xdr:sp macro="" textlink="">
      <xdr:nvSpPr>
        <xdr:cNvPr id="473" name="楕円 472"/>
        <xdr:cNvSpPr/>
      </xdr:nvSpPr>
      <xdr:spPr>
        <a:xfrm>
          <a:off x="10426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26052</xdr:rowOff>
    </xdr:from>
    <xdr:ext cx="469744" cy="259045"/>
    <xdr:sp macro="" textlink="">
      <xdr:nvSpPr>
        <xdr:cNvPr id="474" name="【市民会館】&#10;一人当たり面積該当値テキスト"/>
        <xdr:cNvSpPr txBox="1"/>
      </xdr:nvSpPr>
      <xdr:spPr>
        <a:xfrm>
          <a:off x="10515600" y="181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111125</xdr:rowOff>
    </xdr:from>
    <xdr:to>
      <xdr:col>50</xdr:col>
      <xdr:colOff>165100</xdr:colOff>
      <xdr:row>107</xdr:row>
      <xdr:rowOff>41275</xdr:rowOff>
    </xdr:to>
    <xdr:sp macro="" textlink="">
      <xdr:nvSpPr>
        <xdr:cNvPr id="475" name="楕円 474"/>
        <xdr:cNvSpPr/>
      </xdr:nvSpPr>
      <xdr:spPr>
        <a:xfrm>
          <a:off x="9588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161925</xdr:rowOff>
    </xdr:from>
    <xdr:to>
      <xdr:col>55</xdr:col>
      <xdr:colOff>0</xdr:colOff>
      <xdr:row>106</xdr:row>
      <xdr:rowOff>161925</xdr:rowOff>
    </xdr:to>
    <xdr:cxnSp macro="">
      <xdr:nvCxnSpPr>
        <xdr:cNvPr id="476" name="直線コネクタ 475"/>
        <xdr:cNvCxnSpPr/>
      </xdr:nvCxnSpPr>
      <xdr:spPr>
        <a:xfrm>
          <a:off x="9639300" y="1833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7" name="楕円 476"/>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161925</xdr:rowOff>
    </xdr:from>
    <xdr:to>
      <xdr:col>50</xdr:col>
      <xdr:colOff>114300</xdr:colOff>
      <xdr:row>106</xdr:row>
      <xdr:rowOff>167639</xdr:rowOff>
    </xdr:to>
    <xdr:cxnSp macro="">
      <xdr:nvCxnSpPr>
        <xdr:cNvPr id="478" name="直線コネクタ 477"/>
        <xdr:cNvCxnSpPr/>
      </xdr:nvCxnSpPr>
      <xdr:spPr>
        <a:xfrm flipV="1">
          <a:off x="8750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479" name="楕円 478"/>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1905</xdr:rowOff>
    </xdr:to>
    <xdr:cxnSp macro="">
      <xdr:nvCxnSpPr>
        <xdr:cNvPr id="480" name="直線コネクタ 479"/>
        <xdr:cNvCxnSpPr/>
      </xdr:nvCxnSpPr>
      <xdr:spPr>
        <a:xfrm flipV="1">
          <a:off x="7861300" y="18341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81" name="楕円 480"/>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13336</xdr:rowOff>
    </xdr:to>
    <xdr:cxnSp macro="">
      <xdr:nvCxnSpPr>
        <xdr:cNvPr id="482" name="直線コネクタ 481"/>
        <xdr:cNvCxnSpPr/>
      </xdr:nvCxnSpPr>
      <xdr:spPr>
        <a:xfrm flipV="1">
          <a:off x="6972300" y="183470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32402</xdr:rowOff>
    </xdr:from>
    <xdr:ext cx="469744" cy="259045"/>
    <xdr:sp macro="" textlink="">
      <xdr:nvSpPr>
        <xdr:cNvPr id="487" name="n_1main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8"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489" name="n_3mainValue【市民会館】&#10;一人当たり面積"/>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90" name="n_4mainValue【市民会館】&#10;一人当たり面積"/>
        <xdr:cNvSpPr txBox="1"/>
      </xdr:nvSpPr>
      <xdr:spPr>
        <a:xfrm>
          <a:off x="6737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531" name="楕円 530"/>
        <xdr:cNvSpPr/>
      </xdr:nvSpPr>
      <xdr:spPr>
        <a:xfrm>
          <a:off x="162687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26052</xdr:rowOff>
    </xdr:from>
    <xdr:ext cx="405111" cy="259045"/>
    <xdr:sp macro="" textlink="">
      <xdr:nvSpPr>
        <xdr:cNvPr id="532" name="【一般廃棄物処理施設】&#10;有形固定資産減価償却率該当値テキスト"/>
        <xdr:cNvSpPr txBox="1"/>
      </xdr:nvSpPr>
      <xdr:spPr>
        <a:xfrm>
          <a:off x="163576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97790</xdr:rowOff>
    </xdr:from>
    <xdr:to>
      <xdr:col>81</xdr:col>
      <xdr:colOff>101600</xdr:colOff>
      <xdr:row>41</xdr:row>
      <xdr:rowOff>27940</xdr:rowOff>
    </xdr:to>
    <xdr:sp macro="" textlink="">
      <xdr:nvSpPr>
        <xdr:cNvPr id="533" name="楕円 532"/>
        <xdr:cNvSpPr/>
      </xdr:nvSpPr>
      <xdr:spPr>
        <a:xfrm>
          <a:off x="1543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148590</xdr:rowOff>
    </xdr:from>
    <xdr:to>
      <xdr:col>85</xdr:col>
      <xdr:colOff>127000</xdr:colOff>
      <xdr:row>40</xdr:row>
      <xdr:rowOff>161925</xdr:rowOff>
    </xdr:to>
    <xdr:cxnSp macro="">
      <xdr:nvCxnSpPr>
        <xdr:cNvPr id="534" name="直線コネクタ 533"/>
        <xdr:cNvCxnSpPr/>
      </xdr:nvCxnSpPr>
      <xdr:spPr>
        <a:xfrm>
          <a:off x="15481300" y="70065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90170</xdr:rowOff>
    </xdr:from>
    <xdr:to>
      <xdr:col>76</xdr:col>
      <xdr:colOff>165100</xdr:colOff>
      <xdr:row>41</xdr:row>
      <xdr:rowOff>20320</xdr:rowOff>
    </xdr:to>
    <xdr:sp macro="" textlink="">
      <xdr:nvSpPr>
        <xdr:cNvPr id="535" name="楕円 534"/>
        <xdr:cNvSpPr/>
      </xdr:nvSpPr>
      <xdr:spPr>
        <a:xfrm>
          <a:off x="1454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140970</xdr:rowOff>
    </xdr:from>
    <xdr:to>
      <xdr:col>81</xdr:col>
      <xdr:colOff>50800</xdr:colOff>
      <xdr:row>40</xdr:row>
      <xdr:rowOff>148590</xdr:rowOff>
    </xdr:to>
    <xdr:cxnSp macro="">
      <xdr:nvCxnSpPr>
        <xdr:cNvPr id="536" name="直線コネクタ 535"/>
        <xdr:cNvCxnSpPr/>
      </xdr:nvCxnSpPr>
      <xdr:spPr>
        <a:xfrm>
          <a:off x="14592300" y="6998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57785</xdr:rowOff>
    </xdr:from>
    <xdr:to>
      <xdr:col>72</xdr:col>
      <xdr:colOff>38100</xdr:colOff>
      <xdr:row>40</xdr:row>
      <xdr:rowOff>159385</xdr:rowOff>
    </xdr:to>
    <xdr:sp macro="" textlink="">
      <xdr:nvSpPr>
        <xdr:cNvPr id="537" name="楕円 536"/>
        <xdr:cNvSpPr/>
      </xdr:nvSpPr>
      <xdr:spPr>
        <a:xfrm>
          <a:off x="1365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108585</xdr:rowOff>
    </xdr:from>
    <xdr:to>
      <xdr:col>76</xdr:col>
      <xdr:colOff>114300</xdr:colOff>
      <xdr:row>40</xdr:row>
      <xdr:rowOff>140970</xdr:rowOff>
    </xdr:to>
    <xdr:cxnSp macro="">
      <xdr:nvCxnSpPr>
        <xdr:cNvPr id="538" name="直線コネクタ 537"/>
        <xdr:cNvCxnSpPr/>
      </xdr:nvCxnSpPr>
      <xdr:spPr>
        <a:xfrm>
          <a:off x="13703300" y="6966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27305</xdr:rowOff>
    </xdr:from>
    <xdr:to>
      <xdr:col>67</xdr:col>
      <xdr:colOff>101600</xdr:colOff>
      <xdr:row>40</xdr:row>
      <xdr:rowOff>128905</xdr:rowOff>
    </xdr:to>
    <xdr:sp macro="" textlink="">
      <xdr:nvSpPr>
        <xdr:cNvPr id="539" name="楕円 538"/>
        <xdr:cNvSpPr/>
      </xdr:nvSpPr>
      <xdr:spPr>
        <a:xfrm>
          <a:off x="12763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78105</xdr:rowOff>
    </xdr:from>
    <xdr:to>
      <xdr:col>71</xdr:col>
      <xdr:colOff>177800</xdr:colOff>
      <xdr:row>40</xdr:row>
      <xdr:rowOff>108585</xdr:rowOff>
    </xdr:to>
    <xdr:cxnSp macro="">
      <xdr:nvCxnSpPr>
        <xdr:cNvPr id="540" name="直線コネクタ 539"/>
        <xdr:cNvCxnSpPr/>
      </xdr:nvCxnSpPr>
      <xdr:spPr>
        <a:xfrm>
          <a:off x="12814300" y="6936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19067</xdr:rowOff>
    </xdr:from>
    <xdr:ext cx="405111" cy="259045"/>
    <xdr:sp macro="" textlink="">
      <xdr:nvSpPr>
        <xdr:cNvPr id="545" name="n_1mainValue【一般廃棄物処理施設】&#10;有形固定資産減価償却率"/>
        <xdr:cNvSpPr txBox="1"/>
      </xdr:nvSpPr>
      <xdr:spPr>
        <a:xfrm>
          <a:off x="152660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11447</xdr:rowOff>
    </xdr:from>
    <xdr:ext cx="405111" cy="259045"/>
    <xdr:sp macro="" textlink="">
      <xdr:nvSpPr>
        <xdr:cNvPr id="546" name="n_2mainValue【一般廃棄物処理施設】&#10;有形固定資産減価償却率"/>
        <xdr:cNvSpPr txBox="1"/>
      </xdr:nvSpPr>
      <xdr:spPr>
        <a:xfrm>
          <a:off x="14389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150512</xdr:rowOff>
    </xdr:from>
    <xdr:ext cx="405111" cy="259045"/>
    <xdr:sp macro="" textlink="">
      <xdr:nvSpPr>
        <xdr:cNvPr id="547" name="n_3mainValue【一般廃棄物処理施設】&#10;有形固定資産減価償却率"/>
        <xdr:cNvSpPr txBox="1"/>
      </xdr:nvSpPr>
      <xdr:spPr>
        <a:xfrm>
          <a:off x="13500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120032</xdr:rowOff>
    </xdr:from>
    <xdr:ext cx="405111" cy="259045"/>
    <xdr:sp macro="" textlink="">
      <xdr:nvSpPr>
        <xdr:cNvPr id="548" name="n_4mainValue【一般廃棄物処理施設】&#10;有形固定資産減価償却率"/>
        <xdr:cNvSpPr txBox="1"/>
      </xdr:nvSpPr>
      <xdr:spPr>
        <a:xfrm>
          <a:off x="12611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41920</xdr:rowOff>
    </xdr:from>
    <xdr:to>
      <xdr:col>116</xdr:col>
      <xdr:colOff>114300</xdr:colOff>
      <xdr:row>39</xdr:row>
      <xdr:rowOff>143520</xdr:rowOff>
    </xdr:to>
    <xdr:sp macro="" textlink="">
      <xdr:nvSpPr>
        <xdr:cNvPr id="588" name="楕円 587"/>
        <xdr:cNvSpPr/>
      </xdr:nvSpPr>
      <xdr:spPr>
        <a:xfrm>
          <a:off x="22110700" y="67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20347</xdr:rowOff>
    </xdr:from>
    <xdr:ext cx="534377" cy="259045"/>
    <xdr:sp macro="" textlink="">
      <xdr:nvSpPr>
        <xdr:cNvPr id="589" name="【一般廃棄物処理施設】&#10;一人当たり有形固定資産（償却資産）額該当値テキスト"/>
        <xdr:cNvSpPr txBox="1"/>
      </xdr:nvSpPr>
      <xdr:spPr>
        <a:xfrm>
          <a:off x="22199600" y="67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46698</xdr:rowOff>
    </xdr:from>
    <xdr:to>
      <xdr:col>112</xdr:col>
      <xdr:colOff>38100</xdr:colOff>
      <xdr:row>39</xdr:row>
      <xdr:rowOff>148298</xdr:rowOff>
    </xdr:to>
    <xdr:sp macro="" textlink="">
      <xdr:nvSpPr>
        <xdr:cNvPr id="590" name="楕円 589"/>
        <xdr:cNvSpPr/>
      </xdr:nvSpPr>
      <xdr:spPr>
        <a:xfrm>
          <a:off x="21272500" y="67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92720</xdr:rowOff>
    </xdr:from>
    <xdr:to>
      <xdr:col>116</xdr:col>
      <xdr:colOff>63500</xdr:colOff>
      <xdr:row>39</xdr:row>
      <xdr:rowOff>97498</xdr:rowOff>
    </xdr:to>
    <xdr:cxnSp macro="">
      <xdr:nvCxnSpPr>
        <xdr:cNvPr id="591" name="直線コネクタ 590"/>
        <xdr:cNvCxnSpPr/>
      </xdr:nvCxnSpPr>
      <xdr:spPr>
        <a:xfrm flipV="1">
          <a:off x="21323300" y="6779270"/>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53213</xdr:rowOff>
    </xdr:from>
    <xdr:to>
      <xdr:col>107</xdr:col>
      <xdr:colOff>101600</xdr:colOff>
      <xdr:row>39</xdr:row>
      <xdr:rowOff>154813</xdr:rowOff>
    </xdr:to>
    <xdr:sp macro="" textlink="">
      <xdr:nvSpPr>
        <xdr:cNvPr id="592" name="楕円 591"/>
        <xdr:cNvSpPr/>
      </xdr:nvSpPr>
      <xdr:spPr>
        <a:xfrm>
          <a:off x="20383500" y="67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97498</xdr:rowOff>
    </xdr:from>
    <xdr:to>
      <xdr:col>111</xdr:col>
      <xdr:colOff>177800</xdr:colOff>
      <xdr:row>39</xdr:row>
      <xdr:rowOff>104013</xdr:rowOff>
    </xdr:to>
    <xdr:cxnSp macro="">
      <xdr:nvCxnSpPr>
        <xdr:cNvPr id="593" name="直線コネクタ 592"/>
        <xdr:cNvCxnSpPr/>
      </xdr:nvCxnSpPr>
      <xdr:spPr>
        <a:xfrm flipV="1">
          <a:off x="20434300" y="678404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55849</xdr:rowOff>
    </xdr:from>
    <xdr:to>
      <xdr:col>102</xdr:col>
      <xdr:colOff>165100</xdr:colOff>
      <xdr:row>39</xdr:row>
      <xdr:rowOff>157449</xdr:rowOff>
    </xdr:to>
    <xdr:sp macro="" textlink="">
      <xdr:nvSpPr>
        <xdr:cNvPr id="594" name="楕円 593"/>
        <xdr:cNvSpPr/>
      </xdr:nvSpPr>
      <xdr:spPr>
        <a:xfrm>
          <a:off x="19494500" y="67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104013</xdr:rowOff>
    </xdr:from>
    <xdr:to>
      <xdr:col>107</xdr:col>
      <xdr:colOff>50800</xdr:colOff>
      <xdr:row>39</xdr:row>
      <xdr:rowOff>106649</xdr:rowOff>
    </xdr:to>
    <xdr:cxnSp macro="">
      <xdr:nvCxnSpPr>
        <xdr:cNvPr id="595" name="直線コネクタ 594"/>
        <xdr:cNvCxnSpPr/>
      </xdr:nvCxnSpPr>
      <xdr:spPr>
        <a:xfrm flipV="1">
          <a:off x="19545300" y="6790563"/>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58676</xdr:rowOff>
    </xdr:from>
    <xdr:to>
      <xdr:col>98</xdr:col>
      <xdr:colOff>38100</xdr:colOff>
      <xdr:row>39</xdr:row>
      <xdr:rowOff>160276</xdr:rowOff>
    </xdr:to>
    <xdr:sp macro="" textlink="">
      <xdr:nvSpPr>
        <xdr:cNvPr id="596" name="楕円 595"/>
        <xdr:cNvSpPr/>
      </xdr:nvSpPr>
      <xdr:spPr>
        <a:xfrm>
          <a:off x="18605500" y="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106649</xdr:rowOff>
    </xdr:from>
    <xdr:to>
      <xdr:col>102</xdr:col>
      <xdr:colOff>114300</xdr:colOff>
      <xdr:row>39</xdr:row>
      <xdr:rowOff>109476</xdr:rowOff>
    </xdr:to>
    <xdr:cxnSp macro="">
      <xdr:nvCxnSpPr>
        <xdr:cNvPr id="597" name="直線コネクタ 596"/>
        <xdr:cNvCxnSpPr/>
      </xdr:nvCxnSpPr>
      <xdr:spPr>
        <a:xfrm flipV="1">
          <a:off x="18656300" y="6793199"/>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139425</xdr:rowOff>
    </xdr:from>
    <xdr:ext cx="534377" cy="259045"/>
    <xdr:sp macro="" textlink="">
      <xdr:nvSpPr>
        <xdr:cNvPr id="602" name="n_1mainValue【一般廃棄物処理施設】&#10;一人当たり有形固定資産（償却資産）額"/>
        <xdr:cNvSpPr txBox="1"/>
      </xdr:nvSpPr>
      <xdr:spPr>
        <a:xfrm>
          <a:off x="21043411" y="68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145940</xdr:rowOff>
    </xdr:from>
    <xdr:ext cx="534377" cy="259045"/>
    <xdr:sp macro="" textlink="">
      <xdr:nvSpPr>
        <xdr:cNvPr id="603" name="n_2mainValue【一般廃棄物処理施設】&#10;一人当たり有形固定資産（償却資産）額"/>
        <xdr:cNvSpPr txBox="1"/>
      </xdr:nvSpPr>
      <xdr:spPr>
        <a:xfrm>
          <a:off x="20167111" y="68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148576</xdr:rowOff>
    </xdr:from>
    <xdr:ext cx="534377" cy="259045"/>
    <xdr:sp macro="" textlink="">
      <xdr:nvSpPr>
        <xdr:cNvPr id="604" name="n_3mainValue【一般廃棄物処理施設】&#10;一人当たり有形固定資産（償却資産）額"/>
        <xdr:cNvSpPr txBox="1"/>
      </xdr:nvSpPr>
      <xdr:spPr>
        <a:xfrm>
          <a:off x="19278111" y="68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151403</xdr:rowOff>
    </xdr:from>
    <xdr:ext cx="534377" cy="259045"/>
    <xdr:sp macro="" textlink="">
      <xdr:nvSpPr>
        <xdr:cNvPr id="605" name="n_4mainValue【一般廃棄物処理施設】&#10;一人当たり有形固定資産（償却資産）額"/>
        <xdr:cNvSpPr txBox="1"/>
      </xdr:nvSpPr>
      <xdr:spPr>
        <a:xfrm>
          <a:off x="18389111" y="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645" name="楕円 644"/>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646" name="【保健センター・保健所】&#10;有形固定資産減価償却率該当値テキスト"/>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647" name="楕円 646"/>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41910</xdr:rowOff>
    </xdr:to>
    <xdr:cxnSp macro="">
      <xdr:nvCxnSpPr>
        <xdr:cNvPr id="648" name="直線コネクタ 647"/>
        <xdr:cNvCxnSpPr/>
      </xdr:nvCxnSpPr>
      <xdr:spPr>
        <a:xfrm>
          <a:off x="15481300" y="102984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649" name="楕円 648"/>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11430</xdr:rowOff>
    </xdr:to>
    <xdr:cxnSp macro="">
      <xdr:nvCxnSpPr>
        <xdr:cNvPr id="650" name="直線コネクタ 649"/>
        <xdr:cNvCxnSpPr/>
      </xdr:nvCxnSpPr>
      <xdr:spPr>
        <a:xfrm>
          <a:off x="14592300" y="10254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651" name="楕円 650"/>
        <xdr:cNvSpPr/>
      </xdr:nvSpPr>
      <xdr:spPr>
        <a:xfrm>
          <a:off x="1365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93345</xdr:rowOff>
    </xdr:from>
    <xdr:to>
      <xdr:col>76</xdr:col>
      <xdr:colOff>114300</xdr:colOff>
      <xdr:row>59</xdr:row>
      <xdr:rowOff>139065</xdr:rowOff>
    </xdr:to>
    <xdr:cxnSp macro="">
      <xdr:nvCxnSpPr>
        <xdr:cNvPr id="652" name="直線コネクタ 651"/>
        <xdr:cNvCxnSpPr/>
      </xdr:nvCxnSpPr>
      <xdr:spPr>
        <a:xfrm>
          <a:off x="13703300" y="10208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653" name="楕円 652"/>
        <xdr:cNvSpPr/>
      </xdr:nvSpPr>
      <xdr:spPr>
        <a:xfrm>
          <a:off x="12763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93345</xdr:rowOff>
    </xdr:to>
    <xdr:cxnSp macro="">
      <xdr:nvCxnSpPr>
        <xdr:cNvPr id="654" name="直線コネクタ 653"/>
        <xdr:cNvCxnSpPr/>
      </xdr:nvCxnSpPr>
      <xdr:spPr>
        <a:xfrm>
          <a:off x="12814300" y="1016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659" name="n_1main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660" name="n_2mainValue【保健センター・保健所】&#10;有形固定資産減価償却率"/>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661" name="n_3mainValue【保健センター・保健所】&#10;有形固定資産減価償却率"/>
        <xdr:cNvSpPr txBox="1"/>
      </xdr:nvSpPr>
      <xdr:spPr>
        <a:xfrm>
          <a:off x="13500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114952</xdr:rowOff>
    </xdr:from>
    <xdr:ext cx="405111" cy="259045"/>
    <xdr:sp macro="" textlink="">
      <xdr:nvSpPr>
        <xdr:cNvPr id="662" name="n_4mainValue【保健センター・保健所】&#10;有形固定資産減価償却率"/>
        <xdr:cNvSpPr txBox="1"/>
      </xdr:nvSpPr>
      <xdr:spPr>
        <a:xfrm>
          <a:off x="12611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700" name="楕円 699"/>
        <xdr:cNvSpPr/>
      </xdr:nvSpPr>
      <xdr:spPr>
        <a:xfrm>
          <a:off x="22110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36085</xdr:rowOff>
    </xdr:from>
    <xdr:ext cx="469744" cy="259045"/>
    <xdr:sp macro="" textlink="">
      <xdr:nvSpPr>
        <xdr:cNvPr id="701" name="【保健センター・保健所】&#10;一人当たり面積該当値テキスト"/>
        <xdr:cNvSpPr txBox="1"/>
      </xdr:nvSpPr>
      <xdr:spPr>
        <a:xfrm>
          <a:off x="22199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702" name="楕円 701"/>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64008</xdr:rowOff>
    </xdr:to>
    <xdr:cxnSp macro="">
      <xdr:nvCxnSpPr>
        <xdr:cNvPr id="703" name="直線コネクタ 702"/>
        <xdr:cNvCxnSpPr/>
      </xdr:nvCxnSpPr>
      <xdr:spPr>
        <a:xfrm>
          <a:off x="21323300" y="10351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xdr:rowOff>
    </xdr:from>
    <xdr:to>
      <xdr:col>107</xdr:col>
      <xdr:colOff>101600</xdr:colOff>
      <xdr:row>60</xdr:row>
      <xdr:rowOff>114808</xdr:rowOff>
    </xdr:to>
    <xdr:sp macro="" textlink="">
      <xdr:nvSpPr>
        <xdr:cNvPr id="704" name="楕円 703"/>
        <xdr:cNvSpPr/>
      </xdr:nvSpPr>
      <xdr:spPr>
        <a:xfrm>
          <a:off x="2038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64008</xdr:rowOff>
    </xdr:to>
    <xdr:cxnSp macro="">
      <xdr:nvCxnSpPr>
        <xdr:cNvPr id="705" name="直線コネクタ 704"/>
        <xdr:cNvCxnSpPr/>
      </xdr:nvCxnSpPr>
      <xdr:spPr>
        <a:xfrm>
          <a:off x="20434300" y="1035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xdr:rowOff>
    </xdr:from>
    <xdr:to>
      <xdr:col>102</xdr:col>
      <xdr:colOff>165100</xdr:colOff>
      <xdr:row>60</xdr:row>
      <xdr:rowOff>114808</xdr:rowOff>
    </xdr:to>
    <xdr:sp macro="" textlink="">
      <xdr:nvSpPr>
        <xdr:cNvPr id="706" name="楕円 705"/>
        <xdr:cNvSpPr/>
      </xdr:nvSpPr>
      <xdr:spPr>
        <a:xfrm>
          <a:off x="19494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64008</xdr:rowOff>
    </xdr:from>
    <xdr:to>
      <xdr:col>107</xdr:col>
      <xdr:colOff>50800</xdr:colOff>
      <xdr:row>60</xdr:row>
      <xdr:rowOff>64008</xdr:rowOff>
    </xdr:to>
    <xdr:cxnSp macro="">
      <xdr:nvCxnSpPr>
        <xdr:cNvPr id="707" name="直線コネクタ 706"/>
        <xdr:cNvCxnSpPr/>
      </xdr:nvCxnSpPr>
      <xdr:spPr>
        <a:xfrm>
          <a:off x="19545300" y="1035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708" name="楕円 707"/>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64008</xdr:rowOff>
    </xdr:from>
    <xdr:to>
      <xdr:col>102</xdr:col>
      <xdr:colOff>114300</xdr:colOff>
      <xdr:row>60</xdr:row>
      <xdr:rowOff>73152</xdr:rowOff>
    </xdr:to>
    <xdr:cxnSp macro="">
      <xdr:nvCxnSpPr>
        <xdr:cNvPr id="709" name="直線コネクタ 708"/>
        <xdr:cNvCxnSpPr/>
      </xdr:nvCxnSpPr>
      <xdr:spPr>
        <a:xfrm flipV="1">
          <a:off x="18656300" y="1035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714" name="n_1mainValue【保健センター・保健所】&#10;一人当たり面積"/>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715" name="n_2mainValue【保健センター・保健所】&#10;一人当たり面積"/>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131335</xdr:rowOff>
    </xdr:from>
    <xdr:ext cx="469744" cy="259045"/>
    <xdr:sp macro="" textlink="">
      <xdr:nvSpPr>
        <xdr:cNvPr id="716" name="n_3mainValue【保健センター・保健所】&#10;一人当たり面積"/>
        <xdr:cNvSpPr txBox="1"/>
      </xdr:nvSpPr>
      <xdr:spPr>
        <a:xfrm>
          <a:off x="19310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140479</xdr:rowOff>
    </xdr:from>
    <xdr:ext cx="469744" cy="259045"/>
    <xdr:sp macro="" textlink="">
      <xdr:nvSpPr>
        <xdr:cNvPr id="717" name="n_4mainValue【保健センター・保健所】&#10;一人当たり面積"/>
        <xdr:cNvSpPr txBox="1"/>
      </xdr:nvSpPr>
      <xdr:spPr>
        <a:xfrm>
          <a:off x="18421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117602</xdr:rowOff>
    </xdr:from>
    <xdr:to>
      <xdr:col>85</xdr:col>
      <xdr:colOff>177800</xdr:colOff>
      <xdr:row>82</xdr:row>
      <xdr:rowOff>47752</xdr:rowOff>
    </xdr:to>
    <xdr:sp macro="" textlink="">
      <xdr:nvSpPr>
        <xdr:cNvPr id="756" name="楕円 755"/>
        <xdr:cNvSpPr/>
      </xdr:nvSpPr>
      <xdr:spPr>
        <a:xfrm>
          <a:off x="16268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96029</xdr:rowOff>
    </xdr:from>
    <xdr:ext cx="405111" cy="259045"/>
    <xdr:sp macro="" textlink="">
      <xdr:nvSpPr>
        <xdr:cNvPr id="757" name="【消防施設】&#10;有形固定資産減価償却率該当値テキスト"/>
        <xdr:cNvSpPr txBox="1"/>
      </xdr:nvSpPr>
      <xdr:spPr>
        <a:xfrm>
          <a:off x="16357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58" name="楕円 757"/>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81</xdr:row>
      <xdr:rowOff>168402</xdr:rowOff>
    </xdr:to>
    <xdr:cxnSp macro="">
      <xdr:nvCxnSpPr>
        <xdr:cNvPr id="759" name="直線コネクタ 758"/>
        <xdr:cNvCxnSpPr/>
      </xdr:nvCxnSpPr>
      <xdr:spPr>
        <a:xfrm>
          <a:off x="15481300" y="140398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58165</xdr:rowOff>
    </xdr:from>
    <xdr:to>
      <xdr:col>76</xdr:col>
      <xdr:colOff>165100</xdr:colOff>
      <xdr:row>81</xdr:row>
      <xdr:rowOff>159765</xdr:rowOff>
    </xdr:to>
    <xdr:sp macro="" textlink="">
      <xdr:nvSpPr>
        <xdr:cNvPr id="760" name="楕円 759"/>
        <xdr:cNvSpPr/>
      </xdr:nvSpPr>
      <xdr:spPr>
        <a:xfrm>
          <a:off x="14541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108965</xdr:rowOff>
    </xdr:from>
    <xdr:to>
      <xdr:col>81</xdr:col>
      <xdr:colOff>50800</xdr:colOff>
      <xdr:row>81</xdr:row>
      <xdr:rowOff>152400</xdr:rowOff>
    </xdr:to>
    <xdr:cxnSp macro="">
      <xdr:nvCxnSpPr>
        <xdr:cNvPr id="761" name="直線コネクタ 760"/>
        <xdr:cNvCxnSpPr/>
      </xdr:nvCxnSpPr>
      <xdr:spPr>
        <a:xfrm>
          <a:off x="14592300" y="139964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62" name="楕円 761"/>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108965</xdr:rowOff>
    </xdr:to>
    <xdr:cxnSp macro="">
      <xdr:nvCxnSpPr>
        <xdr:cNvPr id="763" name="直線コネクタ 762"/>
        <xdr:cNvCxnSpPr/>
      </xdr:nvCxnSpPr>
      <xdr:spPr>
        <a:xfrm>
          <a:off x="13703300" y="1397127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161037</xdr:rowOff>
    </xdr:from>
    <xdr:to>
      <xdr:col>67</xdr:col>
      <xdr:colOff>101600</xdr:colOff>
      <xdr:row>81</xdr:row>
      <xdr:rowOff>91187</xdr:rowOff>
    </xdr:to>
    <xdr:sp macro="" textlink="">
      <xdr:nvSpPr>
        <xdr:cNvPr id="764" name="楕円 763"/>
        <xdr:cNvSpPr/>
      </xdr:nvSpPr>
      <xdr:spPr>
        <a:xfrm>
          <a:off x="12763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40387</xdr:rowOff>
    </xdr:from>
    <xdr:to>
      <xdr:col>71</xdr:col>
      <xdr:colOff>177800</xdr:colOff>
      <xdr:row>81</xdr:row>
      <xdr:rowOff>83820</xdr:rowOff>
    </xdr:to>
    <xdr:cxnSp macro="">
      <xdr:nvCxnSpPr>
        <xdr:cNvPr id="765" name="直線コネクタ 764"/>
        <xdr:cNvCxnSpPr/>
      </xdr:nvCxnSpPr>
      <xdr:spPr>
        <a:xfrm>
          <a:off x="12814300" y="139278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22877</xdr:rowOff>
    </xdr:from>
    <xdr:ext cx="405111" cy="259045"/>
    <xdr:sp macro="" textlink="">
      <xdr:nvSpPr>
        <xdr:cNvPr id="770" name="n_1main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150892</xdr:rowOff>
    </xdr:from>
    <xdr:ext cx="405111" cy="259045"/>
    <xdr:sp macro="" textlink="">
      <xdr:nvSpPr>
        <xdr:cNvPr id="771" name="n_2mainValue【消防施設】&#10;有形固定資産減価償却率"/>
        <xdr:cNvSpPr txBox="1"/>
      </xdr:nvSpPr>
      <xdr:spPr>
        <a:xfrm>
          <a:off x="14389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772" name="n_3mainValue【消防施設】&#10;有形固定資産減価償却率"/>
        <xdr:cNvSpPr txBox="1"/>
      </xdr:nvSpPr>
      <xdr:spPr>
        <a:xfrm>
          <a:off x="13500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82314</xdr:rowOff>
    </xdr:from>
    <xdr:ext cx="405111" cy="259045"/>
    <xdr:sp macro="" textlink="">
      <xdr:nvSpPr>
        <xdr:cNvPr id="773" name="n_4mainValue【消防施設】&#10;有形固定資産減価償却率"/>
        <xdr:cNvSpPr txBox="1"/>
      </xdr:nvSpPr>
      <xdr:spPr>
        <a:xfrm>
          <a:off x="12611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813" name="楕円 812"/>
        <xdr:cNvSpPr/>
      </xdr:nvSpPr>
      <xdr:spPr>
        <a:xfrm>
          <a:off x="22110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14" name="【消防施設】&#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5" name="楕円 814"/>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57150</xdr:rowOff>
    </xdr:to>
    <xdr:cxnSp macro="">
      <xdr:nvCxnSpPr>
        <xdr:cNvPr id="816" name="直線コネクタ 815"/>
        <xdr:cNvCxnSpPr/>
      </xdr:nvCxnSpPr>
      <xdr:spPr>
        <a:xfrm flipV="1">
          <a:off x="21323300" y="1427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165100</xdr:rowOff>
    </xdr:from>
    <xdr:to>
      <xdr:col>107</xdr:col>
      <xdr:colOff>101600</xdr:colOff>
      <xdr:row>83</xdr:row>
      <xdr:rowOff>95250</xdr:rowOff>
    </xdr:to>
    <xdr:sp macro="" textlink="">
      <xdr:nvSpPr>
        <xdr:cNvPr id="817" name="楕円 816"/>
        <xdr:cNvSpPr/>
      </xdr:nvSpPr>
      <xdr:spPr>
        <a:xfrm>
          <a:off x="2038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57150</xdr:rowOff>
    </xdr:to>
    <xdr:cxnSp macro="">
      <xdr:nvCxnSpPr>
        <xdr:cNvPr id="818" name="直線コネクタ 817"/>
        <xdr:cNvCxnSpPr/>
      </xdr:nvCxnSpPr>
      <xdr:spPr>
        <a:xfrm>
          <a:off x="20434300" y="1427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9" name="楕円 818"/>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44450</xdr:rowOff>
    </xdr:from>
    <xdr:to>
      <xdr:col>107</xdr:col>
      <xdr:colOff>50800</xdr:colOff>
      <xdr:row>83</xdr:row>
      <xdr:rowOff>57150</xdr:rowOff>
    </xdr:to>
    <xdr:cxnSp macro="">
      <xdr:nvCxnSpPr>
        <xdr:cNvPr id="820" name="直線コネクタ 819"/>
        <xdr:cNvCxnSpPr/>
      </xdr:nvCxnSpPr>
      <xdr:spPr>
        <a:xfrm flipV="1">
          <a:off x="19545300" y="1427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1" name="楕円 820"/>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22" name="直線コネクタ 821"/>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7"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828" name="n_2mainValue【消防施設】&#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9" name="n_3main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30" name="n_4mainValue【消防施設】&#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871" name="楕円 870"/>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112413</xdr:rowOff>
    </xdr:from>
    <xdr:ext cx="405111" cy="259045"/>
    <xdr:sp macro="" textlink="">
      <xdr:nvSpPr>
        <xdr:cNvPr id="872" name="【庁舎】&#10;有形固定資産減価償却率該当値テキスト"/>
        <xdr:cNvSpPr txBox="1"/>
      </xdr:nvSpPr>
      <xdr:spPr>
        <a:xfrm>
          <a:off x="16357600"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873" name="楕円 872"/>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13336</xdr:rowOff>
    </xdr:to>
    <xdr:cxnSp macro="">
      <xdr:nvCxnSpPr>
        <xdr:cNvPr id="874" name="直線コネクタ 873"/>
        <xdr:cNvCxnSpPr/>
      </xdr:nvCxnSpPr>
      <xdr:spPr>
        <a:xfrm>
          <a:off x="15481300" y="178022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875" name="楕円 874"/>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142875</xdr:rowOff>
    </xdr:to>
    <xdr:cxnSp macro="">
      <xdr:nvCxnSpPr>
        <xdr:cNvPr id="876" name="直線コネクタ 875"/>
        <xdr:cNvCxnSpPr/>
      </xdr:nvCxnSpPr>
      <xdr:spPr>
        <a:xfrm>
          <a:off x="14592300" y="177812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877" name="楕円 876"/>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104</xdr:row>
      <xdr:rowOff>169545</xdr:rowOff>
    </xdr:to>
    <xdr:cxnSp macro="">
      <xdr:nvCxnSpPr>
        <xdr:cNvPr id="878" name="直線コネクタ 877"/>
        <xdr:cNvCxnSpPr/>
      </xdr:nvCxnSpPr>
      <xdr:spPr>
        <a:xfrm flipV="1">
          <a:off x="13703300" y="1778127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73025</xdr:rowOff>
    </xdr:from>
    <xdr:to>
      <xdr:col>67</xdr:col>
      <xdr:colOff>101600</xdr:colOff>
      <xdr:row>105</xdr:row>
      <xdr:rowOff>3175</xdr:rowOff>
    </xdr:to>
    <xdr:sp macro="" textlink="">
      <xdr:nvSpPr>
        <xdr:cNvPr id="879" name="楕円 878"/>
        <xdr:cNvSpPr/>
      </xdr:nvSpPr>
      <xdr:spPr>
        <a:xfrm>
          <a:off x="12763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123825</xdr:rowOff>
    </xdr:from>
    <xdr:to>
      <xdr:col>71</xdr:col>
      <xdr:colOff>177800</xdr:colOff>
      <xdr:row>104</xdr:row>
      <xdr:rowOff>169545</xdr:rowOff>
    </xdr:to>
    <xdr:cxnSp macro="">
      <xdr:nvCxnSpPr>
        <xdr:cNvPr id="880" name="直線コネクタ 879"/>
        <xdr:cNvCxnSpPr/>
      </xdr:nvCxnSpPr>
      <xdr:spPr>
        <a:xfrm>
          <a:off x="12814300" y="17954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13352</xdr:rowOff>
    </xdr:from>
    <xdr:ext cx="405111" cy="259045"/>
    <xdr:sp macro="" textlink="">
      <xdr:nvSpPr>
        <xdr:cNvPr id="885" name="n_1mainValue【庁舎】&#10;有形固定資産減価償却率"/>
        <xdr:cNvSpPr txBox="1"/>
      </xdr:nvSpPr>
      <xdr:spPr>
        <a:xfrm>
          <a:off x="152660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886" name="n_2main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40022</xdr:rowOff>
    </xdr:from>
    <xdr:ext cx="405111" cy="259045"/>
    <xdr:sp macro="" textlink="">
      <xdr:nvSpPr>
        <xdr:cNvPr id="887" name="n_3mainValue【庁舎】&#10;有形固定資産減価償却率"/>
        <xdr:cNvSpPr txBox="1"/>
      </xdr:nvSpPr>
      <xdr:spPr>
        <a:xfrm>
          <a:off x="13500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888" name="n_4mainValue【庁舎】&#10;有形固定資産減価償却率"/>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28" name="楕円 927"/>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929" name="【庁舎】&#10;一人当たり面積該当値テキスト"/>
        <xdr:cNvSpPr txBox="1"/>
      </xdr:nvSpPr>
      <xdr:spPr>
        <a:xfrm>
          <a:off x="22199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930" name="楕円 929"/>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15239</xdr:rowOff>
    </xdr:to>
    <xdr:cxnSp macro="">
      <xdr:nvCxnSpPr>
        <xdr:cNvPr id="931" name="直線コネクタ 930"/>
        <xdr:cNvCxnSpPr/>
      </xdr:nvCxnSpPr>
      <xdr:spPr>
        <a:xfrm>
          <a:off x="21323300" y="18013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932" name="楕円 931"/>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15239</xdr:rowOff>
    </xdr:to>
    <xdr:cxnSp macro="">
      <xdr:nvCxnSpPr>
        <xdr:cNvPr id="933" name="直線コネクタ 932"/>
        <xdr:cNvCxnSpPr/>
      </xdr:nvCxnSpPr>
      <xdr:spPr>
        <a:xfrm flipV="1">
          <a:off x="20434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34" name="楕円 933"/>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105</xdr:row>
      <xdr:rowOff>15239</xdr:rowOff>
    </xdr:to>
    <xdr:cxnSp macro="">
      <xdr:nvCxnSpPr>
        <xdr:cNvPr id="935" name="直線コネクタ 934"/>
        <xdr:cNvCxnSpPr/>
      </xdr:nvCxnSpPr>
      <xdr:spPr>
        <a:xfrm>
          <a:off x="19545300" y="179984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143511</xdr:rowOff>
    </xdr:from>
    <xdr:to>
      <xdr:col>98</xdr:col>
      <xdr:colOff>38100</xdr:colOff>
      <xdr:row>105</xdr:row>
      <xdr:rowOff>73661</xdr:rowOff>
    </xdr:to>
    <xdr:sp macro="" textlink="">
      <xdr:nvSpPr>
        <xdr:cNvPr id="936" name="楕円 935"/>
        <xdr:cNvSpPr/>
      </xdr:nvSpPr>
      <xdr:spPr>
        <a:xfrm>
          <a:off x="18605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105</xdr:row>
      <xdr:rowOff>22861</xdr:rowOff>
    </xdr:to>
    <xdr:cxnSp macro="">
      <xdr:nvCxnSpPr>
        <xdr:cNvPr id="937" name="直線コネクタ 936"/>
        <xdr:cNvCxnSpPr/>
      </xdr:nvCxnSpPr>
      <xdr:spPr>
        <a:xfrm flipV="1">
          <a:off x="18656300" y="1799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942" name="n_1mainValue【庁舎】&#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943" name="n_2mainValue【庁舎】&#10;一人当たり面積"/>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4" name="n_3main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90188</xdr:rowOff>
    </xdr:from>
    <xdr:ext cx="469744" cy="259045"/>
    <xdr:sp macro="" textlink="">
      <xdr:nvSpPr>
        <xdr:cNvPr id="945" name="n_4mainValue【庁舎】&#10;一人当たり面積"/>
        <xdr:cNvSpPr txBox="1"/>
      </xdr:nvSpPr>
      <xdr:spPr>
        <a:xfrm>
          <a:off x="18421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すべての施設類型において、令和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前年度比で上昇している。類似団体と比較して同指標が高くなっている施設は、図書館、一般廃棄物処理施設、体育館・プール、消防施設であり、低い施設は保健センター・保健所、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一般廃棄物処理施設については、同施設の大部分を占めるごみ焼却場が竣工より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が高止まりしている。今後の見通しとしては、ごみ焼却場における大規模改修工事が控えていることから有形固定資産減価償却率は改善され、現在候補地選定を進めている新クリーンセンターが竣工すれば大幅に同指標が改善され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c r="B2" s="182" t="s">
        <v>83</v>
      </c>
      <c r="C2" s="182"/>
      <c r="D2" s="183"/>
    </row>
    <row r="3" spans="1:119" ht="18.75" customHeight="1" thickBot="1">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156226595</v>
      </c>
      <c r="BO4" s="485"/>
      <c r="BP4" s="485"/>
      <c r="BQ4" s="485"/>
      <c r="BR4" s="485"/>
      <c r="BS4" s="485"/>
      <c r="BT4" s="485"/>
      <c r="BU4" s="486"/>
      <c r="BV4" s="484">
        <v>158144190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4.8</v>
      </c>
      <c r="CU4" s="625"/>
      <c r="CV4" s="625"/>
      <c r="CW4" s="625"/>
      <c r="CX4" s="625"/>
      <c r="CY4" s="625"/>
      <c r="CZ4" s="625"/>
      <c r="DA4" s="626"/>
      <c r="DB4" s="624">
        <v>6.7</v>
      </c>
      <c r="DC4" s="625"/>
      <c r="DD4" s="625"/>
      <c r="DE4" s="625"/>
      <c r="DF4" s="625"/>
      <c r="DG4" s="625"/>
      <c r="DH4" s="625"/>
      <c r="DI4" s="626"/>
    </row>
    <row r="5" spans="1:119" ht="18.75" customHeight="1">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151061622</v>
      </c>
      <c r="BO5" s="456"/>
      <c r="BP5" s="456"/>
      <c r="BQ5" s="456"/>
      <c r="BR5" s="456"/>
      <c r="BS5" s="456"/>
      <c r="BT5" s="456"/>
      <c r="BU5" s="457"/>
      <c r="BV5" s="455">
        <v>151594071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96.9</v>
      </c>
      <c r="CU5" s="453"/>
      <c r="CV5" s="453"/>
      <c r="CW5" s="453"/>
      <c r="CX5" s="453"/>
      <c r="CY5" s="453"/>
      <c r="CZ5" s="453"/>
      <c r="DA5" s="454"/>
      <c r="DB5" s="452">
        <v>91.1</v>
      </c>
      <c r="DC5" s="453"/>
      <c r="DD5" s="453"/>
      <c r="DE5" s="453"/>
      <c r="DF5" s="453"/>
      <c r="DG5" s="453"/>
      <c r="DH5" s="453"/>
      <c r="DI5" s="454"/>
    </row>
    <row r="6" spans="1:119" ht="18.75" customHeight="1">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5164973</v>
      </c>
      <c r="BO6" s="456"/>
      <c r="BP6" s="456"/>
      <c r="BQ6" s="456"/>
      <c r="BR6" s="456"/>
      <c r="BS6" s="456"/>
      <c r="BT6" s="456"/>
      <c r="BU6" s="457"/>
      <c r="BV6" s="455">
        <v>6550119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101</v>
      </c>
      <c r="CU6" s="599"/>
      <c r="CV6" s="599"/>
      <c r="CW6" s="599"/>
      <c r="CX6" s="599"/>
      <c r="CY6" s="599"/>
      <c r="CZ6" s="599"/>
      <c r="DA6" s="600"/>
      <c r="DB6" s="598">
        <v>100</v>
      </c>
      <c r="DC6" s="599"/>
      <c r="DD6" s="599"/>
      <c r="DE6" s="599"/>
      <c r="DF6" s="599"/>
      <c r="DG6" s="599"/>
      <c r="DH6" s="599"/>
      <c r="DI6" s="600"/>
    </row>
    <row r="7" spans="1:119" ht="18.75" customHeight="1">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1268338</v>
      </c>
      <c r="BO7" s="456"/>
      <c r="BP7" s="456"/>
      <c r="BQ7" s="456"/>
      <c r="BR7" s="456"/>
      <c r="BS7" s="456"/>
      <c r="BT7" s="456"/>
      <c r="BU7" s="457"/>
      <c r="BV7" s="455">
        <v>1050123</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81083056</v>
      </c>
      <c r="CU7" s="456"/>
      <c r="CV7" s="456"/>
      <c r="CW7" s="456"/>
      <c r="CX7" s="456"/>
      <c r="CY7" s="456"/>
      <c r="CZ7" s="456"/>
      <c r="DA7" s="457"/>
      <c r="DB7" s="455">
        <v>82315330</v>
      </c>
      <c r="DC7" s="456"/>
      <c r="DD7" s="456"/>
      <c r="DE7" s="456"/>
      <c r="DF7" s="456"/>
      <c r="DG7" s="456"/>
      <c r="DH7" s="456"/>
      <c r="DI7" s="457"/>
    </row>
    <row r="8" spans="1:119" ht="18.75" customHeight="1" thickBot="1">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3896635</v>
      </c>
      <c r="BO8" s="456"/>
      <c r="BP8" s="456"/>
      <c r="BQ8" s="456"/>
      <c r="BR8" s="456"/>
      <c r="BS8" s="456"/>
      <c r="BT8" s="456"/>
      <c r="BU8" s="457"/>
      <c r="BV8" s="455">
        <v>5499996</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0.73</v>
      </c>
      <c r="CU8" s="559"/>
      <c r="CV8" s="559"/>
      <c r="CW8" s="559"/>
      <c r="CX8" s="559"/>
      <c r="CY8" s="559"/>
      <c r="CZ8" s="559"/>
      <c r="DA8" s="560"/>
      <c r="DB8" s="558">
        <v>0.75</v>
      </c>
      <c r="DC8" s="559"/>
      <c r="DD8" s="559"/>
      <c r="DE8" s="559"/>
      <c r="DF8" s="559"/>
      <c r="DG8" s="559"/>
      <c r="DH8" s="559"/>
      <c r="DI8" s="560"/>
    </row>
    <row r="9" spans="1:119" ht="18.75" customHeight="1" thickBot="1">
      <c r="A9" s="181"/>
      <c r="B9" s="587" t="s">
        <v>113</v>
      </c>
      <c r="C9" s="588"/>
      <c r="D9" s="588"/>
      <c r="E9" s="588"/>
      <c r="F9" s="588"/>
      <c r="G9" s="588"/>
      <c r="H9" s="588"/>
      <c r="I9" s="588"/>
      <c r="J9" s="588"/>
      <c r="K9" s="506"/>
      <c r="L9" s="589" t="s">
        <v>114</v>
      </c>
      <c r="M9" s="590"/>
      <c r="N9" s="590"/>
      <c r="O9" s="590"/>
      <c r="P9" s="590"/>
      <c r="Q9" s="591"/>
      <c r="R9" s="592">
        <v>354630</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-1603361</v>
      </c>
      <c r="BO9" s="456"/>
      <c r="BP9" s="456"/>
      <c r="BQ9" s="456"/>
      <c r="BR9" s="456"/>
      <c r="BS9" s="456"/>
      <c r="BT9" s="456"/>
      <c r="BU9" s="457"/>
      <c r="BV9" s="455">
        <v>3209200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18.399999999999999</v>
      </c>
      <c r="CU9" s="453"/>
      <c r="CV9" s="453"/>
      <c r="CW9" s="453"/>
      <c r="CX9" s="453"/>
      <c r="CY9" s="453"/>
      <c r="CZ9" s="453"/>
      <c r="DA9" s="454"/>
      <c r="DB9" s="452">
        <v>19</v>
      </c>
      <c r="DC9" s="453"/>
      <c r="DD9" s="453"/>
      <c r="DE9" s="453"/>
      <c r="DF9" s="453"/>
      <c r="DG9" s="453"/>
      <c r="DH9" s="453"/>
      <c r="DI9" s="454"/>
    </row>
    <row r="10" spans="1:119" ht="18.75" customHeight="1" thickBot="1">
      <c r="A10" s="181"/>
      <c r="B10" s="587"/>
      <c r="C10" s="588"/>
      <c r="D10" s="588"/>
      <c r="E10" s="588"/>
      <c r="F10" s="588"/>
      <c r="G10" s="588"/>
      <c r="H10" s="588"/>
      <c r="I10" s="588"/>
      <c r="J10" s="588"/>
      <c r="K10" s="506"/>
      <c r="L10" s="411" t="s">
        <v>120</v>
      </c>
      <c r="M10" s="412"/>
      <c r="N10" s="412"/>
      <c r="O10" s="412"/>
      <c r="P10" s="412"/>
      <c r="Q10" s="413"/>
      <c r="R10" s="408">
        <v>360310</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93</v>
      </c>
      <c r="BO10" s="456"/>
      <c r="BP10" s="456"/>
      <c r="BQ10" s="456"/>
      <c r="BR10" s="456"/>
      <c r="BS10" s="456"/>
      <c r="BT10" s="456"/>
      <c r="BU10" s="457"/>
      <c r="BV10" s="455">
        <v>67</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110</v>
      </c>
      <c r="AV11" s="514"/>
      <c r="AW11" s="514"/>
      <c r="AX11" s="514"/>
      <c r="AY11" s="469" t="s">
        <v>127</v>
      </c>
      <c r="AZ11" s="470"/>
      <c r="BA11" s="470"/>
      <c r="BB11" s="470"/>
      <c r="BC11" s="470"/>
      <c r="BD11" s="470"/>
      <c r="BE11" s="470"/>
      <c r="BF11" s="470"/>
      <c r="BG11" s="470"/>
      <c r="BH11" s="470"/>
      <c r="BI11" s="470"/>
      <c r="BJ11" s="470"/>
      <c r="BK11" s="470"/>
      <c r="BL11" s="470"/>
      <c r="BM11" s="471"/>
      <c r="BN11" s="455">
        <v>530724</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c r="A12" s="181"/>
      <c r="B12" s="561" t="s">
        <v>131</v>
      </c>
      <c r="C12" s="562"/>
      <c r="D12" s="562"/>
      <c r="E12" s="562"/>
      <c r="F12" s="562"/>
      <c r="G12" s="562"/>
      <c r="H12" s="562"/>
      <c r="I12" s="562"/>
      <c r="J12" s="562"/>
      <c r="K12" s="563"/>
      <c r="L12" s="570" t="s">
        <v>132</v>
      </c>
      <c r="M12" s="571"/>
      <c r="N12" s="571"/>
      <c r="O12" s="571"/>
      <c r="P12" s="571"/>
      <c r="Q12" s="572"/>
      <c r="R12" s="573">
        <v>351418</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96</v>
      </c>
      <c r="AV12" s="514"/>
      <c r="AW12" s="514"/>
      <c r="AX12" s="514"/>
      <c r="AY12" s="469" t="s">
        <v>136</v>
      </c>
      <c r="AZ12" s="470"/>
      <c r="BA12" s="470"/>
      <c r="BB12" s="470"/>
      <c r="BC12" s="470"/>
      <c r="BD12" s="470"/>
      <c r="BE12" s="470"/>
      <c r="BF12" s="470"/>
      <c r="BG12" s="470"/>
      <c r="BH12" s="470"/>
      <c r="BI12" s="470"/>
      <c r="BJ12" s="470"/>
      <c r="BK12" s="470"/>
      <c r="BL12" s="470"/>
      <c r="BM12" s="471"/>
      <c r="BN12" s="455">
        <v>4000000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c r="A13" s="181"/>
      <c r="B13" s="564"/>
      <c r="C13" s="565"/>
      <c r="D13" s="565"/>
      <c r="E13" s="565"/>
      <c r="F13" s="565"/>
      <c r="G13" s="565"/>
      <c r="H13" s="565"/>
      <c r="I13" s="565"/>
      <c r="J13" s="565"/>
      <c r="K13" s="566"/>
      <c r="L13" s="190"/>
      <c r="M13" s="539" t="s">
        <v>138</v>
      </c>
      <c r="N13" s="540"/>
      <c r="O13" s="540"/>
      <c r="P13" s="540"/>
      <c r="Q13" s="541"/>
      <c r="R13" s="542">
        <v>347293</v>
      </c>
      <c r="S13" s="543"/>
      <c r="T13" s="543"/>
      <c r="U13" s="543"/>
      <c r="V13" s="544"/>
      <c r="W13" s="545" t="s">
        <v>139</v>
      </c>
      <c r="X13" s="441"/>
      <c r="Y13" s="441"/>
      <c r="Z13" s="441"/>
      <c r="AA13" s="441"/>
      <c r="AB13" s="442"/>
      <c r="AC13" s="408">
        <v>1986</v>
      </c>
      <c r="AD13" s="409"/>
      <c r="AE13" s="409"/>
      <c r="AF13" s="409"/>
      <c r="AG13" s="410"/>
      <c r="AH13" s="408">
        <v>2308</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-5072544</v>
      </c>
      <c r="BO13" s="456"/>
      <c r="BP13" s="456"/>
      <c r="BQ13" s="456"/>
      <c r="BR13" s="456"/>
      <c r="BS13" s="456"/>
      <c r="BT13" s="456"/>
      <c r="BU13" s="457"/>
      <c r="BV13" s="455">
        <v>3209267</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9.5</v>
      </c>
      <c r="CU13" s="453"/>
      <c r="CV13" s="453"/>
      <c r="CW13" s="453"/>
      <c r="CX13" s="453"/>
      <c r="CY13" s="453"/>
      <c r="CZ13" s="453"/>
      <c r="DA13" s="454"/>
      <c r="DB13" s="452">
        <v>9.9</v>
      </c>
      <c r="DC13" s="453"/>
      <c r="DD13" s="453"/>
      <c r="DE13" s="453"/>
      <c r="DF13" s="453"/>
      <c r="DG13" s="453"/>
      <c r="DH13" s="453"/>
      <c r="DI13" s="454"/>
    </row>
    <row r="14" spans="1:119" ht="18.75" customHeight="1" thickBot="1">
      <c r="A14" s="181"/>
      <c r="B14" s="564"/>
      <c r="C14" s="565"/>
      <c r="D14" s="565"/>
      <c r="E14" s="565"/>
      <c r="F14" s="565"/>
      <c r="G14" s="565"/>
      <c r="H14" s="565"/>
      <c r="I14" s="565"/>
      <c r="J14" s="565"/>
      <c r="K14" s="566"/>
      <c r="L14" s="529" t="s">
        <v>144</v>
      </c>
      <c r="M14" s="582"/>
      <c r="N14" s="582"/>
      <c r="O14" s="582"/>
      <c r="P14" s="582"/>
      <c r="Q14" s="583"/>
      <c r="R14" s="542">
        <v>353158</v>
      </c>
      <c r="S14" s="543"/>
      <c r="T14" s="543"/>
      <c r="U14" s="543"/>
      <c r="V14" s="544"/>
      <c r="W14" s="546"/>
      <c r="X14" s="444"/>
      <c r="Y14" s="444"/>
      <c r="Z14" s="444"/>
      <c r="AA14" s="444"/>
      <c r="AB14" s="445"/>
      <c r="AC14" s="535">
        <v>1.3</v>
      </c>
      <c r="AD14" s="536"/>
      <c r="AE14" s="536"/>
      <c r="AF14" s="536"/>
      <c r="AG14" s="537"/>
      <c r="AH14" s="535">
        <v>1.5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90</v>
      </c>
      <c r="CU14" s="553"/>
      <c r="CV14" s="553"/>
      <c r="CW14" s="553"/>
      <c r="CX14" s="553"/>
      <c r="CY14" s="553"/>
      <c r="CZ14" s="553"/>
      <c r="DA14" s="554"/>
      <c r="DB14" s="552">
        <v>103.7</v>
      </c>
      <c r="DC14" s="553"/>
      <c r="DD14" s="553"/>
      <c r="DE14" s="553"/>
      <c r="DF14" s="553"/>
      <c r="DG14" s="553"/>
      <c r="DH14" s="553"/>
      <c r="DI14" s="554"/>
    </row>
    <row r="15" spans="1:119" ht="18.75" customHeight="1">
      <c r="A15" s="181"/>
      <c r="B15" s="564"/>
      <c r="C15" s="565"/>
      <c r="D15" s="565"/>
      <c r="E15" s="565"/>
      <c r="F15" s="565"/>
      <c r="G15" s="565"/>
      <c r="H15" s="565"/>
      <c r="I15" s="565"/>
      <c r="J15" s="565"/>
      <c r="K15" s="566"/>
      <c r="L15" s="190"/>
      <c r="M15" s="539" t="s">
        <v>146</v>
      </c>
      <c r="N15" s="540"/>
      <c r="O15" s="540"/>
      <c r="P15" s="540"/>
      <c r="Q15" s="541"/>
      <c r="R15" s="542">
        <v>349433</v>
      </c>
      <c r="S15" s="543"/>
      <c r="T15" s="543"/>
      <c r="U15" s="543"/>
      <c r="V15" s="544"/>
      <c r="W15" s="545" t="s">
        <v>147</v>
      </c>
      <c r="X15" s="441"/>
      <c r="Y15" s="441"/>
      <c r="Z15" s="441"/>
      <c r="AA15" s="441"/>
      <c r="AB15" s="442"/>
      <c r="AC15" s="408">
        <v>25566</v>
      </c>
      <c r="AD15" s="409"/>
      <c r="AE15" s="409"/>
      <c r="AF15" s="409"/>
      <c r="AG15" s="410"/>
      <c r="AH15" s="408">
        <v>27796</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45608099</v>
      </c>
      <c r="BO15" s="485"/>
      <c r="BP15" s="485"/>
      <c r="BQ15" s="485"/>
      <c r="BR15" s="485"/>
      <c r="BS15" s="485"/>
      <c r="BT15" s="485"/>
      <c r="BU15" s="486"/>
      <c r="BV15" s="484">
        <v>44044190</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17.3</v>
      </c>
      <c r="AD16" s="536"/>
      <c r="AE16" s="536"/>
      <c r="AF16" s="536"/>
      <c r="AG16" s="537"/>
      <c r="AH16" s="535">
        <v>18.600000000000001</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64492699</v>
      </c>
      <c r="BO16" s="456"/>
      <c r="BP16" s="456"/>
      <c r="BQ16" s="456"/>
      <c r="BR16" s="456"/>
      <c r="BS16" s="456"/>
      <c r="BT16" s="456"/>
      <c r="BU16" s="457"/>
      <c r="BV16" s="455">
        <v>62065318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120304</v>
      </c>
      <c r="AD17" s="409"/>
      <c r="AE17" s="409"/>
      <c r="AF17" s="409"/>
      <c r="AG17" s="410"/>
      <c r="AH17" s="408">
        <v>119229</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58614692</v>
      </c>
      <c r="BO17" s="456"/>
      <c r="BP17" s="456"/>
      <c r="BQ17" s="456"/>
      <c r="BR17" s="456"/>
      <c r="BS17" s="456"/>
      <c r="BT17" s="456"/>
      <c r="BU17" s="457"/>
      <c r="BV17" s="455">
        <v>56625022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c r="A18" s="181"/>
      <c r="B18" s="505" t="s">
        <v>157</v>
      </c>
      <c r="C18" s="506"/>
      <c r="D18" s="506"/>
      <c r="E18" s="507"/>
      <c r="F18" s="507"/>
      <c r="G18" s="507"/>
      <c r="H18" s="507"/>
      <c r="I18" s="507"/>
      <c r="J18" s="507"/>
      <c r="K18" s="507"/>
      <c r="L18" s="508">
        <v>276.94</v>
      </c>
      <c r="M18" s="508"/>
      <c r="N18" s="508"/>
      <c r="O18" s="508"/>
      <c r="P18" s="508"/>
      <c r="Q18" s="508"/>
      <c r="R18" s="509"/>
      <c r="S18" s="509"/>
      <c r="T18" s="509"/>
      <c r="U18" s="509"/>
      <c r="V18" s="510"/>
      <c r="W18" s="526"/>
      <c r="X18" s="527"/>
      <c r="Y18" s="527"/>
      <c r="Z18" s="527"/>
      <c r="AA18" s="527"/>
      <c r="AB18" s="551"/>
      <c r="AC18" s="425">
        <v>81.400000000000006</v>
      </c>
      <c r="AD18" s="426"/>
      <c r="AE18" s="426"/>
      <c r="AF18" s="426"/>
      <c r="AG18" s="511"/>
      <c r="AH18" s="425">
        <v>79.8</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80552650</v>
      </c>
      <c r="BO18" s="456"/>
      <c r="BP18" s="456"/>
      <c r="BQ18" s="456"/>
      <c r="BR18" s="456"/>
      <c r="BS18" s="456"/>
      <c r="BT18" s="456"/>
      <c r="BU18" s="457"/>
      <c r="BV18" s="455">
        <v>78381237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c r="A19" s="181"/>
      <c r="B19" s="505" t="s">
        <v>159</v>
      </c>
      <c r="C19" s="506"/>
      <c r="D19" s="506"/>
      <c r="E19" s="507"/>
      <c r="F19" s="507"/>
      <c r="G19" s="507"/>
      <c r="H19" s="507"/>
      <c r="I19" s="507"/>
      <c r="J19" s="507"/>
      <c r="K19" s="507"/>
      <c r="L19" s="515">
        <v>1281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100066750</v>
      </c>
      <c r="BO19" s="456"/>
      <c r="BP19" s="456"/>
      <c r="BQ19" s="456"/>
      <c r="BR19" s="456"/>
      <c r="BS19" s="456"/>
      <c r="BT19" s="456"/>
      <c r="BU19" s="457"/>
      <c r="BV19" s="455">
        <v>95907010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c r="A20" s="181"/>
      <c r="B20" s="505" t="s">
        <v>161</v>
      </c>
      <c r="C20" s="506"/>
      <c r="D20" s="506"/>
      <c r="E20" s="507"/>
      <c r="F20" s="507"/>
      <c r="G20" s="507"/>
      <c r="H20" s="507"/>
      <c r="I20" s="507"/>
      <c r="J20" s="507"/>
      <c r="K20" s="507"/>
      <c r="L20" s="515">
        <v>155305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189229838</v>
      </c>
      <c r="BO22" s="485"/>
      <c r="BP22" s="485"/>
      <c r="BQ22" s="485"/>
      <c r="BR22" s="485"/>
      <c r="BS22" s="485"/>
      <c r="BT22" s="485"/>
      <c r="BU22" s="486"/>
      <c r="BV22" s="484">
        <v>199817164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90794914</v>
      </c>
      <c r="BO23" s="456"/>
      <c r="BP23" s="456"/>
      <c r="BQ23" s="456"/>
      <c r="BR23" s="456"/>
      <c r="BS23" s="456"/>
      <c r="BT23" s="456"/>
      <c r="BU23" s="457"/>
      <c r="BV23" s="455">
        <v>94329468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c r="A24" s="181"/>
      <c r="B24" s="434"/>
      <c r="C24" s="435"/>
      <c r="D24" s="436"/>
      <c r="E24" s="411" t="s">
        <v>171</v>
      </c>
      <c r="F24" s="412"/>
      <c r="G24" s="412"/>
      <c r="H24" s="412"/>
      <c r="I24" s="412"/>
      <c r="J24" s="412"/>
      <c r="K24" s="413"/>
      <c r="L24" s="408">
        <v>1</v>
      </c>
      <c r="M24" s="409"/>
      <c r="N24" s="409"/>
      <c r="O24" s="409"/>
      <c r="P24" s="410"/>
      <c r="Q24" s="408">
        <v>10480</v>
      </c>
      <c r="R24" s="409"/>
      <c r="S24" s="409"/>
      <c r="T24" s="409"/>
      <c r="U24" s="409"/>
      <c r="V24" s="410"/>
      <c r="W24" s="498"/>
      <c r="X24" s="435"/>
      <c r="Y24" s="436"/>
      <c r="Z24" s="411" t="s">
        <v>172</v>
      </c>
      <c r="AA24" s="412"/>
      <c r="AB24" s="412"/>
      <c r="AC24" s="412"/>
      <c r="AD24" s="412"/>
      <c r="AE24" s="412"/>
      <c r="AF24" s="412"/>
      <c r="AG24" s="413"/>
      <c r="AH24" s="408">
        <v>2228</v>
      </c>
      <c r="AI24" s="409"/>
      <c r="AJ24" s="409"/>
      <c r="AK24" s="409"/>
      <c r="AL24" s="410"/>
      <c r="AM24" s="408">
        <v>6868924</v>
      </c>
      <c r="AN24" s="409"/>
      <c r="AO24" s="409"/>
      <c r="AP24" s="409"/>
      <c r="AQ24" s="409"/>
      <c r="AR24" s="410"/>
      <c r="AS24" s="408">
        <v>3083</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122298123</v>
      </c>
      <c r="BO24" s="456"/>
      <c r="BP24" s="456"/>
      <c r="BQ24" s="456"/>
      <c r="BR24" s="456"/>
      <c r="BS24" s="456"/>
      <c r="BT24" s="456"/>
      <c r="BU24" s="457"/>
      <c r="BV24" s="455">
        <v>130323644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c r="A25" s="181"/>
      <c r="B25" s="434"/>
      <c r="C25" s="435"/>
      <c r="D25" s="436"/>
      <c r="E25" s="411" t="s">
        <v>174</v>
      </c>
      <c r="F25" s="412"/>
      <c r="G25" s="412"/>
      <c r="H25" s="412"/>
      <c r="I25" s="412"/>
      <c r="J25" s="412"/>
      <c r="K25" s="413"/>
      <c r="L25" s="408">
        <v>2</v>
      </c>
      <c r="M25" s="409"/>
      <c r="N25" s="409"/>
      <c r="O25" s="409"/>
      <c r="P25" s="410"/>
      <c r="Q25" s="408">
        <v>8550</v>
      </c>
      <c r="R25" s="409"/>
      <c r="S25" s="409"/>
      <c r="T25" s="409"/>
      <c r="U25" s="409"/>
      <c r="V25" s="410"/>
      <c r="W25" s="498"/>
      <c r="X25" s="435"/>
      <c r="Y25" s="436"/>
      <c r="Z25" s="411" t="s">
        <v>175</v>
      </c>
      <c r="AA25" s="412"/>
      <c r="AB25" s="412"/>
      <c r="AC25" s="412"/>
      <c r="AD25" s="412"/>
      <c r="AE25" s="412"/>
      <c r="AF25" s="412"/>
      <c r="AG25" s="413"/>
      <c r="AH25" s="408">
        <v>399</v>
      </c>
      <c r="AI25" s="409"/>
      <c r="AJ25" s="409"/>
      <c r="AK25" s="409"/>
      <c r="AL25" s="410"/>
      <c r="AM25" s="408">
        <v>1202187</v>
      </c>
      <c r="AN25" s="409"/>
      <c r="AO25" s="409"/>
      <c r="AP25" s="409"/>
      <c r="AQ25" s="409"/>
      <c r="AR25" s="410"/>
      <c r="AS25" s="408">
        <v>3013</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13909937</v>
      </c>
      <c r="BO25" s="485"/>
      <c r="BP25" s="485"/>
      <c r="BQ25" s="485"/>
      <c r="BR25" s="485"/>
      <c r="BS25" s="485"/>
      <c r="BT25" s="485"/>
      <c r="BU25" s="486"/>
      <c r="BV25" s="484">
        <v>11685905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c r="A26" s="181"/>
      <c r="B26" s="434"/>
      <c r="C26" s="435"/>
      <c r="D26" s="436"/>
      <c r="E26" s="411" t="s">
        <v>177</v>
      </c>
      <c r="F26" s="412"/>
      <c r="G26" s="412"/>
      <c r="H26" s="412"/>
      <c r="I26" s="412"/>
      <c r="J26" s="412"/>
      <c r="K26" s="413"/>
      <c r="L26" s="408">
        <v>1</v>
      </c>
      <c r="M26" s="409"/>
      <c r="N26" s="409"/>
      <c r="O26" s="409"/>
      <c r="P26" s="410"/>
      <c r="Q26" s="408">
        <v>7330</v>
      </c>
      <c r="R26" s="409"/>
      <c r="S26" s="409"/>
      <c r="T26" s="409"/>
      <c r="U26" s="409"/>
      <c r="V26" s="410"/>
      <c r="W26" s="498"/>
      <c r="X26" s="435"/>
      <c r="Y26" s="436"/>
      <c r="Z26" s="411" t="s">
        <v>178</v>
      </c>
      <c r="AA26" s="466"/>
      <c r="AB26" s="466"/>
      <c r="AC26" s="466"/>
      <c r="AD26" s="466"/>
      <c r="AE26" s="466"/>
      <c r="AF26" s="466"/>
      <c r="AG26" s="467"/>
      <c r="AH26" s="408">
        <v>308</v>
      </c>
      <c r="AI26" s="409"/>
      <c r="AJ26" s="409"/>
      <c r="AK26" s="409"/>
      <c r="AL26" s="410"/>
      <c r="AM26" s="408">
        <v>1014552</v>
      </c>
      <c r="AN26" s="409"/>
      <c r="AO26" s="409"/>
      <c r="AP26" s="409"/>
      <c r="AQ26" s="409"/>
      <c r="AR26" s="410"/>
      <c r="AS26" s="408">
        <v>3294</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180</v>
      </c>
      <c r="BO26" s="456"/>
      <c r="BP26" s="456"/>
      <c r="BQ26" s="456"/>
      <c r="BR26" s="456"/>
      <c r="BS26" s="456"/>
      <c r="BT26" s="456"/>
      <c r="BU26" s="457"/>
      <c r="BV26" s="455" t="s">
        <v>180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c r="A27" s="181"/>
      <c r="B27" s="434"/>
      <c r="C27" s="435"/>
      <c r="D27" s="436"/>
      <c r="E27" s="411" t="s">
        <v>181</v>
      </c>
      <c r="F27" s="412"/>
      <c r="G27" s="412"/>
      <c r="H27" s="412"/>
      <c r="I27" s="412"/>
      <c r="J27" s="412"/>
      <c r="K27" s="413"/>
      <c r="L27" s="408">
        <v>1</v>
      </c>
      <c r="M27" s="409"/>
      <c r="N27" s="409"/>
      <c r="O27" s="409"/>
      <c r="P27" s="410"/>
      <c r="Q27" s="408">
        <v>7330</v>
      </c>
      <c r="R27" s="409"/>
      <c r="S27" s="409"/>
      <c r="T27" s="409"/>
      <c r="U27" s="409"/>
      <c r="V27" s="410"/>
      <c r="W27" s="498"/>
      <c r="X27" s="435"/>
      <c r="Y27" s="436"/>
      <c r="Z27" s="411" t="s">
        <v>182</v>
      </c>
      <c r="AA27" s="412"/>
      <c r="AB27" s="412"/>
      <c r="AC27" s="412"/>
      <c r="AD27" s="412"/>
      <c r="AE27" s="412"/>
      <c r="AF27" s="412"/>
      <c r="AG27" s="413"/>
      <c r="AH27" s="408">
        <v>172</v>
      </c>
      <c r="AI27" s="409"/>
      <c r="AJ27" s="409"/>
      <c r="AK27" s="409"/>
      <c r="AL27" s="410"/>
      <c r="AM27" s="408">
        <v>561284</v>
      </c>
      <c r="AN27" s="409"/>
      <c r="AO27" s="409"/>
      <c r="AP27" s="409"/>
      <c r="AQ27" s="409"/>
      <c r="AR27" s="410"/>
      <c r="AS27" s="408">
        <v>3263</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t="s">
        <v>180</v>
      </c>
      <c r="BO27" s="490"/>
      <c r="BP27" s="490"/>
      <c r="BQ27" s="490"/>
      <c r="BR27" s="490"/>
      <c r="BS27" s="490"/>
      <c r="BT27" s="490"/>
      <c r="BU27" s="491"/>
      <c r="BV27" s="489" t="s">
        <v>180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c r="A28" s="181"/>
      <c r="B28" s="434"/>
      <c r="C28" s="435"/>
      <c r="D28" s="436"/>
      <c r="E28" s="411" t="s">
        <v>184</v>
      </c>
      <c r="F28" s="412"/>
      <c r="G28" s="412"/>
      <c r="H28" s="412"/>
      <c r="I28" s="412"/>
      <c r="J28" s="412"/>
      <c r="K28" s="413"/>
      <c r="L28" s="408">
        <v>1</v>
      </c>
      <c r="M28" s="409"/>
      <c r="N28" s="409"/>
      <c r="O28" s="409"/>
      <c r="P28" s="410"/>
      <c r="Q28" s="408">
        <v>6440</v>
      </c>
      <c r="R28" s="409"/>
      <c r="S28" s="409"/>
      <c r="T28" s="409"/>
      <c r="U28" s="409"/>
      <c r="V28" s="410"/>
      <c r="W28" s="498"/>
      <c r="X28" s="435"/>
      <c r="Y28" s="436"/>
      <c r="Z28" s="411" t="s">
        <v>185</v>
      </c>
      <c r="AA28" s="412"/>
      <c r="AB28" s="412"/>
      <c r="AC28" s="412"/>
      <c r="AD28" s="412"/>
      <c r="AE28" s="412"/>
      <c r="AF28" s="412"/>
      <c r="AG28" s="413"/>
      <c r="AH28" s="408">
        <v>30</v>
      </c>
      <c r="AI28" s="409"/>
      <c r="AJ28" s="409"/>
      <c r="AK28" s="409"/>
      <c r="AL28" s="410"/>
      <c r="AM28" s="408">
        <v>81090</v>
      </c>
      <c r="AN28" s="409"/>
      <c r="AO28" s="409"/>
      <c r="AP28" s="409"/>
      <c r="AQ28" s="409"/>
      <c r="AR28" s="410"/>
      <c r="AS28" s="408">
        <v>2703</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2840655</v>
      </c>
      <c r="BO28" s="485"/>
      <c r="BP28" s="485"/>
      <c r="BQ28" s="485"/>
      <c r="BR28" s="485"/>
      <c r="BS28" s="485"/>
      <c r="BT28" s="485"/>
      <c r="BU28" s="486"/>
      <c r="BV28" s="484">
        <v>3640562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c r="A29" s="181"/>
      <c r="B29" s="434"/>
      <c r="C29" s="435"/>
      <c r="D29" s="436"/>
      <c r="E29" s="411" t="s">
        <v>187</v>
      </c>
      <c r="F29" s="412"/>
      <c r="G29" s="412"/>
      <c r="H29" s="412"/>
      <c r="I29" s="412"/>
      <c r="J29" s="412"/>
      <c r="K29" s="413"/>
      <c r="L29" s="408">
        <v>37</v>
      </c>
      <c r="M29" s="409"/>
      <c r="N29" s="409"/>
      <c r="O29" s="409"/>
      <c r="P29" s="410"/>
      <c r="Q29" s="408">
        <v>5960</v>
      </c>
      <c r="R29" s="409"/>
      <c r="S29" s="409"/>
      <c r="T29" s="409"/>
      <c r="U29" s="409"/>
      <c r="V29" s="410"/>
      <c r="W29" s="499"/>
      <c r="X29" s="500"/>
      <c r="Y29" s="501"/>
      <c r="Z29" s="411" t="s">
        <v>188</v>
      </c>
      <c r="AA29" s="412"/>
      <c r="AB29" s="412"/>
      <c r="AC29" s="412"/>
      <c r="AD29" s="412"/>
      <c r="AE29" s="412"/>
      <c r="AF29" s="412"/>
      <c r="AG29" s="413"/>
      <c r="AH29" s="408">
        <v>2430</v>
      </c>
      <c r="AI29" s="409"/>
      <c r="AJ29" s="409"/>
      <c r="AK29" s="409"/>
      <c r="AL29" s="410"/>
      <c r="AM29" s="408">
        <v>7511298</v>
      </c>
      <c r="AN29" s="409"/>
      <c r="AO29" s="409"/>
      <c r="AP29" s="409"/>
      <c r="AQ29" s="409"/>
      <c r="AR29" s="410"/>
      <c r="AS29" s="408">
        <v>3091</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1702884</v>
      </c>
      <c r="BO29" s="456"/>
      <c r="BP29" s="456"/>
      <c r="BQ29" s="456"/>
      <c r="BR29" s="456"/>
      <c r="BS29" s="456"/>
      <c r="BT29" s="456"/>
      <c r="BU29" s="457"/>
      <c r="BV29" s="455">
        <v>2233918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6451821</v>
      </c>
      <c r="BO30" s="490"/>
      <c r="BP30" s="490"/>
      <c r="BQ30" s="490"/>
      <c r="BR30" s="490"/>
      <c r="BS30" s="490"/>
      <c r="BT30" s="490"/>
      <c r="BU30" s="491"/>
      <c r="BV30" s="489">
        <v>6242755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197</v>
      </c>
      <c r="AN33" s="407"/>
      <c r="AO33" s="406" t="s">
        <v>198</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199</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奈良県市町村総合事務組合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奈良市清美公社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c r="A35" s="181"/>
      <c r="B35" s="205"/>
      <c r="C35" s="403">
        <f>IF(E35="","",C34+1)</f>
        <v>2</v>
      </c>
      <c r="D35" s="403"/>
      <c r="E35" s="404" t="str">
        <f>IF('各会計、関係団体の財政状況及び健全化判断比率'!B8="","",'各会計、関係団体の財政状況及び健全化判断比率'!B8)</f>
        <v>住宅新築資金等貸付金特別会計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山辺環境衛生組合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奈良市市街地開発株式会社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c r="A36" s="181"/>
      <c r="B36" s="205"/>
      <c r="C36" s="403">
        <f>IF(E36="","",C35+1)</f>
        <v>3</v>
      </c>
      <c r="D36" s="403"/>
      <c r="E36" s="404" t="str">
        <f>IF('各会計、関係団体の財政状況及び健全化判断比率'!B9="","",'各会計、関係団体の財政状況及び健全化判断比率'!B9)</f>
        <v>土地区画整理事業特別会計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10</v>
      </c>
      <c r="AN36" s="403"/>
      <c r="AO36" s="404" t="str">
        <f>IF('各会計、関係団体の財政状況及び健全化判断比率'!B33="","",'各会計、関係団体の財政状況及び健全化判断比率'!B33)</f>
        <v>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奈良県住宅新築資金等貸付金回収管理組合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奈良市生涯学習財団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c r="A37" s="181"/>
      <c r="B37" s="205"/>
      <c r="C37" s="403">
        <f>IF(E37="","",C36+1)</f>
        <v>4</v>
      </c>
      <c r="D37" s="403"/>
      <c r="E37" s="404" t="str">
        <f>IF('各会計、関係団体の財政状況及び健全化判断比率'!B10="","",'各会計、関係団体の財政状況及び健全化判断比率'!B10)</f>
        <v>母子父子寡婦福祉資金貸付金特別会計</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奈良県後期高齢者医療広域連合</v>
      </c>
      <c r="BZ37" s="404"/>
      <c r="CA37" s="404"/>
      <c r="CB37" s="404"/>
      <c r="CC37" s="404"/>
      <c r="CD37" s="404"/>
      <c r="CE37" s="404"/>
      <c r="CF37" s="404"/>
      <c r="CG37" s="404"/>
      <c r="CH37" s="404"/>
      <c r="CI37" s="404"/>
      <c r="CJ37" s="404"/>
      <c r="CK37" s="404"/>
      <c r="CL37" s="404"/>
      <c r="CM37" s="404"/>
      <c r="CN37" s="181"/>
      <c r="CO37" s="403">
        <f t="shared" si="3"/>
        <v>18</v>
      </c>
      <c r="CP37" s="403"/>
      <c r="CQ37" s="404" t="str">
        <f>IF('各会計、関係団体の財政状況及び健全化判断比率'!BS10="","",'各会計、関係団体の財政状況及び健全化判断比率'!BS10)</f>
        <v>奈良市総合財団</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row r="55" spans="5:113"/>
    <row r="56" spans="5:113"/>
  </sheetData>
  <sheetProtection algorithmName="SHA-512" hashValue="dTdrVxSPyEFaddw7No2SJc/r/UGgs744ZC6uH+TTVCQp8noDMmhk87baRuEyyDVHG66Rr5xMxE1erEmXLzjmsA==" saltValue="wYoFHgzajE+38X0iGS2J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c r="B5" s="715" t="s">
        <v>228</v>
      </c>
      <c r="C5" s="716"/>
      <c r="D5" s="716"/>
      <c r="E5" s="716"/>
      <c r="F5" s="716"/>
      <c r="G5" s="716"/>
      <c r="H5" s="716"/>
      <c r="I5" s="716"/>
      <c r="J5" s="716"/>
      <c r="K5" s="716"/>
      <c r="L5" s="716"/>
      <c r="M5" s="716"/>
      <c r="N5" s="716"/>
      <c r="O5" s="716"/>
      <c r="P5" s="716"/>
      <c r="Q5" s="717"/>
      <c r="R5" s="712">
        <v>52433832</v>
      </c>
      <c r="S5" s="713"/>
      <c r="T5" s="713"/>
      <c r="U5" s="713"/>
      <c r="V5" s="713"/>
      <c r="W5" s="713"/>
      <c r="X5" s="713"/>
      <c r="Y5" s="738"/>
      <c r="Z5" s="751">
        <v>33.6</v>
      </c>
      <c r="AA5" s="751"/>
      <c r="AB5" s="751"/>
      <c r="AC5" s="751"/>
      <c r="AD5" s="752">
        <v>49049934</v>
      </c>
      <c r="AE5" s="752"/>
      <c r="AF5" s="752"/>
      <c r="AG5" s="752"/>
      <c r="AH5" s="752"/>
      <c r="AI5" s="752"/>
      <c r="AJ5" s="752"/>
      <c r="AK5" s="752"/>
      <c r="AL5" s="739">
        <v>61.5</v>
      </c>
      <c r="AM5" s="721"/>
      <c r="AN5" s="721"/>
      <c r="AO5" s="740"/>
      <c r="AP5" s="715" t="s">
        <v>229</v>
      </c>
      <c r="AQ5" s="716"/>
      <c r="AR5" s="716"/>
      <c r="AS5" s="716"/>
      <c r="AT5" s="716"/>
      <c r="AU5" s="716"/>
      <c r="AV5" s="716"/>
      <c r="AW5" s="716"/>
      <c r="AX5" s="716"/>
      <c r="AY5" s="716"/>
      <c r="AZ5" s="716"/>
      <c r="BA5" s="716"/>
      <c r="BB5" s="716"/>
      <c r="BC5" s="716"/>
      <c r="BD5" s="716"/>
      <c r="BE5" s="716"/>
      <c r="BF5" s="717"/>
      <c r="BG5" s="657">
        <v>47994894</v>
      </c>
      <c r="BH5" s="658"/>
      <c r="BI5" s="658"/>
      <c r="BJ5" s="658"/>
      <c r="BK5" s="658"/>
      <c r="BL5" s="658"/>
      <c r="BM5" s="658"/>
      <c r="BN5" s="659"/>
      <c r="BO5" s="695">
        <v>91.5</v>
      </c>
      <c r="BP5" s="695"/>
      <c r="BQ5" s="695"/>
      <c r="BR5" s="695"/>
      <c r="BS5" s="696">
        <v>591581</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c r="B6" s="654" t="s">
        <v>233</v>
      </c>
      <c r="C6" s="655"/>
      <c r="D6" s="655"/>
      <c r="E6" s="655"/>
      <c r="F6" s="655"/>
      <c r="G6" s="655"/>
      <c r="H6" s="655"/>
      <c r="I6" s="655"/>
      <c r="J6" s="655"/>
      <c r="K6" s="655"/>
      <c r="L6" s="655"/>
      <c r="M6" s="655"/>
      <c r="N6" s="655"/>
      <c r="O6" s="655"/>
      <c r="P6" s="655"/>
      <c r="Q6" s="656"/>
      <c r="R6" s="657">
        <v>830365</v>
      </c>
      <c r="S6" s="658"/>
      <c r="T6" s="658"/>
      <c r="U6" s="658"/>
      <c r="V6" s="658"/>
      <c r="W6" s="658"/>
      <c r="X6" s="658"/>
      <c r="Y6" s="659"/>
      <c r="Z6" s="695">
        <v>0.5</v>
      </c>
      <c r="AA6" s="695"/>
      <c r="AB6" s="695"/>
      <c r="AC6" s="695"/>
      <c r="AD6" s="696">
        <v>830365</v>
      </c>
      <c r="AE6" s="696"/>
      <c r="AF6" s="696"/>
      <c r="AG6" s="696"/>
      <c r="AH6" s="696"/>
      <c r="AI6" s="696"/>
      <c r="AJ6" s="696"/>
      <c r="AK6" s="696"/>
      <c r="AL6" s="660">
        <v>1</v>
      </c>
      <c r="AM6" s="661"/>
      <c r="AN6" s="661"/>
      <c r="AO6" s="697"/>
      <c r="AP6" s="654" t="s">
        <v>234</v>
      </c>
      <c r="AQ6" s="655"/>
      <c r="AR6" s="655"/>
      <c r="AS6" s="655"/>
      <c r="AT6" s="655"/>
      <c r="AU6" s="655"/>
      <c r="AV6" s="655"/>
      <c r="AW6" s="655"/>
      <c r="AX6" s="655"/>
      <c r="AY6" s="655"/>
      <c r="AZ6" s="655"/>
      <c r="BA6" s="655"/>
      <c r="BB6" s="655"/>
      <c r="BC6" s="655"/>
      <c r="BD6" s="655"/>
      <c r="BE6" s="655"/>
      <c r="BF6" s="656"/>
      <c r="BG6" s="657">
        <v>47994894</v>
      </c>
      <c r="BH6" s="658"/>
      <c r="BI6" s="658"/>
      <c r="BJ6" s="658"/>
      <c r="BK6" s="658"/>
      <c r="BL6" s="658"/>
      <c r="BM6" s="658"/>
      <c r="BN6" s="659"/>
      <c r="BO6" s="695">
        <v>91.5</v>
      </c>
      <c r="BP6" s="695"/>
      <c r="BQ6" s="695"/>
      <c r="BR6" s="695"/>
      <c r="BS6" s="696">
        <v>591581</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643496</v>
      </c>
      <c r="CS6" s="658"/>
      <c r="CT6" s="658"/>
      <c r="CU6" s="658"/>
      <c r="CV6" s="658"/>
      <c r="CW6" s="658"/>
      <c r="CX6" s="658"/>
      <c r="CY6" s="659"/>
      <c r="CZ6" s="739">
        <v>0.4</v>
      </c>
      <c r="DA6" s="721"/>
      <c r="DB6" s="721"/>
      <c r="DC6" s="741"/>
      <c r="DD6" s="663" t="s">
        <v>129</v>
      </c>
      <c r="DE6" s="658"/>
      <c r="DF6" s="658"/>
      <c r="DG6" s="658"/>
      <c r="DH6" s="658"/>
      <c r="DI6" s="658"/>
      <c r="DJ6" s="658"/>
      <c r="DK6" s="658"/>
      <c r="DL6" s="658"/>
      <c r="DM6" s="658"/>
      <c r="DN6" s="658"/>
      <c r="DO6" s="658"/>
      <c r="DP6" s="659"/>
      <c r="DQ6" s="663">
        <v>643278</v>
      </c>
      <c r="DR6" s="658"/>
      <c r="DS6" s="658"/>
      <c r="DT6" s="658"/>
      <c r="DU6" s="658"/>
      <c r="DV6" s="658"/>
      <c r="DW6" s="658"/>
      <c r="DX6" s="658"/>
      <c r="DY6" s="658"/>
      <c r="DZ6" s="658"/>
      <c r="EA6" s="658"/>
      <c r="EB6" s="658"/>
      <c r="EC6" s="694"/>
    </row>
    <row r="7" spans="2:143" ht="11.25" customHeight="1">
      <c r="B7" s="654" t="s">
        <v>236</v>
      </c>
      <c r="C7" s="655"/>
      <c r="D7" s="655"/>
      <c r="E7" s="655"/>
      <c r="F7" s="655"/>
      <c r="G7" s="655"/>
      <c r="H7" s="655"/>
      <c r="I7" s="655"/>
      <c r="J7" s="655"/>
      <c r="K7" s="655"/>
      <c r="L7" s="655"/>
      <c r="M7" s="655"/>
      <c r="N7" s="655"/>
      <c r="O7" s="655"/>
      <c r="P7" s="655"/>
      <c r="Q7" s="656"/>
      <c r="R7" s="657">
        <v>29848</v>
      </c>
      <c r="S7" s="658"/>
      <c r="T7" s="658"/>
      <c r="U7" s="658"/>
      <c r="V7" s="658"/>
      <c r="W7" s="658"/>
      <c r="X7" s="658"/>
      <c r="Y7" s="659"/>
      <c r="Z7" s="695">
        <v>0</v>
      </c>
      <c r="AA7" s="695"/>
      <c r="AB7" s="695"/>
      <c r="AC7" s="695"/>
      <c r="AD7" s="696">
        <v>29848</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25374053</v>
      </c>
      <c r="BH7" s="658"/>
      <c r="BI7" s="658"/>
      <c r="BJ7" s="658"/>
      <c r="BK7" s="658"/>
      <c r="BL7" s="658"/>
      <c r="BM7" s="658"/>
      <c r="BN7" s="659"/>
      <c r="BO7" s="695">
        <v>48.4</v>
      </c>
      <c r="BP7" s="695"/>
      <c r="BQ7" s="695"/>
      <c r="BR7" s="695"/>
      <c r="BS7" s="696">
        <v>591581</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16095509</v>
      </c>
      <c r="CS7" s="658"/>
      <c r="CT7" s="658"/>
      <c r="CU7" s="658"/>
      <c r="CV7" s="658"/>
      <c r="CW7" s="658"/>
      <c r="CX7" s="658"/>
      <c r="CY7" s="659"/>
      <c r="CZ7" s="695">
        <v>10.7</v>
      </c>
      <c r="DA7" s="695"/>
      <c r="DB7" s="695"/>
      <c r="DC7" s="695"/>
      <c r="DD7" s="663">
        <v>219396</v>
      </c>
      <c r="DE7" s="658"/>
      <c r="DF7" s="658"/>
      <c r="DG7" s="658"/>
      <c r="DH7" s="658"/>
      <c r="DI7" s="658"/>
      <c r="DJ7" s="658"/>
      <c r="DK7" s="658"/>
      <c r="DL7" s="658"/>
      <c r="DM7" s="658"/>
      <c r="DN7" s="658"/>
      <c r="DO7" s="658"/>
      <c r="DP7" s="659"/>
      <c r="DQ7" s="663">
        <v>14374507</v>
      </c>
      <c r="DR7" s="658"/>
      <c r="DS7" s="658"/>
      <c r="DT7" s="658"/>
      <c r="DU7" s="658"/>
      <c r="DV7" s="658"/>
      <c r="DW7" s="658"/>
      <c r="DX7" s="658"/>
      <c r="DY7" s="658"/>
      <c r="DZ7" s="658"/>
      <c r="EA7" s="658"/>
      <c r="EB7" s="658"/>
      <c r="EC7" s="694"/>
    </row>
    <row r="8" spans="2:143" ht="11.25" customHeight="1">
      <c r="B8" s="654" t="s">
        <v>239</v>
      </c>
      <c r="C8" s="655"/>
      <c r="D8" s="655"/>
      <c r="E8" s="655"/>
      <c r="F8" s="655"/>
      <c r="G8" s="655"/>
      <c r="H8" s="655"/>
      <c r="I8" s="655"/>
      <c r="J8" s="655"/>
      <c r="K8" s="655"/>
      <c r="L8" s="655"/>
      <c r="M8" s="655"/>
      <c r="N8" s="655"/>
      <c r="O8" s="655"/>
      <c r="P8" s="655"/>
      <c r="Q8" s="656"/>
      <c r="R8" s="657">
        <v>632512</v>
      </c>
      <c r="S8" s="658"/>
      <c r="T8" s="658"/>
      <c r="U8" s="658"/>
      <c r="V8" s="658"/>
      <c r="W8" s="658"/>
      <c r="X8" s="658"/>
      <c r="Y8" s="659"/>
      <c r="Z8" s="695">
        <v>0.4</v>
      </c>
      <c r="AA8" s="695"/>
      <c r="AB8" s="695"/>
      <c r="AC8" s="695"/>
      <c r="AD8" s="696">
        <v>632512</v>
      </c>
      <c r="AE8" s="696"/>
      <c r="AF8" s="696"/>
      <c r="AG8" s="696"/>
      <c r="AH8" s="696"/>
      <c r="AI8" s="696"/>
      <c r="AJ8" s="696"/>
      <c r="AK8" s="696"/>
      <c r="AL8" s="660">
        <v>0.8</v>
      </c>
      <c r="AM8" s="661"/>
      <c r="AN8" s="661"/>
      <c r="AO8" s="697"/>
      <c r="AP8" s="654" t="s">
        <v>240</v>
      </c>
      <c r="AQ8" s="655"/>
      <c r="AR8" s="655"/>
      <c r="AS8" s="655"/>
      <c r="AT8" s="655"/>
      <c r="AU8" s="655"/>
      <c r="AV8" s="655"/>
      <c r="AW8" s="655"/>
      <c r="AX8" s="655"/>
      <c r="AY8" s="655"/>
      <c r="AZ8" s="655"/>
      <c r="BA8" s="655"/>
      <c r="BB8" s="655"/>
      <c r="BC8" s="655"/>
      <c r="BD8" s="655"/>
      <c r="BE8" s="655"/>
      <c r="BF8" s="656"/>
      <c r="BG8" s="657">
        <v>595746</v>
      </c>
      <c r="BH8" s="658"/>
      <c r="BI8" s="658"/>
      <c r="BJ8" s="658"/>
      <c r="BK8" s="658"/>
      <c r="BL8" s="658"/>
      <c r="BM8" s="658"/>
      <c r="BN8" s="659"/>
      <c r="BO8" s="695">
        <v>1.1000000000000001</v>
      </c>
      <c r="BP8" s="695"/>
      <c r="BQ8" s="695"/>
      <c r="BR8" s="695"/>
      <c r="BS8" s="696" t="s">
        <v>129</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70503004</v>
      </c>
      <c r="CS8" s="658"/>
      <c r="CT8" s="658"/>
      <c r="CU8" s="658"/>
      <c r="CV8" s="658"/>
      <c r="CW8" s="658"/>
      <c r="CX8" s="658"/>
      <c r="CY8" s="659"/>
      <c r="CZ8" s="695">
        <v>46.7</v>
      </c>
      <c r="DA8" s="695"/>
      <c r="DB8" s="695"/>
      <c r="DC8" s="695"/>
      <c r="DD8" s="663">
        <v>514317</v>
      </c>
      <c r="DE8" s="658"/>
      <c r="DF8" s="658"/>
      <c r="DG8" s="658"/>
      <c r="DH8" s="658"/>
      <c r="DI8" s="658"/>
      <c r="DJ8" s="658"/>
      <c r="DK8" s="658"/>
      <c r="DL8" s="658"/>
      <c r="DM8" s="658"/>
      <c r="DN8" s="658"/>
      <c r="DO8" s="658"/>
      <c r="DP8" s="659"/>
      <c r="DQ8" s="663">
        <v>30177675</v>
      </c>
      <c r="DR8" s="658"/>
      <c r="DS8" s="658"/>
      <c r="DT8" s="658"/>
      <c r="DU8" s="658"/>
      <c r="DV8" s="658"/>
      <c r="DW8" s="658"/>
      <c r="DX8" s="658"/>
      <c r="DY8" s="658"/>
      <c r="DZ8" s="658"/>
      <c r="EA8" s="658"/>
      <c r="EB8" s="658"/>
      <c r="EC8" s="694"/>
    </row>
    <row r="9" spans="2:143" ht="11.25" customHeight="1">
      <c r="B9" s="654" t="s">
        <v>242</v>
      </c>
      <c r="C9" s="655"/>
      <c r="D9" s="655"/>
      <c r="E9" s="655"/>
      <c r="F9" s="655"/>
      <c r="G9" s="655"/>
      <c r="H9" s="655"/>
      <c r="I9" s="655"/>
      <c r="J9" s="655"/>
      <c r="K9" s="655"/>
      <c r="L9" s="655"/>
      <c r="M9" s="655"/>
      <c r="N9" s="655"/>
      <c r="O9" s="655"/>
      <c r="P9" s="655"/>
      <c r="Q9" s="656"/>
      <c r="R9" s="657">
        <v>442469</v>
      </c>
      <c r="S9" s="658"/>
      <c r="T9" s="658"/>
      <c r="U9" s="658"/>
      <c r="V9" s="658"/>
      <c r="W9" s="658"/>
      <c r="X9" s="658"/>
      <c r="Y9" s="659"/>
      <c r="Z9" s="695">
        <v>0.3</v>
      </c>
      <c r="AA9" s="695"/>
      <c r="AB9" s="695"/>
      <c r="AC9" s="695"/>
      <c r="AD9" s="696">
        <v>442469</v>
      </c>
      <c r="AE9" s="696"/>
      <c r="AF9" s="696"/>
      <c r="AG9" s="696"/>
      <c r="AH9" s="696"/>
      <c r="AI9" s="696"/>
      <c r="AJ9" s="696"/>
      <c r="AK9" s="696"/>
      <c r="AL9" s="660">
        <v>0.6</v>
      </c>
      <c r="AM9" s="661"/>
      <c r="AN9" s="661"/>
      <c r="AO9" s="697"/>
      <c r="AP9" s="654" t="s">
        <v>243</v>
      </c>
      <c r="AQ9" s="655"/>
      <c r="AR9" s="655"/>
      <c r="AS9" s="655"/>
      <c r="AT9" s="655"/>
      <c r="AU9" s="655"/>
      <c r="AV9" s="655"/>
      <c r="AW9" s="655"/>
      <c r="AX9" s="655"/>
      <c r="AY9" s="655"/>
      <c r="AZ9" s="655"/>
      <c r="BA9" s="655"/>
      <c r="BB9" s="655"/>
      <c r="BC9" s="655"/>
      <c r="BD9" s="655"/>
      <c r="BE9" s="655"/>
      <c r="BF9" s="656"/>
      <c r="BG9" s="657">
        <v>21787384</v>
      </c>
      <c r="BH9" s="658"/>
      <c r="BI9" s="658"/>
      <c r="BJ9" s="658"/>
      <c r="BK9" s="658"/>
      <c r="BL9" s="658"/>
      <c r="BM9" s="658"/>
      <c r="BN9" s="659"/>
      <c r="BO9" s="695">
        <v>41.6</v>
      </c>
      <c r="BP9" s="695"/>
      <c r="BQ9" s="695"/>
      <c r="BR9" s="695"/>
      <c r="BS9" s="696" t="s">
        <v>129</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15072443</v>
      </c>
      <c r="CS9" s="658"/>
      <c r="CT9" s="658"/>
      <c r="CU9" s="658"/>
      <c r="CV9" s="658"/>
      <c r="CW9" s="658"/>
      <c r="CX9" s="658"/>
      <c r="CY9" s="659"/>
      <c r="CZ9" s="695">
        <v>10</v>
      </c>
      <c r="DA9" s="695"/>
      <c r="DB9" s="695"/>
      <c r="DC9" s="695"/>
      <c r="DD9" s="663">
        <v>290505</v>
      </c>
      <c r="DE9" s="658"/>
      <c r="DF9" s="658"/>
      <c r="DG9" s="658"/>
      <c r="DH9" s="658"/>
      <c r="DI9" s="658"/>
      <c r="DJ9" s="658"/>
      <c r="DK9" s="658"/>
      <c r="DL9" s="658"/>
      <c r="DM9" s="658"/>
      <c r="DN9" s="658"/>
      <c r="DO9" s="658"/>
      <c r="DP9" s="659"/>
      <c r="DQ9" s="663">
        <v>10684563</v>
      </c>
      <c r="DR9" s="658"/>
      <c r="DS9" s="658"/>
      <c r="DT9" s="658"/>
      <c r="DU9" s="658"/>
      <c r="DV9" s="658"/>
      <c r="DW9" s="658"/>
      <c r="DX9" s="658"/>
      <c r="DY9" s="658"/>
      <c r="DZ9" s="658"/>
      <c r="EA9" s="658"/>
      <c r="EB9" s="658"/>
      <c r="EC9" s="694"/>
    </row>
    <row r="10" spans="2:143" ht="11.25" customHeight="1">
      <c r="B10" s="654" t="s">
        <v>245</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129</v>
      </c>
      <c r="AA10" s="695"/>
      <c r="AB10" s="695"/>
      <c r="AC10" s="695"/>
      <c r="AD10" s="696" t="s">
        <v>129</v>
      </c>
      <c r="AE10" s="696"/>
      <c r="AF10" s="696"/>
      <c r="AG10" s="696"/>
      <c r="AH10" s="696"/>
      <c r="AI10" s="696"/>
      <c r="AJ10" s="696"/>
      <c r="AK10" s="696"/>
      <c r="AL10" s="660" t="s">
        <v>129</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905405</v>
      </c>
      <c r="BH10" s="658"/>
      <c r="BI10" s="658"/>
      <c r="BJ10" s="658"/>
      <c r="BK10" s="658"/>
      <c r="BL10" s="658"/>
      <c r="BM10" s="658"/>
      <c r="BN10" s="659"/>
      <c r="BO10" s="695">
        <v>1.7</v>
      </c>
      <c r="BP10" s="695"/>
      <c r="BQ10" s="695"/>
      <c r="BR10" s="695"/>
      <c r="BS10" s="696" t="s">
        <v>129</v>
      </c>
      <c r="BT10" s="696"/>
      <c r="BU10" s="696"/>
      <c r="BV10" s="696"/>
      <c r="BW10" s="696"/>
      <c r="BX10" s="696"/>
      <c r="BY10" s="696"/>
      <c r="BZ10" s="696"/>
      <c r="CA10" s="696"/>
      <c r="CB10" s="736"/>
      <c r="CD10" s="654" t="s">
        <v>247</v>
      </c>
      <c r="CE10" s="655"/>
      <c r="CF10" s="655"/>
      <c r="CG10" s="655"/>
      <c r="CH10" s="655"/>
      <c r="CI10" s="655"/>
      <c r="CJ10" s="655"/>
      <c r="CK10" s="655"/>
      <c r="CL10" s="655"/>
      <c r="CM10" s="655"/>
      <c r="CN10" s="655"/>
      <c r="CO10" s="655"/>
      <c r="CP10" s="655"/>
      <c r="CQ10" s="656"/>
      <c r="CR10" s="657">
        <v>104680</v>
      </c>
      <c r="CS10" s="658"/>
      <c r="CT10" s="658"/>
      <c r="CU10" s="658"/>
      <c r="CV10" s="658"/>
      <c r="CW10" s="658"/>
      <c r="CX10" s="658"/>
      <c r="CY10" s="659"/>
      <c r="CZ10" s="695">
        <v>0.1</v>
      </c>
      <c r="DA10" s="695"/>
      <c r="DB10" s="695"/>
      <c r="DC10" s="695"/>
      <c r="DD10" s="663" t="s">
        <v>129</v>
      </c>
      <c r="DE10" s="658"/>
      <c r="DF10" s="658"/>
      <c r="DG10" s="658"/>
      <c r="DH10" s="658"/>
      <c r="DI10" s="658"/>
      <c r="DJ10" s="658"/>
      <c r="DK10" s="658"/>
      <c r="DL10" s="658"/>
      <c r="DM10" s="658"/>
      <c r="DN10" s="658"/>
      <c r="DO10" s="658"/>
      <c r="DP10" s="659"/>
      <c r="DQ10" s="663">
        <v>101837</v>
      </c>
      <c r="DR10" s="658"/>
      <c r="DS10" s="658"/>
      <c r="DT10" s="658"/>
      <c r="DU10" s="658"/>
      <c r="DV10" s="658"/>
      <c r="DW10" s="658"/>
      <c r="DX10" s="658"/>
      <c r="DY10" s="658"/>
      <c r="DZ10" s="658"/>
      <c r="EA10" s="658"/>
      <c r="EB10" s="658"/>
      <c r="EC10" s="694"/>
    </row>
    <row r="11" spans="2:143" ht="11.25" customHeight="1">
      <c r="B11" s="654" t="s">
        <v>248</v>
      </c>
      <c r="C11" s="655"/>
      <c r="D11" s="655"/>
      <c r="E11" s="655"/>
      <c r="F11" s="655"/>
      <c r="G11" s="655"/>
      <c r="H11" s="655"/>
      <c r="I11" s="655"/>
      <c r="J11" s="655"/>
      <c r="K11" s="655"/>
      <c r="L11" s="655"/>
      <c r="M11" s="655"/>
      <c r="N11" s="655"/>
      <c r="O11" s="655"/>
      <c r="P11" s="655"/>
      <c r="Q11" s="656"/>
      <c r="R11" s="657">
        <v>7914973</v>
      </c>
      <c r="S11" s="658"/>
      <c r="T11" s="658"/>
      <c r="U11" s="658"/>
      <c r="V11" s="658"/>
      <c r="W11" s="658"/>
      <c r="X11" s="658"/>
      <c r="Y11" s="659"/>
      <c r="Z11" s="660">
        <v>5.0999999999999996</v>
      </c>
      <c r="AA11" s="661"/>
      <c r="AB11" s="661"/>
      <c r="AC11" s="662"/>
      <c r="AD11" s="663">
        <v>7914973</v>
      </c>
      <c r="AE11" s="658"/>
      <c r="AF11" s="658"/>
      <c r="AG11" s="658"/>
      <c r="AH11" s="658"/>
      <c r="AI11" s="658"/>
      <c r="AJ11" s="658"/>
      <c r="AK11" s="659"/>
      <c r="AL11" s="660">
        <v>9.9</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2085518</v>
      </c>
      <c r="BH11" s="658"/>
      <c r="BI11" s="658"/>
      <c r="BJ11" s="658"/>
      <c r="BK11" s="658"/>
      <c r="BL11" s="658"/>
      <c r="BM11" s="658"/>
      <c r="BN11" s="659"/>
      <c r="BO11" s="695">
        <v>4</v>
      </c>
      <c r="BP11" s="695"/>
      <c r="BQ11" s="695"/>
      <c r="BR11" s="695"/>
      <c r="BS11" s="696">
        <v>591581</v>
      </c>
      <c r="BT11" s="696"/>
      <c r="BU11" s="696"/>
      <c r="BV11" s="696"/>
      <c r="BW11" s="696"/>
      <c r="BX11" s="696"/>
      <c r="BY11" s="696"/>
      <c r="BZ11" s="696"/>
      <c r="CA11" s="696"/>
      <c r="CB11" s="736"/>
      <c r="CD11" s="654" t="s">
        <v>250</v>
      </c>
      <c r="CE11" s="655"/>
      <c r="CF11" s="655"/>
      <c r="CG11" s="655"/>
      <c r="CH11" s="655"/>
      <c r="CI11" s="655"/>
      <c r="CJ11" s="655"/>
      <c r="CK11" s="655"/>
      <c r="CL11" s="655"/>
      <c r="CM11" s="655"/>
      <c r="CN11" s="655"/>
      <c r="CO11" s="655"/>
      <c r="CP11" s="655"/>
      <c r="CQ11" s="656"/>
      <c r="CR11" s="657">
        <v>604828</v>
      </c>
      <c r="CS11" s="658"/>
      <c r="CT11" s="658"/>
      <c r="CU11" s="658"/>
      <c r="CV11" s="658"/>
      <c r="CW11" s="658"/>
      <c r="CX11" s="658"/>
      <c r="CY11" s="659"/>
      <c r="CZ11" s="695">
        <v>0.4</v>
      </c>
      <c r="DA11" s="695"/>
      <c r="DB11" s="695"/>
      <c r="DC11" s="695"/>
      <c r="DD11" s="663">
        <v>184481</v>
      </c>
      <c r="DE11" s="658"/>
      <c r="DF11" s="658"/>
      <c r="DG11" s="658"/>
      <c r="DH11" s="658"/>
      <c r="DI11" s="658"/>
      <c r="DJ11" s="658"/>
      <c r="DK11" s="658"/>
      <c r="DL11" s="658"/>
      <c r="DM11" s="658"/>
      <c r="DN11" s="658"/>
      <c r="DO11" s="658"/>
      <c r="DP11" s="659"/>
      <c r="DQ11" s="663">
        <v>393223</v>
      </c>
      <c r="DR11" s="658"/>
      <c r="DS11" s="658"/>
      <c r="DT11" s="658"/>
      <c r="DU11" s="658"/>
      <c r="DV11" s="658"/>
      <c r="DW11" s="658"/>
      <c r="DX11" s="658"/>
      <c r="DY11" s="658"/>
      <c r="DZ11" s="658"/>
      <c r="EA11" s="658"/>
      <c r="EB11" s="658"/>
      <c r="EC11" s="694"/>
    </row>
    <row r="12" spans="2:143" ht="11.25" customHeight="1">
      <c r="B12" s="654" t="s">
        <v>251</v>
      </c>
      <c r="C12" s="655"/>
      <c r="D12" s="655"/>
      <c r="E12" s="655"/>
      <c r="F12" s="655"/>
      <c r="G12" s="655"/>
      <c r="H12" s="655"/>
      <c r="I12" s="655"/>
      <c r="J12" s="655"/>
      <c r="K12" s="655"/>
      <c r="L12" s="655"/>
      <c r="M12" s="655"/>
      <c r="N12" s="655"/>
      <c r="O12" s="655"/>
      <c r="P12" s="655"/>
      <c r="Q12" s="656"/>
      <c r="R12" s="657">
        <v>273503</v>
      </c>
      <c r="S12" s="658"/>
      <c r="T12" s="658"/>
      <c r="U12" s="658"/>
      <c r="V12" s="658"/>
      <c r="W12" s="658"/>
      <c r="X12" s="658"/>
      <c r="Y12" s="659"/>
      <c r="Z12" s="695">
        <v>0.2</v>
      </c>
      <c r="AA12" s="695"/>
      <c r="AB12" s="695"/>
      <c r="AC12" s="695"/>
      <c r="AD12" s="696">
        <v>273503</v>
      </c>
      <c r="AE12" s="696"/>
      <c r="AF12" s="696"/>
      <c r="AG12" s="696"/>
      <c r="AH12" s="696"/>
      <c r="AI12" s="696"/>
      <c r="AJ12" s="696"/>
      <c r="AK12" s="696"/>
      <c r="AL12" s="660">
        <v>0.3</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20081488</v>
      </c>
      <c r="BH12" s="658"/>
      <c r="BI12" s="658"/>
      <c r="BJ12" s="658"/>
      <c r="BK12" s="658"/>
      <c r="BL12" s="658"/>
      <c r="BM12" s="658"/>
      <c r="BN12" s="659"/>
      <c r="BO12" s="695">
        <v>38.299999999999997</v>
      </c>
      <c r="BP12" s="695"/>
      <c r="BQ12" s="695"/>
      <c r="BR12" s="695"/>
      <c r="BS12" s="696" t="s">
        <v>129</v>
      </c>
      <c r="BT12" s="696"/>
      <c r="BU12" s="696"/>
      <c r="BV12" s="696"/>
      <c r="BW12" s="696"/>
      <c r="BX12" s="696"/>
      <c r="BY12" s="696"/>
      <c r="BZ12" s="696"/>
      <c r="CA12" s="696"/>
      <c r="CB12" s="736"/>
      <c r="CD12" s="654" t="s">
        <v>253</v>
      </c>
      <c r="CE12" s="655"/>
      <c r="CF12" s="655"/>
      <c r="CG12" s="655"/>
      <c r="CH12" s="655"/>
      <c r="CI12" s="655"/>
      <c r="CJ12" s="655"/>
      <c r="CK12" s="655"/>
      <c r="CL12" s="655"/>
      <c r="CM12" s="655"/>
      <c r="CN12" s="655"/>
      <c r="CO12" s="655"/>
      <c r="CP12" s="655"/>
      <c r="CQ12" s="656"/>
      <c r="CR12" s="657">
        <v>2062158</v>
      </c>
      <c r="CS12" s="658"/>
      <c r="CT12" s="658"/>
      <c r="CU12" s="658"/>
      <c r="CV12" s="658"/>
      <c r="CW12" s="658"/>
      <c r="CX12" s="658"/>
      <c r="CY12" s="659"/>
      <c r="CZ12" s="695">
        <v>1.4</v>
      </c>
      <c r="DA12" s="695"/>
      <c r="DB12" s="695"/>
      <c r="DC12" s="695"/>
      <c r="DD12" s="663">
        <v>64970</v>
      </c>
      <c r="DE12" s="658"/>
      <c r="DF12" s="658"/>
      <c r="DG12" s="658"/>
      <c r="DH12" s="658"/>
      <c r="DI12" s="658"/>
      <c r="DJ12" s="658"/>
      <c r="DK12" s="658"/>
      <c r="DL12" s="658"/>
      <c r="DM12" s="658"/>
      <c r="DN12" s="658"/>
      <c r="DO12" s="658"/>
      <c r="DP12" s="659"/>
      <c r="DQ12" s="663">
        <v>1396032</v>
      </c>
      <c r="DR12" s="658"/>
      <c r="DS12" s="658"/>
      <c r="DT12" s="658"/>
      <c r="DU12" s="658"/>
      <c r="DV12" s="658"/>
      <c r="DW12" s="658"/>
      <c r="DX12" s="658"/>
      <c r="DY12" s="658"/>
      <c r="DZ12" s="658"/>
      <c r="EA12" s="658"/>
      <c r="EB12" s="658"/>
      <c r="EC12" s="694"/>
    </row>
    <row r="13" spans="2:143" ht="11.25" customHeight="1">
      <c r="B13" s="654" t="s">
        <v>254</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20030245</v>
      </c>
      <c r="BH13" s="658"/>
      <c r="BI13" s="658"/>
      <c r="BJ13" s="658"/>
      <c r="BK13" s="658"/>
      <c r="BL13" s="658"/>
      <c r="BM13" s="658"/>
      <c r="BN13" s="659"/>
      <c r="BO13" s="695">
        <v>38.200000000000003</v>
      </c>
      <c r="BP13" s="695"/>
      <c r="BQ13" s="695"/>
      <c r="BR13" s="695"/>
      <c r="BS13" s="696" t="s">
        <v>129</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9855474</v>
      </c>
      <c r="CS13" s="658"/>
      <c r="CT13" s="658"/>
      <c r="CU13" s="658"/>
      <c r="CV13" s="658"/>
      <c r="CW13" s="658"/>
      <c r="CX13" s="658"/>
      <c r="CY13" s="659"/>
      <c r="CZ13" s="695">
        <v>6.5</v>
      </c>
      <c r="DA13" s="695"/>
      <c r="DB13" s="695"/>
      <c r="DC13" s="695"/>
      <c r="DD13" s="663">
        <v>5263205</v>
      </c>
      <c r="DE13" s="658"/>
      <c r="DF13" s="658"/>
      <c r="DG13" s="658"/>
      <c r="DH13" s="658"/>
      <c r="DI13" s="658"/>
      <c r="DJ13" s="658"/>
      <c r="DK13" s="658"/>
      <c r="DL13" s="658"/>
      <c r="DM13" s="658"/>
      <c r="DN13" s="658"/>
      <c r="DO13" s="658"/>
      <c r="DP13" s="659"/>
      <c r="DQ13" s="663">
        <v>5391145</v>
      </c>
      <c r="DR13" s="658"/>
      <c r="DS13" s="658"/>
      <c r="DT13" s="658"/>
      <c r="DU13" s="658"/>
      <c r="DV13" s="658"/>
      <c r="DW13" s="658"/>
      <c r="DX13" s="658"/>
      <c r="DY13" s="658"/>
      <c r="DZ13" s="658"/>
      <c r="EA13" s="658"/>
      <c r="EB13" s="658"/>
      <c r="EC13" s="694"/>
    </row>
    <row r="14" spans="2:143" ht="11.25" customHeight="1">
      <c r="B14" s="654" t="s">
        <v>257</v>
      </c>
      <c r="C14" s="655"/>
      <c r="D14" s="655"/>
      <c r="E14" s="655"/>
      <c r="F14" s="655"/>
      <c r="G14" s="655"/>
      <c r="H14" s="655"/>
      <c r="I14" s="655"/>
      <c r="J14" s="655"/>
      <c r="K14" s="655"/>
      <c r="L14" s="655"/>
      <c r="M14" s="655"/>
      <c r="N14" s="655"/>
      <c r="O14" s="655"/>
      <c r="P14" s="655"/>
      <c r="Q14" s="656"/>
      <c r="R14" s="657">
        <v>4229</v>
      </c>
      <c r="S14" s="658"/>
      <c r="T14" s="658"/>
      <c r="U14" s="658"/>
      <c r="V14" s="658"/>
      <c r="W14" s="658"/>
      <c r="X14" s="658"/>
      <c r="Y14" s="659"/>
      <c r="Z14" s="695">
        <v>0</v>
      </c>
      <c r="AA14" s="695"/>
      <c r="AB14" s="695"/>
      <c r="AC14" s="695"/>
      <c r="AD14" s="696">
        <v>4229</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714619</v>
      </c>
      <c r="BH14" s="658"/>
      <c r="BI14" s="658"/>
      <c r="BJ14" s="658"/>
      <c r="BK14" s="658"/>
      <c r="BL14" s="658"/>
      <c r="BM14" s="658"/>
      <c r="BN14" s="659"/>
      <c r="BO14" s="695">
        <v>1.4</v>
      </c>
      <c r="BP14" s="695"/>
      <c r="BQ14" s="695"/>
      <c r="BR14" s="695"/>
      <c r="BS14" s="696" t="s">
        <v>129</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4222086</v>
      </c>
      <c r="CS14" s="658"/>
      <c r="CT14" s="658"/>
      <c r="CU14" s="658"/>
      <c r="CV14" s="658"/>
      <c r="CW14" s="658"/>
      <c r="CX14" s="658"/>
      <c r="CY14" s="659"/>
      <c r="CZ14" s="695">
        <v>2.8</v>
      </c>
      <c r="DA14" s="695"/>
      <c r="DB14" s="695"/>
      <c r="DC14" s="695"/>
      <c r="DD14" s="663">
        <v>331223</v>
      </c>
      <c r="DE14" s="658"/>
      <c r="DF14" s="658"/>
      <c r="DG14" s="658"/>
      <c r="DH14" s="658"/>
      <c r="DI14" s="658"/>
      <c r="DJ14" s="658"/>
      <c r="DK14" s="658"/>
      <c r="DL14" s="658"/>
      <c r="DM14" s="658"/>
      <c r="DN14" s="658"/>
      <c r="DO14" s="658"/>
      <c r="DP14" s="659"/>
      <c r="DQ14" s="663">
        <v>3900663</v>
      </c>
      <c r="DR14" s="658"/>
      <c r="DS14" s="658"/>
      <c r="DT14" s="658"/>
      <c r="DU14" s="658"/>
      <c r="DV14" s="658"/>
      <c r="DW14" s="658"/>
      <c r="DX14" s="658"/>
      <c r="DY14" s="658"/>
      <c r="DZ14" s="658"/>
      <c r="EA14" s="658"/>
      <c r="EB14" s="658"/>
      <c r="EC14" s="694"/>
    </row>
    <row r="15" spans="2:143" ht="11.25" customHeight="1">
      <c r="B15" s="654" t="s">
        <v>260</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1824734</v>
      </c>
      <c r="BH15" s="658"/>
      <c r="BI15" s="658"/>
      <c r="BJ15" s="658"/>
      <c r="BK15" s="658"/>
      <c r="BL15" s="658"/>
      <c r="BM15" s="658"/>
      <c r="BN15" s="659"/>
      <c r="BO15" s="695">
        <v>3.5</v>
      </c>
      <c r="BP15" s="695"/>
      <c r="BQ15" s="695"/>
      <c r="BR15" s="695"/>
      <c r="BS15" s="696" t="s">
        <v>129</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13355430</v>
      </c>
      <c r="CS15" s="658"/>
      <c r="CT15" s="658"/>
      <c r="CU15" s="658"/>
      <c r="CV15" s="658"/>
      <c r="CW15" s="658"/>
      <c r="CX15" s="658"/>
      <c r="CY15" s="659"/>
      <c r="CZ15" s="695">
        <v>8.8000000000000007</v>
      </c>
      <c r="DA15" s="695"/>
      <c r="DB15" s="695"/>
      <c r="DC15" s="695"/>
      <c r="DD15" s="663">
        <v>2414294</v>
      </c>
      <c r="DE15" s="658"/>
      <c r="DF15" s="658"/>
      <c r="DG15" s="658"/>
      <c r="DH15" s="658"/>
      <c r="DI15" s="658"/>
      <c r="DJ15" s="658"/>
      <c r="DK15" s="658"/>
      <c r="DL15" s="658"/>
      <c r="DM15" s="658"/>
      <c r="DN15" s="658"/>
      <c r="DO15" s="658"/>
      <c r="DP15" s="659"/>
      <c r="DQ15" s="663">
        <v>9383877</v>
      </c>
      <c r="DR15" s="658"/>
      <c r="DS15" s="658"/>
      <c r="DT15" s="658"/>
      <c r="DU15" s="658"/>
      <c r="DV15" s="658"/>
      <c r="DW15" s="658"/>
      <c r="DX15" s="658"/>
      <c r="DY15" s="658"/>
      <c r="DZ15" s="658"/>
      <c r="EA15" s="658"/>
      <c r="EB15" s="658"/>
      <c r="EC15" s="694"/>
    </row>
    <row r="16" spans="2:143" ht="11.25" customHeight="1">
      <c r="B16" s="654" t="s">
        <v>263</v>
      </c>
      <c r="C16" s="655"/>
      <c r="D16" s="655"/>
      <c r="E16" s="655"/>
      <c r="F16" s="655"/>
      <c r="G16" s="655"/>
      <c r="H16" s="655"/>
      <c r="I16" s="655"/>
      <c r="J16" s="655"/>
      <c r="K16" s="655"/>
      <c r="L16" s="655"/>
      <c r="M16" s="655"/>
      <c r="N16" s="655"/>
      <c r="O16" s="655"/>
      <c r="P16" s="655"/>
      <c r="Q16" s="656"/>
      <c r="R16" s="657">
        <v>115184</v>
      </c>
      <c r="S16" s="658"/>
      <c r="T16" s="658"/>
      <c r="U16" s="658"/>
      <c r="V16" s="658"/>
      <c r="W16" s="658"/>
      <c r="X16" s="658"/>
      <c r="Y16" s="659"/>
      <c r="Z16" s="695">
        <v>0.1</v>
      </c>
      <c r="AA16" s="695"/>
      <c r="AB16" s="695"/>
      <c r="AC16" s="695"/>
      <c r="AD16" s="696">
        <v>115184</v>
      </c>
      <c r="AE16" s="696"/>
      <c r="AF16" s="696"/>
      <c r="AG16" s="696"/>
      <c r="AH16" s="696"/>
      <c r="AI16" s="696"/>
      <c r="AJ16" s="696"/>
      <c r="AK16" s="696"/>
      <c r="AL16" s="660">
        <v>0.1</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129</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5955</v>
      </c>
      <c r="CS16" s="658"/>
      <c r="CT16" s="658"/>
      <c r="CU16" s="658"/>
      <c r="CV16" s="658"/>
      <c r="CW16" s="658"/>
      <c r="CX16" s="658"/>
      <c r="CY16" s="659"/>
      <c r="CZ16" s="695">
        <v>0</v>
      </c>
      <c r="DA16" s="695"/>
      <c r="DB16" s="695"/>
      <c r="DC16" s="695"/>
      <c r="DD16" s="663" t="s">
        <v>129</v>
      </c>
      <c r="DE16" s="658"/>
      <c r="DF16" s="658"/>
      <c r="DG16" s="658"/>
      <c r="DH16" s="658"/>
      <c r="DI16" s="658"/>
      <c r="DJ16" s="658"/>
      <c r="DK16" s="658"/>
      <c r="DL16" s="658"/>
      <c r="DM16" s="658"/>
      <c r="DN16" s="658"/>
      <c r="DO16" s="658"/>
      <c r="DP16" s="659"/>
      <c r="DQ16" s="663">
        <v>1360</v>
      </c>
      <c r="DR16" s="658"/>
      <c r="DS16" s="658"/>
      <c r="DT16" s="658"/>
      <c r="DU16" s="658"/>
      <c r="DV16" s="658"/>
      <c r="DW16" s="658"/>
      <c r="DX16" s="658"/>
      <c r="DY16" s="658"/>
      <c r="DZ16" s="658"/>
      <c r="EA16" s="658"/>
      <c r="EB16" s="658"/>
      <c r="EC16" s="694"/>
    </row>
    <row r="17" spans="2:133" ht="11.25" customHeight="1">
      <c r="B17" s="654" t="s">
        <v>266</v>
      </c>
      <c r="C17" s="655"/>
      <c r="D17" s="655"/>
      <c r="E17" s="655"/>
      <c r="F17" s="655"/>
      <c r="G17" s="655"/>
      <c r="H17" s="655"/>
      <c r="I17" s="655"/>
      <c r="J17" s="655"/>
      <c r="K17" s="655"/>
      <c r="L17" s="655"/>
      <c r="M17" s="655"/>
      <c r="N17" s="655"/>
      <c r="O17" s="655"/>
      <c r="P17" s="655"/>
      <c r="Q17" s="656"/>
      <c r="R17" s="657">
        <v>524877</v>
      </c>
      <c r="S17" s="658"/>
      <c r="T17" s="658"/>
      <c r="U17" s="658"/>
      <c r="V17" s="658"/>
      <c r="W17" s="658"/>
      <c r="X17" s="658"/>
      <c r="Y17" s="659"/>
      <c r="Z17" s="695">
        <v>0.3</v>
      </c>
      <c r="AA17" s="695"/>
      <c r="AB17" s="695"/>
      <c r="AC17" s="695"/>
      <c r="AD17" s="696">
        <v>524877</v>
      </c>
      <c r="AE17" s="696"/>
      <c r="AF17" s="696"/>
      <c r="AG17" s="696"/>
      <c r="AH17" s="696"/>
      <c r="AI17" s="696"/>
      <c r="AJ17" s="696"/>
      <c r="AK17" s="696"/>
      <c r="AL17" s="660">
        <v>0.7</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18445839</v>
      </c>
      <c r="CS17" s="658"/>
      <c r="CT17" s="658"/>
      <c r="CU17" s="658"/>
      <c r="CV17" s="658"/>
      <c r="CW17" s="658"/>
      <c r="CX17" s="658"/>
      <c r="CY17" s="659"/>
      <c r="CZ17" s="695">
        <v>12.2</v>
      </c>
      <c r="DA17" s="695"/>
      <c r="DB17" s="695"/>
      <c r="DC17" s="695"/>
      <c r="DD17" s="663" t="s">
        <v>129</v>
      </c>
      <c r="DE17" s="658"/>
      <c r="DF17" s="658"/>
      <c r="DG17" s="658"/>
      <c r="DH17" s="658"/>
      <c r="DI17" s="658"/>
      <c r="DJ17" s="658"/>
      <c r="DK17" s="658"/>
      <c r="DL17" s="658"/>
      <c r="DM17" s="658"/>
      <c r="DN17" s="658"/>
      <c r="DO17" s="658"/>
      <c r="DP17" s="659"/>
      <c r="DQ17" s="663">
        <v>18363617</v>
      </c>
      <c r="DR17" s="658"/>
      <c r="DS17" s="658"/>
      <c r="DT17" s="658"/>
      <c r="DU17" s="658"/>
      <c r="DV17" s="658"/>
      <c r="DW17" s="658"/>
      <c r="DX17" s="658"/>
      <c r="DY17" s="658"/>
      <c r="DZ17" s="658"/>
      <c r="EA17" s="658"/>
      <c r="EB17" s="658"/>
      <c r="EC17" s="694"/>
    </row>
    <row r="18" spans="2:133" ht="11.25" customHeight="1">
      <c r="B18" s="654" t="s">
        <v>269</v>
      </c>
      <c r="C18" s="655"/>
      <c r="D18" s="655"/>
      <c r="E18" s="655"/>
      <c r="F18" s="655"/>
      <c r="G18" s="655"/>
      <c r="H18" s="655"/>
      <c r="I18" s="655"/>
      <c r="J18" s="655"/>
      <c r="K18" s="655"/>
      <c r="L18" s="655"/>
      <c r="M18" s="655"/>
      <c r="N18" s="655"/>
      <c r="O18" s="655"/>
      <c r="P18" s="655"/>
      <c r="Q18" s="656"/>
      <c r="R18" s="657">
        <v>318742</v>
      </c>
      <c r="S18" s="658"/>
      <c r="T18" s="658"/>
      <c r="U18" s="658"/>
      <c r="V18" s="658"/>
      <c r="W18" s="658"/>
      <c r="X18" s="658"/>
      <c r="Y18" s="659"/>
      <c r="Z18" s="695">
        <v>0.2</v>
      </c>
      <c r="AA18" s="695"/>
      <c r="AB18" s="695"/>
      <c r="AC18" s="695"/>
      <c r="AD18" s="696">
        <v>318742</v>
      </c>
      <c r="AE18" s="696"/>
      <c r="AF18" s="696"/>
      <c r="AG18" s="696"/>
      <c r="AH18" s="696"/>
      <c r="AI18" s="696"/>
      <c r="AJ18" s="696"/>
      <c r="AK18" s="696"/>
      <c r="AL18" s="660">
        <v>0.4</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129</v>
      </c>
      <c r="BP18" s="695"/>
      <c r="BQ18" s="695"/>
      <c r="BR18" s="695"/>
      <c r="BS18" s="696" t="s">
        <v>129</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v>90720</v>
      </c>
      <c r="CS18" s="658"/>
      <c r="CT18" s="658"/>
      <c r="CU18" s="658"/>
      <c r="CV18" s="658"/>
      <c r="CW18" s="658"/>
      <c r="CX18" s="658"/>
      <c r="CY18" s="659"/>
      <c r="CZ18" s="695">
        <v>0.1</v>
      </c>
      <c r="DA18" s="695"/>
      <c r="DB18" s="695"/>
      <c r="DC18" s="695"/>
      <c r="DD18" s="663" t="s">
        <v>129</v>
      </c>
      <c r="DE18" s="658"/>
      <c r="DF18" s="658"/>
      <c r="DG18" s="658"/>
      <c r="DH18" s="658"/>
      <c r="DI18" s="658"/>
      <c r="DJ18" s="658"/>
      <c r="DK18" s="658"/>
      <c r="DL18" s="658"/>
      <c r="DM18" s="658"/>
      <c r="DN18" s="658"/>
      <c r="DO18" s="658"/>
      <c r="DP18" s="659"/>
      <c r="DQ18" s="663">
        <v>90000</v>
      </c>
      <c r="DR18" s="658"/>
      <c r="DS18" s="658"/>
      <c r="DT18" s="658"/>
      <c r="DU18" s="658"/>
      <c r="DV18" s="658"/>
      <c r="DW18" s="658"/>
      <c r="DX18" s="658"/>
      <c r="DY18" s="658"/>
      <c r="DZ18" s="658"/>
      <c r="EA18" s="658"/>
      <c r="EB18" s="658"/>
      <c r="EC18" s="694"/>
    </row>
    <row r="19" spans="2:133" ht="11.25" customHeight="1">
      <c r="B19" s="654" t="s">
        <v>272</v>
      </c>
      <c r="C19" s="655"/>
      <c r="D19" s="655"/>
      <c r="E19" s="655"/>
      <c r="F19" s="655"/>
      <c r="G19" s="655"/>
      <c r="H19" s="655"/>
      <c r="I19" s="655"/>
      <c r="J19" s="655"/>
      <c r="K19" s="655"/>
      <c r="L19" s="655"/>
      <c r="M19" s="655"/>
      <c r="N19" s="655"/>
      <c r="O19" s="655"/>
      <c r="P19" s="655"/>
      <c r="Q19" s="656"/>
      <c r="R19" s="657">
        <v>316437</v>
      </c>
      <c r="S19" s="658"/>
      <c r="T19" s="658"/>
      <c r="U19" s="658"/>
      <c r="V19" s="658"/>
      <c r="W19" s="658"/>
      <c r="X19" s="658"/>
      <c r="Y19" s="659"/>
      <c r="Z19" s="695">
        <v>0.2</v>
      </c>
      <c r="AA19" s="695"/>
      <c r="AB19" s="695"/>
      <c r="AC19" s="695"/>
      <c r="AD19" s="696">
        <v>316437</v>
      </c>
      <c r="AE19" s="696"/>
      <c r="AF19" s="696"/>
      <c r="AG19" s="696"/>
      <c r="AH19" s="696"/>
      <c r="AI19" s="696"/>
      <c r="AJ19" s="696"/>
      <c r="AK19" s="696"/>
      <c r="AL19" s="660">
        <v>0.4</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4438938</v>
      </c>
      <c r="BH19" s="658"/>
      <c r="BI19" s="658"/>
      <c r="BJ19" s="658"/>
      <c r="BK19" s="658"/>
      <c r="BL19" s="658"/>
      <c r="BM19" s="658"/>
      <c r="BN19" s="659"/>
      <c r="BO19" s="695">
        <v>8.5</v>
      </c>
      <c r="BP19" s="695"/>
      <c r="BQ19" s="695"/>
      <c r="BR19" s="695"/>
      <c r="BS19" s="696" t="s">
        <v>129</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c r="B20" s="724" t="s">
        <v>275</v>
      </c>
      <c r="C20" s="725"/>
      <c r="D20" s="725"/>
      <c r="E20" s="725"/>
      <c r="F20" s="725"/>
      <c r="G20" s="725"/>
      <c r="H20" s="725"/>
      <c r="I20" s="725"/>
      <c r="J20" s="725"/>
      <c r="K20" s="725"/>
      <c r="L20" s="725"/>
      <c r="M20" s="725"/>
      <c r="N20" s="725"/>
      <c r="O20" s="725"/>
      <c r="P20" s="725"/>
      <c r="Q20" s="726"/>
      <c r="R20" s="657">
        <v>2305</v>
      </c>
      <c r="S20" s="658"/>
      <c r="T20" s="658"/>
      <c r="U20" s="658"/>
      <c r="V20" s="658"/>
      <c r="W20" s="658"/>
      <c r="X20" s="658"/>
      <c r="Y20" s="659"/>
      <c r="Z20" s="695">
        <v>0</v>
      </c>
      <c r="AA20" s="695"/>
      <c r="AB20" s="695"/>
      <c r="AC20" s="695"/>
      <c r="AD20" s="696">
        <v>2305</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4438938</v>
      </c>
      <c r="BH20" s="658"/>
      <c r="BI20" s="658"/>
      <c r="BJ20" s="658"/>
      <c r="BK20" s="658"/>
      <c r="BL20" s="658"/>
      <c r="BM20" s="658"/>
      <c r="BN20" s="659"/>
      <c r="BO20" s="695">
        <v>8.5</v>
      </c>
      <c r="BP20" s="695"/>
      <c r="BQ20" s="695"/>
      <c r="BR20" s="695"/>
      <c r="BS20" s="696" t="s">
        <v>129</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151061622</v>
      </c>
      <c r="CS20" s="658"/>
      <c r="CT20" s="658"/>
      <c r="CU20" s="658"/>
      <c r="CV20" s="658"/>
      <c r="CW20" s="658"/>
      <c r="CX20" s="658"/>
      <c r="CY20" s="659"/>
      <c r="CZ20" s="695">
        <v>100</v>
      </c>
      <c r="DA20" s="695"/>
      <c r="DB20" s="695"/>
      <c r="DC20" s="695"/>
      <c r="DD20" s="663">
        <v>9282391</v>
      </c>
      <c r="DE20" s="658"/>
      <c r="DF20" s="658"/>
      <c r="DG20" s="658"/>
      <c r="DH20" s="658"/>
      <c r="DI20" s="658"/>
      <c r="DJ20" s="658"/>
      <c r="DK20" s="658"/>
      <c r="DL20" s="658"/>
      <c r="DM20" s="658"/>
      <c r="DN20" s="658"/>
      <c r="DO20" s="658"/>
      <c r="DP20" s="659"/>
      <c r="DQ20" s="663">
        <v>94901777</v>
      </c>
      <c r="DR20" s="658"/>
      <c r="DS20" s="658"/>
      <c r="DT20" s="658"/>
      <c r="DU20" s="658"/>
      <c r="DV20" s="658"/>
      <c r="DW20" s="658"/>
      <c r="DX20" s="658"/>
      <c r="DY20" s="658"/>
      <c r="DZ20" s="658"/>
      <c r="EA20" s="658"/>
      <c r="EB20" s="658"/>
      <c r="EC20" s="694"/>
    </row>
    <row r="21" spans="2:133" ht="11.25" customHeight="1">
      <c r="B21" s="654" t="s">
        <v>278</v>
      </c>
      <c r="C21" s="655"/>
      <c r="D21" s="655"/>
      <c r="E21" s="655"/>
      <c r="F21" s="655"/>
      <c r="G21" s="655"/>
      <c r="H21" s="655"/>
      <c r="I21" s="655"/>
      <c r="J21" s="655"/>
      <c r="K21" s="655"/>
      <c r="L21" s="655"/>
      <c r="M21" s="655"/>
      <c r="N21" s="655"/>
      <c r="O21" s="655"/>
      <c r="P21" s="655"/>
      <c r="Q21" s="656"/>
      <c r="R21" s="657">
        <v>19838032</v>
      </c>
      <c r="S21" s="658"/>
      <c r="T21" s="658"/>
      <c r="U21" s="658"/>
      <c r="V21" s="658"/>
      <c r="W21" s="658"/>
      <c r="X21" s="658"/>
      <c r="Y21" s="659"/>
      <c r="Z21" s="695">
        <v>12.7</v>
      </c>
      <c r="AA21" s="695"/>
      <c r="AB21" s="695"/>
      <c r="AC21" s="695"/>
      <c r="AD21" s="696">
        <v>19040852</v>
      </c>
      <c r="AE21" s="696"/>
      <c r="AF21" s="696"/>
      <c r="AG21" s="696"/>
      <c r="AH21" s="696"/>
      <c r="AI21" s="696"/>
      <c r="AJ21" s="696"/>
      <c r="AK21" s="696"/>
      <c r="AL21" s="660">
        <v>23.9</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v>32425</v>
      </c>
      <c r="BH21" s="658"/>
      <c r="BI21" s="658"/>
      <c r="BJ21" s="658"/>
      <c r="BK21" s="658"/>
      <c r="BL21" s="658"/>
      <c r="BM21" s="658"/>
      <c r="BN21" s="659"/>
      <c r="BO21" s="695">
        <v>0.1</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54" t="s">
        <v>280</v>
      </c>
      <c r="C22" s="655"/>
      <c r="D22" s="655"/>
      <c r="E22" s="655"/>
      <c r="F22" s="655"/>
      <c r="G22" s="655"/>
      <c r="H22" s="655"/>
      <c r="I22" s="655"/>
      <c r="J22" s="655"/>
      <c r="K22" s="655"/>
      <c r="L22" s="655"/>
      <c r="M22" s="655"/>
      <c r="N22" s="655"/>
      <c r="O22" s="655"/>
      <c r="P22" s="655"/>
      <c r="Q22" s="656"/>
      <c r="R22" s="657">
        <v>19040852</v>
      </c>
      <c r="S22" s="658"/>
      <c r="T22" s="658"/>
      <c r="U22" s="658"/>
      <c r="V22" s="658"/>
      <c r="W22" s="658"/>
      <c r="X22" s="658"/>
      <c r="Y22" s="659"/>
      <c r="Z22" s="695">
        <v>12.2</v>
      </c>
      <c r="AA22" s="695"/>
      <c r="AB22" s="695"/>
      <c r="AC22" s="695"/>
      <c r="AD22" s="696">
        <v>19040852</v>
      </c>
      <c r="AE22" s="696"/>
      <c r="AF22" s="696"/>
      <c r="AG22" s="696"/>
      <c r="AH22" s="696"/>
      <c r="AI22" s="696"/>
      <c r="AJ22" s="696"/>
      <c r="AK22" s="696"/>
      <c r="AL22" s="660">
        <v>23.9</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v>1022615</v>
      </c>
      <c r="BH22" s="658"/>
      <c r="BI22" s="658"/>
      <c r="BJ22" s="658"/>
      <c r="BK22" s="658"/>
      <c r="BL22" s="658"/>
      <c r="BM22" s="658"/>
      <c r="BN22" s="659"/>
      <c r="BO22" s="695">
        <v>2</v>
      </c>
      <c r="BP22" s="695"/>
      <c r="BQ22" s="695"/>
      <c r="BR22" s="695"/>
      <c r="BS22" s="696" t="s">
        <v>129</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c r="B23" s="654" t="s">
        <v>283</v>
      </c>
      <c r="C23" s="655"/>
      <c r="D23" s="655"/>
      <c r="E23" s="655"/>
      <c r="F23" s="655"/>
      <c r="G23" s="655"/>
      <c r="H23" s="655"/>
      <c r="I23" s="655"/>
      <c r="J23" s="655"/>
      <c r="K23" s="655"/>
      <c r="L23" s="655"/>
      <c r="M23" s="655"/>
      <c r="N23" s="655"/>
      <c r="O23" s="655"/>
      <c r="P23" s="655"/>
      <c r="Q23" s="656"/>
      <c r="R23" s="657">
        <v>797180</v>
      </c>
      <c r="S23" s="658"/>
      <c r="T23" s="658"/>
      <c r="U23" s="658"/>
      <c r="V23" s="658"/>
      <c r="W23" s="658"/>
      <c r="X23" s="658"/>
      <c r="Y23" s="659"/>
      <c r="Z23" s="695">
        <v>0.5</v>
      </c>
      <c r="AA23" s="695"/>
      <c r="AB23" s="695"/>
      <c r="AC23" s="695"/>
      <c r="AD23" s="696" t="s">
        <v>129</v>
      </c>
      <c r="AE23" s="696"/>
      <c r="AF23" s="696"/>
      <c r="AG23" s="696"/>
      <c r="AH23" s="696"/>
      <c r="AI23" s="696"/>
      <c r="AJ23" s="696"/>
      <c r="AK23" s="696"/>
      <c r="AL23" s="660" t="s">
        <v>129</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v>3383898</v>
      </c>
      <c r="BH23" s="658"/>
      <c r="BI23" s="658"/>
      <c r="BJ23" s="658"/>
      <c r="BK23" s="658"/>
      <c r="BL23" s="658"/>
      <c r="BM23" s="658"/>
      <c r="BN23" s="659"/>
      <c r="BO23" s="695">
        <v>6.5</v>
      </c>
      <c r="BP23" s="695"/>
      <c r="BQ23" s="695"/>
      <c r="BR23" s="695"/>
      <c r="BS23" s="696" t="s">
        <v>129</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c r="B24" s="654" t="s">
        <v>290</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129</v>
      </c>
      <c r="AA24" s="695"/>
      <c r="AB24" s="695"/>
      <c r="AC24" s="695"/>
      <c r="AD24" s="696" t="s">
        <v>129</v>
      </c>
      <c r="AE24" s="696"/>
      <c r="AF24" s="696"/>
      <c r="AG24" s="696"/>
      <c r="AH24" s="696"/>
      <c r="AI24" s="696"/>
      <c r="AJ24" s="696"/>
      <c r="AK24" s="696"/>
      <c r="AL24" s="660" t="s">
        <v>129</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129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90099431</v>
      </c>
      <c r="CS24" s="713"/>
      <c r="CT24" s="713"/>
      <c r="CU24" s="713"/>
      <c r="CV24" s="713"/>
      <c r="CW24" s="713"/>
      <c r="CX24" s="713"/>
      <c r="CY24" s="738"/>
      <c r="CZ24" s="739">
        <v>59.6</v>
      </c>
      <c r="DA24" s="721"/>
      <c r="DB24" s="721"/>
      <c r="DC24" s="741"/>
      <c r="DD24" s="737">
        <v>52379082</v>
      </c>
      <c r="DE24" s="713"/>
      <c r="DF24" s="713"/>
      <c r="DG24" s="713"/>
      <c r="DH24" s="713"/>
      <c r="DI24" s="713"/>
      <c r="DJ24" s="713"/>
      <c r="DK24" s="738"/>
      <c r="DL24" s="737">
        <v>51188795</v>
      </c>
      <c r="DM24" s="713"/>
      <c r="DN24" s="713"/>
      <c r="DO24" s="713"/>
      <c r="DP24" s="713"/>
      <c r="DQ24" s="713"/>
      <c r="DR24" s="713"/>
      <c r="DS24" s="713"/>
      <c r="DT24" s="713"/>
      <c r="DU24" s="713"/>
      <c r="DV24" s="738"/>
      <c r="DW24" s="739">
        <v>61.6</v>
      </c>
      <c r="DX24" s="721"/>
      <c r="DY24" s="721"/>
      <c r="DZ24" s="721"/>
      <c r="EA24" s="721"/>
      <c r="EB24" s="721"/>
      <c r="EC24" s="740"/>
    </row>
    <row r="25" spans="2:133" ht="11.25" customHeight="1">
      <c r="B25" s="654" t="s">
        <v>293</v>
      </c>
      <c r="C25" s="655"/>
      <c r="D25" s="655"/>
      <c r="E25" s="655"/>
      <c r="F25" s="655"/>
      <c r="G25" s="655"/>
      <c r="H25" s="655"/>
      <c r="I25" s="655"/>
      <c r="J25" s="655"/>
      <c r="K25" s="655"/>
      <c r="L25" s="655"/>
      <c r="M25" s="655"/>
      <c r="N25" s="655"/>
      <c r="O25" s="655"/>
      <c r="P25" s="655"/>
      <c r="Q25" s="656"/>
      <c r="R25" s="657">
        <v>83358566</v>
      </c>
      <c r="S25" s="658"/>
      <c r="T25" s="658"/>
      <c r="U25" s="658"/>
      <c r="V25" s="658"/>
      <c r="W25" s="658"/>
      <c r="X25" s="658"/>
      <c r="Y25" s="659"/>
      <c r="Z25" s="695">
        <v>53.4</v>
      </c>
      <c r="AA25" s="695"/>
      <c r="AB25" s="695"/>
      <c r="AC25" s="695"/>
      <c r="AD25" s="696">
        <v>79177488</v>
      </c>
      <c r="AE25" s="696"/>
      <c r="AF25" s="696"/>
      <c r="AG25" s="696"/>
      <c r="AH25" s="696"/>
      <c r="AI25" s="696"/>
      <c r="AJ25" s="696"/>
      <c r="AK25" s="696"/>
      <c r="AL25" s="660">
        <v>99.3</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24988933</v>
      </c>
      <c r="CS25" s="670"/>
      <c r="CT25" s="670"/>
      <c r="CU25" s="670"/>
      <c r="CV25" s="670"/>
      <c r="CW25" s="670"/>
      <c r="CX25" s="670"/>
      <c r="CY25" s="671"/>
      <c r="CZ25" s="660">
        <v>16.5</v>
      </c>
      <c r="DA25" s="672"/>
      <c r="DB25" s="672"/>
      <c r="DC25" s="673"/>
      <c r="DD25" s="663">
        <v>22920329</v>
      </c>
      <c r="DE25" s="670"/>
      <c r="DF25" s="670"/>
      <c r="DG25" s="670"/>
      <c r="DH25" s="670"/>
      <c r="DI25" s="670"/>
      <c r="DJ25" s="670"/>
      <c r="DK25" s="671"/>
      <c r="DL25" s="663">
        <v>22526679</v>
      </c>
      <c r="DM25" s="670"/>
      <c r="DN25" s="670"/>
      <c r="DO25" s="670"/>
      <c r="DP25" s="670"/>
      <c r="DQ25" s="670"/>
      <c r="DR25" s="670"/>
      <c r="DS25" s="670"/>
      <c r="DT25" s="670"/>
      <c r="DU25" s="670"/>
      <c r="DV25" s="671"/>
      <c r="DW25" s="660">
        <v>27.1</v>
      </c>
      <c r="DX25" s="672"/>
      <c r="DY25" s="672"/>
      <c r="DZ25" s="672"/>
      <c r="EA25" s="672"/>
      <c r="EB25" s="672"/>
      <c r="EC25" s="684"/>
    </row>
    <row r="26" spans="2:133" ht="11.25" customHeight="1">
      <c r="B26" s="654" t="s">
        <v>296</v>
      </c>
      <c r="C26" s="655"/>
      <c r="D26" s="655"/>
      <c r="E26" s="655"/>
      <c r="F26" s="655"/>
      <c r="G26" s="655"/>
      <c r="H26" s="655"/>
      <c r="I26" s="655"/>
      <c r="J26" s="655"/>
      <c r="K26" s="655"/>
      <c r="L26" s="655"/>
      <c r="M26" s="655"/>
      <c r="N26" s="655"/>
      <c r="O26" s="655"/>
      <c r="P26" s="655"/>
      <c r="Q26" s="656"/>
      <c r="R26" s="657">
        <v>38576</v>
      </c>
      <c r="S26" s="658"/>
      <c r="T26" s="658"/>
      <c r="U26" s="658"/>
      <c r="V26" s="658"/>
      <c r="W26" s="658"/>
      <c r="X26" s="658"/>
      <c r="Y26" s="659"/>
      <c r="Z26" s="695">
        <v>0</v>
      </c>
      <c r="AA26" s="695"/>
      <c r="AB26" s="695"/>
      <c r="AC26" s="695"/>
      <c r="AD26" s="696">
        <v>38576</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129</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16464612</v>
      </c>
      <c r="CS26" s="658"/>
      <c r="CT26" s="658"/>
      <c r="CU26" s="658"/>
      <c r="CV26" s="658"/>
      <c r="CW26" s="658"/>
      <c r="CX26" s="658"/>
      <c r="CY26" s="659"/>
      <c r="CZ26" s="660">
        <v>10.9</v>
      </c>
      <c r="DA26" s="672"/>
      <c r="DB26" s="672"/>
      <c r="DC26" s="673"/>
      <c r="DD26" s="663">
        <v>15525020</v>
      </c>
      <c r="DE26" s="658"/>
      <c r="DF26" s="658"/>
      <c r="DG26" s="658"/>
      <c r="DH26" s="658"/>
      <c r="DI26" s="658"/>
      <c r="DJ26" s="658"/>
      <c r="DK26" s="659"/>
      <c r="DL26" s="663" t="s">
        <v>299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c r="B27" s="654" t="s">
        <v>300</v>
      </c>
      <c r="C27" s="655"/>
      <c r="D27" s="655"/>
      <c r="E27" s="655"/>
      <c r="F27" s="655"/>
      <c r="G27" s="655"/>
      <c r="H27" s="655"/>
      <c r="I27" s="655"/>
      <c r="J27" s="655"/>
      <c r="K27" s="655"/>
      <c r="L27" s="655"/>
      <c r="M27" s="655"/>
      <c r="N27" s="655"/>
      <c r="O27" s="655"/>
      <c r="P27" s="655"/>
      <c r="Q27" s="656"/>
      <c r="R27" s="657">
        <v>510925</v>
      </c>
      <c r="S27" s="658"/>
      <c r="T27" s="658"/>
      <c r="U27" s="658"/>
      <c r="V27" s="658"/>
      <c r="W27" s="658"/>
      <c r="X27" s="658"/>
      <c r="Y27" s="659"/>
      <c r="Z27" s="695">
        <v>0.3</v>
      </c>
      <c r="AA27" s="695"/>
      <c r="AB27" s="695"/>
      <c r="AC27" s="695"/>
      <c r="AD27" s="696" t="s">
        <v>129</v>
      </c>
      <c r="AE27" s="696"/>
      <c r="AF27" s="696"/>
      <c r="AG27" s="696"/>
      <c r="AH27" s="696"/>
      <c r="AI27" s="696"/>
      <c r="AJ27" s="696"/>
      <c r="AK27" s="696"/>
      <c r="AL27" s="660" t="s">
        <v>129</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52433832</v>
      </c>
      <c r="BH27" s="658"/>
      <c r="BI27" s="658"/>
      <c r="BJ27" s="658"/>
      <c r="BK27" s="658"/>
      <c r="BL27" s="658"/>
      <c r="BM27" s="658"/>
      <c r="BN27" s="659"/>
      <c r="BO27" s="695">
        <v>100</v>
      </c>
      <c r="BP27" s="695"/>
      <c r="BQ27" s="695"/>
      <c r="BR27" s="695"/>
      <c r="BS27" s="696">
        <v>591581</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46664659</v>
      </c>
      <c r="CS27" s="670"/>
      <c r="CT27" s="670"/>
      <c r="CU27" s="670"/>
      <c r="CV27" s="670"/>
      <c r="CW27" s="670"/>
      <c r="CX27" s="670"/>
      <c r="CY27" s="671"/>
      <c r="CZ27" s="660">
        <v>30.9</v>
      </c>
      <c r="DA27" s="672"/>
      <c r="DB27" s="672"/>
      <c r="DC27" s="673"/>
      <c r="DD27" s="663">
        <v>11095136</v>
      </c>
      <c r="DE27" s="670"/>
      <c r="DF27" s="670"/>
      <c r="DG27" s="670"/>
      <c r="DH27" s="670"/>
      <c r="DI27" s="670"/>
      <c r="DJ27" s="670"/>
      <c r="DK27" s="671"/>
      <c r="DL27" s="663">
        <v>10874467</v>
      </c>
      <c r="DM27" s="670"/>
      <c r="DN27" s="670"/>
      <c r="DO27" s="670"/>
      <c r="DP27" s="670"/>
      <c r="DQ27" s="670"/>
      <c r="DR27" s="670"/>
      <c r="DS27" s="670"/>
      <c r="DT27" s="670"/>
      <c r="DU27" s="670"/>
      <c r="DV27" s="671"/>
      <c r="DW27" s="660">
        <v>13.1</v>
      </c>
      <c r="DX27" s="672"/>
      <c r="DY27" s="672"/>
      <c r="DZ27" s="672"/>
      <c r="EA27" s="672"/>
      <c r="EB27" s="672"/>
      <c r="EC27" s="684"/>
    </row>
    <row r="28" spans="2:133" ht="11.25" customHeight="1">
      <c r="B28" s="654" t="s">
        <v>303</v>
      </c>
      <c r="C28" s="655"/>
      <c r="D28" s="655"/>
      <c r="E28" s="655"/>
      <c r="F28" s="655"/>
      <c r="G28" s="655"/>
      <c r="H28" s="655"/>
      <c r="I28" s="655"/>
      <c r="J28" s="655"/>
      <c r="K28" s="655"/>
      <c r="L28" s="655"/>
      <c r="M28" s="655"/>
      <c r="N28" s="655"/>
      <c r="O28" s="655"/>
      <c r="P28" s="655"/>
      <c r="Q28" s="656"/>
      <c r="R28" s="657">
        <v>1902323</v>
      </c>
      <c r="S28" s="658"/>
      <c r="T28" s="658"/>
      <c r="U28" s="658"/>
      <c r="V28" s="658"/>
      <c r="W28" s="658"/>
      <c r="X28" s="658"/>
      <c r="Y28" s="659"/>
      <c r="Z28" s="695">
        <v>1.2</v>
      </c>
      <c r="AA28" s="695"/>
      <c r="AB28" s="695"/>
      <c r="AC28" s="695"/>
      <c r="AD28" s="696">
        <v>241302</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18445839</v>
      </c>
      <c r="CS28" s="658"/>
      <c r="CT28" s="658"/>
      <c r="CU28" s="658"/>
      <c r="CV28" s="658"/>
      <c r="CW28" s="658"/>
      <c r="CX28" s="658"/>
      <c r="CY28" s="659"/>
      <c r="CZ28" s="660">
        <v>12.2</v>
      </c>
      <c r="DA28" s="672"/>
      <c r="DB28" s="672"/>
      <c r="DC28" s="673"/>
      <c r="DD28" s="663">
        <v>18363617</v>
      </c>
      <c r="DE28" s="658"/>
      <c r="DF28" s="658"/>
      <c r="DG28" s="658"/>
      <c r="DH28" s="658"/>
      <c r="DI28" s="658"/>
      <c r="DJ28" s="658"/>
      <c r="DK28" s="659"/>
      <c r="DL28" s="663">
        <v>17787649</v>
      </c>
      <c r="DM28" s="658"/>
      <c r="DN28" s="658"/>
      <c r="DO28" s="658"/>
      <c r="DP28" s="658"/>
      <c r="DQ28" s="658"/>
      <c r="DR28" s="658"/>
      <c r="DS28" s="658"/>
      <c r="DT28" s="658"/>
      <c r="DU28" s="658"/>
      <c r="DV28" s="659"/>
      <c r="DW28" s="660">
        <v>21.4</v>
      </c>
      <c r="DX28" s="672"/>
      <c r="DY28" s="672"/>
      <c r="DZ28" s="672"/>
      <c r="EA28" s="672"/>
      <c r="EB28" s="672"/>
      <c r="EC28" s="684"/>
    </row>
    <row r="29" spans="2:133" ht="11.25" customHeight="1">
      <c r="B29" s="654" t="s">
        <v>305</v>
      </c>
      <c r="C29" s="655"/>
      <c r="D29" s="655"/>
      <c r="E29" s="655"/>
      <c r="F29" s="655"/>
      <c r="G29" s="655"/>
      <c r="H29" s="655"/>
      <c r="I29" s="655"/>
      <c r="J29" s="655"/>
      <c r="K29" s="655"/>
      <c r="L29" s="655"/>
      <c r="M29" s="655"/>
      <c r="N29" s="655"/>
      <c r="O29" s="655"/>
      <c r="P29" s="655"/>
      <c r="Q29" s="656"/>
      <c r="R29" s="657">
        <v>690870</v>
      </c>
      <c r="S29" s="658"/>
      <c r="T29" s="658"/>
      <c r="U29" s="658"/>
      <c r="V29" s="658"/>
      <c r="W29" s="658"/>
      <c r="X29" s="658"/>
      <c r="Y29" s="659"/>
      <c r="Z29" s="695">
        <v>0.4</v>
      </c>
      <c r="AA29" s="695"/>
      <c r="AB29" s="695"/>
      <c r="AC29" s="695"/>
      <c r="AD29" s="696">
        <v>589</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18442684</v>
      </c>
      <c r="CS29" s="670"/>
      <c r="CT29" s="670"/>
      <c r="CU29" s="670"/>
      <c r="CV29" s="670"/>
      <c r="CW29" s="670"/>
      <c r="CX29" s="670"/>
      <c r="CY29" s="671"/>
      <c r="CZ29" s="660">
        <v>12.2</v>
      </c>
      <c r="DA29" s="672"/>
      <c r="DB29" s="672"/>
      <c r="DC29" s="673"/>
      <c r="DD29" s="663">
        <v>18360462</v>
      </c>
      <c r="DE29" s="670"/>
      <c r="DF29" s="670"/>
      <c r="DG29" s="670"/>
      <c r="DH29" s="670"/>
      <c r="DI29" s="670"/>
      <c r="DJ29" s="670"/>
      <c r="DK29" s="671"/>
      <c r="DL29" s="663">
        <v>17784494</v>
      </c>
      <c r="DM29" s="670"/>
      <c r="DN29" s="670"/>
      <c r="DO29" s="670"/>
      <c r="DP29" s="670"/>
      <c r="DQ29" s="670"/>
      <c r="DR29" s="670"/>
      <c r="DS29" s="670"/>
      <c r="DT29" s="670"/>
      <c r="DU29" s="670"/>
      <c r="DV29" s="671"/>
      <c r="DW29" s="660">
        <v>21.4</v>
      </c>
      <c r="DX29" s="672"/>
      <c r="DY29" s="672"/>
      <c r="DZ29" s="672"/>
      <c r="EA29" s="672"/>
      <c r="EB29" s="672"/>
      <c r="EC29" s="684"/>
    </row>
    <row r="30" spans="2:133" ht="11.25" customHeight="1">
      <c r="B30" s="654" t="s">
        <v>308</v>
      </c>
      <c r="C30" s="655"/>
      <c r="D30" s="655"/>
      <c r="E30" s="655"/>
      <c r="F30" s="655"/>
      <c r="G30" s="655"/>
      <c r="H30" s="655"/>
      <c r="I30" s="655"/>
      <c r="J30" s="655"/>
      <c r="K30" s="655"/>
      <c r="L30" s="655"/>
      <c r="M30" s="655"/>
      <c r="N30" s="655"/>
      <c r="O30" s="655"/>
      <c r="P30" s="655"/>
      <c r="Q30" s="656"/>
      <c r="R30" s="657">
        <v>40716666</v>
      </c>
      <c r="S30" s="658"/>
      <c r="T30" s="658"/>
      <c r="U30" s="658"/>
      <c r="V30" s="658"/>
      <c r="W30" s="658"/>
      <c r="X30" s="658"/>
      <c r="Y30" s="659"/>
      <c r="Z30" s="695">
        <v>26.1</v>
      </c>
      <c r="AA30" s="695"/>
      <c r="AB30" s="695"/>
      <c r="AC30" s="695"/>
      <c r="AD30" s="696" t="s">
        <v>129</v>
      </c>
      <c r="AE30" s="696"/>
      <c r="AF30" s="696"/>
      <c r="AG30" s="696"/>
      <c r="AH30" s="696"/>
      <c r="AI30" s="696"/>
      <c r="AJ30" s="696"/>
      <c r="AK30" s="696"/>
      <c r="AL30" s="660" t="s">
        <v>129</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17823326</v>
      </c>
      <c r="CS30" s="658"/>
      <c r="CT30" s="658"/>
      <c r="CU30" s="658"/>
      <c r="CV30" s="658"/>
      <c r="CW30" s="658"/>
      <c r="CX30" s="658"/>
      <c r="CY30" s="659"/>
      <c r="CZ30" s="660">
        <v>11.8</v>
      </c>
      <c r="DA30" s="672"/>
      <c r="DB30" s="672"/>
      <c r="DC30" s="673"/>
      <c r="DD30" s="663">
        <v>17741291</v>
      </c>
      <c r="DE30" s="658"/>
      <c r="DF30" s="658"/>
      <c r="DG30" s="658"/>
      <c r="DH30" s="658"/>
      <c r="DI30" s="658"/>
      <c r="DJ30" s="658"/>
      <c r="DK30" s="659"/>
      <c r="DL30" s="663">
        <v>17165323</v>
      </c>
      <c r="DM30" s="658"/>
      <c r="DN30" s="658"/>
      <c r="DO30" s="658"/>
      <c r="DP30" s="658"/>
      <c r="DQ30" s="658"/>
      <c r="DR30" s="658"/>
      <c r="DS30" s="658"/>
      <c r="DT30" s="658"/>
      <c r="DU30" s="658"/>
      <c r="DV30" s="659"/>
      <c r="DW30" s="660">
        <v>20.6</v>
      </c>
      <c r="DX30" s="672"/>
      <c r="DY30" s="672"/>
      <c r="DZ30" s="672"/>
      <c r="EA30" s="672"/>
      <c r="EB30" s="672"/>
      <c r="EC30" s="684"/>
    </row>
    <row r="31" spans="2:133" ht="11.25" customHeight="1">
      <c r="B31" s="724" t="s">
        <v>312</v>
      </c>
      <c r="C31" s="725"/>
      <c r="D31" s="725"/>
      <c r="E31" s="725"/>
      <c r="F31" s="725"/>
      <c r="G31" s="725"/>
      <c r="H31" s="725"/>
      <c r="I31" s="725"/>
      <c r="J31" s="725"/>
      <c r="K31" s="725"/>
      <c r="L31" s="725"/>
      <c r="M31" s="725"/>
      <c r="N31" s="725"/>
      <c r="O31" s="725"/>
      <c r="P31" s="725"/>
      <c r="Q31" s="726"/>
      <c r="R31" s="657">
        <v>3015</v>
      </c>
      <c r="S31" s="658"/>
      <c r="T31" s="658"/>
      <c r="U31" s="658"/>
      <c r="V31" s="658"/>
      <c r="W31" s="658"/>
      <c r="X31" s="658"/>
      <c r="Y31" s="659"/>
      <c r="Z31" s="695">
        <v>0</v>
      </c>
      <c r="AA31" s="695"/>
      <c r="AB31" s="695"/>
      <c r="AC31" s="695"/>
      <c r="AD31" s="696">
        <v>3015</v>
      </c>
      <c r="AE31" s="696"/>
      <c r="AF31" s="696"/>
      <c r="AG31" s="696"/>
      <c r="AH31" s="696"/>
      <c r="AI31" s="696"/>
      <c r="AJ31" s="696"/>
      <c r="AK31" s="696"/>
      <c r="AL31" s="660">
        <v>0</v>
      </c>
      <c r="AM31" s="661"/>
      <c r="AN31" s="661"/>
      <c r="AO31" s="697"/>
      <c r="AP31" s="729" t="s">
        <v>313</v>
      </c>
      <c r="AQ31" s="730"/>
      <c r="AR31" s="730"/>
      <c r="AS31" s="730"/>
      <c r="AT31" s="731" t="s">
        <v>314</v>
      </c>
      <c r="AU31" s="218"/>
      <c r="AV31" s="218"/>
      <c r="AW31" s="218"/>
      <c r="AX31" s="715" t="s">
        <v>188</v>
      </c>
      <c r="AY31" s="716"/>
      <c r="AZ31" s="716"/>
      <c r="BA31" s="716"/>
      <c r="BB31" s="716"/>
      <c r="BC31" s="716"/>
      <c r="BD31" s="716"/>
      <c r="BE31" s="716"/>
      <c r="BF31" s="717"/>
      <c r="BG31" s="719">
        <v>99.4</v>
      </c>
      <c r="BH31" s="720"/>
      <c r="BI31" s="720"/>
      <c r="BJ31" s="720"/>
      <c r="BK31" s="720"/>
      <c r="BL31" s="720"/>
      <c r="BM31" s="721">
        <v>97.6</v>
      </c>
      <c r="BN31" s="720"/>
      <c r="BO31" s="720"/>
      <c r="BP31" s="720"/>
      <c r="BQ31" s="722"/>
      <c r="BR31" s="719">
        <v>99.3</v>
      </c>
      <c r="BS31" s="720"/>
      <c r="BT31" s="720"/>
      <c r="BU31" s="720"/>
      <c r="BV31" s="720"/>
      <c r="BW31" s="720"/>
      <c r="BX31" s="721">
        <v>97.2</v>
      </c>
      <c r="BY31" s="720"/>
      <c r="BZ31" s="720"/>
      <c r="CA31" s="720"/>
      <c r="CB31" s="722"/>
      <c r="CD31" s="678"/>
      <c r="CE31" s="679"/>
      <c r="CF31" s="654" t="s">
        <v>315</v>
      </c>
      <c r="CG31" s="655"/>
      <c r="CH31" s="655"/>
      <c r="CI31" s="655"/>
      <c r="CJ31" s="655"/>
      <c r="CK31" s="655"/>
      <c r="CL31" s="655"/>
      <c r="CM31" s="655"/>
      <c r="CN31" s="655"/>
      <c r="CO31" s="655"/>
      <c r="CP31" s="655"/>
      <c r="CQ31" s="656"/>
      <c r="CR31" s="657">
        <v>619358</v>
      </c>
      <c r="CS31" s="670"/>
      <c r="CT31" s="670"/>
      <c r="CU31" s="670"/>
      <c r="CV31" s="670"/>
      <c r="CW31" s="670"/>
      <c r="CX31" s="670"/>
      <c r="CY31" s="671"/>
      <c r="CZ31" s="660">
        <v>0.4</v>
      </c>
      <c r="DA31" s="672"/>
      <c r="DB31" s="672"/>
      <c r="DC31" s="673"/>
      <c r="DD31" s="663">
        <v>619171</v>
      </c>
      <c r="DE31" s="670"/>
      <c r="DF31" s="670"/>
      <c r="DG31" s="670"/>
      <c r="DH31" s="670"/>
      <c r="DI31" s="670"/>
      <c r="DJ31" s="670"/>
      <c r="DK31" s="671"/>
      <c r="DL31" s="663">
        <v>619171</v>
      </c>
      <c r="DM31" s="670"/>
      <c r="DN31" s="670"/>
      <c r="DO31" s="670"/>
      <c r="DP31" s="670"/>
      <c r="DQ31" s="670"/>
      <c r="DR31" s="670"/>
      <c r="DS31" s="670"/>
      <c r="DT31" s="670"/>
      <c r="DU31" s="670"/>
      <c r="DV31" s="671"/>
      <c r="DW31" s="660">
        <v>0.7</v>
      </c>
      <c r="DX31" s="672"/>
      <c r="DY31" s="672"/>
      <c r="DZ31" s="672"/>
      <c r="EA31" s="672"/>
      <c r="EB31" s="672"/>
      <c r="EC31" s="684"/>
    </row>
    <row r="32" spans="2:133" ht="11.25" customHeight="1">
      <c r="B32" s="654" t="s">
        <v>316</v>
      </c>
      <c r="C32" s="655"/>
      <c r="D32" s="655"/>
      <c r="E32" s="655"/>
      <c r="F32" s="655"/>
      <c r="G32" s="655"/>
      <c r="H32" s="655"/>
      <c r="I32" s="655"/>
      <c r="J32" s="655"/>
      <c r="K32" s="655"/>
      <c r="L32" s="655"/>
      <c r="M32" s="655"/>
      <c r="N32" s="655"/>
      <c r="O32" s="655"/>
      <c r="P32" s="655"/>
      <c r="Q32" s="656"/>
      <c r="R32" s="657">
        <v>9812869</v>
      </c>
      <c r="S32" s="658"/>
      <c r="T32" s="658"/>
      <c r="U32" s="658"/>
      <c r="V32" s="658"/>
      <c r="W32" s="658"/>
      <c r="X32" s="658"/>
      <c r="Y32" s="659"/>
      <c r="Z32" s="695">
        <v>6.3</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2"/>
      <c r="AU32" s="214" t="s">
        <v>317</v>
      </c>
      <c r="AX32" s="654" t="s">
        <v>318</v>
      </c>
      <c r="AY32" s="655"/>
      <c r="AZ32" s="655"/>
      <c r="BA32" s="655"/>
      <c r="BB32" s="655"/>
      <c r="BC32" s="655"/>
      <c r="BD32" s="655"/>
      <c r="BE32" s="655"/>
      <c r="BF32" s="656"/>
      <c r="BG32" s="723">
        <v>99.4</v>
      </c>
      <c r="BH32" s="670"/>
      <c r="BI32" s="670"/>
      <c r="BJ32" s="670"/>
      <c r="BK32" s="670"/>
      <c r="BL32" s="670"/>
      <c r="BM32" s="661">
        <v>97.8</v>
      </c>
      <c r="BN32" s="670"/>
      <c r="BO32" s="670"/>
      <c r="BP32" s="670"/>
      <c r="BQ32" s="693"/>
      <c r="BR32" s="723">
        <v>99.3</v>
      </c>
      <c r="BS32" s="670"/>
      <c r="BT32" s="670"/>
      <c r="BU32" s="670"/>
      <c r="BV32" s="670"/>
      <c r="BW32" s="670"/>
      <c r="BX32" s="661">
        <v>97.4</v>
      </c>
      <c r="BY32" s="670"/>
      <c r="BZ32" s="670"/>
      <c r="CA32" s="670"/>
      <c r="CB32" s="693"/>
      <c r="CD32" s="680"/>
      <c r="CE32" s="681"/>
      <c r="CF32" s="654" t="s">
        <v>319</v>
      </c>
      <c r="CG32" s="655"/>
      <c r="CH32" s="655"/>
      <c r="CI32" s="655"/>
      <c r="CJ32" s="655"/>
      <c r="CK32" s="655"/>
      <c r="CL32" s="655"/>
      <c r="CM32" s="655"/>
      <c r="CN32" s="655"/>
      <c r="CO32" s="655"/>
      <c r="CP32" s="655"/>
      <c r="CQ32" s="656"/>
      <c r="CR32" s="657">
        <v>3155</v>
      </c>
      <c r="CS32" s="658"/>
      <c r="CT32" s="658"/>
      <c r="CU32" s="658"/>
      <c r="CV32" s="658"/>
      <c r="CW32" s="658"/>
      <c r="CX32" s="658"/>
      <c r="CY32" s="659"/>
      <c r="CZ32" s="660">
        <v>0</v>
      </c>
      <c r="DA32" s="672"/>
      <c r="DB32" s="672"/>
      <c r="DC32" s="673"/>
      <c r="DD32" s="663">
        <v>3155</v>
      </c>
      <c r="DE32" s="658"/>
      <c r="DF32" s="658"/>
      <c r="DG32" s="658"/>
      <c r="DH32" s="658"/>
      <c r="DI32" s="658"/>
      <c r="DJ32" s="658"/>
      <c r="DK32" s="659"/>
      <c r="DL32" s="663">
        <v>3155</v>
      </c>
      <c r="DM32" s="658"/>
      <c r="DN32" s="658"/>
      <c r="DO32" s="658"/>
      <c r="DP32" s="658"/>
      <c r="DQ32" s="658"/>
      <c r="DR32" s="658"/>
      <c r="DS32" s="658"/>
      <c r="DT32" s="658"/>
      <c r="DU32" s="658"/>
      <c r="DV32" s="659"/>
      <c r="DW32" s="660">
        <v>0</v>
      </c>
      <c r="DX32" s="672"/>
      <c r="DY32" s="672"/>
      <c r="DZ32" s="672"/>
      <c r="EA32" s="672"/>
      <c r="EB32" s="672"/>
      <c r="EC32" s="684"/>
    </row>
    <row r="33" spans="2:133" ht="11.25" customHeight="1">
      <c r="B33" s="654" t="s">
        <v>320</v>
      </c>
      <c r="C33" s="655"/>
      <c r="D33" s="655"/>
      <c r="E33" s="655"/>
      <c r="F33" s="655"/>
      <c r="G33" s="655"/>
      <c r="H33" s="655"/>
      <c r="I33" s="655"/>
      <c r="J33" s="655"/>
      <c r="K33" s="655"/>
      <c r="L33" s="655"/>
      <c r="M33" s="655"/>
      <c r="N33" s="655"/>
      <c r="O33" s="655"/>
      <c r="P33" s="655"/>
      <c r="Q33" s="656"/>
      <c r="R33" s="657">
        <v>440409</v>
      </c>
      <c r="S33" s="658"/>
      <c r="T33" s="658"/>
      <c r="U33" s="658"/>
      <c r="V33" s="658"/>
      <c r="W33" s="658"/>
      <c r="X33" s="658"/>
      <c r="Y33" s="659"/>
      <c r="Z33" s="695">
        <v>0.3</v>
      </c>
      <c r="AA33" s="695"/>
      <c r="AB33" s="695"/>
      <c r="AC33" s="695"/>
      <c r="AD33" s="696">
        <v>254510</v>
      </c>
      <c r="AE33" s="696"/>
      <c r="AF33" s="696"/>
      <c r="AG33" s="696"/>
      <c r="AH33" s="696"/>
      <c r="AI33" s="696"/>
      <c r="AJ33" s="696"/>
      <c r="AK33" s="696"/>
      <c r="AL33" s="660">
        <v>0.3</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99.3</v>
      </c>
      <c r="BH33" s="642"/>
      <c r="BI33" s="642"/>
      <c r="BJ33" s="642"/>
      <c r="BK33" s="642"/>
      <c r="BL33" s="642"/>
      <c r="BM33" s="688">
        <v>97.3</v>
      </c>
      <c r="BN33" s="642"/>
      <c r="BO33" s="642"/>
      <c r="BP33" s="642"/>
      <c r="BQ33" s="705"/>
      <c r="BR33" s="718">
        <v>99.1</v>
      </c>
      <c r="BS33" s="642"/>
      <c r="BT33" s="642"/>
      <c r="BU33" s="642"/>
      <c r="BV33" s="642"/>
      <c r="BW33" s="642"/>
      <c r="BX33" s="688">
        <v>96.8</v>
      </c>
      <c r="BY33" s="642"/>
      <c r="BZ33" s="642"/>
      <c r="CA33" s="642"/>
      <c r="CB33" s="705"/>
      <c r="CD33" s="654" t="s">
        <v>322</v>
      </c>
      <c r="CE33" s="655"/>
      <c r="CF33" s="655"/>
      <c r="CG33" s="655"/>
      <c r="CH33" s="655"/>
      <c r="CI33" s="655"/>
      <c r="CJ33" s="655"/>
      <c r="CK33" s="655"/>
      <c r="CL33" s="655"/>
      <c r="CM33" s="655"/>
      <c r="CN33" s="655"/>
      <c r="CO33" s="655"/>
      <c r="CP33" s="655"/>
      <c r="CQ33" s="656"/>
      <c r="CR33" s="657">
        <v>51673845</v>
      </c>
      <c r="CS33" s="670"/>
      <c r="CT33" s="670"/>
      <c r="CU33" s="670"/>
      <c r="CV33" s="670"/>
      <c r="CW33" s="670"/>
      <c r="CX33" s="670"/>
      <c r="CY33" s="671"/>
      <c r="CZ33" s="660">
        <v>34.200000000000003</v>
      </c>
      <c r="DA33" s="672"/>
      <c r="DB33" s="672"/>
      <c r="DC33" s="673"/>
      <c r="DD33" s="663">
        <v>40252293</v>
      </c>
      <c r="DE33" s="670"/>
      <c r="DF33" s="670"/>
      <c r="DG33" s="670"/>
      <c r="DH33" s="670"/>
      <c r="DI33" s="670"/>
      <c r="DJ33" s="670"/>
      <c r="DK33" s="671"/>
      <c r="DL33" s="663">
        <v>29363855</v>
      </c>
      <c r="DM33" s="670"/>
      <c r="DN33" s="670"/>
      <c r="DO33" s="670"/>
      <c r="DP33" s="670"/>
      <c r="DQ33" s="670"/>
      <c r="DR33" s="670"/>
      <c r="DS33" s="670"/>
      <c r="DT33" s="670"/>
      <c r="DU33" s="670"/>
      <c r="DV33" s="671"/>
      <c r="DW33" s="660">
        <v>35.299999999999997</v>
      </c>
      <c r="DX33" s="672"/>
      <c r="DY33" s="672"/>
      <c r="DZ33" s="672"/>
      <c r="EA33" s="672"/>
      <c r="EB33" s="672"/>
      <c r="EC33" s="684"/>
    </row>
    <row r="34" spans="2:133" ht="11.25" customHeight="1">
      <c r="B34" s="654" t="s">
        <v>323</v>
      </c>
      <c r="C34" s="655"/>
      <c r="D34" s="655"/>
      <c r="E34" s="655"/>
      <c r="F34" s="655"/>
      <c r="G34" s="655"/>
      <c r="H34" s="655"/>
      <c r="I34" s="655"/>
      <c r="J34" s="655"/>
      <c r="K34" s="655"/>
      <c r="L34" s="655"/>
      <c r="M34" s="655"/>
      <c r="N34" s="655"/>
      <c r="O34" s="655"/>
      <c r="P34" s="655"/>
      <c r="Q34" s="656"/>
      <c r="R34" s="657">
        <v>447503</v>
      </c>
      <c r="S34" s="658"/>
      <c r="T34" s="658"/>
      <c r="U34" s="658"/>
      <c r="V34" s="658"/>
      <c r="W34" s="658"/>
      <c r="X34" s="658"/>
      <c r="Y34" s="659"/>
      <c r="Z34" s="695">
        <v>0.3</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23574161</v>
      </c>
      <c r="CS34" s="658"/>
      <c r="CT34" s="658"/>
      <c r="CU34" s="658"/>
      <c r="CV34" s="658"/>
      <c r="CW34" s="658"/>
      <c r="CX34" s="658"/>
      <c r="CY34" s="659"/>
      <c r="CZ34" s="660">
        <v>15.6</v>
      </c>
      <c r="DA34" s="672"/>
      <c r="DB34" s="672"/>
      <c r="DC34" s="673"/>
      <c r="DD34" s="663">
        <v>16782613</v>
      </c>
      <c r="DE34" s="658"/>
      <c r="DF34" s="658"/>
      <c r="DG34" s="658"/>
      <c r="DH34" s="658"/>
      <c r="DI34" s="658"/>
      <c r="DJ34" s="658"/>
      <c r="DK34" s="659"/>
      <c r="DL34" s="663">
        <v>13557686</v>
      </c>
      <c r="DM34" s="658"/>
      <c r="DN34" s="658"/>
      <c r="DO34" s="658"/>
      <c r="DP34" s="658"/>
      <c r="DQ34" s="658"/>
      <c r="DR34" s="658"/>
      <c r="DS34" s="658"/>
      <c r="DT34" s="658"/>
      <c r="DU34" s="658"/>
      <c r="DV34" s="659"/>
      <c r="DW34" s="660">
        <v>16.3</v>
      </c>
      <c r="DX34" s="672"/>
      <c r="DY34" s="672"/>
      <c r="DZ34" s="672"/>
      <c r="EA34" s="672"/>
      <c r="EB34" s="672"/>
      <c r="EC34" s="684"/>
    </row>
    <row r="35" spans="2:133" ht="11.25" customHeight="1">
      <c r="B35" s="654" t="s">
        <v>325</v>
      </c>
      <c r="C35" s="655"/>
      <c r="D35" s="655"/>
      <c r="E35" s="655"/>
      <c r="F35" s="655"/>
      <c r="G35" s="655"/>
      <c r="H35" s="655"/>
      <c r="I35" s="655"/>
      <c r="J35" s="655"/>
      <c r="K35" s="655"/>
      <c r="L35" s="655"/>
      <c r="M35" s="655"/>
      <c r="N35" s="655"/>
      <c r="O35" s="655"/>
      <c r="P35" s="655"/>
      <c r="Q35" s="656"/>
      <c r="R35" s="657">
        <v>5044387</v>
      </c>
      <c r="S35" s="658"/>
      <c r="T35" s="658"/>
      <c r="U35" s="658"/>
      <c r="V35" s="658"/>
      <c r="W35" s="658"/>
      <c r="X35" s="658"/>
      <c r="Y35" s="659"/>
      <c r="Z35" s="695">
        <v>3.2</v>
      </c>
      <c r="AA35" s="695"/>
      <c r="AB35" s="695"/>
      <c r="AC35" s="695"/>
      <c r="AD35" s="696" t="s">
        <v>129</v>
      </c>
      <c r="AE35" s="696"/>
      <c r="AF35" s="696"/>
      <c r="AG35" s="696"/>
      <c r="AH35" s="696"/>
      <c r="AI35" s="696"/>
      <c r="AJ35" s="696"/>
      <c r="AK35" s="696"/>
      <c r="AL35" s="660" t="s">
        <v>129</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1628467</v>
      </c>
      <c r="CS35" s="670"/>
      <c r="CT35" s="670"/>
      <c r="CU35" s="670"/>
      <c r="CV35" s="670"/>
      <c r="CW35" s="670"/>
      <c r="CX35" s="670"/>
      <c r="CY35" s="671"/>
      <c r="CZ35" s="660">
        <v>1.1000000000000001</v>
      </c>
      <c r="DA35" s="672"/>
      <c r="DB35" s="672"/>
      <c r="DC35" s="673"/>
      <c r="DD35" s="663">
        <v>1264234</v>
      </c>
      <c r="DE35" s="670"/>
      <c r="DF35" s="670"/>
      <c r="DG35" s="670"/>
      <c r="DH35" s="670"/>
      <c r="DI35" s="670"/>
      <c r="DJ35" s="670"/>
      <c r="DK35" s="671"/>
      <c r="DL35" s="663">
        <v>1264140</v>
      </c>
      <c r="DM35" s="670"/>
      <c r="DN35" s="670"/>
      <c r="DO35" s="670"/>
      <c r="DP35" s="670"/>
      <c r="DQ35" s="670"/>
      <c r="DR35" s="670"/>
      <c r="DS35" s="670"/>
      <c r="DT35" s="670"/>
      <c r="DU35" s="670"/>
      <c r="DV35" s="671"/>
      <c r="DW35" s="660">
        <v>1.5</v>
      </c>
      <c r="DX35" s="672"/>
      <c r="DY35" s="672"/>
      <c r="DZ35" s="672"/>
      <c r="EA35" s="672"/>
      <c r="EB35" s="672"/>
      <c r="EC35" s="684"/>
    </row>
    <row r="36" spans="2:133" ht="11.25" customHeight="1">
      <c r="B36" s="654" t="s">
        <v>329</v>
      </c>
      <c r="C36" s="655"/>
      <c r="D36" s="655"/>
      <c r="E36" s="655"/>
      <c r="F36" s="655"/>
      <c r="G36" s="655"/>
      <c r="H36" s="655"/>
      <c r="I36" s="655"/>
      <c r="J36" s="655"/>
      <c r="K36" s="655"/>
      <c r="L36" s="655"/>
      <c r="M36" s="655"/>
      <c r="N36" s="655"/>
      <c r="O36" s="655"/>
      <c r="P36" s="655"/>
      <c r="Q36" s="656"/>
      <c r="R36" s="657">
        <v>3350119</v>
      </c>
      <c r="S36" s="658"/>
      <c r="T36" s="658"/>
      <c r="U36" s="658"/>
      <c r="V36" s="658"/>
      <c r="W36" s="658"/>
      <c r="X36" s="658"/>
      <c r="Y36" s="659"/>
      <c r="Z36" s="695">
        <v>2.1</v>
      </c>
      <c r="AA36" s="695"/>
      <c r="AB36" s="695"/>
      <c r="AC36" s="695"/>
      <c r="AD36" s="696" t="s">
        <v>129</v>
      </c>
      <c r="AE36" s="696"/>
      <c r="AF36" s="696"/>
      <c r="AG36" s="696"/>
      <c r="AH36" s="696"/>
      <c r="AI36" s="696"/>
      <c r="AJ36" s="696"/>
      <c r="AK36" s="696"/>
      <c r="AL36" s="660" t="s">
        <v>129</v>
      </c>
      <c r="AM36" s="661"/>
      <c r="AN36" s="661"/>
      <c r="AO36" s="697"/>
      <c r="AP36" s="222"/>
      <c r="AQ36" s="706" t="s">
        <v>330</v>
      </c>
      <c r="AR36" s="707"/>
      <c r="AS36" s="707"/>
      <c r="AT36" s="707"/>
      <c r="AU36" s="707"/>
      <c r="AV36" s="707"/>
      <c r="AW36" s="707"/>
      <c r="AX36" s="707"/>
      <c r="AY36" s="708"/>
      <c r="AZ36" s="712">
        <v>15520736</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55179</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12777445</v>
      </c>
      <c r="CS36" s="658"/>
      <c r="CT36" s="658"/>
      <c r="CU36" s="658"/>
      <c r="CV36" s="658"/>
      <c r="CW36" s="658"/>
      <c r="CX36" s="658"/>
      <c r="CY36" s="659"/>
      <c r="CZ36" s="660">
        <v>8.5</v>
      </c>
      <c r="DA36" s="672"/>
      <c r="DB36" s="672"/>
      <c r="DC36" s="673"/>
      <c r="DD36" s="663">
        <v>11422760</v>
      </c>
      <c r="DE36" s="658"/>
      <c r="DF36" s="658"/>
      <c r="DG36" s="658"/>
      <c r="DH36" s="658"/>
      <c r="DI36" s="658"/>
      <c r="DJ36" s="658"/>
      <c r="DK36" s="659"/>
      <c r="DL36" s="663">
        <v>4684397</v>
      </c>
      <c r="DM36" s="658"/>
      <c r="DN36" s="658"/>
      <c r="DO36" s="658"/>
      <c r="DP36" s="658"/>
      <c r="DQ36" s="658"/>
      <c r="DR36" s="658"/>
      <c r="DS36" s="658"/>
      <c r="DT36" s="658"/>
      <c r="DU36" s="658"/>
      <c r="DV36" s="659"/>
      <c r="DW36" s="660">
        <v>5.6</v>
      </c>
      <c r="DX36" s="672"/>
      <c r="DY36" s="672"/>
      <c r="DZ36" s="672"/>
      <c r="EA36" s="672"/>
      <c r="EB36" s="672"/>
      <c r="EC36" s="684"/>
    </row>
    <row r="37" spans="2:133" ht="11.25" customHeight="1">
      <c r="B37" s="654" t="s">
        <v>333</v>
      </c>
      <c r="C37" s="655"/>
      <c r="D37" s="655"/>
      <c r="E37" s="655"/>
      <c r="F37" s="655"/>
      <c r="G37" s="655"/>
      <c r="H37" s="655"/>
      <c r="I37" s="655"/>
      <c r="J37" s="655"/>
      <c r="K37" s="655"/>
      <c r="L37" s="655"/>
      <c r="M37" s="655"/>
      <c r="N37" s="655"/>
      <c r="O37" s="655"/>
      <c r="P37" s="655"/>
      <c r="Q37" s="656"/>
      <c r="R37" s="657">
        <v>2674367</v>
      </c>
      <c r="S37" s="658"/>
      <c r="T37" s="658"/>
      <c r="U37" s="658"/>
      <c r="V37" s="658"/>
      <c r="W37" s="658"/>
      <c r="X37" s="658"/>
      <c r="Y37" s="659"/>
      <c r="Z37" s="695">
        <v>1.7</v>
      </c>
      <c r="AA37" s="695"/>
      <c r="AB37" s="695"/>
      <c r="AC37" s="695"/>
      <c r="AD37" s="696">
        <v>19434</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1353713</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-30521</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67771</v>
      </c>
      <c r="CS37" s="670"/>
      <c r="CT37" s="670"/>
      <c r="CU37" s="670"/>
      <c r="CV37" s="670"/>
      <c r="CW37" s="670"/>
      <c r="CX37" s="670"/>
      <c r="CY37" s="671"/>
      <c r="CZ37" s="660">
        <v>0</v>
      </c>
      <c r="DA37" s="672"/>
      <c r="DB37" s="672"/>
      <c r="DC37" s="673"/>
      <c r="DD37" s="663">
        <v>32138</v>
      </c>
      <c r="DE37" s="670"/>
      <c r="DF37" s="670"/>
      <c r="DG37" s="670"/>
      <c r="DH37" s="670"/>
      <c r="DI37" s="670"/>
      <c r="DJ37" s="670"/>
      <c r="DK37" s="671"/>
      <c r="DL37" s="663">
        <v>31770</v>
      </c>
      <c r="DM37" s="670"/>
      <c r="DN37" s="670"/>
      <c r="DO37" s="670"/>
      <c r="DP37" s="670"/>
      <c r="DQ37" s="670"/>
      <c r="DR37" s="670"/>
      <c r="DS37" s="670"/>
      <c r="DT37" s="670"/>
      <c r="DU37" s="670"/>
      <c r="DV37" s="671"/>
      <c r="DW37" s="660">
        <v>0</v>
      </c>
      <c r="DX37" s="672"/>
      <c r="DY37" s="672"/>
      <c r="DZ37" s="672"/>
      <c r="EA37" s="672"/>
      <c r="EB37" s="672"/>
      <c r="EC37" s="684"/>
    </row>
    <row r="38" spans="2:133" ht="11.25" customHeight="1">
      <c r="B38" s="654" t="s">
        <v>337</v>
      </c>
      <c r="C38" s="655"/>
      <c r="D38" s="655"/>
      <c r="E38" s="655"/>
      <c r="F38" s="655"/>
      <c r="G38" s="655"/>
      <c r="H38" s="655"/>
      <c r="I38" s="655"/>
      <c r="J38" s="655"/>
      <c r="K38" s="655"/>
      <c r="L38" s="655"/>
      <c r="M38" s="655"/>
      <c r="N38" s="655"/>
      <c r="O38" s="655"/>
      <c r="P38" s="655"/>
      <c r="Q38" s="656"/>
      <c r="R38" s="657">
        <v>7236000</v>
      </c>
      <c r="S38" s="658"/>
      <c r="T38" s="658"/>
      <c r="U38" s="658"/>
      <c r="V38" s="658"/>
      <c r="W38" s="658"/>
      <c r="X38" s="658"/>
      <c r="Y38" s="659"/>
      <c r="Z38" s="695">
        <v>4.5999999999999996</v>
      </c>
      <c r="AA38" s="695"/>
      <c r="AB38" s="695"/>
      <c r="AC38" s="695"/>
      <c r="AD38" s="696" t="s">
        <v>129</v>
      </c>
      <c r="AE38" s="696"/>
      <c r="AF38" s="696"/>
      <c r="AG38" s="696"/>
      <c r="AH38" s="696"/>
      <c r="AI38" s="696"/>
      <c r="AJ38" s="696"/>
      <c r="AK38" s="696"/>
      <c r="AL38" s="660" t="s">
        <v>129</v>
      </c>
      <c r="AM38" s="661"/>
      <c r="AN38" s="661"/>
      <c r="AO38" s="697"/>
      <c r="AQ38" s="690" t="s">
        <v>338</v>
      </c>
      <c r="AR38" s="691"/>
      <c r="AS38" s="691"/>
      <c r="AT38" s="691"/>
      <c r="AU38" s="691"/>
      <c r="AV38" s="691"/>
      <c r="AW38" s="691"/>
      <c r="AX38" s="691"/>
      <c r="AY38" s="692"/>
      <c r="AZ38" s="657">
        <v>714032</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45373</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12905053</v>
      </c>
      <c r="CS38" s="658"/>
      <c r="CT38" s="658"/>
      <c r="CU38" s="658"/>
      <c r="CV38" s="658"/>
      <c r="CW38" s="658"/>
      <c r="CX38" s="658"/>
      <c r="CY38" s="659"/>
      <c r="CZ38" s="660">
        <v>8.5</v>
      </c>
      <c r="DA38" s="672"/>
      <c r="DB38" s="672"/>
      <c r="DC38" s="673"/>
      <c r="DD38" s="663">
        <v>10308730</v>
      </c>
      <c r="DE38" s="658"/>
      <c r="DF38" s="658"/>
      <c r="DG38" s="658"/>
      <c r="DH38" s="658"/>
      <c r="DI38" s="658"/>
      <c r="DJ38" s="658"/>
      <c r="DK38" s="659"/>
      <c r="DL38" s="663">
        <v>9850613</v>
      </c>
      <c r="DM38" s="658"/>
      <c r="DN38" s="658"/>
      <c r="DO38" s="658"/>
      <c r="DP38" s="658"/>
      <c r="DQ38" s="658"/>
      <c r="DR38" s="658"/>
      <c r="DS38" s="658"/>
      <c r="DT38" s="658"/>
      <c r="DU38" s="658"/>
      <c r="DV38" s="659"/>
      <c r="DW38" s="660">
        <v>11.8</v>
      </c>
      <c r="DX38" s="672"/>
      <c r="DY38" s="672"/>
      <c r="DZ38" s="672"/>
      <c r="EA38" s="672"/>
      <c r="EB38" s="672"/>
      <c r="EC38" s="684"/>
    </row>
    <row r="39" spans="2:133" ht="11.25" customHeight="1">
      <c r="B39" s="654" t="s">
        <v>341</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129</v>
      </c>
      <c r="AM39" s="661"/>
      <c r="AN39" s="661"/>
      <c r="AO39" s="697"/>
      <c r="AQ39" s="690" t="s">
        <v>342</v>
      </c>
      <c r="AR39" s="691"/>
      <c r="AS39" s="691"/>
      <c r="AT39" s="691"/>
      <c r="AU39" s="691"/>
      <c r="AV39" s="691"/>
      <c r="AW39" s="691"/>
      <c r="AX39" s="691"/>
      <c r="AY39" s="692"/>
      <c r="AZ39" s="657">
        <v>547938</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67857</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496897</v>
      </c>
      <c r="CS39" s="670"/>
      <c r="CT39" s="670"/>
      <c r="CU39" s="670"/>
      <c r="CV39" s="670"/>
      <c r="CW39" s="670"/>
      <c r="CX39" s="670"/>
      <c r="CY39" s="671"/>
      <c r="CZ39" s="660">
        <v>0.3</v>
      </c>
      <c r="DA39" s="672"/>
      <c r="DB39" s="672"/>
      <c r="DC39" s="673"/>
      <c r="DD39" s="663">
        <v>466937</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c r="B40" s="654" t="s">
        <v>345</v>
      </c>
      <c r="C40" s="655"/>
      <c r="D40" s="655"/>
      <c r="E40" s="655"/>
      <c r="F40" s="655"/>
      <c r="G40" s="655"/>
      <c r="H40" s="655"/>
      <c r="I40" s="655"/>
      <c r="J40" s="655"/>
      <c r="K40" s="655"/>
      <c r="L40" s="655"/>
      <c r="M40" s="655"/>
      <c r="N40" s="655"/>
      <c r="O40" s="655"/>
      <c r="P40" s="655"/>
      <c r="Q40" s="656"/>
      <c r="R40" s="657">
        <v>3427400</v>
      </c>
      <c r="S40" s="658"/>
      <c r="T40" s="658"/>
      <c r="U40" s="658"/>
      <c r="V40" s="658"/>
      <c r="W40" s="658"/>
      <c r="X40" s="658"/>
      <c r="Y40" s="659"/>
      <c r="Z40" s="695">
        <v>2.2000000000000002</v>
      </c>
      <c r="AA40" s="695"/>
      <c r="AB40" s="695"/>
      <c r="AC40" s="695"/>
      <c r="AD40" s="696" t="s">
        <v>129</v>
      </c>
      <c r="AE40" s="696"/>
      <c r="AF40" s="696"/>
      <c r="AG40" s="696"/>
      <c r="AH40" s="696"/>
      <c r="AI40" s="696"/>
      <c r="AJ40" s="696"/>
      <c r="AK40" s="696"/>
      <c r="AL40" s="660" t="s">
        <v>129</v>
      </c>
      <c r="AM40" s="661"/>
      <c r="AN40" s="661"/>
      <c r="AO40" s="697"/>
      <c r="AQ40" s="690" t="s">
        <v>346</v>
      </c>
      <c r="AR40" s="691"/>
      <c r="AS40" s="691"/>
      <c r="AT40" s="691"/>
      <c r="AU40" s="691"/>
      <c r="AV40" s="691"/>
      <c r="AW40" s="691"/>
      <c r="AX40" s="691"/>
      <c r="AY40" s="692"/>
      <c r="AZ40" s="657" t="s">
        <v>129</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100</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291822</v>
      </c>
      <c r="CS40" s="658"/>
      <c r="CT40" s="658"/>
      <c r="CU40" s="658"/>
      <c r="CV40" s="658"/>
      <c r="CW40" s="658"/>
      <c r="CX40" s="658"/>
      <c r="CY40" s="659"/>
      <c r="CZ40" s="660">
        <v>0.2</v>
      </c>
      <c r="DA40" s="672"/>
      <c r="DB40" s="672"/>
      <c r="DC40" s="673"/>
      <c r="DD40" s="663">
        <v>7019</v>
      </c>
      <c r="DE40" s="658"/>
      <c r="DF40" s="658"/>
      <c r="DG40" s="658"/>
      <c r="DH40" s="658"/>
      <c r="DI40" s="658"/>
      <c r="DJ40" s="658"/>
      <c r="DK40" s="659"/>
      <c r="DL40" s="663">
        <v>7019</v>
      </c>
      <c r="DM40" s="658"/>
      <c r="DN40" s="658"/>
      <c r="DO40" s="658"/>
      <c r="DP40" s="658"/>
      <c r="DQ40" s="658"/>
      <c r="DR40" s="658"/>
      <c r="DS40" s="658"/>
      <c r="DT40" s="658"/>
      <c r="DU40" s="658"/>
      <c r="DV40" s="659"/>
      <c r="DW40" s="660">
        <v>0</v>
      </c>
      <c r="DX40" s="672"/>
      <c r="DY40" s="672"/>
      <c r="DZ40" s="672"/>
      <c r="EA40" s="672"/>
      <c r="EB40" s="672"/>
      <c r="EC40" s="684"/>
    </row>
    <row r="41" spans="2:133" ht="11.25" customHeight="1">
      <c r="B41" s="638" t="s">
        <v>350</v>
      </c>
      <c r="C41" s="639"/>
      <c r="D41" s="639"/>
      <c r="E41" s="639"/>
      <c r="F41" s="639"/>
      <c r="G41" s="639"/>
      <c r="H41" s="639"/>
      <c r="I41" s="639"/>
      <c r="J41" s="639"/>
      <c r="K41" s="639"/>
      <c r="L41" s="639"/>
      <c r="M41" s="639"/>
      <c r="N41" s="639"/>
      <c r="O41" s="639"/>
      <c r="P41" s="639"/>
      <c r="Q41" s="640"/>
      <c r="R41" s="641">
        <v>156226595</v>
      </c>
      <c r="S41" s="682"/>
      <c r="T41" s="682"/>
      <c r="U41" s="682"/>
      <c r="V41" s="682"/>
      <c r="W41" s="682"/>
      <c r="X41" s="682"/>
      <c r="Y41" s="685"/>
      <c r="Z41" s="686">
        <v>100</v>
      </c>
      <c r="AA41" s="686"/>
      <c r="AB41" s="686"/>
      <c r="AC41" s="686"/>
      <c r="AD41" s="687">
        <v>79734914</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2500017</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299</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c r="AQ42" s="702" t="s">
        <v>354</v>
      </c>
      <c r="AR42" s="703"/>
      <c r="AS42" s="703"/>
      <c r="AT42" s="703"/>
      <c r="AU42" s="703"/>
      <c r="AV42" s="703"/>
      <c r="AW42" s="703"/>
      <c r="AX42" s="703"/>
      <c r="AY42" s="704"/>
      <c r="AZ42" s="641">
        <v>10405036</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362</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9288346</v>
      </c>
      <c r="CS42" s="670"/>
      <c r="CT42" s="670"/>
      <c r="CU42" s="670"/>
      <c r="CV42" s="670"/>
      <c r="CW42" s="670"/>
      <c r="CX42" s="670"/>
      <c r="CY42" s="671"/>
      <c r="CZ42" s="660">
        <v>6.1</v>
      </c>
      <c r="DA42" s="672"/>
      <c r="DB42" s="672"/>
      <c r="DC42" s="673"/>
      <c r="DD42" s="663">
        <v>2270402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c r="B43" s="214" t="s">
        <v>357</v>
      </c>
      <c r="CD43" s="654" t="s">
        <v>358</v>
      </c>
      <c r="CE43" s="655"/>
      <c r="CF43" s="655"/>
      <c r="CG43" s="655"/>
      <c r="CH43" s="655"/>
      <c r="CI43" s="655"/>
      <c r="CJ43" s="655"/>
      <c r="CK43" s="655"/>
      <c r="CL43" s="655"/>
      <c r="CM43" s="655"/>
      <c r="CN43" s="655"/>
      <c r="CO43" s="655"/>
      <c r="CP43" s="655"/>
      <c r="CQ43" s="656"/>
      <c r="CR43" s="657">
        <v>432426</v>
      </c>
      <c r="CS43" s="670"/>
      <c r="CT43" s="670"/>
      <c r="CU43" s="670"/>
      <c r="CV43" s="670"/>
      <c r="CW43" s="670"/>
      <c r="CX43" s="670"/>
      <c r="CY43" s="671"/>
      <c r="CZ43" s="660">
        <v>0.3</v>
      </c>
      <c r="DA43" s="672"/>
      <c r="DB43" s="672"/>
      <c r="DC43" s="673"/>
      <c r="DD43" s="663">
        <v>391426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9282391</v>
      </c>
      <c r="CS44" s="658"/>
      <c r="CT44" s="658"/>
      <c r="CU44" s="658"/>
      <c r="CV44" s="658"/>
      <c r="CW44" s="658"/>
      <c r="CX44" s="658"/>
      <c r="CY44" s="659"/>
      <c r="CZ44" s="660">
        <v>6.1</v>
      </c>
      <c r="DA44" s="661"/>
      <c r="DB44" s="661"/>
      <c r="DC44" s="662"/>
      <c r="DD44" s="663">
        <v>2269042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4473226</v>
      </c>
      <c r="CS45" s="670"/>
      <c r="CT45" s="670"/>
      <c r="CU45" s="670"/>
      <c r="CV45" s="670"/>
      <c r="CW45" s="670"/>
      <c r="CX45" s="670"/>
      <c r="CY45" s="671"/>
      <c r="CZ45" s="660">
        <v>3</v>
      </c>
      <c r="DA45" s="672"/>
      <c r="DB45" s="672"/>
      <c r="DC45" s="673"/>
      <c r="DD45" s="663">
        <v>140463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c r="B46" s="225"/>
      <c r="CD46" s="678"/>
      <c r="CE46" s="679"/>
      <c r="CF46" s="654" t="s">
        <v>363</v>
      </c>
      <c r="CG46" s="655"/>
      <c r="CH46" s="655"/>
      <c r="CI46" s="655"/>
      <c r="CJ46" s="655"/>
      <c r="CK46" s="655"/>
      <c r="CL46" s="655"/>
      <c r="CM46" s="655"/>
      <c r="CN46" s="655"/>
      <c r="CO46" s="655"/>
      <c r="CP46" s="655"/>
      <c r="CQ46" s="656"/>
      <c r="CR46" s="657">
        <v>4422334</v>
      </c>
      <c r="CS46" s="658"/>
      <c r="CT46" s="658"/>
      <c r="CU46" s="658"/>
      <c r="CV46" s="658"/>
      <c r="CW46" s="658"/>
      <c r="CX46" s="658"/>
      <c r="CY46" s="659"/>
      <c r="CZ46" s="660">
        <v>2.9</v>
      </c>
      <c r="DA46" s="661"/>
      <c r="DB46" s="661"/>
      <c r="DC46" s="662"/>
      <c r="DD46" s="663">
        <v>2122672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c r="B47" s="225"/>
      <c r="CD47" s="678"/>
      <c r="CE47" s="679"/>
      <c r="CF47" s="654" t="s">
        <v>364</v>
      </c>
      <c r="CG47" s="655"/>
      <c r="CH47" s="655"/>
      <c r="CI47" s="655"/>
      <c r="CJ47" s="655"/>
      <c r="CK47" s="655"/>
      <c r="CL47" s="655"/>
      <c r="CM47" s="655"/>
      <c r="CN47" s="655"/>
      <c r="CO47" s="655"/>
      <c r="CP47" s="655"/>
      <c r="CQ47" s="656"/>
      <c r="CR47" s="657">
        <v>5955</v>
      </c>
      <c r="CS47" s="670"/>
      <c r="CT47" s="670"/>
      <c r="CU47" s="670"/>
      <c r="CV47" s="670"/>
      <c r="CW47" s="670"/>
      <c r="CX47" s="670"/>
      <c r="CY47" s="671"/>
      <c r="CZ47" s="660">
        <v>0</v>
      </c>
      <c r="DA47" s="672"/>
      <c r="DB47" s="672"/>
      <c r="DC47" s="673"/>
      <c r="DD47" s="663">
        <v>1360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c r="B48" s="225"/>
      <c r="CD48" s="680"/>
      <c r="CE48" s="681"/>
      <c r="CF48" s="654" t="s">
        <v>365</v>
      </c>
      <c r="CG48" s="655"/>
      <c r="CH48" s="655"/>
      <c r="CI48" s="655"/>
      <c r="CJ48" s="655"/>
      <c r="CK48" s="655"/>
      <c r="CL48" s="655"/>
      <c r="CM48" s="655"/>
      <c r="CN48" s="655"/>
      <c r="CO48" s="655"/>
      <c r="CP48" s="655"/>
      <c r="CQ48" s="656"/>
      <c r="CR48" s="657" t="s">
        <v>129</v>
      </c>
      <c r="CS48" s="658"/>
      <c r="CT48" s="658"/>
      <c r="CU48" s="658"/>
      <c r="CV48" s="658"/>
      <c r="CW48" s="658"/>
      <c r="CX48" s="658"/>
      <c r="CY48" s="659"/>
      <c r="CZ48" s="660" t="s">
        <v>129</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c r="B49" s="225"/>
      <c r="CD49" s="638" t="s">
        <v>366</v>
      </c>
      <c r="CE49" s="639"/>
      <c r="CF49" s="639"/>
      <c r="CG49" s="639"/>
      <c r="CH49" s="639"/>
      <c r="CI49" s="639"/>
      <c r="CJ49" s="639"/>
      <c r="CK49" s="639"/>
      <c r="CL49" s="639"/>
      <c r="CM49" s="639"/>
      <c r="CN49" s="639"/>
      <c r="CO49" s="639"/>
      <c r="CP49" s="639"/>
      <c r="CQ49" s="640"/>
      <c r="CR49" s="641">
        <v>151061622</v>
      </c>
      <c r="CS49" s="642"/>
      <c r="CT49" s="642"/>
      <c r="CU49" s="642"/>
      <c r="CV49" s="642"/>
      <c r="CW49" s="642"/>
      <c r="CX49" s="642"/>
      <c r="CY49" s="643"/>
      <c r="CZ49" s="644">
        <v>100</v>
      </c>
      <c r="DA49" s="645"/>
      <c r="DB49" s="645"/>
      <c r="DC49" s="646"/>
      <c r="DD49" s="647">
        <v>94901777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3zmx9IyasuMsyGLqYJknIs0IH9UKR2RXQJWMQnvLmfHt6nNgEmSaMYqH/NBJZo0V2bMm0RU4m4UONlaH6TzBCQ==" saltValue="OfXBIisE/OI8mutb8O9+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c r="A7" s="236">
        <v>1</v>
      </c>
      <c r="B7" s="1083" t="s">
        <v>389</v>
      </c>
      <c r="C7" s="1084"/>
      <c r="D7" s="1084"/>
      <c r="E7" s="1084"/>
      <c r="F7" s="1084"/>
      <c r="G7" s="1084"/>
      <c r="H7" s="1084"/>
      <c r="I7" s="1084"/>
      <c r="J7" s="1084"/>
      <c r="K7" s="1084"/>
      <c r="L7" s="1084"/>
      <c r="M7" s="1084"/>
      <c r="N7" s="1084"/>
      <c r="O7" s="1084"/>
      <c r="P7" s="1085"/>
      <c r="Q7" s="1138">
        <v>155671</v>
      </c>
      <c r="R7" s="1139"/>
      <c r="S7" s="1139"/>
      <c r="T7" s="1139"/>
      <c r="U7" s="1139"/>
      <c r="V7" s="1139">
        <v>150642</v>
      </c>
      <c r="W7" s="1139"/>
      <c r="X7" s="1139"/>
      <c r="Y7" s="1139"/>
      <c r="Z7" s="1139"/>
      <c r="AA7" s="1139">
        <v>5029</v>
      </c>
      <c r="AB7" s="1139"/>
      <c r="AC7" s="1139"/>
      <c r="AD7" s="1139"/>
      <c r="AE7" s="1140"/>
      <c r="AF7" s="1141">
        <v>3887</v>
      </c>
      <c r="AG7" s="1142"/>
      <c r="AH7" s="1142"/>
      <c r="AI7" s="1142"/>
      <c r="AJ7" s="1143"/>
      <c r="AK7" s="1144">
        <v>4823</v>
      </c>
      <c r="AL7" s="1145"/>
      <c r="AM7" s="1145"/>
      <c r="AN7" s="1145"/>
      <c r="AO7" s="1145"/>
      <c r="AP7" s="1145">
        <v>182726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584</v>
      </c>
      <c r="BT7" s="1136"/>
      <c r="BU7" s="1136"/>
      <c r="BV7" s="1136"/>
      <c r="BW7" s="1136"/>
      <c r="BX7" s="1136"/>
      <c r="BY7" s="1136"/>
      <c r="BZ7" s="1136"/>
      <c r="CA7" s="1136"/>
      <c r="CB7" s="1136"/>
      <c r="CC7" s="1136"/>
      <c r="CD7" s="1136"/>
      <c r="CE7" s="1136"/>
      <c r="CF7" s="1136"/>
      <c r="CG7" s="1148"/>
      <c r="CH7" s="1132">
        <v>34</v>
      </c>
      <c r="CI7" s="1133"/>
      <c r="CJ7" s="1133"/>
      <c r="CK7" s="1133"/>
      <c r="CL7" s="1134"/>
      <c r="CM7" s="1132">
        <v>307</v>
      </c>
      <c r="CN7" s="1133"/>
      <c r="CO7" s="1133"/>
      <c r="CP7" s="1133"/>
      <c r="CQ7" s="1134"/>
      <c r="CR7" s="1132">
        <v>10</v>
      </c>
      <c r="CS7" s="1133"/>
      <c r="CT7" s="1133"/>
      <c r="CU7" s="1133"/>
      <c r="CV7" s="1134"/>
      <c r="CW7" s="1132" t="s">
        <v>588</v>
      </c>
      <c r="CX7" s="1133"/>
      <c r="CY7" s="1133"/>
      <c r="CZ7" s="1133"/>
      <c r="DA7" s="1134"/>
      <c r="DB7" s="1132" t="s">
        <v>588</v>
      </c>
      <c r="DC7" s="1133"/>
      <c r="DD7" s="1133"/>
      <c r="DE7" s="1133"/>
      <c r="DF7" s="1134"/>
      <c r="DG7" s="1132" t="s">
        <v>588</v>
      </c>
      <c r="DH7" s="1133"/>
      <c r="DI7" s="1133"/>
      <c r="DJ7" s="1133"/>
      <c r="DK7" s="1134"/>
      <c r="DL7" s="1132" t="s">
        <v>588</v>
      </c>
      <c r="DM7" s="1133"/>
      <c r="DN7" s="1133"/>
      <c r="DO7" s="1133"/>
      <c r="DP7" s="1134"/>
      <c r="DQ7" s="1132" t="s">
        <v>588</v>
      </c>
      <c r="DR7" s="1133"/>
      <c r="DS7" s="1133"/>
      <c r="DT7" s="1133"/>
      <c r="DU7" s="1134"/>
      <c r="DV7" s="1135"/>
      <c r="DW7" s="1136"/>
      <c r="DX7" s="1136"/>
      <c r="DY7" s="1136"/>
      <c r="DZ7" s="1137"/>
      <c r="EA7" s="234"/>
    </row>
    <row r="8" spans="1:131" s="235" customFormat="1" ht="26.25" customHeight="1">
      <c r="A8" s="238">
        <v>2</v>
      </c>
      <c r="B8" s="1066" t="s">
        <v>390</v>
      </c>
      <c r="C8" s="1067"/>
      <c r="D8" s="1067"/>
      <c r="E8" s="1067"/>
      <c r="F8" s="1067"/>
      <c r="G8" s="1067"/>
      <c r="H8" s="1067"/>
      <c r="I8" s="1067"/>
      <c r="J8" s="1067"/>
      <c r="K8" s="1067"/>
      <c r="L8" s="1067"/>
      <c r="M8" s="1067"/>
      <c r="N8" s="1067"/>
      <c r="O8" s="1067"/>
      <c r="P8" s="1068"/>
      <c r="Q8" s="1074">
        <v>17</v>
      </c>
      <c r="R8" s="1075"/>
      <c r="S8" s="1075"/>
      <c r="T8" s="1075"/>
      <c r="U8" s="1075"/>
      <c r="V8" s="1075">
        <v>7</v>
      </c>
      <c r="W8" s="1075"/>
      <c r="X8" s="1075"/>
      <c r="Y8" s="1075"/>
      <c r="Z8" s="1075"/>
      <c r="AA8" s="1075">
        <v>10</v>
      </c>
      <c r="AB8" s="1075"/>
      <c r="AC8" s="1075"/>
      <c r="AD8" s="1075"/>
      <c r="AE8" s="1076"/>
      <c r="AF8" s="1071">
        <v>10</v>
      </c>
      <c r="AG8" s="1072"/>
      <c r="AH8" s="1072"/>
      <c r="AI8" s="1072"/>
      <c r="AJ8" s="1073"/>
      <c r="AK8" s="1116" t="s">
        <v>583</v>
      </c>
      <c r="AL8" s="1117"/>
      <c r="AM8" s="1117"/>
      <c r="AN8" s="1117"/>
      <c r="AO8" s="1117"/>
      <c r="AP8" s="1117" t="s">
        <v>583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585</v>
      </c>
      <c r="BT8" s="1029"/>
      <c r="BU8" s="1029"/>
      <c r="BV8" s="1029"/>
      <c r="BW8" s="1029"/>
      <c r="BX8" s="1029"/>
      <c r="BY8" s="1029"/>
      <c r="BZ8" s="1029"/>
      <c r="CA8" s="1029"/>
      <c r="CB8" s="1029"/>
      <c r="CC8" s="1029"/>
      <c r="CD8" s="1029"/>
      <c r="CE8" s="1029"/>
      <c r="CF8" s="1029"/>
      <c r="CG8" s="1050"/>
      <c r="CH8" s="1025">
        <v>7</v>
      </c>
      <c r="CI8" s="1026"/>
      <c r="CJ8" s="1026"/>
      <c r="CK8" s="1026"/>
      <c r="CL8" s="1027"/>
      <c r="CM8" s="1025">
        <v>180</v>
      </c>
      <c r="CN8" s="1026"/>
      <c r="CO8" s="1026"/>
      <c r="CP8" s="1026"/>
      <c r="CQ8" s="1027"/>
      <c r="CR8" s="1025">
        <v>100</v>
      </c>
      <c r="CS8" s="1026"/>
      <c r="CT8" s="1026"/>
      <c r="CU8" s="1026"/>
      <c r="CV8" s="1027"/>
      <c r="CW8" s="1025" t="s">
        <v>588</v>
      </c>
      <c r="CX8" s="1026"/>
      <c r="CY8" s="1026"/>
      <c r="CZ8" s="1026"/>
      <c r="DA8" s="1027"/>
      <c r="DB8" s="1025" t="s">
        <v>588</v>
      </c>
      <c r="DC8" s="1026"/>
      <c r="DD8" s="1026"/>
      <c r="DE8" s="1026"/>
      <c r="DF8" s="1027"/>
      <c r="DG8" s="1025" t="s">
        <v>588</v>
      </c>
      <c r="DH8" s="1026"/>
      <c r="DI8" s="1026"/>
      <c r="DJ8" s="1026"/>
      <c r="DK8" s="1027"/>
      <c r="DL8" s="1025" t="s">
        <v>588</v>
      </c>
      <c r="DM8" s="1026"/>
      <c r="DN8" s="1026"/>
      <c r="DO8" s="1026"/>
      <c r="DP8" s="1027"/>
      <c r="DQ8" s="1025" t="s">
        <v>588</v>
      </c>
      <c r="DR8" s="1026"/>
      <c r="DS8" s="1026"/>
      <c r="DT8" s="1026"/>
      <c r="DU8" s="1027"/>
      <c r="DV8" s="1028"/>
      <c r="DW8" s="1029"/>
      <c r="DX8" s="1029"/>
      <c r="DY8" s="1029"/>
      <c r="DZ8" s="1030"/>
      <c r="EA8" s="234"/>
    </row>
    <row r="9" spans="1:131" s="235" customFormat="1" ht="26.25" customHeight="1">
      <c r="A9" s="238">
        <v>3</v>
      </c>
      <c r="B9" s="1066" t="s">
        <v>391</v>
      </c>
      <c r="C9" s="1067"/>
      <c r="D9" s="1067"/>
      <c r="E9" s="1067"/>
      <c r="F9" s="1067"/>
      <c r="G9" s="1067"/>
      <c r="H9" s="1067"/>
      <c r="I9" s="1067"/>
      <c r="J9" s="1067"/>
      <c r="K9" s="1067"/>
      <c r="L9" s="1067"/>
      <c r="M9" s="1067"/>
      <c r="N9" s="1067"/>
      <c r="O9" s="1067"/>
      <c r="P9" s="1068"/>
      <c r="Q9" s="1074">
        <v>1023</v>
      </c>
      <c r="R9" s="1075"/>
      <c r="S9" s="1075"/>
      <c r="T9" s="1075"/>
      <c r="U9" s="1075"/>
      <c r="V9" s="1075">
        <v>972</v>
      </c>
      <c r="W9" s="1075"/>
      <c r="X9" s="1075"/>
      <c r="Y9" s="1075"/>
      <c r="Z9" s="1075"/>
      <c r="AA9" s="1075">
        <v>52</v>
      </c>
      <c r="AB9" s="1075"/>
      <c r="AC9" s="1075"/>
      <c r="AD9" s="1075"/>
      <c r="AE9" s="1076"/>
      <c r="AF9" s="1071" t="s">
        <v>129</v>
      </c>
      <c r="AG9" s="1072"/>
      <c r="AH9" s="1072"/>
      <c r="AI9" s="1072"/>
      <c r="AJ9" s="1073"/>
      <c r="AK9" s="1116">
        <v>487</v>
      </c>
      <c r="AL9" s="1117"/>
      <c r="AM9" s="1117"/>
      <c r="AN9" s="1117"/>
      <c r="AO9" s="1117"/>
      <c r="AP9" s="1117">
        <v>6738</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586</v>
      </c>
      <c r="BT9" s="1029"/>
      <c r="BU9" s="1029"/>
      <c r="BV9" s="1029"/>
      <c r="BW9" s="1029"/>
      <c r="BX9" s="1029"/>
      <c r="BY9" s="1029"/>
      <c r="BZ9" s="1029"/>
      <c r="CA9" s="1029"/>
      <c r="CB9" s="1029"/>
      <c r="CC9" s="1029"/>
      <c r="CD9" s="1029"/>
      <c r="CE9" s="1029"/>
      <c r="CF9" s="1029"/>
      <c r="CG9" s="1050"/>
      <c r="CH9" s="1025">
        <v>7</v>
      </c>
      <c r="CI9" s="1026"/>
      <c r="CJ9" s="1026"/>
      <c r="CK9" s="1026"/>
      <c r="CL9" s="1027"/>
      <c r="CM9" s="1025">
        <v>77</v>
      </c>
      <c r="CN9" s="1026"/>
      <c r="CO9" s="1026"/>
      <c r="CP9" s="1026"/>
      <c r="CQ9" s="1027"/>
      <c r="CR9" s="1025">
        <v>50</v>
      </c>
      <c r="CS9" s="1026"/>
      <c r="CT9" s="1026"/>
      <c r="CU9" s="1026"/>
      <c r="CV9" s="1027"/>
      <c r="CW9" s="1025" t="s">
        <v>588</v>
      </c>
      <c r="CX9" s="1026"/>
      <c r="CY9" s="1026"/>
      <c r="CZ9" s="1026"/>
      <c r="DA9" s="1027"/>
      <c r="DB9" s="1025" t="s">
        <v>588</v>
      </c>
      <c r="DC9" s="1026"/>
      <c r="DD9" s="1026"/>
      <c r="DE9" s="1026"/>
      <c r="DF9" s="1027"/>
      <c r="DG9" s="1025" t="s">
        <v>588</v>
      </c>
      <c r="DH9" s="1026"/>
      <c r="DI9" s="1026"/>
      <c r="DJ9" s="1026"/>
      <c r="DK9" s="1027"/>
      <c r="DL9" s="1025" t="s">
        <v>588</v>
      </c>
      <c r="DM9" s="1026"/>
      <c r="DN9" s="1026"/>
      <c r="DO9" s="1026"/>
      <c r="DP9" s="1027"/>
      <c r="DQ9" s="1025" t="s">
        <v>588</v>
      </c>
      <c r="DR9" s="1026"/>
      <c r="DS9" s="1026"/>
      <c r="DT9" s="1026"/>
      <c r="DU9" s="1027"/>
      <c r="DV9" s="1028"/>
      <c r="DW9" s="1029"/>
      <c r="DX9" s="1029"/>
      <c r="DY9" s="1029"/>
      <c r="DZ9" s="1030"/>
      <c r="EA9" s="234"/>
    </row>
    <row r="10" spans="1:131" s="235" customFormat="1" ht="26.25" customHeight="1">
      <c r="A10" s="238">
        <v>4</v>
      </c>
      <c r="B10" s="1066" t="s">
        <v>392</v>
      </c>
      <c r="C10" s="1067"/>
      <c r="D10" s="1067"/>
      <c r="E10" s="1067"/>
      <c r="F10" s="1067"/>
      <c r="G10" s="1067"/>
      <c r="H10" s="1067"/>
      <c r="I10" s="1067"/>
      <c r="J10" s="1067"/>
      <c r="K10" s="1067"/>
      <c r="L10" s="1067"/>
      <c r="M10" s="1067"/>
      <c r="N10" s="1067"/>
      <c r="O10" s="1067"/>
      <c r="P10" s="1068"/>
      <c r="Q10" s="1074">
        <v>88</v>
      </c>
      <c r="R10" s="1075"/>
      <c r="S10" s="1075"/>
      <c r="T10" s="1075"/>
      <c r="U10" s="1075"/>
      <c r="V10" s="1075">
        <v>14</v>
      </c>
      <c r="W10" s="1075"/>
      <c r="X10" s="1075"/>
      <c r="Y10" s="1075"/>
      <c r="Z10" s="1075"/>
      <c r="AA10" s="1075">
        <v>75</v>
      </c>
      <c r="AB10" s="1075"/>
      <c r="AC10" s="1075"/>
      <c r="AD10" s="1075"/>
      <c r="AE10" s="1076"/>
      <c r="AF10" s="1071" t="s">
        <v>129</v>
      </c>
      <c r="AG10" s="1072"/>
      <c r="AH10" s="1072"/>
      <c r="AI10" s="1072"/>
      <c r="AJ10" s="1073"/>
      <c r="AK10" s="1116" t="s">
        <v>583</v>
      </c>
      <c r="AL10" s="1117"/>
      <c r="AM10" s="1117"/>
      <c r="AN10" s="1117"/>
      <c r="AO10" s="1117"/>
      <c r="AP10" s="1117">
        <v>124</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587</v>
      </c>
      <c r="BT10" s="1029"/>
      <c r="BU10" s="1029"/>
      <c r="BV10" s="1029"/>
      <c r="BW10" s="1029"/>
      <c r="BX10" s="1029"/>
      <c r="BY10" s="1029"/>
      <c r="BZ10" s="1029"/>
      <c r="CA10" s="1029"/>
      <c r="CB10" s="1029"/>
      <c r="CC10" s="1029"/>
      <c r="CD10" s="1029"/>
      <c r="CE10" s="1029"/>
      <c r="CF10" s="1029"/>
      <c r="CG10" s="1050"/>
      <c r="CH10" s="1025">
        <v>36</v>
      </c>
      <c r="CI10" s="1026"/>
      <c r="CJ10" s="1026"/>
      <c r="CK10" s="1026"/>
      <c r="CL10" s="1027"/>
      <c r="CM10" s="1025">
        <v>465</v>
      </c>
      <c r="CN10" s="1026"/>
      <c r="CO10" s="1026"/>
      <c r="CP10" s="1026"/>
      <c r="CQ10" s="1027"/>
      <c r="CR10" s="1025">
        <v>50</v>
      </c>
      <c r="CS10" s="1026"/>
      <c r="CT10" s="1026"/>
      <c r="CU10" s="1026"/>
      <c r="CV10" s="1027"/>
      <c r="CW10" s="1025">
        <v>92</v>
      </c>
      <c r="CX10" s="1026"/>
      <c r="CY10" s="1026"/>
      <c r="CZ10" s="1026"/>
      <c r="DA10" s="1027"/>
      <c r="DB10" s="1025" t="s">
        <v>588</v>
      </c>
      <c r="DC10" s="1026"/>
      <c r="DD10" s="1026"/>
      <c r="DE10" s="1026"/>
      <c r="DF10" s="1027"/>
      <c r="DG10" s="1025" t="s">
        <v>588</v>
      </c>
      <c r="DH10" s="1026"/>
      <c r="DI10" s="1026"/>
      <c r="DJ10" s="1026"/>
      <c r="DK10" s="1027"/>
      <c r="DL10" s="1025" t="s">
        <v>588</v>
      </c>
      <c r="DM10" s="1026"/>
      <c r="DN10" s="1026"/>
      <c r="DO10" s="1026"/>
      <c r="DP10" s="1027"/>
      <c r="DQ10" s="1025" t="s">
        <v>588</v>
      </c>
      <c r="DR10" s="1026"/>
      <c r="DS10" s="1026"/>
      <c r="DT10" s="1026"/>
      <c r="DU10" s="1027"/>
      <c r="DV10" s="1028"/>
      <c r="DW10" s="1029"/>
      <c r="DX10" s="1029"/>
      <c r="DY10" s="1029"/>
      <c r="DZ10" s="1030"/>
      <c r="EA10" s="234"/>
    </row>
    <row r="11" spans="1:131" s="235" customFormat="1" ht="26.25" customHeight="1">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c r="A23" s="240" t="s">
        <v>394</v>
      </c>
      <c r="B23" s="973" t="s">
        <v>395</v>
      </c>
      <c r="C23" s="974"/>
      <c r="D23" s="974"/>
      <c r="E23" s="974"/>
      <c r="F23" s="974"/>
      <c r="G23" s="974"/>
      <c r="H23" s="974"/>
      <c r="I23" s="974"/>
      <c r="J23" s="974"/>
      <c r="K23" s="974"/>
      <c r="L23" s="974"/>
      <c r="M23" s="974"/>
      <c r="N23" s="974"/>
      <c r="O23" s="974"/>
      <c r="P23" s="984"/>
      <c r="Q23" s="1103">
        <v>156227</v>
      </c>
      <c r="R23" s="1097"/>
      <c r="S23" s="1097"/>
      <c r="T23" s="1097"/>
      <c r="U23" s="1097"/>
      <c r="V23" s="1097">
        <v>151062</v>
      </c>
      <c r="W23" s="1097"/>
      <c r="X23" s="1097"/>
      <c r="Y23" s="1097"/>
      <c r="Z23" s="1097"/>
      <c r="AA23" s="1097">
        <v>5165</v>
      </c>
      <c r="AB23" s="1097"/>
      <c r="AC23" s="1097"/>
      <c r="AD23" s="1097"/>
      <c r="AE23" s="1104"/>
      <c r="AF23" s="1105">
        <v>3897</v>
      </c>
      <c r="AG23" s="1097"/>
      <c r="AH23" s="1097"/>
      <c r="AI23" s="1097"/>
      <c r="AJ23" s="1106"/>
      <c r="AK23" s="1107"/>
      <c r="AL23" s="1108"/>
      <c r="AM23" s="1108"/>
      <c r="AN23" s="1108"/>
      <c r="AO23" s="1108"/>
      <c r="AP23" s="1097">
        <v>189588</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c r="A26" s="1031" t="s">
        <v>372</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c r="A28" s="242">
        <v>1</v>
      </c>
      <c r="B28" s="1083" t="s">
        <v>407</v>
      </c>
      <c r="C28" s="1084"/>
      <c r="D28" s="1084"/>
      <c r="E28" s="1084"/>
      <c r="F28" s="1084"/>
      <c r="G28" s="1084"/>
      <c r="H28" s="1084"/>
      <c r="I28" s="1084"/>
      <c r="J28" s="1084"/>
      <c r="K28" s="1084"/>
      <c r="L28" s="1084"/>
      <c r="M28" s="1084"/>
      <c r="N28" s="1084"/>
      <c r="O28" s="1084"/>
      <c r="P28" s="1085"/>
      <c r="Q28" s="1086">
        <v>35868</v>
      </c>
      <c r="R28" s="1087"/>
      <c r="S28" s="1087"/>
      <c r="T28" s="1087"/>
      <c r="U28" s="1087"/>
      <c r="V28" s="1087">
        <v>35813</v>
      </c>
      <c r="W28" s="1087"/>
      <c r="X28" s="1087"/>
      <c r="Y28" s="1087"/>
      <c r="Z28" s="1087"/>
      <c r="AA28" s="1087">
        <v>55</v>
      </c>
      <c r="AB28" s="1087"/>
      <c r="AC28" s="1087"/>
      <c r="AD28" s="1087"/>
      <c r="AE28" s="1088"/>
      <c r="AF28" s="1089">
        <v>55</v>
      </c>
      <c r="AG28" s="1087"/>
      <c r="AH28" s="1087"/>
      <c r="AI28" s="1087"/>
      <c r="AJ28" s="1090"/>
      <c r="AK28" s="1078">
        <v>2500</v>
      </c>
      <c r="AL28" s="1079"/>
      <c r="AM28" s="1079"/>
      <c r="AN28" s="1079"/>
      <c r="AO28" s="1079"/>
      <c r="AP28" s="1079" t="s">
        <v>583</v>
      </c>
      <c r="AQ28" s="1079"/>
      <c r="AR28" s="1079"/>
      <c r="AS28" s="1079"/>
      <c r="AT28" s="1079"/>
      <c r="AU28" s="1079" t="s">
        <v>583</v>
      </c>
      <c r="AV28" s="1079"/>
      <c r="AW28" s="1079"/>
      <c r="AX28" s="1079"/>
      <c r="AY28" s="1079"/>
      <c r="AZ28" s="1080" t="s">
        <v>583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c r="A29" s="242">
        <v>2</v>
      </c>
      <c r="B29" s="1066" t="s">
        <v>408</v>
      </c>
      <c r="C29" s="1067"/>
      <c r="D29" s="1067"/>
      <c r="E29" s="1067"/>
      <c r="F29" s="1067"/>
      <c r="G29" s="1067"/>
      <c r="H29" s="1067"/>
      <c r="I29" s="1067"/>
      <c r="J29" s="1067"/>
      <c r="K29" s="1067"/>
      <c r="L29" s="1067"/>
      <c r="M29" s="1067"/>
      <c r="N29" s="1067"/>
      <c r="O29" s="1067"/>
      <c r="P29" s="1068"/>
      <c r="Q29" s="1074">
        <v>35169</v>
      </c>
      <c r="R29" s="1075"/>
      <c r="S29" s="1075"/>
      <c r="T29" s="1075"/>
      <c r="U29" s="1075"/>
      <c r="V29" s="1075">
        <v>34285</v>
      </c>
      <c r="W29" s="1075"/>
      <c r="X29" s="1075"/>
      <c r="Y29" s="1075"/>
      <c r="Z29" s="1075"/>
      <c r="AA29" s="1075">
        <v>884</v>
      </c>
      <c r="AB29" s="1075"/>
      <c r="AC29" s="1075"/>
      <c r="AD29" s="1075"/>
      <c r="AE29" s="1076"/>
      <c r="AF29" s="1071">
        <v>884</v>
      </c>
      <c r="AG29" s="1072"/>
      <c r="AH29" s="1072"/>
      <c r="AI29" s="1072"/>
      <c r="AJ29" s="1073"/>
      <c r="AK29" s="1016">
        <v>5113</v>
      </c>
      <c r="AL29" s="1007"/>
      <c r="AM29" s="1007"/>
      <c r="AN29" s="1007"/>
      <c r="AO29" s="1007"/>
      <c r="AP29" s="1007" t="s">
        <v>583</v>
      </c>
      <c r="AQ29" s="1007"/>
      <c r="AR29" s="1007"/>
      <c r="AS29" s="1007"/>
      <c r="AT29" s="1007"/>
      <c r="AU29" s="1007" t="s">
        <v>583</v>
      </c>
      <c r="AV29" s="1007"/>
      <c r="AW29" s="1007"/>
      <c r="AX29" s="1007"/>
      <c r="AY29" s="1007"/>
      <c r="AZ29" s="1077" t="s">
        <v>583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c r="A30" s="242">
        <v>3</v>
      </c>
      <c r="B30" s="1066" t="s">
        <v>409</v>
      </c>
      <c r="C30" s="1067"/>
      <c r="D30" s="1067"/>
      <c r="E30" s="1067"/>
      <c r="F30" s="1067"/>
      <c r="G30" s="1067"/>
      <c r="H30" s="1067"/>
      <c r="I30" s="1067"/>
      <c r="J30" s="1067"/>
      <c r="K30" s="1067"/>
      <c r="L30" s="1067"/>
      <c r="M30" s="1067"/>
      <c r="N30" s="1067"/>
      <c r="O30" s="1067"/>
      <c r="P30" s="1068"/>
      <c r="Q30" s="1074">
        <v>7461</v>
      </c>
      <c r="R30" s="1075"/>
      <c r="S30" s="1075"/>
      <c r="T30" s="1075"/>
      <c r="U30" s="1075"/>
      <c r="V30" s="1075">
        <v>7440</v>
      </c>
      <c r="W30" s="1075"/>
      <c r="X30" s="1075"/>
      <c r="Y30" s="1075"/>
      <c r="Z30" s="1075"/>
      <c r="AA30" s="1075">
        <v>21</v>
      </c>
      <c r="AB30" s="1075"/>
      <c r="AC30" s="1075"/>
      <c r="AD30" s="1075"/>
      <c r="AE30" s="1076"/>
      <c r="AF30" s="1071">
        <v>21</v>
      </c>
      <c r="AG30" s="1072"/>
      <c r="AH30" s="1072"/>
      <c r="AI30" s="1072"/>
      <c r="AJ30" s="1073"/>
      <c r="AK30" s="1016">
        <v>1212</v>
      </c>
      <c r="AL30" s="1007"/>
      <c r="AM30" s="1007"/>
      <c r="AN30" s="1007"/>
      <c r="AO30" s="1007"/>
      <c r="AP30" s="1007" t="s">
        <v>583</v>
      </c>
      <c r="AQ30" s="1007"/>
      <c r="AR30" s="1007"/>
      <c r="AS30" s="1007"/>
      <c r="AT30" s="1007"/>
      <c r="AU30" s="1007" t="s">
        <v>583</v>
      </c>
      <c r="AV30" s="1007"/>
      <c r="AW30" s="1007"/>
      <c r="AX30" s="1007"/>
      <c r="AY30" s="1007"/>
      <c r="AZ30" s="1077" t="s">
        <v>583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c r="A31" s="242">
        <v>4</v>
      </c>
      <c r="B31" s="1066" t="s">
        <v>410</v>
      </c>
      <c r="C31" s="1067"/>
      <c r="D31" s="1067"/>
      <c r="E31" s="1067"/>
      <c r="F31" s="1067"/>
      <c r="G31" s="1067"/>
      <c r="H31" s="1067"/>
      <c r="I31" s="1067"/>
      <c r="J31" s="1067"/>
      <c r="K31" s="1067"/>
      <c r="L31" s="1067"/>
      <c r="M31" s="1067"/>
      <c r="N31" s="1067"/>
      <c r="O31" s="1067"/>
      <c r="P31" s="1068"/>
      <c r="Q31" s="1074">
        <v>9811</v>
      </c>
      <c r="R31" s="1075"/>
      <c r="S31" s="1075"/>
      <c r="T31" s="1075"/>
      <c r="U31" s="1075"/>
      <c r="V31" s="1075">
        <v>1989</v>
      </c>
      <c r="W31" s="1075"/>
      <c r="X31" s="1075"/>
      <c r="Y31" s="1075"/>
      <c r="Z31" s="1075"/>
      <c r="AA31" s="1075">
        <v>7822</v>
      </c>
      <c r="AB31" s="1075"/>
      <c r="AC31" s="1075"/>
      <c r="AD31" s="1075"/>
      <c r="AE31" s="1076"/>
      <c r="AF31" s="1071">
        <v>7822</v>
      </c>
      <c r="AG31" s="1072"/>
      <c r="AH31" s="1072"/>
      <c r="AI31" s="1072"/>
      <c r="AJ31" s="1073"/>
      <c r="AK31" s="1016">
        <v>714</v>
      </c>
      <c r="AL31" s="1007"/>
      <c r="AM31" s="1007"/>
      <c r="AN31" s="1007"/>
      <c r="AO31" s="1007"/>
      <c r="AP31" s="1007">
        <v>13504</v>
      </c>
      <c r="AQ31" s="1007"/>
      <c r="AR31" s="1007"/>
      <c r="AS31" s="1007"/>
      <c r="AT31" s="1007"/>
      <c r="AU31" s="1007">
        <v>1864</v>
      </c>
      <c r="AV31" s="1007"/>
      <c r="AW31" s="1007"/>
      <c r="AX31" s="1007"/>
      <c r="AY31" s="1007"/>
      <c r="AZ31" s="1077" t="s">
        <v>583</v>
      </c>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c r="A32" s="242">
        <v>5</v>
      </c>
      <c r="B32" s="1066" t="s">
        <v>412</v>
      </c>
      <c r="C32" s="1067"/>
      <c r="D32" s="1067"/>
      <c r="E32" s="1067"/>
      <c r="F32" s="1067"/>
      <c r="G32" s="1067"/>
      <c r="H32" s="1067"/>
      <c r="I32" s="1067"/>
      <c r="J32" s="1067"/>
      <c r="K32" s="1067"/>
      <c r="L32" s="1067"/>
      <c r="M32" s="1067"/>
      <c r="N32" s="1067"/>
      <c r="O32" s="1067"/>
      <c r="P32" s="1068"/>
      <c r="Q32" s="1074">
        <v>2412</v>
      </c>
      <c r="R32" s="1075"/>
      <c r="S32" s="1075"/>
      <c r="T32" s="1075"/>
      <c r="U32" s="1075"/>
      <c r="V32" s="1075">
        <v>486</v>
      </c>
      <c r="W32" s="1075"/>
      <c r="X32" s="1075"/>
      <c r="Y32" s="1075"/>
      <c r="Z32" s="1075"/>
      <c r="AA32" s="1075">
        <v>1925</v>
      </c>
      <c r="AB32" s="1075"/>
      <c r="AC32" s="1075"/>
      <c r="AD32" s="1075"/>
      <c r="AE32" s="1076"/>
      <c r="AF32" s="1071">
        <v>1925</v>
      </c>
      <c r="AG32" s="1072"/>
      <c r="AH32" s="1072"/>
      <c r="AI32" s="1072"/>
      <c r="AJ32" s="1073"/>
      <c r="AK32" s="1016">
        <v>1354</v>
      </c>
      <c r="AL32" s="1007"/>
      <c r="AM32" s="1007"/>
      <c r="AN32" s="1007"/>
      <c r="AO32" s="1007"/>
      <c r="AP32" s="1007">
        <v>34018</v>
      </c>
      <c r="AQ32" s="1007"/>
      <c r="AR32" s="1007"/>
      <c r="AS32" s="1007"/>
      <c r="AT32" s="1007"/>
      <c r="AU32" s="1007">
        <v>11260</v>
      </c>
      <c r="AV32" s="1007"/>
      <c r="AW32" s="1007"/>
      <c r="AX32" s="1007"/>
      <c r="AY32" s="1007"/>
      <c r="AZ32" s="1077" t="s">
        <v>583</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c r="A33" s="242">
        <v>6</v>
      </c>
      <c r="B33" s="1066" t="s">
        <v>413</v>
      </c>
      <c r="C33" s="1067"/>
      <c r="D33" s="1067"/>
      <c r="E33" s="1067"/>
      <c r="F33" s="1067"/>
      <c r="G33" s="1067"/>
      <c r="H33" s="1067"/>
      <c r="I33" s="1067"/>
      <c r="J33" s="1067"/>
      <c r="K33" s="1067"/>
      <c r="L33" s="1067"/>
      <c r="M33" s="1067"/>
      <c r="N33" s="1067"/>
      <c r="O33" s="1067"/>
      <c r="P33" s="1068"/>
      <c r="Q33" s="1074">
        <v>746</v>
      </c>
      <c r="R33" s="1075"/>
      <c r="S33" s="1075"/>
      <c r="T33" s="1075"/>
      <c r="U33" s="1075"/>
      <c r="V33" s="1075">
        <v>710</v>
      </c>
      <c r="W33" s="1075"/>
      <c r="X33" s="1075"/>
      <c r="Y33" s="1075"/>
      <c r="Z33" s="1075"/>
      <c r="AA33" s="1075">
        <v>36</v>
      </c>
      <c r="AB33" s="1075"/>
      <c r="AC33" s="1075"/>
      <c r="AD33" s="1075"/>
      <c r="AE33" s="1076"/>
      <c r="AF33" s="1071">
        <v>36</v>
      </c>
      <c r="AG33" s="1072"/>
      <c r="AH33" s="1072"/>
      <c r="AI33" s="1072"/>
      <c r="AJ33" s="1073"/>
      <c r="AK33" s="1016">
        <v>548</v>
      </c>
      <c r="AL33" s="1007"/>
      <c r="AM33" s="1007"/>
      <c r="AN33" s="1007"/>
      <c r="AO33" s="1007"/>
      <c r="AP33" s="1007">
        <v>3614</v>
      </c>
      <c r="AQ33" s="1007"/>
      <c r="AR33" s="1007"/>
      <c r="AS33" s="1007"/>
      <c r="AT33" s="1007"/>
      <c r="AU33" s="1007">
        <v>3614</v>
      </c>
      <c r="AV33" s="1007"/>
      <c r="AW33" s="1007"/>
      <c r="AX33" s="1007"/>
      <c r="AY33" s="1007"/>
      <c r="AZ33" s="1077" t="s">
        <v>583</v>
      </c>
      <c r="BA33" s="1077"/>
      <c r="BB33" s="1077"/>
      <c r="BC33" s="1077"/>
      <c r="BD33" s="1077"/>
      <c r="BE33" s="1008" t="s">
        <v>414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c r="A63" s="240" t="s">
        <v>394</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10743</v>
      </c>
      <c r="AG63" s="995"/>
      <c r="AH63" s="995"/>
      <c r="AI63" s="995"/>
      <c r="AJ63" s="1058"/>
      <c r="AK63" s="1059"/>
      <c r="AL63" s="999"/>
      <c r="AM63" s="999"/>
      <c r="AN63" s="999"/>
      <c r="AO63" s="999"/>
      <c r="AP63" s="995">
        <v>51137</v>
      </c>
      <c r="AQ63" s="995"/>
      <c r="AR63" s="995"/>
      <c r="AS63" s="995"/>
      <c r="AT63" s="995"/>
      <c r="AU63" s="995">
        <v>16738</v>
      </c>
      <c r="AV63" s="995"/>
      <c r="AW63" s="995"/>
      <c r="AX63" s="995"/>
      <c r="AY63" s="995"/>
      <c r="AZ63" s="1053"/>
      <c r="BA63" s="1053"/>
      <c r="BB63" s="1053"/>
      <c r="BC63" s="1053"/>
      <c r="BD63" s="1053"/>
      <c r="BE63" s="996"/>
      <c r="BF63" s="996"/>
      <c r="BG63" s="996"/>
      <c r="BH63" s="996"/>
      <c r="BI63" s="997"/>
      <c r="BJ63" s="1054" t="s">
        <v>129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404</v>
      </c>
      <c r="AQ66" s="1038"/>
      <c r="AR66" s="1038"/>
      <c r="AS66" s="1038"/>
      <c r="AT66" s="1039"/>
      <c r="AU66" s="1037" t="s">
        <v>424</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c r="A68" s="236">
        <v>1</v>
      </c>
      <c r="B68" s="1021" t="s">
        <v>597</v>
      </c>
      <c r="C68" s="1022"/>
      <c r="D68" s="1022"/>
      <c r="E68" s="1022"/>
      <c r="F68" s="1022"/>
      <c r="G68" s="1022"/>
      <c r="H68" s="1022"/>
      <c r="I68" s="1022"/>
      <c r="J68" s="1022"/>
      <c r="K68" s="1022"/>
      <c r="L68" s="1022"/>
      <c r="M68" s="1022"/>
      <c r="N68" s="1022"/>
      <c r="O68" s="1022"/>
      <c r="P68" s="1023"/>
      <c r="Q68" s="1024">
        <v>4286</v>
      </c>
      <c r="R68" s="1018"/>
      <c r="S68" s="1018"/>
      <c r="T68" s="1018"/>
      <c r="U68" s="1018"/>
      <c r="V68" s="1018">
        <v>4270</v>
      </c>
      <c r="W68" s="1018"/>
      <c r="X68" s="1018"/>
      <c r="Y68" s="1018"/>
      <c r="Z68" s="1018"/>
      <c r="AA68" s="1018">
        <v>16</v>
      </c>
      <c r="AB68" s="1018"/>
      <c r="AC68" s="1018"/>
      <c r="AD68" s="1018"/>
      <c r="AE68" s="1018"/>
      <c r="AF68" s="1018">
        <v>16</v>
      </c>
      <c r="AG68" s="1018"/>
      <c r="AH68" s="1018"/>
      <c r="AI68" s="1018"/>
      <c r="AJ68" s="1018"/>
      <c r="AK68" s="1018">
        <v>103</v>
      </c>
      <c r="AL68" s="1018"/>
      <c r="AM68" s="1018"/>
      <c r="AN68" s="1018"/>
      <c r="AO68" s="1018"/>
      <c r="AP68" s="1018" t="s">
        <v>583</v>
      </c>
      <c r="AQ68" s="1018"/>
      <c r="AR68" s="1018"/>
      <c r="AS68" s="1018"/>
      <c r="AT68" s="1018"/>
      <c r="AU68" s="1018" t="s">
        <v>583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c r="A69" s="238">
        <v>2</v>
      </c>
      <c r="B69" s="1010" t="s">
        <v>589</v>
      </c>
      <c r="C69" s="1011"/>
      <c r="D69" s="1011"/>
      <c r="E69" s="1011"/>
      <c r="F69" s="1011"/>
      <c r="G69" s="1011"/>
      <c r="H69" s="1011"/>
      <c r="I69" s="1011"/>
      <c r="J69" s="1011"/>
      <c r="K69" s="1011"/>
      <c r="L69" s="1011"/>
      <c r="M69" s="1011"/>
      <c r="N69" s="1011"/>
      <c r="O69" s="1011"/>
      <c r="P69" s="1012"/>
      <c r="Q69" s="1013">
        <v>123</v>
      </c>
      <c r="R69" s="1007"/>
      <c r="S69" s="1007"/>
      <c r="T69" s="1007"/>
      <c r="U69" s="1007"/>
      <c r="V69" s="1007">
        <v>120</v>
      </c>
      <c r="W69" s="1007"/>
      <c r="X69" s="1007"/>
      <c r="Y69" s="1007"/>
      <c r="Z69" s="1007"/>
      <c r="AA69" s="1007">
        <v>3</v>
      </c>
      <c r="AB69" s="1007"/>
      <c r="AC69" s="1007"/>
      <c r="AD69" s="1007"/>
      <c r="AE69" s="1007"/>
      <c r="AF69" s="1007">
        <v>3</v>
      </c>
      <c r="AG69" s="1007"/>
      <c r="AH69" s="1007"/>
      <c r="AI69" s="1007"/>
      <c r="AJ69" s="1007"/>
      <c r="AK69" s="1007">
        <v>1</v>
      </c>
      <c r="AL69" s="1007"/>
      <c r="AM69" s="1007"/>
      <c r="AN69" s="1007"/>
      <c r="AO69" s="1007"/>
      <c r="AP69" s="1007" t="s">
        <v>583</v>
      </c>
      <c r="AQ69" s="1007"/>
      <c r="AR69" s="1007"/>
      <c r="AS69" s="1007"/>
      <c r="AT69" s="1007"/>
      <c r="AU69" s="1007" t="s">
        <v>583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c r="A70" s="238">
        <v>3</v>
      </c>
      <c r="B70" s="1010" t="s">
        <v>590</v>
      </c>
      <c r="C70" s="1011"/>
      <c r="D70" s="1011"/>
      <c r="E70" s="1011"/>
      <c r="F70" s="1011"/>
      <c r="G70" s="1011"/>
      <c r="H70" s="1011"/>
      <c r="I70" s="1011"/>
      <c r="J70" s="1011"/>
      <c r="K70" s="1011"/>
      <c r="L70" s="1011"/>
      <c r="M70" s="1011"/>
      <c r="N70" s="1011"/>
      <c r="O70" s="1011"/>
      <c r="P70" s="1012"/>
      <c r="Q70" s="1013">
        <v>128</v>
      </c>
      <c r="R70" s="1007"/>
      <c r="S70" s="1007"/>
      <c r="T70" s="1007"/>
      <c r="U70" s="1007"/>
      <c r="V70" s="1007">
        <v>124</v>
      </c>
      <c r="W70" s="1007"/>
      <c r="X70" s="1007"/>
      <c r="Y70" s="1007"/>
      <c r="Z70" s="1007"/>
      <c r="AA70" s="1007">
        <v>4</v>
      </c>
      <c r="AB70" s="1007"/>
      <c r="AC70" s="1007"/>
      <c r="AD70" s="1007"/>
      <c r="AE70" s="1007"/>
      <c r="AF70" s="1007">
        <v>4</v>
      </c>
      <c r="AG70" s="1007"/>
      <c r="AH70" s="1007"/>
      <c r="AI70" s="1007"/>
      <c r="AJ70" s="1007"/>
      <c r="AK70" s="1007" t="s">
        <v>598</v>
      </c>
      <c r="AL70" s="1007"/>
      <c r="AM70" s="1007"/>
      <c r="AN70" s="1007"/>
      <c r="AO70" s="1007"/>
      <c r="AP70" s="1007" t="s">
        <v>583</v>
      </c>
      <c r="AQ70" s="1007"/>
      <c r="AR70" s="1007"/>
      <c r="AS70" s="1007"/>
      <c r="AT70" s="1007"/>
      <c r="AU70" s="1007" t="s">
        <v>583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c r="A71" s="238">
        <v>4</v>
      </c>
      <c r="B71" s="1010" t="s">
        <v>591</v>
      </c>
      <c r="C71" s="1011"/>
      <c r="D71" s="1011"/>
      <c r="E71" s="1011"/>
      <c r="F71" s="1011"/>
      <c r="G71" s="1011"/>
      <c r="H71" s="1011"/>
      <c r="I71" s="1011"/>
      <c r="J71" s="1011"/>
      <c r="K71" s="1011"/>
      <c r="L71" s="1011"/>
      <c r="M71" s="1011"/>
      <c r="N71" s="1011"/>
      <c r="O71" s="1011"/>
      <c r="P71" s="1012"/>
      <c r="Q71" s="1013">
        <v>401</v>
      </c>
      <c r="R71" s="1007"/>
      <c r="S71" s="1007"/>
      <c r="T71" s="1007"/>
      <c r="U71" s="1007"/>
      <c r="V71" s="1007">
        <v>376</v>
      </c>
      <c r="W71" s="1007"/>
      <c r="X71" s="1007"/>
      <c r="Y71" s="1007"/>
      <c r="Z71" s="1007"/>
      <c r="AA71" s="1007">
        <v>26</v>
      </c>
      <c r="AB71" s="1007"/>
      <c r="AC71" s="1007"/>
      <c r="AD71" s="1007"/>
      <c r="AE71" s="1007"/>
      <c r="AF71" s="1007">
        <v>26</v>
      </c>
      <c r="AG71" s="1007"/>
      <c r="AH71" s="1007"/>
      <c r="AI71" s="1007"/>
      <c r="AJ71" s="1007"/>
      <c r="AK71" s="1007">
        <v>239</v>
      </c>
      <c r="AL71" s="1007"/>
      <c r="AM71" s="1007"/>
      <c r="AN71" s="1007"/>
      <c r="AO71" s="1007"/>
      <c r="AP71" s="1007" t="s">
        <v>583</v>
      </c>
      <c r="AQ71" s="1007"/>
      <c r="AR71" s="1007"/>
      <c r="AS71" s="1007"/>
      <c r="AT71" s="1007"/>
      <c r="AU71" s="1007" t="s">
        <v>583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c r="A88" s="240" t="s">
        <v>394</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49</v>
      </c>
      <c r="AG88" s="995"/>
      <c r="AH88" s="995"/>
      <c r="AI88" s="995"/>
      <c r="AJ88" s="995"/>
      <c r="AK88" s="999"/>
      <c r="AL88" s="999"/>
      <c r="AM88" s="999"/>
      <c r="AN88" s="999"/>
      <c r="AO88" s="999"/>
      <c r="AP88" s="995" t="s">
        <v>598</v>
      </c>
      <c r="AQ88" s="995"/>
      <c r="AR88" s="995"/>
      <c r="AS88" s="995"/>
      <c r="AT88" s="995"/>
      <c r="AU88" s="995" t="s">
        <v>598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210</v>
      </c>
      <c r="CS102" s="989"/>
      <c r="CT102" s="989"/>
      <c r="CU102" s="989"/>
      <c r="CV102" s="990"/>
      <c r="CW102" s="988">
        <v>92</v>
      </c>
      <c r="CX102" s="989"/>
      <c r="CY102" s="989"/>
      <c r="CZ102" s="989"/>
      <c r="DA102" s="990"/>
      <c r="DB102" s="988" t="s">
        <v>583</v>
      </c>
      <c r="DC102" s="989"/>
      <c r="DD102" s="989"/>
      <c r="DE102" s="989"/>
      <c r="DF102" s="990"/>
      <c r="DG102" s="988" t="s">
        <v>583</v>
      </c>
      <c r="DH102" s="989"/>
      <c r="DI102" s="989"/>
      <c r="DJ102" s="989"/>
      <c r="DK102" s="990"/>
      <c r="DL102" s="988" t="s">
        <v>583</v>
      </c>
      <c r="DM102" s="989"/>
      <c r="DN102" s="989"/>
      <c r="DO102" s="989"/>
      <c r="DP102" s="990"/>
      <c r="DQ102" s="988" t="s">
        <v>583</v>
      </c>
      <c r="DR102" s="989"/>
      <c r="DS102" s="989"/>
      <c r="DT102" s="989"/>
      <c r="DU102" s="990"/>
      <c r="DV102" s="973"/>
      <c r="DW102" s="974"/>
      <c r="DX102" s="974"/>
      <c r="DY102" s="974"/>
      <c r="DZ102" s="975"/>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309</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309</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309</v>
      </c>
      <c r="DR109" s="932"/>
      <c r="DS109" s="932"/>
      <c r="DT109" s="932"/>
      <c r="DU109" s="933"/>
      <c r="DV109" s="934" t="s">
        <v>436</v>
      </c>
      <c r="DW109" s="932"/>
      <c r="DX109" s="932"/>
      <c r="DY109" s="932"/>
      <c r="DZ109" s="965"/>
    </row>
    <row r="110" spans="1:131" s="230" customFormat="1" ht="26.25" customHeight="1">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17972284</v>
      </c>
      <c r="AB110" s="925"/>
      <c r="AC110" s="925"/>
      <c r="AD110" s="925"/>
      <c r="AE110" s="926"/>
      <c r="AF110" s="927">
        <v>18419038</v>
      </c>
      <c r="AG110" s="925"/>
      <c r="AH110" s="925"/>
      <c r="AI110" s="925"/>
      <c r="AJ110" s="926"/>
      <c r="AK110" s="927">
        <v>17926654</v>
      </c>
      <c r="AL110" s="925"/>
      <c r="AM110" s="925"/>
      <c r="AN110" s="925"/>
      <c r="AO110" s="926"/>
      <c r="AP110" s="928">
        <v>24.9</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201045435</v>
      </c>
      <c r="BR110" s="878"/>
      <c r="BS110" s="878"/>
      <c r="BT110" s="878"/>
      <c r="BU110" s="878"/>
      <c r="BV110" s="878">
        <v>200230471</v>
      </c>
      <c r="BW110" s="878"/>
      <c r="BX110" s="878"/>
      <c r="BY110" s="878"/>
      <c r="BZ110" s="878"/>
      <c r="CA110" s="878">
        <v>189587448</v>
      </c>
      <c r="CB110" s="878"/>
      <c r="CC110" s="878"/>
      <c r="CD110" s="878"/>
      <c r="CE110" s="878"/>
      <c r="CF110" s="902">
        <v>263.7</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396</v>
      </c>
      <c r="DH110" s="878"/>
      <c r="DI110" s="878"/>
      <c r="DJ110" s="878"/>
      <c r="DK110" s="878"/>
      <c r="DL110" s="878" t="s">
        <v>442</v>
      </c>
      <c r="DM110" s="878"/>
      <c r="DN110" s="878"/>
      <c r="DO110" s="878"/>
      <c r="DP110" s="878"/>
      <c r="DQ110" s="878" t="s">
        <v>129</v>
      </c>
      <c r="DR110" s="878"/>
      <c r="DS110" s="878"/>
      <c r="DT110" s="878"/>
      <c r="DU110" s="878"/>
      <c r="DV110" s="879" t="s">
        <v>442</v>
      </c>
      <c r="DW110" s="879"/>
      <c r="DX110" s="879"/>
      <c r="DY110" s="879"/>
      <c r="DZ110" s="880"/>
    </row>
    <row r="111" spans="1:131" s="230" customFormat="1" ht="26.25" customHeight="1">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396</v>
      </c>
      <c r="AG111" s="955"/>
      <c r="AH111" s="955"/>
      <c r="AI111" s="955"/>
      <c r="AJ111" s="956"/>
      <c r="AK111" s="957" t="s">
        <v>396</v>
      </c>
      <c r="AL111" s="955"/>
      <c r="AM111" s="955"/>
      <c r="AN111" s="955"/>
      <c r="AO111" s="956"/>
      <c r="AP111" s="958" t="s">
        <v>129</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v>11411</v>
      </c>
      <c r="BR111" s="853"/>
      <c r="BS111" s="853"/>
      <c r="BT111" s="853"/>
      <c r="BU111" s="853"/>
      <c r="BV111" s="853">
        <v>8314</v>
      </c>
      <c r="BW111" s="853"/>
      <c r="BX111" s="853"/>
      <c r="BY111" s="853"/>
      <c r="BZ111" s="853"/>
      <c r="CA111" s="853">
        <v>5089</v>
      </c>
      <c r="CB111" s="853"/>
      <c r="CC111" s="853"/>
      <c r="CD111" s="853"/>
      <c r="CE111" s="853"/>
      <c r="CF111" s="911">
        <v>0</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v>11411</v>
      </c>
      <c r="DH111" s="853"/>
      <c r="DI111" s="853"/>
      <c r="DJ111" s="853"/>
      <c r="DK111" s="853"/>
      <c r="DL111" s="853">
        <v>8314</v>
      </c>
      <c r="DM111" s="853"/>
      <c r="DN111" s="853"/>
      <c r="DO111" s="853"/>
      <c r="DP111" s="853"/>
      <c r="DQ111" s="853">
        <v>5089</v>
      </c>
      <c r="DR111" s="853"/>
      <c r="DS111" s="853"/>
      <c r="DT111" s="853"/>
      <c r="DU111" s="853"/>
      <c r="DV111" s="830">
        <v>0</v>
      </c>
      <c r="DW111" s="830"/>
      <c r="DX111" s="830"/>
      <c r="DY111" s="830"/>
      <c r="DZ111" s="831"/>
    </row>
    <row r="112" spans="1:131" s="230" customFormat="1" ht="26.25" customHeight="1">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442</v>
      </c>
      <c r="AG112" s="816"/>
      <c r="AH112" s="816"/>
      <c r="AI112" s="816"/>
      <c r="AJ112" s="817"/>
      <c r="AK112" s="818" t="s">
        <v>129</v>
      </c>
      <c r="AL112" s="816"/>
      <c r="AM112" s="816"/>
      <c r="AN112" s="816"/>
      <c r="AO112" s="817"/>
      <c r="AP112" s="860" t="s">
        <v>396</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24476591</v>
      </c>
      <c r="BR112" s="853"/>
      <c r="BS112" s="853"/>
      <c r="BT112" s="853"/>
      <c r="BU112" s="853"/>
      <c r="BV112" s="853">
        <v>19728414</v>
      </c>
      <c r="BW112" s="853"/>
      <c r="BX112" s="853"/>
      <c r="BY112" s="853"/>
      <c r="BZ112" s="853"/>
      <c r="CA112" s="853">
        <v>16738145</v>
      </c>
      <c r="CB112" s="853"/>
      <c r="CC112" s="853"/>
      <c r="CD112" s="853"/>
      <c r="CE112" s="853"/>
      <c r="CF112" s="911">
        <v>23.3</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129</v>
      </c>
      <c r="DH112" s="853"/>
      <c r="DI112" s="853"/>
      <c r="DJ112" s="853"/>
      <c r="DK112" s="853"/>
      <c r="DL112" s="853" t="s">
        <v>129</v>
      </c>
      <c r="DM112" s="853"/>
      <c r="DN112" s="853"/>
      <c r="DO112" s="853"/>
      <c r="DP112" s="853"/>
      <c r="DQ112" s="853" t="s">
        <v>129</v>
      </c>
      <c r="DR112" s="853"/>
      <c r="DS112" s="853"/>
      <c r="DT112" s="853"/>
      <c r="DU112" s="853"/>
      <c r="DV112" s="830" t="s">
        <v>129</v>
      </c>
      <c r="DW112" s="830"/>
      <c r="DX112" s="830"/>
      <c r="DY112" s="830"/>
      <c r="DZ112" s="831"/>
    </row>
    <row r="113" spans="1:130" s="230" customFormat="1" ht="26.25" customHeight="1">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1367232</v>
      </c>
      <c r="AB113" s="955"/>
      <c r="AC113" s="955"/>
      <c r="AD113" s="955"/>
      <c r="AE113" s="956"/>
      <c r="AF113" s="957">
        <v>1352102</v>
      </c>
      <c r="AG113" s="955"/>
      <c r="AH113" s="955"/>
      <c r="AI113" s="955"/>
      <c r="AJ113" s="956"/>
      <c r="AK113" s="957">
        <v>1198428</v>
      </c>
      <c r="AL113" s="955"/>
      <c r="AM113" s="955"/>
      <c r="AN113" s="955"/>
      <c r="AO113" s="956"/>
      <c r="AP113" s="958">
        <v>1.7</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t="s">
        <v>442</v>
      </c>
      <c r="BR113" s="853"/>
      <c r="BS113" s="853"/>
      <c r="BT113" s="853"/>
      <c r="BU113" s="853"/>
      <c r="BV113" s="853" t="s">
        <v>129</v>
      </c>
      <c r="BW113" s="853"/>
      <c r="BX113" s="853"/>
      <c r="BY113" s="853"/>
      <c r="BZ113" s="853"/>
      <c r="CA113" s="853" t="s">
        <v>129</v>
      </c>
      <c r="CB113" s="853"/>
      <c r="CC113" s="853"/>
      <c r="CD113" s="853"/>
      <c r="CE113" s="853"/>
      <c r="CF113" s="911" t="s">
        <v>396</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129</v>
      </c>
      <c r="DH113" s="816"/>
      <c r="DI113" s="816"/>
      <c r="DJ113" s="816"/>
      <c r="DK113" s="817"/>
      <c r="DL113" s="818" t="s">
        <v>396</v>
      </c>
      <c r="DM113" s="816"/>
      <c r="DN113" s="816"/>
      <c r="DO113" s="816"/>
      <c r="DP113" s="817"/>
      <c r="DQ113" s="818" t="s">
        <v>442</v>
      </c>
      <c r="DR113" s="816"/>
      <c r="DS113" s="816"/>
      <c r="DT113" s="816"/>
      <c r="DU113" s="817"/>
      <c r="DV113" s="860" t="s">
        <v>396</v>
      </c>
      <c r="DW113" s="861"/>
      <c r="DX113" s="861"/>
      <c r="DY113" s="861"/>
      <c r="DZ113" s="862"/>
    </row>
    <row r="114" spans="1:130" s="230" customFormat="1" ht="26.25" customHeight="1">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129</v>
      </c>
      <c r="AB114" s="816"/>
      <c r="AC114" s="816"/>
      <c r="AD114" s="816"/>
      <c r="AE114" s="817"/>
      <c r="AF114" s="818" t="s">
        <v>396</v>
      </c>
      <c r="AG114" s="816"/>
      <c r="AH114" s="816"/>
      <c r="AI114" s="816"/>
      <c r="AJ114" s="817"/>
      <c r="AK114" s="818" t="s">
        <v>396</v>
      </c>
      <c r="AL114" s="816"/>
      <c r="AM114" s="816"/>
      <c r="AN114" s="816"/>
      <c r="AO114" s="817"/>
      <c r="AP114" s="860" t="s">
        <v>129</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17107821</v>
      </c>
      <c r="BR114" s="853"/>
      <c r="BS114" s="853"/>
      <c r="BT114" s="853"/>
      <c r="BU114" s="853"/>
      <c r="BV114" s="853">
        <v>16886306</v>
      </c>
      <c r="BW114" s="853"/>
      <c r="BX114" s="853"/>
      <c r="BY114" s="853"/>
      <c r="BZ114" s="853"/>
      <c r="CA114" s="853">
        <v>16206598</v>
      </c>
      <c r="CB114" s="853"/>
      <c r="CC114" s="853"/>
      <c r="CD114" s="853"/>
      <c r="CE114" s="853"/>
      <c r="CF114" s="911">
        <v>22.5</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396</v>
      </c>
      <c r="DH114" s="816"/>
      <c r="DI114" s="816"/>
      <c r="DJ114" s="816"/>
      <c r="DK114" s="817"/>
      <c r="DL114" s="818" t="s">
        <v>129</v>
      </c>
      <c r="DM114" s="816"/>
      <c r="DN114" s="816"/>
      <c r="DO114" s="816"/>
      <c r="DP114" s="817"/>
      <c r="DQ114" s="818" t="s">
        <v>129</v>
      </c>
      <c r="DR114" s="816"/>
      <c r="DS114" s="816"/>
      <c r="DT114" s="816"/>
      <c r="DU114" s="817"/>
      <c r="DV114" s="860" t="s">
        <v>396</v>
      </c>
      <c r="DW114" s="861"/>
      <c r="DX114" s="861"/>
      <c r="DY114" s="861"/>
      <c r="DZ114" s="862"/>
    </row>
    <row r="115" spans="1:130" s="230" customFormat="1" ht="26.25" customHeight="1">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3622</v>
      </c>
      <c r="AB115" s="955"/>
      <c r="AC115" s="955"/>
      <c r="AD115" s="955"/>
      <c r="AE115" s="956"/>
      <c r="AF115" s="957">
        <v>3626</v>
      </c>
      <c r="AG115" s="955"/>
      <c r="AH115" s="955"/>
      <c r="AI115" s="955"/>
      <c r="AJ115" s="956"/>
      <c r="AK115" s="957">
        <v>3630</v>
      </c>
      <c r="AL115" s="955"/>
      <c r="AM115" s="955"/>
      <c r="AN115" s="955"/>
      <c r="AO115" s="956"/>
      <c r="AP115" s="958">
        <v>0</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129</v>
      </c>
      <c r="BR115" s="853"/>
      <c r="BS115" s="853"/>
      <c r="BT115" s="853"/>
      <c r="BU115" s="853"/>
      <c r="BV115" s="853" t="s">
        <v>129</v>
      </c>
      <c r="BW115" s="853"/>
      <c r="BX115" s="853"/>
      <c r="BY115" s="853"/>
      <c r="BZ115" s="853"/>
      <c r="CA115" s="853" t="s">
        <v>396</v>
      </c>
      <c r="CB115" s="853"/>
      <c r="CC115" s="853"/>
      <c r="CD115" s="853"/>
      <c r="CE115" s="853"/>
      <c r="CF115" s="911" t="s">
        <v>129</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396</v>
      </c>
      <c r="DH115" s="816"/>
      <c r="DI115" s="816"/>
      <c r="DJ115" s="816"/>
      <c r="DK115" s="817"/>
      <c r="DL115" s="818" t="s">
        <v>129</v>
      </c>
      <c r="DM115" s="816"/>
      <c r="DN115" s="816"/>
      <c r="DO115" s="816"/>
      <c r="DP115" s="817"/>
      <c r="DQ115" s="818" t="s">
        <v>129</v>
      </c>
      <c r="DR115" s="816"/>
      <c r="DS115" s="816"/>
      <c r="DT115" s="816"/>
      <c r="DU115" s="817"/>
      <c r="DV115" s="860" t="s">
        <v>442</v>
      </c>
      <c r="DW115" s="861"/>
      <c r="DX115" s="861"/>
      <c r="DY115" s="861"/>
      <c r="DZ115" s="862"/>
    </row>
    <row r="116" spans="1:130" s="230" customFormat="1" ht="26.25" customHeight="1">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11053</v>
      </c>
      <c r="AB116" s="816"/>
      <c r="AC116" s="816"/>
      <c r="AD116" s="816"/>
      <c r="AE116" s="817"/>
      <c r="AF116" s="818" t="s">
        <v>129</v>
      </c>
      <c r="AG116" s="816"/>
      <c r="AH116" s="816"/>
      <c r="AI116" s="816"/>
      <c r="AJ116" s="817"/>
      <c r="AK116" s="818">
        <v>49</v>
      </c>
      <c r="AL116" s="816"/>
      <c r="AM116" s="816"/>
      <c r="AN116" s="816"/>
      <c r="AO116" s="817"/>
      <c r="AP116" s="860">
        <v>0</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129</v>
      </c>
      <c r="BW116" s="853"/>
      <c r="BX116" s="853"/>
      <c r="BY116" s="853"/>
      <c r="BZ116" s="853"/>
      <c r="CA116" s="853" t="s">
        <v>129</v>
      </c>
      <c r="CB116" s="853"/>
      <c r="CC116" s="853"/>
      <c r="CD116" s="853"/>
      <c r="CE116" s="853"/>
      <c r="CF116" s="911" t="s">
        <v>396</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129</v>
      </c>
      <c r="DH116" s="816"/>
      <c r="DI116" s="816"/>
      <c r="DJ116" s="816"/>
      <c r="DK116" s="817"/>
      <c r="DL116" s="818" t="s">
        <v>396</v>
      </c>
      <c r="DM116" s="816"/>
      <c r="DN116" s="816"/>
      <c r="DO116" s="816"/>
      <c r="DP116" s="817"/>
      <c r="DQ116" s="818" t="s">
        <v>129</v>
      </c>
      <c r="DR116" s="816"/>
      <c r="DS116" s="816"/>
      <c r="DT116" s="816"/>
      <c r="DU116" s="817"/>
      <c r="DV116" s="860" t="s">
        <v>396</v>
      </c>
      <c r="DW116" s="861"/>
      <c r="DX116" s="861"/>
      <c r="DY116" s="861"/>
      <c r="DZ116" s="862"/>
    </row>
    <row r="117" spans="1:130" s="230" customFormat="1" ht="26.25" customHeight="1">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19354191</v>
      </c>
      <c r="AB117" s="939"/>
      <c r="AC117" s="939"/>
      <c r="AD117" s="939"/>
      <c r="AE117" s="940"/>
      <c r="AF117" s="941">
        <v>19774766</v>
      </c>
      <c r="AG117" s="939"/>
      <c r="AH117" s="939"/>
      <c r="AI117" s="939"/>
      <c r="AJ117" s="940"/>
      <c r="AK117" s="941">
        <v>19128761</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129</v>
      </c>
      <c r="BW117" s="853"/>
      <c r="BX117" s="853"/>
      <c r="BY117" s="853"/>
      <c r="BZ117" s="853"/>
      <c r="CA117" s="853" t="s">
        <v>396</v>
      </c>
      <c r="CB117" s="853"/>
      <c r="CC117" s="853"/>
      <c r="CD117" s="853"/>
      <c r="CE117" s="853"/>
      <c r="CF117" s="911" t="s">
        <v>129</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396</v>
      </c>
      <c r="DR117" s="816"/>
      <c r="DS117" s="816"/>
      <c r="DT117" s="816"/>
      <c r="DU117" s="817"/>
      <c r="DV117" s="860" t="s">
        <v>129</v>
      </c>
      <c r="DW117" s="861"/>
      <c r="DX117" s="861"/>
      <c r="DY117" s="861"/>
      <c r="DZ117" s="862"/>
    </row>
    <row r="118" spans="1:130" s="230" customFormat="1" ht="26.25" customHeight="1">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309</v>
      </c>
      <c r="AL118" s="932"/>
      <c r="AM118" s="932"/>
      <c r="AN118" s="932"/>
      <c r="AO118" s="933"/>
      <c r="AP118" s="935" t="s">
        <v>436</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129</v>
      </c>
      <c r="BW118" s="881"/>
      <c r="BX118" s="881"/>
      <c r="BY118" s="881"/>
      <c r="BZ118" s="881"/>
      <c r="CA118" s="881" t="s">
        <v>396</v>
      </c>
      <c r="CB118" s="881"/>
      <c r="CC118" s="881"/>
      <c r="CD118" s="881"/>
      <c r="CE118" s="881"/>
      <c r="CF118" s="911" t="s">
        <v>396</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129</v>
      </c>
      <c r="DM118" s="816"/>
      <c r="DN118" s="816"/>
      <c r="DO118" s="816"/>
      <c r="DP118" s="817"/>
      <c r="DQ118" s="818" t="s">
        <v>396</v>
      </c>
      <c r="DR118" s="816"/>
      <c r="DS118" s="816"/>
      <c r="DT118" s="816"/>
      <c r="DU118" s="817"/>
      <c r="DV118" s="860" t="s">
        <v>129</v>
      </c>
      <c r="DW118" s="861"/>
      <c r="DX118" s="861"/>
      <c r="DY118" s="861"/>
      <c r="DZ118" s="862"/>
    </row>
    <row r="119" spans="1:130" s="230" customFormat="1" ht="26.25" customHeight="1">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396</v>
      </c>
      <c r="AB119" s="925"/>
      <c r="AC119" s="925"/>
      <c r="AD119" s="925"/>
      <c r="AE119" s="926"/>
      <c r="AF119" s="927" t="s">
        <v>129</v>
      </c>
      <c r="AG119" s="925"/>
      <c r="AH119" s="925"/>
      <c r="AI119" s="925"/>
      <c r="AJ119" s="926"/>
      <c r="AK119" s="927" t="s">
        <v>396</v>
      </c>
      <c r="AL119" s="925"/>
      <c r="AM119" s="925"/>
      <c r="AN119" s="925"/>
      <c r="AO119" s="926"/>
      <c r="AP119" s="928" t="s">
        <v>129</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467</v>
      </c>
      <c r="BP119" s="914"/>
      <c r="BQ119" s="915">
        <v>242641258</v>
      </c>
      <c r="BR119" s="881"/>
      <c r="BS119" s="881"/>
      <c r="BT119" s="881"/>
      <c r="BU119" s="881"/>
      <c r="BV119" s="881">
        <v>236853505</v>
      </c>
      <c r="BW119" s="881"/>
      <c r="BX119" s="881"/>
      <c r="BY119" s="881"/>
      <c r="BZ119" s="881"/>
      <c r="CA119" s="881">
        <v>222537280</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129</v>
      </c>
      <c r="DH119" s="800"/>
      <c r="DI119" s="800"/>
      <c r="DJ119" s="800"/>
      <c r="DK119" s="801"/>
      <c r="DL119" s="802" t="s">
        <v>396</v>
      </c>
      <c r="DM119" s="800"/>
      <c r="DN119" s="800"/>
      <c r="DO119" s="800"/>
      <c r="DP119" s="801"/>
      <c r="DQ119" s="802" t="s">
        <v>396</v>
      </c>
      <c r="DR119" s="800"/>
      <c r="DS119" s="800"/>
      <c r="DT119" s="800"/>
      <c r="DU119" s="801"/>
      <c r="DV119" s="884" t="s">
        <v>129</v>
      </c>
      <c r="DW119" s="885"/>
      <c r="DX119" s="885"/>
      <c r="DY119" s="885"/>
      <c r="DZ119" s="886"/>
    </row>
    <row r="120" spans="1:130" s="230" customFormat="1" ht="26.25" customHeight="1">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3622</v>
      </c>
      <c r="AB120" s="816"/>
      <c r="AC120" s="816"/>
      <c r="AD120" s="816"/>
      <c r="AE120" s="817"/>
      <c r="AF120" s="818">
        <v>3626</v>
      </c>
      <c r="AG120" s="816"/>
      <c r="AH120" s="816"/>
      <c r="AI120" s="816"/>
      <c r="AJ120" s="817"/>
      <c r="AK120" s="818">
        <v>3630</v>
      </c>
      <c r="AL120" s="816"/>
      <c r="AM120" s="816"/>
      <c r="AN120" s="816"/>
      <c r="AO120" s="817"/>
      <c r="AP120" s="860">
        <v>0</v>
      </c>
      <c r="AQ120" s="861"/>
      <c r="AR120" s="861"/>
      <c r="AS120" s="861"/>
      <c r="AT120" s="862"/>
      <c r="AU120" s="916" t="s">
        <v>469</v>
      </c>
      <c r="AV120" s="917"/>
      <c r="AW120" s="917"/>
      <c r="AX120" s="917"/>
      <c r="AY120" s="918"/>
      <c r="AZ120" s="896" t="s">
        <v>470</v>
      </c>
      <c r="BA120" s="844"/>
      <c r="BB120" s="844"/>
      <c r="BC120" s="844"/>
      <c r="BD120" s="844"/>
      <c r="BE120" s="844"/>
      <c r="BF120" s="844"/>
      <c r="BG120" s="844"/>
      <c r="BH120" s="844"/>
      <c r="BI120" s="844"/>
      <c r="BJ120" s="844"/>
      <c r="BK120" s="844"/>
      <c r="BL120" s="844"/>
      <c r="BM120" s="844"/>
      <c r="BN120" s="844"/>
      <c r="BO120" s="844"/>
      <c r="BP120" s="845"/>
      <c r="BQ120" s="897">
        <v>7115169</v>
      </c>
      <c r="BR120" s="878"/>
      <c r="BS120" s="878"/>
      <c r="BT120" s="878"/>
      <c r="BU120" s="878"/>
      <c r="BV120" s="878">
        <v>11117872</v>
      </c>
      <c r="BW120" s="878"/>
      <c r="BX120" s="878"/>
      <c r="BY120" s="878"/>
      <c r="BZ120" s="878"/>
      <c r="CA120" s="878">
        <v>10396082</v>
      </c>
      <c r="CB120" s="878"/>
      <c r="CC120" s="878"/>
      <c r="CD120" s="878"/>
      <c r="CE120" s="878"/>
      <c r="CF120" s="902">
        <v>14.5</v>
      </c>
      <c r="CG120" s="903"/>
      <c r="CH120" s="903"/>
      <c r="CI120" s="903"/>
      <c r="CJ120" s="903"/>
      <c r="CK120" s="904" t="s">
        <v>471</v>
      </c>
      <c r="CL120" s="888"/>
      <c r="CM120" s="888"/>
      <c r="CN120" s="888"/>
      <c r="CO120" s="889"/>
      <c r="CP120" s="908" t="s">
        <v>472</v>
      </c>
      <c r="CQ120" s="909"/>
      <c r="CR120" s="909"/>
      <c r="CS120" s="909"/>
      <c r="CT120" s="909"/>
      <c r="CU120" s="909"/>
      <c r="CV120" s="909"/>
      <c r="CW120" s="909"/>
      <c r="CX120" s="909"/>
      <c r="CY120" s="909"/>
      <c r="CZ120" s="909"/>
      <c r="DA120" s="909"/>
      <c r="DB120" s="909"/>
      <c r="DC120" s="909"/>
      <c r="DD120" s="909"/>
      <c r="DE120" s="909"/>
      <c r="DF120" s="910"/>
      <c r="DG120" s="897">
        <v>17864535</v>
      </c>
      <c r="DH120" s="878"/>
      <c r="DI120" s="878"/>
      <c r="DJ120" s="878"/>
      <c r="DK120" s="878"/>
      <c r="DL120" s="878">
        <v>13601612</v>
      </c>
      <c r="DM120" s="878"/>
      <c r="DN120" s="878"/>
      <c r="DO120" s="878"/>
      <c r="DP120" s="878"/>
      <c r="DQ120" s="878">
        <v>11260122</v>
      </c>
      <c r="DR120" s="878"/>
      <c r="DS120" s="878"/>
      <c r="DT120" s="878"/>
      <c r="DU120" s="878"/>
      <c r="DV120" s="879">
        <v>15.7</v>
      </c>
      <c r="DW120" s="879"/>
      <c r="DX120" s="879"/>
      <c r="DY120" s="879"/>
      <c r="DZ120" s="880"/>
    </row>
    <row r="121" spans="1:130" s="230" customFormat="1" ht="26.25" customHeight="1">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129</v>
      </c>
      <c r="AB121" s="816"/>
      <c r="AC121" s="816"/>
      <c r="AD121" s="816"/>
      <c r="AE121" s="817"/>
      <c r="AF121" s="818" t="s">
        <v>396</v>
      </c>
      <c r="AG121" s="816"/>
      <c r="AH121" s="816"/>
      <c r="AI121" s="816"/>
      <c r="AJ121" s="817"/>
      <c r="AK121" s="818" t="s">
        <v>396</v>
      </c>
      <c r="AL121" s="816"/>
      <c r="AM121" s="816"/>
      <c r="AN121" s="816"/>
      <c r="AO121" s="817"/>
      <c r="AP121" s="860" t="s">
        <v>129</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30679355</v>
      </c>
      <c r="BR121" s="853"/>
      <c r="BS121" s="853"/>
      <c r="BT121" s="853"/>
      <c r="BU121" s="853"/>
      <c r="BV121" s="853">
        <v>28471649</v>
      </c>
      <c r="BW121" s="853"/>
      <c r="BX121" s="853"/>
      <c r="BY121" s="853"/>
      <c r="BZ121" s="853"/>
      <c r="CA121" s="853">
        <v>28183454</v>
      </c>
      <c r="CB121" s="853"/>
      <c r="CC121" s="853"/>
      <c r="CD121" s="853"/>
      <c r="CE121" s="853"/>
      <c r="CF121" s="911">
        <v>39.200000000000003</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52">
        <v>3980060</v>
      </c>
      <c r="DH121" s="853"/>
      <c r="DI121" s="853"/>
      <c r="DJ121" s="853"/>
      <c r="DK121" s="853"/>
      <c r="DL121" s="853">
        <v>3797287</v>
      </c>
      <c r="DM121" s="853"/>
      <c r="DN121" s="853"/>
      <c r="DO121" s="853"/>
      <c r="DP121" s="853"/>
      <c r="DQ121" s="853">
        <v>3614489</v>
      </c>
      <c r="DR121" s="853"/>
      <c r="DS121" s="853"/>
      <c r="DT121" s="853"/>
      <c r="DU121" s="853"/>
      <c r="DV121" s="830">
        <v>5</v>
      </c>
      <c r="DW121" s="830"/>
      <c r="DX121" s="830"/>
      <c r="DY121" s="830"/>
      <c r="DZ121" s="831"/>
    </row>
    <row r="122" spans="1:130" s="230" customFormat="1" ht="26.25" customHeight="1">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129</v>
      </c>
      <c r="AG122" s="816"/>
      <c r="AH122" s="816"/>
      <c r="AI122" s="816"/>
      <c r="AJ122" s="817"/>
      <c r="AK122" s="818" t="s">
        <v>129</v>
      </c>
      <c r="AL122" s="816"/>
      <c r="AM122" s="816"/>
      <c r="AN122" s="816"/>
      <c r="AO122" s="817"/>
      <c r="AP122" s="860" t="s">
        <v>129</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122210723</v>
      </c>
      <c r="BR122" s="881"/>
      <c r="BS122" s="881"/>
      <c r="BT122" s="881"/>
      <c r="BU122" s="881"/>
      <c r="BV122" s="881">
        <v>121577186</v>
      </c>
      <c r="BW122" s="881"/>
      <c r="BX122" s="881"/>
      <c r="BY122" s="881"/>
      <c r="BZ122" s="881"/>
      <c r="CA122" s="881">
        <v>119199274</v>
      </c>
      <c r="CB122" s="881"/>
      <c r="CC122" s="881"/>
      <c r="CD122" s="881"/>
      <c r="CE122" s="881"/>
      <c r="CF122" s="882">
        <v>165.8</v>
      </c>
      <c r="CG122" s="883"/>
      <c r="CH122" s="883"/>
      <c r="CI122" s="883"/>
      <c r="CJ122" s="883"/>
      <c r="CK122" s="905"/>
      <c r="CL122" s="891"/>
      <c r="CM122" s="891"/>
      <c r="CN122" s="891"/>
      <c r="CO122" s="892"/>
      <c r="CP122" s="871" t="s">
        <v>476</v>
      </c>
      <c r="CQ122" s="872"/>
      <c r="CR122" s="872"/>
      <c r="CS122" s="872"/>
      <c r="CT122" s="872"/>
      <c r="CU122" s="872"/>
      <c r="CV122" s="872"/>
      <c r="CW122" s="872"/>
      <c r="CX122" s="872"/>
      <c r="CY122" s="872"/>
      <c r="CZ122" s="872"/>
      <c r="DA122" s="872"/>
      <c r="DB122" s="872"/>
      <c r="DC122" s="872"/>
      <c r="DD122" s="872"/>
      <c r="DE122" s="872"/>
      <c r="DF122" s="873"/>
      <c r="DG122" s="852">
        <v>2631996</v>
      </c>
      <c r="DH122" s="853"/>
      <c r="DI122" s="853"/>
      <c r="DJ122" s="853"/>
      <c r="DK122" s="853"/>
      <c r="DL122" s="853">
        <v>2329515</v>
      </c>
      <c r="DM122" s="853"/>
      <c r="DN122" s="853"/>
      <c r="DO122" s="853"/>
      <c r="DP122" s="853"/>
      <c r="DQ122" s="853">
        <v>1863534</v>
      </c>
      <c r="DR122" s="853"/>
      <c r="DS122" s="853"/>
      <c r="DT122" s="853"/>
      <c r="DU122" s="853"/>
      <c r="DV122" s="830">
        <v>2.6</v>
      </c>
      <c r="DW122" s="830"/>
      <c r="DX122" s="830"/>
      <c r="DY122" s="830"/>
      <c r="DZ122" s="831"/>
    </row>
    <row r="123" spans="1:130" s="230" customFormat="1" ht="26.25" customHeight="1">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129</v>
      </c>
      <c r="AB123" s="816"/>
      <c r="AC123" s="816"/>
      <c r="AD123" s="816"/>
      <c r="AE123" s="817"/>
      <c r="AF123" s="818" t="s">
        <v>129</v>
      </c>
      <c r="AG123" s="816"/>
      <c r="AH123" s="816"/>
      <c r="AI123" s="816"/>
      <c r="AJ123" s="817"/>
      <c r="AK123" s="818" t="s">
        <v>396</v>
      </c>
      <c r="AL123" s="816"/>
      <c r="AM123" s="816"/>
      <c r="AN123" s="816"/>
      <c r="AO123" s="817"/>
      <c r="AP123" s="860" t="s">
        <v>129</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477</v>
      </c>
      <c r="BP123" s="914"/>
      <c r="BQ123" s="868">
        <v>160005247</v>
      </c>
      <c r="BR123" s="869"/>
      <c r="BS123" s="869"/>
      <c r="BT123" s="869"/>
      <c r="BU123" s="869"/>
      <c r="BV123" s="869">
        <v>161166707</v>
      </c>
      <c r="BW123" s="869"/>
      <c r="BX123" s="869"/>
      <c r="BY123" s="869"/>
      <c r="BZ123" s="869"/>
      <c r="CA123" s="869">
        <v>157778810</v>
      </c>
      <c r="CB123" s="869"/>
      <c r="CC123" s="869"/>
      <c r="CD123" s="869"/>
      <c r="CE123" s="869"/>
      <c r="CF123" s="784"/>
      <c r="CG123" s="785"/>
      <c r="CH123" s="785"/>
      <c r="CI123" s="785"/>
      <c r="CJ123" s="870"/>
      <c r="CK123" s="905"/>
      <c r="CL123" s="891"/>
      <c r="CM123" s="891"/>
      <c r="CN123" s="891"/>
      <c r="CO123" s="892"/>
      <c r="CP123" s="871" t="s">
        <v>478</v>
      </c>
      <c r="CQ123" s="872"/>
      <c r="CR123" s="872"/>
      <c r="CS123" s="872"/>
      <c r="CT123" s="872"/>
      <c r="CU123" s="872"/>
      <c r="CV123" s="872"/>
      <c r="CW123" s="872"/>
      <c r="CX123" s="872"/>
      <c r="CY123" s="872"/>
      <c r="CZ123" s="872"/>
      <c r="DA123" s="872"/>
      <c r="DB123" s="872"/>
      <c r="DC123" s="872"/>
      <c r="DD123" s="872"/>
      <c r="DE123" s="872"/>
      <c r="DF123" s="873"/>
      <c r="DG123" s="815" t="s">
        <v>129</v>
      </c>
      <c r="DH123" s="816"/>
      <c r="DI123" s="816"/>
      <c r="DJ123" s="816"/>
      <c r="DK123" s="817"/>
      <c r="DL123" s="818" t="s">
        <v>129</v>
      </c>
      <c r="DM123" s="816"/>
      <c r="DN123" s="816"/>
      <c r="DO123" s="816"/>
      <c r="DP123" s="817"/>
      <c r="DQ123" s="818" t="s">
        <v>396</v>
      </c>
      <c r="DR123" s="816"/>
      <c r="DS123" s="816"/>
      <c r="DT123" s="816"/>
      <c r="DU123" s="817"/>
      <c r="DV123" s="860" t="s">
        <v>396</v>
      </c>
      <c r="DW123" s="861"/>
      <c r="DX123" s="861"/>
      <c r="DY123" s="861"/>
      <c r="DZ123" s="862"/>
    </row>
    <row r="124" spans="1:130" s="230" customFormat="1" ht="26.25" customHeight="1" thickBot="1">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129</v>
      </c>
      <c r="AG124" s="816"/>
      <c r="AH124" s="816"/>
      <c r="AI124" s="816"/>
      <c r="AJ124" s="817"/>
      <c r="AK124" s="818" t="s">
        <v>129</v>
      </c>
      <c r="AL124" s="816"/>
      <c r="AM124" s="816"/>
      <c r="AN124" s="816"/>
      <c r="AO124" s="817"/>
      <c r="AP124" s="860" t="s">
        <v>129</v>
      </c>
      <c r="AQ124" s="861"/>
      <c r="AR124" s="861"/>
      <c r="AS124" s="861"/>
      <c r="AT124" s="862"/>
      <c r="AU124" s="863" t="s">
        <v>479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119.7</v>
      </c>
      <c r="BR124" s="867"/>
      <c r="BS124" s="867"/>
      <c r="BT124" s="867"/>
      <c r="BU124" s="867"/>
      <c r="BV124" s="867">
        <v>103.7</v>
      </c>
      <c r="BW124" s="867"/>
      <c r="BX124" s="867"/>
      <c r="BY124" s="867"/>
      <c r="BZ124" s="867"/>
      <c r="CA124" s="867">
        <v>90</v>
      </c>
      <c r="CB124" s="867"/>
      <c r="CC124" s="867"/>
      <c r="CD124" s="867"/>
      <c r="CE124" s="867"/>
      <c r="CF124" s="762"/>
      <c r="CG124" s="763"/>
      <c r="CH124" s="763"/>
      <c r="CI124" s="763"/>
      <c r="CJ124" s="898"/>
      <c r="CK124" s="906"/>
      <c r="CL124" s="906"/>
      <c r="CM124" s="906"/>
      <c r="CN124" s="906"/>
      <c r="CO124" s="907"/>
      <c r="CP124" s="871" t="s">
        <v>480</v>
      </c>
      <c r="CQ124" s="872"/>
      <c r="CR124" s="872"/>
      <c r="CS124" s="872"/>
      <c r="CT124" s="872"/>
      <c r="CU124" s="872"/>
      <c r="CV124" s="872"/>
      <c r="CW124" s="872"/>
      <c r="CX124" s="872"/>
      <c r="CY124" s="872"/>
      <c r="CZ124" s="872"/>
      <c r="DA124" s="872"/>
      <c r="DB124" s="872"/>
      <c r="DC124" s="872"/>
      <c r="DD124" s="872"/>
      <c r="DE124" s="872"/>
      <c r="DF124" s="873"/>
      <c r="DG124" s="799" t="s">
        <v>396</v>
      </c>
      <c r="DH124" s="800"/>
      <c r="DI124" s="800"/>
      <c r="DJ124" s="800"/>
      <c r="DK124" s="801"/>
      <c r="DL124" s="802" t="s">
        <v>396</v>
      </c>
      <c r="DM124" s="800"/>
      <c r="DN124" s="800"/>
      <c r="DO124" s="800"/>
      <c r="DP124" s="801"/>
      <c r="DQ124" s="802" t="s">
        <v>129</v>
      </c>
      <c r="DR124" s="800"/>
      <c r="DS124" s="800"/>
      <c r="DT124" s="800"/>
      <c r="DU124" s="801"/>
      <c r="DV124" s="884" t="s">
        <v>129</v>
      </c>
      <c r="DW124" s="885"/>
      <c r="DX124" s="885"/>
      <c r="DY124" s="885"/>
      <c r="DZ124" s="886"/>
    </row>
    <row r="125" spans="1:130" s="230" customFormat="1" ht="26.25" customHeight="1">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396</v>
      </c>
      <c r="AB125" s="816"/>
      <c r="AC125" s="816"/>
      <c r="AD125" s="816"/>
      <c r="AE125" s="817"/>
      <c r="AF125" s="818" t="s">
        <v>129</v>
      </c>
      <c r="AG125" s="816"/>
      <c r="AH125" s="816"/>
      <c r="AI125" s="816"/>
      <c r="AJ125" s="817"/>
      <c r="AK125" s="818" t="s">
        <v>396</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481</v>
      </c>
      <c r="CL125" s="888"/>
      <c r="CM125" s="888"/>
      <c r="CN125" s="888"/>
      <c r="CO125" s="889"/>
      <c r="CP125" s="896" t="s">
        <v>482</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129</v>
      </c>
      <c r="DM125" s="878"/>
      <c r="DN125" s="878"/>
      <c r="DO125" s="878"/>
      <c r="DP125" s="878"/>
      <c r="DQ125" s="878" t="s">
        <v>396</v>
      </c>
      <c r="DR125" s="878"/>
      <c r="DS125" s="878"/>
      <c r="DT125" s="878"/>
      <c r="DU125" s="878"/>
      <c r="DV125" s="879" t="s">
        <v>396</v>
      </c>
      <c r="DW125" s="879"/>
      <c r="DX125" s="879"/>
      <c r="DY125" s="879"/>
      <c r="DZ125" s="880"/>
    </row>
    <row r="126" spans="1:130" s="230" customFormat="1" ht="26.25" customHeight="1" thickBot="1">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129</v>
      </c>
      <c r="AB126" s="816"/>
      <c r="AC126" s="816"/>
      <c r="AD126" s="816"/>
      <c r="AE126" s="817"/>
      <c r="AF126" s="818" t="s">
        <v>129</v>
      </c>
      <c r="AG126" s="816"/>
      <c r="AH126" s="816"/>
      <c r="AI126" s="816"/>
      <c r="AJ126" s="817"/>
      <c r="AK126" s="818" t="s">
        <v>396</v>
      </c>
      <c r="AL126" s="816"/>
      <c r="AM126" s="816"/>
      <c r="AN126" s="816"/>
      <c r="AO126" s="817"/>
      <c r="AP126" s="860" t="s">
        <v>129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483</v>
      </c>
      <c r="CQ126" s="788"/>
      <c r="CR126" s="788"/>
      <c r="CS126" s="788"/>
      <c r="CT126" s="788"/>
      <c r="CU126" s="788"/>
      <c r="CV126" s="788"/>
      <c r="CW126" s="788"/>
      <c r="CX126" s="788"/>
      <c r="CY126" s="788"/>
      <c r="CZ126" s="788"/>
      <c r="DA126" s="788"/>
      <c r="DB126" s="788"/>
      <c r="DC126" s="788"/>
      <c r="DD126" s="788"/>
      <c r="DE126" s="788"/>
      <c r="DF126" s="789"/>
      <c r="DG126" s="852" t="s">
        <v>396</v>
      </c>
      <c r="DH126" s="853"/>
      <c r="DI126" s="853"/>
      <c r="DJ126" s="853"/>
      <c r="DK126" s="853"/>
      <c r="DL126" s="853" t="s">
        <v>129</v>
      </c>
      <c r="DM126" s="853"/>
      <c r="DN126" s="853"/>
      <c r="DO126" s="853"/>
      <c r="DP126" s="853"/>
      <c r="DQ126" s="853" t="s">
        <v>129</v>
      </c>
      <c r="DR126" s="853"/>
      <c r="DS126" s="853"/>
      <c r="DT126" s="853"/>
      <c r="DU126" s="853"/>
      <c r="DV126" s="830" t="s">
        <v>396</v>
      </c>
      <c r="DW126" s="830"/>
      <c r="DX126" s="830"/>
      <c r="DY126" s="830"/>
      <c r="DZ126" s="831"/>
    </row>
    <row r="127" spans="1:130" s="230" customFormat="1" ht="26.25" customHeight="1">
      <c r="A127" s="858"/>
      <c r="B127" s="859"/>
      <c r="C127" s="874" t="s">
        <v>484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396</v>
      </c>
      <c r="AB127" s="816"/>
      <c r="AC127" s="816"/>
      <c r="AD127" s="816"/>
      <c r="AE127" s="817"/>
      <c r="AF127" s="818" t="s">
        <v>129</v>
      </c>
      <c r="AG127" s="816"/>
      <c r="AH127" s="816"/>
      <c r="AI127" s="816"/>
      <c r="AJ127" s="817"/>
      <c r="AK127" s="818" t="s">
        <v>396</v>
      </c>
      <c r="AL127" s="816"/>
      <c r="AM127" s="816"/>
      <c r="AN127" s="816"/>
      <c r="AO127" s="817"/>
      <c r="AP127" s="860" t="s">
        <v>129</v>
      </c>
      <c r="AQ127" s="861"/>
      <c r="AR127" s="861"/>
      <c r="AS127" s="861"/>
      <c r="AT127" s="862"/>
      <c r="AU127" s="232"/>
      <c r="AV127" s="232"/>
      <c r="AW127" s="232"/>
      <c r="AX127" s="877" t="s">
        <v>485</v>
      </c>
      <c r="AY127" s="848"/>
      <c r="AZ127" s="848"/>
      <c r="BA127" s="848"/>
      <c r="BB127" s="848"/>
      <c r="BC127" s="848"/>
      <c r="BD127" s="848"/>
      <c r="BE127" s="849"/>
      <c r="BF127" s="847" t="s">
        <v>486</v>
      </c>
      <c r="BG127" s="848"/>
      <c r="BH127" s="848"/>
      <c r="BI127" s="848"/>
      <c r="BJ127" s="848"/>
      <c r="BK127" s="848"/>
      <c r="BL127" s="849"/>
      <c r="BM127" s="847" t="s">
        <v>487</v>
      </c>
      <c r="BN127" s="848"/>
      <c r="BO127" s="848"/>
      <c r="BP127" s="848"/>
      <c r="BQ127" s="848"/>
      <c r="BR127" s="848"/>
      <c r="BS127" s="849"/>
      <c r="BT127" s="847" t="s">
        <v>488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489</v>
      </c>
      <c r="CQ127" s="788"/>
      <c r="CR127" s="788"/>
      <c r="CS127" s="788"/>
      <c r="CT127" s="788"/>
      <c r="CU127" s="788"/>
      <c r="CV127" s="788"/>
      <c r="CW127" s="788"/>
      <c r="CX127" s="788"/>
      <c r="CY127" s="788"/>
      <c r="CZ127" s="788"/>
      <c r="DA127" s="788"/>
      <c r="DB127" s="788"/>
      <c r="DC127" s="788"/>
      <c r="DD127" s="788"/>
      <c r="DE127" s="788"/>
      <c r="DF127" s="789"/>
      <c r="DG127" s="852" t="s">
        <v>396</v>
      </c>
      <c r="DH127" s="853"/>
      <c r="DI127" s="853"/>
      <c r="DJ127" s="853"/>
      <c r="DK127" s="853"/>
      <c r="DL127" s="853" t="s">
        <v>129</v>
      </c>
      <c r="DM127" s="853"/>
      <c r="DN127" s="853"/>
      <c r="DO127" s="853"/>
      <c r="DP127" s="853"/>
      <c r="DQ127" s="853" t="s">
        <v>396</v>
      </c>
      <c r="DR127" s="853"/>
      <c r="DS127" s="853"/>
      <c r="DT127" s="853"/>
      <c r="DU127" s="853"/>
      <c r="DV127" s="830" t="s">
        <v>396</v>
      </c>
      <c r="DW127" s="830"/>
      <c r="DX127" s="830"/>
      <c r="DY127" s="830"/>
      <c r="DZ127" s="831"/>
    </row>
    <row r="128" spans="1:130" s="230" customFormat="1" ht="26.25" customHeight="1" thickBot="1">
      <c r="A128" s="832" t="s">
        <v>490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491</v>
      </c>
      <c r="X128" s="834"/>
      <c r="Y128" s="834"/>
      <c r="Z128" s="835"/>
      <c r="AA128" s="836">
        <v>3595946</v>
      </c>
      <c r="AB128" s="837"/>
      <c r="AC128" s="837"/>
      <c r="AD128" s="837"/>
      <c r="AE128" s="838"/>
      <c r="AF128" s="839">
        <v>3252242</v>
      </c>
      <c r="AG128" s="837"/>
      <c r="AH128" s="837"/>
      <c r="AI128" s="837"/>
      <c r="AJ128" s="838"/>
      <c r="AK128" s="839">
        <v>3093514</v>
      </c>
      <c r="AL128" s="837"/>
      <c r="AM128" s="837"/>
      <c r="AN128" s="837"/>
      <c r="AO128" s="838"/>
      <c r="AP128" s="840"/>
      <c r="AQ128" s="841"/>
      <c r="AR128" s="841"/>
      <c r="AS128" s="841"/>
      <c r="AT128" s="842"/>
      <c r="AU128" s="232"/>
      <c r="AV128" s="232"/>
      <c r="AW128" s="232"/>
      <c r="AX128" s="843" t="s">
        <v>492</v>
      </c>
      <c r="AY128" s="844"/>
      <c r="AZ128" s="844"/>
      <c r="BA128" s="844"/>
      <c r="BB128" s="844"/>
      <c r="BC128" s="844"/>
      <c r="BD128" s="844"/>
      <c r="BE128" s="845"/>
      <c r="BF128" s="822" t="s">
        <v>129</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493</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t="s">
        <v>129</v>
      </c>
      <c r="DM128" s="827"/>
      <c r="DN128" s="827"/>
      <c r="DO128" s="827"/>
      <c r="DP128" s="827"/>
      <c r="DQ128" s="827" t="s">
        <v>396</v>
      </c>
      <c r="DR128" s="827"/>
      <c r="DS128" s="827"/>
      <c r="DT128" s="827"/>
      <c r="DU128" s="827"/>
      <c r="DV128" s="828" t="s">
        <v>129</v>
      </c>
      <c r="DW128" s="828"/>
      <c r="DX128" s="828"/>
      <c r="DY128" s="828"/>
      <c r="DZ128" s="829"/>
    </row>
    <row r="129" spans="1:131" s="230" customFormat="1" ht="26.25" customHeight="1">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78338910</v>
      </c>
      <c r="AB129" s="816"/>
      <c r="AC129" s="816"/>
      <c r="AD129" s="816"/>
      <c r="AE129" s="817"/>
      <c r="AF129" s="818">
        <v>82315330</v>
      </c>
      <c r="AG129" s="816"/>
      <c r="AH129" s="816"/>
      <c r="AI129" s="816"/>
      <c r="AJ129" s="817"/>
      <c r="AK129" s="818">
        <v>81083056</v>
      </c>
      <c r="AL129" s="816"/>
      <c r="AM129" s="816"/>
      <c r="AN129" s="816"/>
      <c r="AO129" s="817"/>
      <c r="AP129" s="819"/>
      <c r="AQ129" s="820"/>
      <c r="AR129" s="820"/>
      <c r="AS129" s="820"/>
      <c r="AT129" s="821"/>
      <c r="AU129" s="233"/>
      <c r="AV129" s="233"/>
      <c r="AW129" s="233"/>
      <c r="AX129" s="787" t="s">
        <v>495</v>
      </c>
      <c r="AY129" s="788"/>
      <c r="AZ129" s="788"/>
      <c r="BA129" s="788"/>
      <c r="BB129" s="788"/>
      <c r="BC129" s="788"/>
      <c r="BD129" s="788"/>
      <c r="BE129" s="789"/>
      <c r="BF129" s="806" t="s">
        <v>396</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9307902</v>
      </c>
      <c r="AB130" s="816"/>
      <c r="AC130" s="816"/>
      <c r="AD130" s="816"/>
      <c r="AE130" s="817"/>
      <c r="AF130" s="818">
        <v>9334527</v>
      </c>
      <c r="AG130" s="816"/>
      <c r="AH130" s="816"/>
      <c r="AI130" s="816"/>
      <c r="AJ130" s="817"/>
      <c r="AK130" s="818">
        <v>9183896</v>
      </c>
      <c r="AL130" s="816"/>
      <c r="AM130" s="816"/>
      <c r="AN130" s="816"/>
      <c r="AO130" s="817"/>
      <c r="AP130" s="819"/>
      <c r="AQ130" s="820"/>
      <c r="AR130" s="820"/>
      <c r="AS130" s="820"/>
      <c r="AT130" s="821"/>
      <c r="AU130" s="233"/>
      <c r="AV130" s="233"/>
      <c r="AW130" s="233"/>
      <c r="AX130" s="787" t="s">
        <v>498</v>
      </c>
      <c r="AY130" s="788"/>
      <c r="AZ130" s="788"/>
      <c r="BA130" s="788"/>
      <c r="BB130" s="788"/>
      <c r="BC130" s="788"/>
      <c r="BD130" s="788"/>
      <c r="BE130" s="789"/>
      <c r="BF130" s="790">
        <v>9.5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69031008</v>
      </c>
      <c r="AB131" s="800"/>
      <c r="AC131" s="800"/>
      <c r="AD131" s="800"/>
      <c r="AE131" s="801"/>
      <c r="AF131" s="802">
        <v>72980803</v>
      </c>
      <c r="AG131" s="800"/>
      <c r="AH131" s="800"/>
      <c r="AI131" s="800"/>
      <c r="AJ131" s="801"/>
      <c r="AK131" s="802">
        <v>71899160</v>
      </c>
      <c r="AL131" s="800"/>
      <c r="AM131" s="800"/>
      <c r="AN131" s="800"/>
      <c r="AO131" s="801"/>
      <c r="AP131" s="803"/>
      <c r="AQ131" s="804"/>
      <c r="AR131" s="804"/>
      <c r="AS131" s="804"/>
      <c r="AT131" s="805"/>
      <c r="AU131" s="233"/>
      <c r="AV131" s="233"/>
      <c r="AW131" s="233"/>
      <c r="AX131" s="765" t="s">
        <v>500</v>
      </c>
      <c r="AY131" s="766"/>
      <c r="AZ131" s="766"/>
      <c r="BA131" s="766"/>
      <c r="BB131" s="766"/>
      <c r="BC131" s="766"/>
      <c r="BD131" s="766"/>
      <c r="BE131" s="767"/>
      <c r="BF131" s="768">
        <v>90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9.3441240200000006</v>
      </c>
      <c r="AB132" s="781"/>
      <c r="AC132" s="781"/>
      <c r="AD132" s="781"/>
      <c r="AE132" s="782"/>
      <c r="AF132" s="783">
        <v>9.8491612919999998</v>
      </c>
      <c r="AG132" s="781"/>
      <c r="AH132" s="781"/>
      <c r="AI132" s="781"/>
      <c r="AJ132" s="782"/>
      <c r="AK132" s="783">
        <v>9.5291113280000008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10.3</v>
      </c>
      <c r="AB133" s="760"/>
      <c r="AC133" s="760"/>
      <c r="AD133" s="760"/>
      <c r="AE133" s="761"/>
      <c r="AF133" s="759">
        <v>9.9</v>
      </c>
      <c r="AG133" s="760"/>
      <c r="AH133" s="760"/>
      <c r="AI133" s="760"/>
      <c r="AJ133" s="761"/>
      <c r="AK133" s="759">
        <v>9.5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x8BTaBGB5VkcN8r0EIFSHn6pdrFSvkH5Hb0GcHQEjcSmVwDhAjMoeES4g2i9MNyFwnbKfud16vK36zCEu5ukg==" saltValue="hhwDKZDbxggV7jCESqP+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hFyCQdqeIdYWqM5DcztFObqe/sKkSUg7GVW3d8NFX3rPzIQtZeDzKemGjjpjg21UWRaoxRA76W/GI19YAe38ug==" saltValue="mMxCBFy4D4LOCnqXRstAY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S8hTQgXsACsZKZ2K45wdh1LpBj/TFG+QCTdXq0m/rvzL9wmNwC6BO4n1vsUCg2YTQSTDu7pyUmbkYpWsiWcfw==" saltValue="usi/60b56NWZtlr5Qx4c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507</v>
      </c>
      <c r="AP7" s="272"/>
      <c r="AQ7" s="273" t="s">
        <v>508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509</v>
      </c>
      <c r="AQ8" s="279" t="s">
        <v>510</v>
      </c>
      <c r="AR8" s="280" t="s">
        <v>511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512</v>
      </c>
      <c r="AL9" s="1167"/>
      <c r="AM9" s="1167"/>
      <c r="AN9" s="1168"/>
      <c r="AO9" s="281">
        <v>24988933</v>
      </c>
      <c r="AP9" s="281">
        <v>71109</v>
      </c>
      <c r="AQ9" s="282">
        <v>63571</v>
      </c>
      <c r="AR9" s="283">
        <v>11.9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513</v>
      </c>
      <c r="AL10" s="1167"/>
      <c r="AM10" s="1167"/>
      <c r="AN10" s="1168"/>
      <c r="AO10" s="284">
        <v>15971</v>
      </c>
      <c r="AP10" s="284">
        <v>45</v>
      </c>
      <c r="AQ10" s="285">
        <v>1690</v>
      </c>
      <c r="AR10" s="286">
        <v>-97.3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514</v>
      </c>
      <c r="AL11" s="1167"/>
      <c r="AM11" s="1167"/>
      <c r="AN11" s="1168"/>
      <c r="AO11" s="284">
        <v>46000</v>
      </c>
      <c r="AP11" s="284">
        <v>131</v>
      </c>
      <c r="AQ11" s="285">
        <v>679</v>
      </c>
      <c r="AR11" s="286">
        <v>-80.7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515</v>
      </c>
      <c r="AL12" s="1167"/>
      <c r="AM12" s="1167"/>
      <c r="AN12" s="1168"/>
      <c r="AO12" s="284" t="s">
        <v>516</v>
      </c>
      <c r="AP12" s="284" t="s">
        <v>516</v>
      </c>
      <c r="AQ12" s="285">
        <v>23</v>
      </c>
      <c r="AR12" s="286" t="s">
        <v>516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517</v>
      </c>
      <c r="AL13" s="1167"/>
      <c r="AM13" s="1167"/>
      <c r="AN13" s="1168"/>
      <c r="AO13" s="284">
        <v>271883</v>
      </c>
      <c r="AP13" s="284">
        <v>774</v>
      </c>
      <c r="AQ13" s="285">
        <v>1992</v>
      </c>
      <c r="AR13" s="286">
        <v>-61.1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518</v>
      </c>
      <c r="AL14" s="1167"/>
      <c r="AM14" s="1167"/>
      <c r="AN14" s="1168"/>
      <c r="AO14" s="284">
        <v>432426</v>
      </c>
      <c r="AP14" s="284">
        <v>1231</v>
      </c>
      <c r="AQ14" s="285">
        <v>1254</v>
      </c>
      <c r="AR14" s="286">
        <v>-1.8</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519</v>
      </c>
      <c r="AL15" s="1170"/>
      <c r="AM15" s="1170"/>
      <c r="AN15" s="1171"/>
      <c r="AO15" s="284">
        <v>-1789227</v>
      </c>
      <c r="AP15" s="284">
        <v>-5091</v>
      </c>
      <c r="AQ15" s="285">
        <v>-3845</v>
      </c>
      <c r="AR15" s="286">
        <v>32.4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23965986</v>
      </c>
      <c r="AP16" s="284">
        <v>68198</v>
      </c>
      <c r="AQ16" s="285">
        <v>65365</v>
      </c>
      <c r="AR16" s="286">
        <v>4.3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524</v>
      </c>
      <c r="AL21" s="1173"/>
      <c r="AM21" s="1173"/>
      <c r="AN21" s="1174"/>
      <c r="AO21" s="297">
        <v>6.91</v>
      </c>
      <c r="AP21" s="298">
        <v>6.46</v>
      </c>
      <c r="AQ21" s="299">
        <v>0.45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525</v>
      </c>
      <c r="AL22" s="1173"/>
      <c r="AM22" s="1173"/>
      <c r="AN22" s="1174"/>
      <c r="AO22" s="302">
        <v>98.8</v>
      </c>
      <c r="AP22" s="303">
        <v>99.4</v>
      </c>
      <c r="AQ22" s="304">
        <v>-0.6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65" t="s">
        <v>526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c r="A27" s="309"/>
      <c r="AO27" s="262"/>
      <c r="AP27" s="262"/>
      <c r="AQ27" s="262"/>
      <c r="AR27" s="262"/>
      <c r="AS27" s="262"/>
      <c r="AT27" s="262"/>
    </row>
    <row r="28" spans="1:46" ht="17.2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507</v>
      </c>
      <c r="AP30" s="272"/>
      <c r="AQ30" s="273" t="s">
        <v>508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509</v>
      </c>
      <c r="AQ31" s="279" t="s">
        <v>510</v>
      </c>
      <c r="AR31" s="280" t="s">
        <v>511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529</v>
      </c>
      <c r="AL32" s="1157"/>
      <c r="AM32" s="1157"/>
      <c r="AN32" s="1158"/>
      <c r="AO32" s="312">
        <v>17926654</v>
      </c>
      <c r="AP32" s="312">
        <v>51012</v>
      </c>
      <c r="AQ32" s="313">
        <v>37452</v>
      </c>
      <c r="AR32" s="314">
        <v>36.200000000000003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530</v>
      </c>
      <c r="AL33" s="1157"/>
      <c r="AM33" s="1157"/>
      <c r="AN33" s="1158"/>
      <c r="AO33" s="312" t="s">
        <v>516</v>
      </c>
      <c r="AP33" s="312" t="s">
        <v>516</v>
      </c>
      <c r="AQ33" s="313" t="s">
        <v>516</v>
      </c>
      <c r="AR33" s="314" t="s">
        <v>516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531</v>
      </c>
      <c r="AL34" s="1157"/>
      <c r="AM34" s="1157"/>
      <c r="AN34" s="1158"/>
      <c r="AO34" s="312" t="s">
        <v>516</v>
      </c>
      <c r="AP34" s="312" t="s">
        <v>516</v>
      </c>
      <c r="AQ34" s="313">
        <v>45</v>
      </c>
      <c r="AR34" s="314" t="s">
        <v>516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532</v>
      </c>
      <c r="AL35" s="1157"/>
      <c r="AM35" s="1157"/>
      <c r="AN35" s="1158"/>
      <c r="AO35" s="312">
        <v>1198428</v>
      </c>
      <c r="AP35" s="312">
        <v>3410</v>
      </c>
      <c r="AQ35" s="313">
        <v>8356</v>
      </c>
      <c r="AR35" s="314">
        <v>-59.2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533</v>
      </c>
      <c r="AL36" s="1157"/>
      <c r="AM36" s="1157"/>
      <c r="AN36" s="1158"/>
      <c r="AO36" s="312" t="s">
        <v>516</v>
      </c>
      <c r="AP36" s="312" t="s">
        <v>516</v>
      </c>
      <c r="AQ36" s="313">
        <v>443</v>
      </c>
      <c r="AR36" s="314" t="s">
        <v>516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534</v>
      </c>
      <c r="AL37" s="1157"/>
      <c r="AM37" s="1157"/>
      <c r="AN37" s="1158"/>
      <c r="AO37" s="312">
        <v>3630</v>
      </c>
      <c r="AP37" s="312">
        <v>10</v>
      </c>
      <c r="AQ37" s="313">
        <v>649</v>
      </c>
      <c r="AR37" s="314">
        <v>-98.5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535</v>
      </c>
      <c r="AL38" s="1160"/>
      <c r="AM38" s="1160"/>
      <c r="AN38" s="1161"/>
      <c r="AO38" s="315">
        <v>49</v>
      </c>
      <c r="AP38" s="315">
        <v>0</v>
      </c>
      <c r="AQ38" s="316">
        <v>1</v>
      </c>
      <c r="AR38" s="304">
        <v>-100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536</v>
      </c>
      <c r="AL39" s="1160"/>
      <c r="AM39" s="1160"/>
      <c r="AN39" s="1161"/>
      <c r="AO39" s="312">
        <v>-3093514</v>
      </c>
      <c r="AP39" s="312">
        <v>-8803</v>
      </c>
      <c r="AQ39" s="313">
        <v>-7867</v>
      </c>
      <c r="AR39" s="314">
        <v>11.9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537</v>
      </c>
      <c r="AL40" s="1157"/>
      <c r="AM40" s="1157"/>
      <c r="AN40" s="1158"/>
      <c r="AO40" s="312">
        <v>-9183896</v>
      </c>
      <c r="AP40" s="312">
        <v>-26134</v>
      </c>
      <c r="AQ40" s="313">
        <v>-28343</v>
      </c>
      <c r="AR40" s="314">
        <v>-7.8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6851351</v>
      </c>
      <c r="AP41" s="312">
        <v>19496</v>
      </c>
      <c r="AQ41" s="313">
        <v>10736</v>
      </c>
      <c r="AR41" s="314">
        <v>81.599999999999994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507</v>
      </c>
      <c r="AN49" s="1151" t="s">
        <v>541</v>
      </c>
      <c r="AO49" s="1152"/>
      <c r="AP49" s="1152"/>
      <c r="AQ49" s="1152"/>
      <c r="AR49" s="1153"/>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542</v>
      </c>
      <c r="AO50" s="329" t="s">
        <v>543</v>
      </c>
      <c r="AP50" s="330" t="s">
        <v>544</v>
      </c>
      <c r="AQ50" s="331" t="s">
        <v>545</v>
      </c>
      <c r="AR50" s="332" t="s">
        <v>546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9948514</v>
      </c>
      <c r="AN51" s="334">
        <v>27854</v>
      </c>
      <c r="AO51" s="335">
        <v>24.6</v>
      </c>
      <c r="AP51" s="336">
        <v>46457</v>
      </c>
      <c r="AQ51" s="337">
        <v>-3.4</v>
      </c>
      <c r="AR51" s="338">
        <v>28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4769236</v>
      </c>
      <c r="AN52" s="342">
        <v>13353</v>
      </c>
      <c r="AO52" s="343">
        <v>4.5999999999999996</v>
      </c>
      <c r="AP52" s="344">
        <v>24020</v>
      </c>
      <c r="AQ52" s="345">
        <v>-4.5999999999999996</v>
      </c>
      <c r="AR52" s="346">
        <v>9.1999999999999993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12000034</v>
      </c>
      <c r="AN53" s="334">
        <v>33705</v>
      </c>
      <c r="AO53" s="335">
        <v>21</v>
      </c>
      <c r="AP53" s="336">
        <v>51849</v>
      </c>
      <c r="AQ53" s="337">
        <v>11.6</v>
      </c>
      <c r="AR53" s="338">
        <v>9.4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5184198</v>
      </c>
      <c r="AN54" s="342">
        <v>14561</v>
      </c>
      <c r="AO54" s="343">
        <v>9</v>
      </c>
      <c r="AP54" s="344">
        <v>26326</v>
      </c>
      <c r="AQ54" s="345">
        <v>9.6</v>
      </c>
      <c r="AR54" s="346">
        <v>-0.6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21613293</v>
      </c>
      <c r="AN55" s="334">
        <v>60930</v>
      </c>
      <c r="AO55" s="335">
        <v>80.8</v>
      </c>
      <c r="AP55" s="336">
        <v>52191</v>
      </c>
      <c r="AQ55" s="337">
        <v>0.7</v>
      </c>
      <c r="AR55" s="338">
        <v>80.099999999999994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10048317</v>
      </c>
      <c r="AN56" s="342">
        <v>28327</v>
      </c>
      <c r="AO56" s="343">
        <v>94.5</v>
      </c>
      <c r="AP56" s="344">
        <v>26807</v>
      </c>
      <c r="AQ56" s="345">
        <v>1.8</v>
      </c>
      <c r="AR56" s="346">
        <v>92.7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15206459</v>
      </c>
      <c r="AN57" s="334">
        <v>43059</v>
      </c>
      <c r="AO57" s="335">
        <v>-29.3</v>
      </c>
      <c r="AP57" s="336">
        <v>48105</v>
      </c>
      <c r="AQ57" s="337">
        <v>-7.8</v>
      </c>
      <c r="AR57" s="338">
        <v>-21.5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9157777</v>
      </c>
      <c r="AN58" s="342">
        <v>25931</v>
      </c>
      <c r="AO58" s="343">
        <v>-8.5</v>
      </c>
      <c r="AP58" s="344">
        <v>24072</v>
      </c>
      <c r="AQ58" s="345">
        <v>-10.199999999999999</v>
      </c>
      <c r="AR58" s="346">
        <v>1.7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9282391</v>
      </c>
      <c r="AN59" s="334">
        <v>26414</v>
      </c>
      <c r="AO59" s="335">
        <v>-38.700000000000003</v>
      </c>
      <c r="AP59" s="336">
        <v>47446</v>
      </c>
      <c r="AQ59" s="337">
        <v>-1.4</v>
      </c>
      <c r="AR59" s="338">
        <v>-37.299999999999997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4422334</v>
      </c>
      <c r="AN60" s="342">
        <v>12584</v>
      </c>
      <c r="AO60" s="343">
        <v>-51.5</v>
      </c>
      <c r="AP60" s="344">
        <v>24371</v>
      </c>
      <c r="AQ60" s="345">
        <v>1.2</v>
      </c>
      <c r="AR60" s="346">
        <v>-52.7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13610138</v>
      </c>
      <c r="AN61" s="349">
        <v>38392</v>
      </c>
      <c r="AO61" s="350">
        <v>11.7</v>
      </c>
      <c r="AP61" s="351">
        <v>49210</v>
      </c>
      <c r="AQ61" s="352">
        <v>-0.1</v>
      </c>
      <c r="AR61" s="338">
        <v>11.8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6716372</v>
      </c>
      <c r="AN62" s="342">
        <v>18951</v>
      </c>
      <c r="AO62" s="343">
        <v>9.6</v>
      </c>
      <c r="AP62" s="344">
        <v>25119</v>
      </c>
      <c r="AQ62" s="345">
        <v>-0.4</v>
      </c>
      <c r="AR62" s="346">
        <v>10</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fDxOngRJ3R5R45R2jA0+1dKLCHssoqXwbp+JdSbQT06eCdXU8ItmdG1w0xfikCuqcXyJBjm5t4tW7ZtwJNhPA==" saltValue="OE2bJtcwOvwphSkeywpM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555</v>
      </c>
    </row>
    <row r="121" spans="125:125" ht="13.5" hidden="1" customHeight="1">
      <c r="DU121" s="259"/>
    </row>
  </sheetData>
  <sheetProtection algorithmName="SHA-512" hashValue="1e1eg86KYCENUtzLDplUX51vH+aTHUX8LDBaPKelu4Ap8FNsaxZmTzBQXsNrXp6S8NoB/uwHzXByrmXLVI3ZNw==" saltValue="+VTjTksb+sia08tz+5pg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556</v>
      </c>
    </row>
  </sheetData>
  <sheetProtection algorithmName="SHA-512" hashValue="pQN7NTzR4KuznbAJlfJpwRZrF4MV2E5xyqTExOgjEiooLImHnqJg92qXR/tKLelPAQ8/4Mf/hh9zo1d5y7xoww==" saltValue="333pyEiMOAXa9QNw4SSm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5" t="s">
        <v>3</v>
      </c>
      <c r="D47" s="1175"/>
      <c r="E47" s="1176"/>
      <c r="F47" s="11">
        <v>1.56</v>
      </c>
      <c r="G47" s="12">
        <v>1.88</v>
      </c>
      <c r="H47" s="12">
        <v>2.86</v>
      </c>
      <c r="I47" s="12">
        <v>4.42</v>
      </c>
      <c r="J47" s="13">
        <v>3.5</v>
      </c>
    </row>
    <row r="48" spans="2:10" ht="57.75" customHeight="1">
      <c r="B48" s="14"/>
      <c r="C48" s="1177" t="s">
        <v>4</v>
      </c>
      <c r="D48" s="1177"/>
      <c r="E48" s="1178"/>
      <c r="F48" s="15">
        <v>0.61</v>
      </c>
      <c r="G48" s="16">
        <v>0.78</v>
      </c>
      <c r="H48" s="16">
        <v>2.92</v>
      </c>
      <c r="I48" s="16">
        <v>6.68</v>
      </c>
      <c r="J48" s="17">
        <v>4.8099999999999996</v>
      </c>
    </row>
    <row r="49" spans="2:10" ht="57.75" customHeight="1" thickBot="1">
      <c r="B49" s="18"/>
      <c r="C49" s="1179" t="s">
        <v>5</v>
      </c>
      <c r="D49" s="1179"/>
      <c r="E49" s="1180"/>
      <c r="F49" s="19" t="s">
        <v>562</v>
      </c>
      <c r="G49" s="20">
        <v>0.17</v>
      </c>
      <c r="H49" s="20">
        <v>2.69</v>
      </c>
      <c r="I49" s="20">
        <v>3.9</v>
      </c>
      <c r="J49" s="21" t="s">
        <v>563</v>
      </c>
    </row>
    <row r="50" spans="2:10"/>
  </sheetData>
  <sheetProtection algorithmName="SHA-512" hashValue="U278hHemvXSeY7KQDe8K36GRWjQ9RAM53oyIKiuykQ5FMr5UDXtkoqwJuThIA9yZ+V5IZ25cNKI7WP5BOm+IWQ==" saltValue="Mdt0C8GO+Sxk9I+aipFFI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7" t="s">
        <v>564</v>
      </c>
      <c r="D34" s="1187"/>
      <c r="E34" s="1188"/>
      <c r="F34" s="32">
        <v>7.92</v>
      </c>
      <c r="G34" s="33">
        <v>7.76</v>
      </c>
      <c r="H34" s="33">
        <v>8.0299999999999994</v>
      </c>
      <c r="I34" s="33">
        <v>8.33</v>
      </c>
      <c r="J34" s="34">
        <v>9.64</v>
      </c>
      <c r="K34" s="22"/>
      <c r="L34" s="22"/>
      <c r="M34" s="22"/>
      <c r="N34" s="22"/>
      <c r="O34" s="22"/>
      <c r="P34" s="22"/>
    </row>
    <row r="35" spans="1:16" ht="39" customHeight="1">
      <c r="A35" s="22"/>
      <c r="B35" s="35"/>
      <c r="C35" s="1181" t="s">
        <v>565</v>
      </c>
      <c r="D35" s="1182"/>
      <c r="E35" s="1183"/>
      <c r="F35" s="36">
        <v>1.33</v>
      </c>
      <c r="G35" s="37">
        <v>1.49</v>
      </c>
      <c r="H35" s="37">
        <v>3.6</v>
      </c>
      <c r="I35" s="37">
        <v>6.68</v>
      </c>
      <c r="J35" s="38">
        <v>4.79</v>
      </c>
      <c r="K35" s="22"/>
      <c r="L35" s="22"/>
      <c r="M35" s="22"/>
      <c r="N35" s="22"/>
      <c r="O35" s="22"/>
      <c r="P35" s="22"/>
    </row>
    <row r="36" spans="1:16" ht="39" customHeight="1">
      <c r="A36" s="22"/>
      <c r="B36" s="35"/>
      <c r="C36" s="1181" t="s">
        <v>566</v>
      </c>
      <c r="D36" s="1182"/>
      <c r="E36" s="1183"/>
      <c r="F36" s="36">
        <v>1.59</v>
      </c>
      <c r="G36" s="37">
        <v>1.64</v>
      </c>
      <c r="H36" s="37">
        <v>2.21</v>
      </c>
      <c r="I36" s="37">
        <v>2.1800000000000002</v>
      </c>
      <c r="J36" s="38">
        <v>2.37</v>
      </c>
      <c r="K36" s="22"/>
      <c r="L36" s="22"/>
      <c r="M36" s="22"/>
      <c r="N36" s="22"/>
      <c r="O36" s="22"/>
      <c r="P36" s="22"/>
    </row>
    <row r="37" spans="1:16" ht="39" customHeight="1">
      <c r="A37" s="22"/>
      <c r="B37" s="35"/>
      <c r="C37" s="1181" t="s">
        <v>567</v>
      </c>
      <c r="D37" s="1182"/>
      <c r="E37" s="1183"/>
      <c r="F37" s="36">
        <v>0.97</v>
      </c>
      <c r="G37" s="37">
        <v>1.03</v>
      </c>
      <c r="H37" s="37">
        <v>0.78</v>
      </c>
      <c r="I37" s="37">
        <v>1.04</v>
      </c>
      <c r="J37" s="38">
        <v>1.0900000000000001</v>
      </c>
      <c r="K37" s="22"/>
      <c r="L37" s="22"/>
      <c r="M37" s="22"/>
      <c r="N37" s="22"/>
      <c r="O37" s="22"/>
      <c r="P37" s="22"/>
    </row>
    <row r="38" spans="1:16" ht="39" customHeight="1">
      <c r="A38" s="22"/>
      <c r="B38" s="35"/>
      <c r="C38" s="1181" t="s">
        <v>568</v>
      </c>
      <c r="D38" s="1182"/>
      <c r="E38" s="1183"/>
      <c r="F38" s="36">
        <v>7.0000000000000007E-2</v>
      </c>
      <c r="G38" s="37">
        <v>0.09</v>
      </c>
      <c r="H38" s="37">
        <v>0.42</v>
      </c>
      <c r="I38" s="37">
        <v>7.0000000000000007E-2</v>
      </c>
      <c r="J38" s="38">
        <v>0.06</v>
      </c>
      <c r="K38" s="22"/>
      <c r="L38" s="22"/>
      <c r="M38" s="22"/>
      <c r="N38" s="22"/>
      <c r="O38" s="22"/>
      <c r="P38" s="22"/>
    </row>
    <row r="39" spans="1:16" ht="39" customHeight="1">
      <c r="A39" s="22"/>
      <c r="B39" s="35"/>
      <c r="C39" s="1181" t="s">
        <v>569</v>
      </c>
      <c r="D39" s="1182"/>
      <c r="E39" s="1183"/>
      <c r="F39" s="36">
        <v>0.44</v>
      </c>
      <c r="G39" s="37">
        <v>0.43</v>
      </c>
      <c r="H39" s="37">
        <v>0.04</v>
      </c>
      <c r="I39" s="37">
        <v>0.04</v>
      </c>
      <c r="J39" s="38">
        <v>0.04</v>
      </c>
      <c r="K39" s="22"/>
      <c r="L39" s="22"/>
      <c r="M39" s="22"/>
      <c r="N39" s="22"/>
      <c r="O39" s="22"/>
      <c r="P39" s="22"/>
    </row>
    <row r="40" spans="1:16" ht="39" customHeight="1">
      <c r="A40" s="22"/>
      <c r="B40" s="35"/>
      <c r="C40" s="1181" t="s">
        <v>570</v>
      </c>
      <c r="D40" s="1182"/>
      <c r="E40" s="1183"/>
      <c r="F40" s="36">
        <v>0.03</v>
      </c>
      <c r="G40" s="37">
        <v>0.02</v>
      </c>
      <c r="H40" s="37">
        <v>0.01</v>
      </c>
      <c r="I40" s="37">
        <v>0.02</v>
      </c>
      <c r="J40" s="38">
        <v>0.02</v>
      </c>
      <c r="K40" s="22"/>
      <c r="L40" s="22"/>
      <c r="M40" s="22"/>
      <c r="N40" s="22"/>
      <c r="O40" s="22"/>
      <c r="P40" s="22"/>
    </row>
    <row r="41" spans="1:16" ht="39" customHeight="1">
      <c r="A41" s="22"/>
      <c r="B41" s="35"/>
      <c r="C41" s="1181" t="s">
        <v>571</v>
      </c>
      <c r="D41" s="1182"/>
      <c r="E41" s="1183"/>
      <c r="F41" s="36" t="s">
        <v>572</v>
      </c>
      <c r="G41" s="37" t="s">
        <v>573</v>
      </c>
      <c r="H41" s="37" t="s">
        <v>574</v>
      </c>
      <c r="I41" s="37">
        <v>0</v>
      </c>
      <c r="J41" s="38">
        <v>0.01</v>
      </c>
      <c r="K41" s="22"/>
      <c r="L41" s="22"/>
      <c r="M41" s="22"/>
      <c r="N41" s="22"/>
      <c r="O41" s="22"/>
      <c r="P41" s="22"/>
    </row>
    <row r="42" spans="1:16" ht="39" customHeight="1">
      <c r="A42" s="22"/>
      <c r="B42" s="39"/>
      <c r="C42" s="1181" t="s">
        <v>575</v>
      </c>
      <c r="D42" s="1182"/>
      <c r="E42" s="1183"/>
      <c r="F42" s="36" t="s">
        <v>516</v>
      </c>
      <c r="G42" s="37" t="s">
        <v>516</v>
      </c>
      <c r="H42" s="37" t="s">
        <v>516</v>
      </c>
      <c r="I42" s="37" t="s">
        <v>516</v>
      </c>
      <c r="J42" s="38" t="s">
        <v>516</v>
      </c>
      <c r="K42" s="22"/>
      <c r="L42" s="22"/>
      <c r="M42" s="22"/>
      <c r="N42" s="22"/>
      <c r="O42" s="22"/>
      <c r="P42" s="22"/>
    </row>
    <row r="43" spans="1:16" ht="39" customHeight="1" thickBot="1">
      <c r="A43" s="22"/>
      <c r="B43" s="40"/>
      <c r="C43" s="1184" t="s">
        <v>576</v>
      </c>
      <c r="D43" s="1185"/>
      <c r="E43" s="118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O1Mivii/kynsAswufVKJ6ybsbzXf92cn8Wgolne/1cdubM10JjeH1aOXpbuwf/hKg9XC7GQiZEDFIvi5G/yKw==" saltValue="C8V9PbjdWi/uL4rE5qpN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12" t="s">
        <v>11</v>
      </c>
      <c r="C45" s="1213"/>
      <c r="D45" s="58"/>
      <c r="E45" s="1218" t="s">
        <v>12</v>
      </c>
      <c r="F45" s="1218"/>
      <c r="G45" s="1218"/>
      <c r="H45" s="1218"/>
      <c r="I45" s="1218"/>
      <c r="J45" s="1219"/>
      <c r="K45" s="59">
        <v>18566</v>
      </c>
      <c r="L45" s="60">
        <v>18105</v>
      </c>
      <c r="M45" s="60">
        <v>17972</v>
      </c>
      <c r="N45" s="60">
        <v>18419</v>
      </c>
      <c r="O45" s="61">
        <v>17927</v>
      </c>
      <c r="P45" s="48"/>
      <c r="Q45" s="48"/>
      <c r="R45" s="48"/>
      <c r="S45" s="48"/>
      <c r="T45" s="48"/>
      <c r="U45" s="48"/>
    </row>
    <row r="46" spans="1:21" ht="30.75" customHeight="1">
      <c r="A46" s="48"/>
      <c r="B46" s="1214"/>
      <c r="C46" s="1215"/>
      <c r="D46" s="62"/>
      <c r="E46" s="1191" t="s">
        <v>13</v>
      </c>
      <c r="F46" s="1191"/>
      <c r="G46" s="1191"/>
      <c r="H46" s="1191"/>
      <c r="I46" s="1191"/>
      <c r="J46" s="1192"/>
      <c r="K46" s="63" t="s">
        <v>516</v>
      </c>
      <c r="L46" s="64" t="s">
        <v>516</v>
      </c>
      <c r="M46" s="64" t="s">
        <v>516</v>
      </c>
      <c r="N46" s="64" t="s">
        <v>516</v>
      </c>
      <c r="O46" s="65" t="s">
        <v>516</v>
      </c>
      <c r="P46" s="48"/>
      <c r="Q46" s="48"/>
      <c r="R46" s="48"/>
      <c r="S46" s="48"/>
      <c r="T46" s="48"/>
      <c r="U46" s="48"/>
    </row>
    <row r="47" spans="1:21" ht="30.75" customHeight="1">
      <c r="A47" s="48"/>
      <c r="B47" s="1214"/>
      <c r="C47" s="1215"/>
      <c r="D47" s="62"/>
      <c r="E47" s="1191" t="s">
        <v>14</v>
      </c>
      <c r="F47" s="1191"/>
      <c r="G47" s="1191"/>
      <c r="H47" s="1191"/>
      <c r="I47" s="1191"/>
      <c r="J47" s="1192"/>
      <c r="K47" s="63" t="s">
        <v>516</v>
      </c>
      <c r="L47" s="64" t="s">
        <v>516</v>
      </c>
      <c r="M47" s="64" t="s">
        <v>516</v>
      </c>
      <c r="N47" s="64" t="s">
        <v>516</v>
      </c>
      <c r="O47" s="65" t="s">
        <v>516</v>
      </c>
      <c r="P47" s="48"/>
      <c r="Q47" s="48"/>
      <c r="R47" s="48"/>
      <c r="S47" s="48"/>
      <c r="T47" s="48"/>
      <c r="U47" s="48"/>
    </row>
    <row r="48" spans="1:21" ht="30.75" customHeight="1">
      <c r="A48" s="48"/>
      <c r="B48" s="1214"/>
      <c r="C48" s="1215"/>
      <c r="D48" s="62"/>
      <c r="E48" s="1191" t="s">
        <v>15</v>
      </c>
      <c r="F48" s="1191"/>
      <c r="G48" s="1191"/>
      <c r="H48" s="1191"/>
      <c r="I48" s="1191"/>
      <c r="J48" s="1192"/>
      <c r="K48" s="63">
        <v>2060</v>
      </c>
      <c r="L48" s="64">
        <v>1774</v>
      </c>
      <c r="M48" s="64">
        <v>1367</v>
      </c>
      <c r="N48" s="64">
        <v>1352</v>
      </c>
      <c r="O48" s="65">
        <v>1198</v>
      </c>
      <c r="P48" s="48"/>
      <c r="Q48" s="48"/>
      <c r="R48" s="48"/>
      <c r="S48" s="48"/>
      <c r="T48" s="48"/>
      <c r="U48" s="48"/>
    </row>
    <row r="49" spans="1:21" ht="30.75" customHeight="1">
      <c r="A49" s="48"/>
      <c r="B49" s="1214"/>
      <c r="C49" s="1215"/>
      <c r="D49" s="62"/>
      <c r="E49" s="1191" t="s">
        <v>16</v>
      </c>
      <c r="F49" s="1191"/>
      <c r="G49" s="1191"/>
      <c r="H49" s="1191"/>
      <c r="I49" s="1191"/>
      <c r="J49" s="1192"/>
      <c r="K49" s="63" t="s">
        <v>516</v>
      </c>
      <c r="L49" s="64" t="s">
        <v>516</v>
      </c>
      <c r="M49" s="64" t="s">
        <v>516</v>
      </c>
      <c r="N49" s="64" t="s">
        <v>516</v>
      </c>
      <c r="O49" s="65" t="s">
        <v>516</v>
      </c>
      <c r="P49" s="48"/>
      <c r="Q49" s="48"/>
      <c r="R49" s="48"/>
      <c r="S49" s="48"/>
      <c r="T49" s="48"/>
      <c r="U49" s="48"/>
    </row>
    <row r="50" spans="1:21" ht="30.75" customHeight="1">
      <c r="A50" s="48"/>
      <c r="B50" s="1214"/>
      <c r="C50" s="1215"/>
      <c r="D50" s="62"/>
      <c r="E50" s="1191" t="s">
        <v>17</v>
      </c>
      <c r="F50" s="1191"/>
      <c r="G50" s="1191"/>
      <c r="H50" s="1191"/>
      <c r="I50" s="1191"/>
      <c r="J50" s="1192"/>
      <c r="K50" s="63">
        <v>7</v>
      </c>
      <c r="L50" s="64">
        <v>4</v>
      </c>
      <c r="M50" s="64">
        <v>4</v>
      </c>
      <c r="N50" s="64">
        <v>4</v>
      </c>
      <c r="O50" s="65">
        <v>4</v>
      </c>
      <c r="P50" s="48"/>
      <c r="Q50" s="48"/>
      <c r="R50" s="48"/>
      <c r="S50" s="48"/>
      <c r="T50" s="48"/>
      <c r="U50" s="48"/>
    </row>
    <row r="51" spans="1:21" ht="30.75" customHeight="1">
      <c r="A51" s="48"/>
      <c r="B51" s="1216"/>
      <c r="C51" s="1217"/>
      <c r="D51" s="66"/>
      <c r="E51" s="1191" t="s">
        <v>18</v>
      </c>
      <c r="F51" s="1191"/>
      <c r="G51" s="1191"/>
      <c r="H51" s="1191"/>
      <c r="I51" s="1191"/>
      <c r="J51" s="1192"/>
      <c r="K51" s="63">
        <v>7</v>
      </c>
      <c r="L51" s="64">
        <v>8</v>
      </c>
      <c r="M51" s="64">
        <v>11</v>
      </c>
      <c r="N51" s="64" t="s">
        <v>516</v>
      </c>
      <c r="O51" s="65">
        <v>0</v>
      </c>
      <c r="P51" s="48"/>
      <c r="Q51" s="48"/>
      <c r="R51" s="48"/>
      <c r="S51" s="48"/>
      <c r="T51" s="48"/>
      <c r="U51" s="48"/>
    </row>
    <row r="52" spans="1:21" ht="30.75" customHeight="1">
      <c r="A52" s="48"/>
      <c r="B52" s="1189" t="s">
        <v>19</v>
      </c>
      <c r="C52" s="1190"/>
      <c r="D52" s="66"/>
      <c r="E52" s="1191" t="s">
        <v>20</v>
      </c>
      <c r="F52" s="1191"/>
      <c r="G52" s="1191"/>
      <c r="H52" s="1191"/>
      <c r="I52" s="1191"/>
      <c r="J52" s="1192"/>
      <c r="K52" s="63">
        <v>13246</v>
      </c>
      <c r="L52" s="64">
        <v>12795</v>
      </c>
      <c r="M52" s="64">
        <v>12886</v>
      </c>
      <c r="N52" s="64">
        <v>12587</v>
      </c>
      <c r="O52" s="65">
        <v>12279</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7394</v>
      </c>
      <c r="L53" s="69">
        <v>7096</v>
      </c>
      <c r="M53" s="69">
        <v>6468</v>
      </c>
      <c r="N53" s="69">
        <v>7188</v>
      </c>
      <c r="O53" s="70">
        <v>6850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c r="B58" s="1197" t="s">
        <v>26</v>
      </c>
      <c r="C58" s="1198"/>
      <c r="D58" s="1203" t="s">
        <v>27</v>
      </c>
      <c r="E58" s="1204"/>
      <c r="F58" s="1204"/>
      <c r="G58" s="1204"/>
      <c r="H58" s="1204"/>
      <c r="I58" s="1204"/>
      <c r="J58" s="1205"/>
      <c r="K58" s="83"/>
      <c r="L58" s="84"/>
      <c r="M58" s="84"/>
      <c r="N58" s="84"/>
      <c r="O58" s="85"/>
    </row>
    <row r="59" spans="1:21" ht="31.5" customHeight="1">
      <c r="B59" s="1199"/>
      <c r="C59" s="1200"/>
      <c r="D59" s="1206" t="s">
        <v>28</v>
      </c>
      <c r="E59" s="1207"/>
      <c r="F59" s="1207"/>
      <c r="G59" s="1207"/>
      <c r="H59" s="1207"/>
      <c r="I59" s="1207"/>
      <c r="J59" s="1208"/>
      <c r="K59" s="86"/>
      <c r="L59" s="87"/>
      <c r="M59" s="87"/>
      <c r="N59" s="87"/>
      <c r="O59" s="88"/>
    </row>
    <row r="60" spans="1:21" ht="31.5" customHeight="1" thickBot="1">
      <c r="B60" s="1201"/>
      <c r="C60" s="1202"/>
      <c r="D60" s="1209" t="s">
        <v>29</v>
      </c>
      <c r="E60" s="1210"/>
      <c r="F60" s="1210"/>
      <c r="G60" s="1210"/>
      <c r="H60" s="1210"/>
      <c r="I60" s="1210"/>
      <c r="J60" s="1211"/>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uGGuBdgSoDKMf4aQackc+Du/sRsF/0ZW/qWGD1rcHj4vJNVCKeLiqHk2zPLXk0JRcgj7/QtnndWluPK/bDCg==" saltValue="XGR2LriND93KVeW6JHzE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557</v>
      </c>
      <c r="J40" s="103" t="s">
        <v>558</v>
      </c>
      <c r="K40" s="103" t="s">
        <v>559</v>
      </c>
      <c r="L40" s="103" t="s">
        <v>560</v>
      </c>
      <c r="M40" s="104" t="s">
        <v>561</v>
      </c>
    </row>
    <row r="41" spans="2:13" ht="27.75" customHeight="1">
      <c r="B41" s="1232" t="s">
        <v>32</v>
      </c>
      <c r="C41" s="1233"/>
      <c r="D41" s="105"/>
      <c r="E41" s="1234" t="s">
        <v>33</v>
      </c>
      <c r="F41" s="1234"/>
      <c r="G41" s="1234"/>
      <c r="H41" s="1235"/>
      <c r="I41" s="355">
        <v>202489</v>
      </c>
      <c r="J41" s="356">
        <v>198626</v>
      </c>
      <c r="K41" s="356">
        <v>201045</v>
      </c>
      <c r="L41" s="356">
        <v>200230</v>
      </c>
      <c r="M41" s="357">
        <v>189587</v>
      </c>
    </row>
    <row r="42" spans="2:13" ht="27.75" customHeight="1">
      <c r="B42" s="1222"/>
      <c r="C42" s="1223"/>
      <c r="D42" s="106"/>
      <c r="E42" s="1226" t="s">
        <v>34</v>
      </c>
      <c r="F42" s="1226"/>
      <c r="G42" s="1226"/>
      <c r="H42" s="1227"/>
      <c r="I42" s="358">
        <v>17</v>
      </c>
      <c r="J42" s="359">
        <v>14</v>
      </c>
      <c r="K42" s="359">
        <v>11</v>
      </c>
      <c r="L42" s="359">
        <v>8</v>
      </c>
      <c r="M42" s="360">
        <v>5</v>
      </c>
    </row>
    <row r="43" spans="2:13" ht="27.75" customHeight="1">
      <c r="B43" s="1222"/>
      <c r="C43" s="1223"/>
      <c r="D43" s="106"/>
      <c r="E43" s="1226" t="s">
        <v>35</v>
      </c>
      <c r="F43" s="1226"/>
      <c r="G43" s="1226"/>
      <c r="H43" s="1227"/>
      <c r="I43" s="358">
        <v>31342</v>
      </c>
      <c r="J43" s="359">
        <v>28990</v>
      </c>
      <c r="K43" s="359">
        <v>24477</v>
      </c>
      <c r="L43" s="359">
        <v>19728</v>
      </c>
      <c r="M43" s="360">
        <v>16738</v>
      </c>
    </row>
    <row r="44" spans="2:13" ht="27.75" customHeight="1">
      <c r="B44" s="1222"/>
      <c r="C44" s="1223"/>
      <c r="D44" s="106"/>
      <c r="E44" s="1226" t="s">
        <v>36</v>
      </c>
      <c r="F44" s="1226"/>
      <c r="G44" s="1226"/>
      <c r="H44" s="1227"/>
      <c r="I44" s="358" t="s">
        <v>516</v>
      </c>
      <c r="J44" s="359" t="s">
        <v>516</v>
      </c>
      <c r="K44" s="359" t="s">
        <v>516</v>
      </c>
      <c r="L44" s="359" t="s">
        <v>516</v>
      </c>
      <c r="M44" s="360" t="s">
        <v>516</v>
      </c>
    </row>
    <row r="45" spans="2:13" ht="27.75" customHeight="1">
      <c r="B45" s="1222"/>
      <c r="C45" s="1223"/>
      <c r="D45" s="106"/>
      <c r="E45" s="1226" t="s">
        <v>37</v>
      </c>
      <c r="F45" s="1226"/>
      <c r="G45" s="1226"/>
      <c r="H45" s="1227"/>
      <c r="I45" s="358">
        <v>18655</v>
      </c>
      <c r="J45" s="359">
        <v>18053</v>
      </c>
      <c r="K45" s="359">
        <v>17108</v>
      </c>
      <c r="L45" s="359">
        <v>16886</v>
      </c>
      <c r="M45" s="360">
        <v>16207</v>
      </c>
    </row>
    <row r="46" spans="2:13" ht="27.75" customHeight="1">
      <c r="B46" s="1222"/>
      <c r="C46" s="1223"/>
      <c r="D46" s="107"/>
      <c r="E46" s="1226" t="s">
        <v>38</v>
      </c>
      <c r="F46" s="1226"/>
      <c r="G46" s="1226"/>
      <c r="H46" s="1227"/>
      <c r="I46" s="358" t="s">
        <v>516</v>
      </c>
      <c r="J46" s="359" t="s">
        <v>516</v>
      </c>
      <c r="K46" s="359" t="s">
        <v>516</v>
      </c>
      <c r="L46" s="359" t="s">
        <v>516</v>
      </c>
      <c r="M46" s="360" t="s">
        <v>516</v>
      </c>
    </row>
    <row r="47" spans="2:13" ht="27.75" customHeight="1">
      <c r="B47" s="1222"/>
      <c r="C47" s="1223"/>
      <c r="D47" s="108"/>
      <c r="E47" s="1236" t="s">
        <v>39</v>
      </c>
      <c r="F47" s="1237"/>
      <c r="G47" s="1237"/>
      <c r="H47" s="1238"/>
      <c r="I47" s="358" t="s">
        <v>516</v>
      </c>
      <c r="J47" s="359" t="s">
        <v>516</v>
      </c>
      <c r="K47" s="359" t="s">
        <v>516</v>
      </c>
      <c r="L47" s="359" t="s">
        <v>516</v>
      </c>
      <c r="M47" s="360" t="s">
        <v>516</v>
      </c>
    </row>
    <row r="48" spans="2:13" ht="27.75" customHeight="1">
      <c r="B48" s="1222"/>
      <c r="C48" s="1223"/>
      <c r="D48" s="106"/>
      <c r="E48" s="1226" t="s">
        <v>40</v>
      </c>
      <c r="F48" s="1226"/>
      <c r="G48" s="1226"/>
      <c r="H48" s="1227"/>
      <c r="I48" s="358" t="s">
        <v>516</v>
      </c>
      <c r="J48" s="359" t="s">
        <v>516</v>
      </c>
      <c r="K48" s="359" t="s">
        <v>516</v>
      </c>
      <c r="L48" s="359" t="s">
        <v>516</v>
      </c>
      <c r="M48" s="360" t="s">
        <v>516</v>
      </c>
    </row>
    <row r="49" spans="2:13" ht="27.75" customHeight="1">
      <c r="B49" s="1224"/>
      <c r="C49" s="1225"/>
      <c r="D49" s="106"/>
      <c r="E49" s="1226" t="s">
        <v>41</v>
      </c>
      <c r="F49" s="1226"/>
      <c r="G49" s="1226"/>
      <c r="H49" s="1227"/>
      <c r="I49" s="358" t="s">
        <v>516</v>
      </c>
      <c r="J49" s="359" t="s">
        <v>516</v>
      </c>
      <c r="K49" s="359" t="s">
        <v>516</v>
      </c>
      <c r="L49" s="359" t="s">
        <v>516</v>
      </c>
      <c r="M49" s="360" t="s">
        <v>516</v>
      </c>
    </row>
    <row r="50" spans="2:13" ht="27.75" customHeight="1">
      <c r="B50" s="1220" t="s">
        <v>42</v>
      </c>
      <c r="C50" s="1221"/>
      <c r="D50" s="109"/>
      <c r="E50" s="1226" t="s">
        <v>43</v>
      </c>
      <c r="F50" s="1226"/>
      <c r="G50" s="1226"/>
      <c r="H50" s="1227"/>
      <c r="I50" s="358">
        <v>4790</v>
      </c>
      <c r="J50" s="359">
        <v>5466</v>
      </c>
      <c r="K50" s="359">
        <v>7115</v>
      </c>
      <c r="L50" s="359">
        <v>11118</v>
      </c>
      <c r="M50" s="360">
        <v>10396</v>
      </c>
    </row>
    <row r="51" spans="2:13" ht="27.75" customHeight="1">
      <c r="B51" s="1222"/>
      <c r="C51" s="1223"/>
      <c r="D51" s="106"/>
      <c r="E51" s="1226" t="s">
        <v>44</v>
      </c>
      <c r="F51" s="1226"/>
      <c r="G51" s="1226"/>
      <c r="H51" s="1227"/>
      <c r="I51" s="358">
        <v>27516</v>
      </c>
      <c r="J51" s="359">
        <v>28418</v>
      </c>
      <c r="K51" s="359">
        <v>30679</v>
      </c>
      <c r="L51" s="359">
        <v>28472</v>
      </c>
      <c r="M51" s="360">
        <v>28183</v>
      </c>
    </row>
    <row r="52" spans="2:13" ht="27.75" customHeight="1">
      <c r="B52" s="1224"/>
      <c r="C52" s="1225"/>
      <c r="D52" s="106"/>
      <c r="E52" s="1226" t="s">
        <v>45</v>
      </c>
      <c r="F52" s="1226"/>
      <c r="G52" s="1226"/>
      <c r="H52" s="1227"/>
      <c r="I52" s="358">
        <v>118836</v>
      </c>
      <c r="J52" s="359">
        <v>119957</v>
      </c>
      <c r="K52" s="359">
        <v>122211</v>
      </c>
      <c r="L52" s="359">
        <v>121577</v>
      </c>
      <c r="M52" s="360">
        <v>119199</v>
      </c>
    </row>
    <row r="53" spans="2:13" ht="27.75" customHeight="1" thickBot="1">
      <c r="B53" s="1228" t="s">
        <v>46</v>
      </c>
      <c r="C53" s="1229"/>
      <c r="D53" s="110"/>
      <c r="E53" s="1230" t="s">
        <v>47</v>
      </c>
      <c r="F53" s="1230"/>
      <c r="G53" s="1230"/>
      <c r="H53" s="1231"/>
      <c r="I53" s="361">
        <v>101361</v>
      </c>
      <c r="J53" s="362">
        <v>91841</v>
      </c>
      <c r="K53" s="362">
        <v>82636</v>
      </c>
      <c r="L53" s="362">
        <v>75687</v>
      </c>
      <c r="M53" s="363">
        <v>64758</v>
      </c>
    </row>
    <row r="54" spans="2:13" ht="27.75" customHeight="1">
      <c r="B54" s="111" t="s">
        <v>48</v>
      </c>
      <c r="C54" s="112"/>
      <c r="D54" s="112"/>
      <c r="E54" s="113"/>
      <c r="F54" s="113"/>
      <c r="G54" s="113"/>
      <c r="H54" s="113"/>
      <c r="I54" s="114"/>
      <c r="J54" s="114"/>
      <c r="K54" s="114"/>
      <c r="L54" s="114"/>
      <c r="M54" s="114"/>
    </row>
    <row r="55" spans="2:13"/>
  </sheetData>
  <sheetProtection algorithmName="SHA-512" hashValue="lbIZB9lxo3DQTP16T/w5ft2PferXNf8QAUNtbYPcyS0VQcBR5zxqDTQys4E/9XzjrYGN951KFVNZrkOywFGRNA==" saltValue="kXxdsK0oCsVqN21mvFBY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559</v>
      </c>
      <c r="G54" s="119" t="s">
        <v>560</v>
      </c>
      <c r="H54" s="120" t="s">
        <v>561</v>
      </c>
    </row>
    <row r="55" spans="2:8" ht="52.5" customHeight="1">
      <c r="B55" s="121"/>
      <c r="C55" s="1247" t="s">
        <v>50</v>
      </c>
      <c r="D55" s="1247"/>
      <c r="E55" s="1248"/>
      <c r="F55" s="122">
        <v>2240</v>
      </c>
      <c r="G55" s="122">
        <v>3641</v>
      </c>
      <c r="H55" s="123">
        <v>2841</v>
      </c>
    </row>
    <row r="56" spans="2:8" ht="52.5" customHeight="1">
      <c r="B56" s="124"/>
      <c r="C56" s="1249" t="s">
        <v>51</v>
      </c>
      <c r="D56" s="1249"/>
      <c r="E56" s="1250"/>
      <c r="F56" s="125">
        <v>125</v>
      </c>
      <c r="G56" s="125">
        <v>2234</v>
      </c>
      <c r="H56" s="126">
        <v>1703</v>
      </c>
    </row>
    <row r="57" spans="2:8" ht="53.25" customHeight="1">
      <c r="B57" s="124"/>
      <c r="C57" s="1251" t="s">
        <v>52</v>
      </c>
      <c r="D57" s="1251"/>
      <c r="E57" s="1252"/>
      <c r="F57" s="127">
        <v>6299</v>
      </c>
      <c r="G57" s="127">
        <v>6243</v>
      </c>
      <c r="H57" s="128">
        <v>6452</v>
      </c>
    </row>
    <row r="58" spans="2:8" ht="45.75" customHeight="1">
      <c r="B58" s="129"/>
      <c r="C58" s="1239" t="s">
        <v>592</v>
      </c>
      <c r="D58" s="1240"/>
      <c r="E58" s="1241"/>
      <c r="F58" s="130">
        <v>4000</v>
      </c>
      <c r="G58" s="130">
        <v>4000</v>
      </c>
      <c r="H58" s="131">
        <v>4000</v>
      </c>
    </row>
    <row r="59" spans="2:8" ht="45.75" customHeight="1">
      <c r="B59" s="129"/>
      <c r="C59" s="1239" t="s">
        <v>593</v>
      </c>
      <c r="D59" s="1240"/>
      <c r="E59" s="1241"/>
      <c r="F59" s="130">
        <v>1827</v>
      </c>
      <c r="G59" s="130">
        <v>1815</v>
      </c>
      <c r="H59" s="131">
        <v>1873</v>
      </c>
    </row>
    <row r="60" spans="2:8" ht="45.75" customHeight="1">
      <c r="B60" s="129"/>
      <c r="C60" s="1239" t="s">
        <v>594</v>
      </c>
      <c r="D60" s="1240"/>
      <c r="E60" s="1241"/>
      <c r="F60" s="130">
        <v>209</v>
      </c>
      <c r="G60" s="130">
        <v>231</v>
      </c>
      <c r="H60" s="131">
        <v>333</v>
      </c>
    </row>
    <row r="61" spans="2:8" ht="45.75" customHeight="1">
      <c r="B61" s="129"/>
      <c r="C61" s="1239" t="s">
        <v>595</v>
      </c>
      <c r="D61" s="1240"/>
      <c r="E61" s="1241"/>
      <c r="F61" s="130">
        <v>72</v>
      </c>
      <c r="G61" s="130">
        <v>71</v>
      </c>
      <c r="H61" s="131">
        <v>84</v>
      </c>
    </row>
    <row r="62" spans="2:8" ht="45.75" customHeight="1" thickBot="1">
      <c r="B62" s="132"/>
      <c r="C62" s="1242" t="s">
        <v>596</v>
      </c>
      <c r="D62" s="1243"/>
      <c r="E62" s="1244"/>
      <c r="F62" s="133">
        <v>97</v>
      </c>
      <c r="G62" s="133">
        <v>47</v>
      </c>
      <c r="H62" s="134">
        <v>53</v>
      </c>
    </row>
    <row r="63" spans="2:8" ht="52.5" customHeight="1" thickBot="1">
      <c r="B63" s="135"/>
      <c r="C63" s="1245" t="s">
        <v>53</v>
      </c>
      <c r="D63" s="1245"/>
      <c r="E63" s="1246"/>
      <c r="F63" s="136">
        <v>8665</v>
      </c>
      <c r="G63" s="136">
        <v>12117</v>
      </c>
      <c r="H63" s="137">
        <v>10995</v>
      </c>
    </row>
    <row r="64" spans="2:8"/>
  </sheetData>
  <sheetProtection algorithmName="SHA-512" hashValue="dV3I02wKoWDSJipKyq21Llylqu2NpJm087a6WlikoVNwUDafkJLyogqW3SkhrWNkJBRhfE1UVlxeG42cDPUfPA==" saltValue="updX3zmSxt2SdJZpeTrS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1" t="s">
        <v>601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602</v>
      </c>
    </row>
    <row r="50" spans="1:109">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557</v>
      </c>
      <c r="BQ50" s="1259"/>
      <c r="BR50" s="1259"/>
      <c r="BS50" s="1259"/>
      <c r="BT50" s="1259"/>
      <c r="BU50" s="1259"/>
      <c r="BV50" s="1259"/>
      <c r="BW50" s="1259"/>
      <c r="BX50" s="1259" t="s">
        <v>558</v>
      </c>
      <c r="BY50" s="1259"/>
      <c r="BZ50" s="1259"/>
      <c r="CA50" s="1259"/>
      <c r="CB50" s="1259"/>
      <c r="CC50" s="1259"/>
      <c r="CD50" s="1259"/>
      <c r="CE50" s="1259"/>
      <c r="CF50" s="1259" t="s">
        <v>559</v>
      </c>
      <c r="CG50" s="1259"/>
      <c r="CH50" s="1259"/>
      <c r="CI50" s="1259"/>
      <c r="CJ50" s="1259"/>
      <c r="CK50" s="1259"/>
      <c r="CL50" s="1259"/>
      <c r="CM50" s="1259"/>
      <c r="CN50" s="1259" t="s">
        <v>560</v>
      </c>
      <c r="CO50" s="1259"/>
      <c r="CP50" s="1259"/>
      <c r="CQ50" s="1259"/>
      <c r="CR50" s="1259"/>
      <c r="CS50" s="1259"/>
      <c r="CT50" s="1259"/>
      <c r="CU50" s="1259"/>
      <c r="CV50" s="1259" t="s">
        <v>561</v>
      </c>
      <c r="CW50" s="1259"/>
      <c r="CX50" s="1259"/>
      <c r="CY50" s="1259"/>
      <c r="CZ50" s="1259"/>
      <c r="DA50" s="1259"/>
      <c r="DB50" s="1259"/>
      <c r="DC50" s="1259"/>
    </row>
    <row r="51" spans="1:109" ht="13.5" customHeight="1">
      <c r="B51" s="372"/>
      <c r="G51" s="1270"/>
      <c r="H51" s="1270"/>
      <c r="I51" s="1274"/>
      <c r="J51" s="1274"/>
      <c r="K51" s="1260"/>
      <c r="L51" s="1260"/>
      <c r="M51" s="1260"/>
      <c r="N51" s="1260"/>
      <c r="AM51" s="381"/>
      <c r="AN51" s="1258" t="s">
        <v>603</v>
      </c>
      <c r="AO51" s="1258"/>
      <c r="AP51" s="1258"/>
      <c r="AQ51" s="1258"/>
      <c r="AR51" s="1258"/>
      <c r="AS51" s="1258"/>
      <c r="AT51" s="1258"/>
      <c r="AU51" s="1258"/>
      <c r="AV51" s="1258"/>
      <c r="AW51" s="1258"/>
      <c r="AX51" s="1258"/>
      <c r="AY51" s="1258"/>
      <c r="AZ51" s="1258"/>
      <c r="BA51" s="1258"/>
      <c r="BB51" s="1258" t="s">
        <v>604</v>
      </c>
      <c r="BC51" s="1258"/>
      <c r="BD51" s="1258"/>
      <c r="BE51" s="1258"/>
      <c r="BF51" s="1258"/>
      <c r="BG51" s="1258"/>
      <c r="BH51" s="1258"/>
      <c r="BI51" s="1258"/>
      <c r="BJ51" s="1258"/>
      <c r="BK51" s="1258"/>
      <c r="BL51" s="1258"/>
      <c r="BM51" s="1258"/>
      <c r="BN51" s="1258"/>
      <c r="BO51" s="1258"/>
      <c r="BP51" s="1255">
        <v>153</v>
      </c>
      <c r="BQ51" s="1255"/>
      <c r="BR51" s="1255"/>
      <c r="BS51" s="1255"/>
      <c r="BT51" s="1255"/>
      <c r="BU51" s="1255"/>
      <c r="BV51" s="1255"/>
      <c r="BW51" s="1255"/>
      <c r="BX51" s="1255">
        <v>137.30000000000001</v>
      </c>
      <c r="BY51" s="1255"/>
      <c r="BZ51" s="1255"/>
      <c r="CA51" s="1255"/>
      <c r="CB51" s="1255"/>
      <c r="CC51" s="1255"/>
      <c r="CD51" s="1255"/>
      <c r="CE51" s="1255"/>
      <c r="CF51" s="1255">
        <v>119.7</v>
      </c>
      <c r="CG51" s="1255"/>
      <c r="CH51" s="1255"/>
      <c r="CI51" s="1255"/>
      <c r="CJ51" s="1255"/>
      <c r="CK51" s="1255"/>
      <c r="CL51" s="1255"/>
      <c r="CM51" s="1255"/>
      <c r="CN51" s="1255">
        <v>103.7</v>
      </c>
      <c r="CO51" s="1255"/>
      <c r="CP51" s="1255"/>
      <c r="CQ51" s="1255"/>
      <c r="CR51" s="1255"/>
      <c r="CS51" s="1255"/>
      <c r="CT51" s="1255"/>
      <c r="CU51" s="1255"/>
      <c r="CV51" s="1255">
        <v>90</v>
      </c>
      <c r="CW51" s="1255"/>
      <c r="CX51" s="1255"/>
      <c r="CY51" s="1255"/>
      <c r="CZ51" s="1255"/>
      <c r="DA51" s="1255"/>
      <c r="DB51" s="1255"/>
      <c r="DC51" s="1255"/>
    </row>
    <row r="52" spans="1:109">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605</v>
      </c>
      <c r="BC53" s="1258"/>
      <c r="BD53" s="1258"/>
      <c r="BE53" s="1258"/>
      <c r="BF53" s="1258"/>
      <c r="BG53" s="1258"/>
      <c r="BH53" s="1258"/>
      <c r="BI53" s="1258"/>
      <c r="BJ53" s="1258"/>
      <c r="BK53" s="1258"/>
      <c r="BL53" s="1258"/>
      <c r="BM53" s="1258"/>
      <c r="BN53" s="1258"/>
      <c r="BO53" s="1258"/>
      <c r="BP53" s="1255">
        <v>69.7</v>
      </c>
      <c r="BQ53" s="1255"/>
      <c r="BR53" s="1255"/>
      <c r="BS53" s="1255"/>
      <c r="BT53" s="1255"/>
      <c r="BU53" s="1255"/>
      <c r="BV53" s="1255"/>
      <c r="BW53" s="1255"/>
      <c r="BX53" s="1255">
        <v>71.099999999999994</v>
      </c>
      <c r="BY53" s="1255"/>
      <c r="BZ53" s="1255"/>
      <c r="CA53" s="1255"/>
      <c r="CB53" s="1255"/>
      <c r="CC53" s="1255"/>
      <c r="CD53" s="1255"/>
      <c r="CE53" s="1255"/>
      <c r="CF53" s="1255">
        <v>71.7</v>
      </c>
      <c r="CG53" s="1255"/>
      <c r="CH53" s="1255"/>
      <c r="CI53" s="1255"/>
      <c r="CJ53" s="1255"/>
      <c r="CK53" s="1255"/>
      <c r="CL53" s="1255"/>
      <c r="CM53" s="1255"/>
      <c r="CN53" s="1255">
        <v>72.3</v>
      </c>
      <c r="CO53" s="1255"/>
      <c r="CP53" s="1255"/>
      <c r="CQ53" s="1255"/>
      <c r="CR53" s="1255"/>
      <c r="CS53" s="1255"/>
      <c r="CT53" s="1255"/>
      <c r="CU53" s="1255"/>
      <c r="CV53" s="1255">
        <v>73.7</v>
      </c>
      <c r="CW53" s="1255"/>
      <c r="CX53" s="1255"/>
      <c r="CY53" s="1255"/>
      <c r="CZ53" s="1255"/>
      <c r="DA53" s="1255"/>
      <c r="DB53" s="1255"/>
      <c r="DC53" s="1255"/>
    </row>
    <row r="54" spans="1:109">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c r="A55" s="380"/>
      <c r="B55" s="372"/>
      <c r="G55" s="1253"/>
      <c r="H55" s="1253"/>
      <c r="I55" s="1253"/>
      <c r="J55" s="1253"/>
      <c r="K55" s="1260"/>
      <c r="L55" s="1260"/>
      <c r="M55" s="1260"/>
      <c r="N55" s="1260"/>
      <c r="AN55" s="1259" t="s">
        <v>606</v>
      </c>
      <c r="AO55" s="1259"/>
      <c r="AP55" s="1259"/>
      <c r="AQ55" s="1259"/>
      <c r="AR55" s="1259"/>
      <c r="AS55" s="1259"/>
      <c r="AT55" s="1259"/>
      <c r="AU55" s="1259"/>
      <c r="AV55" s="1259"/>
      <c r="AW55" s="1259"/>
      <c r="AX55" s="1259"/>
      <c r="AY55" s="1259"/>
      <c r="AZ55" s="1259"/>
      <c r="BA55" s="1259"/>
      <c r="BB55" s="1258" t="s">
        <v>604</v>
      </c>
      <c r="BC55" s="1258"/>
      <c r="BD55" s="1258"/>
      <c r="BE55" s="1258"/>
      <c r="BF55" s="1258"/>
      <c r="BG55" s="1258"/>
      <c r="BH55" s="1258"/>
      <c r="BI55" s="1258"/>
      <c r="BJ55" s="1258"/>
      <c r="BK55" s="1258"/>
      <c r="BL55" s="1258"/>
      <c r="BM55" s="1258"/>
      <c r="BN55" s="1258"/>
      <c r="BO55" s="1258"/>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605</v>
      </c>
      <c r="BC57" s="1258"/>
      <c r="BD57" s="1258"/>
      <c r="BE57" s="1258"/>
      <c r="BF57" s="1258"/>
      <c r="BG57" s="1258"/>
      <c r="BH57" s="1258"/>
      <c r="BI57" s="1258"/>
      <c r="BJ57" s="1258"/>
      <c r="BK57" s="1258"/>
      <c r="BL57" s="1258"/>
      <c r="BM57" s="1258"/>
      <c r="BN57" s="1258"/>
      <c r="BO57" s="1258"/>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385"/>
      <c r="DE57" s="384"/>
    </row>
    <row r="58" spans="1:109" s="380" customFormat="1">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607</v>
      </c>
    </row>
    <row r="64" spans="1:109">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61" t="s">
        <v>608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602</v>
      </c>
    </row>
    <row r="72" spans="2:107">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557</v>
      </c>
      <c r="BQ72" s="1259"/>
      <c r="BR72" s="1259"/>
      <c r="BS72" s="1259"/>
      <c r="BT72" s="1259"/>
      <c r="BU72" s="1259"/>
      <c r="BV72" s="1259"/>
      <c r="BW72" s="1259"/>
      <c r="BX72" s="1259" t="s">
        <v>558</v>
      </c>
      <c r="BY72" s="1259"/>
      <c r="BZ72" s="1259"/>
      <c r="CA72" s="1259"/>
      <c r="CB72" s="1259"/>
      <c r="CC72" s="1259"/>
      <c r="CD72" s="1259"/>
      <c r="CE72" s="1259"/>
      <c r="CF72" s="1259" t="s">
        <v>559</v>
      </c>
      <c r="CG72" s="1259"/>
      <c r="CH72" s="1259"/>
      <c r="CI72" s="1259"/>
      <c r="CJ72" s="1259"/>
      <c r="CK72" s="1259"/>
      <c r="CL72" s="1259"/>
      <c r="CM72" s="1259"/>
      <c r="CN72" s="1259" t="s">
        <v>560</v>
      </c>
      <c r="CO72" s="1259"/>
      <c r="CP72" s="1259"/>
      <c r="CQ72" s="1259"/>
      <c r="CR72" s="1259"/>
      <c r="CS72" s="1259"/>
      <c r="CT72" s="1259"/>
      <c r="CU72" s="1259"/>
      <c r="CV72" s="1259" t="s">
        <v>561</v>
      </c>
      <c r="CW72" s="1259"/>
      <c r="CX72" s="1259"/>
      <c r="CY72" s="1259"/>
      <c r="CZ72" s="1259"/>
      <c r="DA72" s="1259"/>
      <c r="DB72" s="1259"/>
      <c r="DC72" s="1259"/>
    </row>
    <row r="73" spans="2:107">
      <c r="B73" s="372"/>
      <c r="G73" s="1270"/>
      <c r="H73" s="1270"/>
      <c r="I73" s="1270"/>
      <c r="J73" s="1270"/>
      <c r="K73" s="1254"/>
      <c r="L73" s="1254"/>
      <c r="M73" s="1254"/>
      <c r="N73" s="1254"/>
      <c r="AM73" s="381"/>
      <c r="AN73" s="1258" t="s">
        <v>603</v>
      </c>
      <c r="AO73" s="1258"/>
      <c r="AP73" s="1258"/>
      <c r="AQ73" s="1258"/>
      <c r="AR73" s="1258"/>
      <c r="AS73" s="1258"/>
      <c r="AT73" s="1258"/>
      <c r="AU73" s="1258"/>
      <c r="AV73" s="1258"/>
      <c r="AW73" s="1258"/>
      <c r="AX73" s="1258"/>
      <c r="AY73" s="1258"/>
      <c r="AZ73" s="1258"/>
      <c r="BA73" s="1258"/>
      <c r="BB73" s="1258" t="s">
        <v>604</v>
      </c>
      <c r="BC73" s="1258"/>
      <c r="BD73" s="1258"/>
      <c r="BE73" s="1258"/>
      <c r="BF73" s="1258"/>
      <c r="BG73" s="1258"/>
      <c r="BH73" s="1258"/>
      <c r="BI73" s="1258"/>
      <c r="BJ73" s="1258"/>
      <c r="BK73" s="1258"/>
      <c r="BL73" s="1258"/>
      <c r="BM73" s="1258"/>
      <c r="BN73" s="1258"/>
      <c r="BO73" s="1258"/>
      <c r="BP73" s="1255">
        <v>153</v>
      </c>
      <c r="BQ73" s="1255"/>
      <c r="BR73" s="1255"/>
      <c r="BS73" s="1255"/>
      <c r="BT73" s="1255"/>
      <c r="BU73" s="1255"/>
      <c r="BV73" s="1255"/>
      <c r="BW73" s="1255"/>
      <c r="BX73" s="1255">
        <v>137.30000000000001</v>
      </c>
      <c r="BY73" s="1255"/>
      <c r="BZ73" s="1255"/>
      <c r="CA73" s="1255"/>
      <c r="CB73" s="1255"/>
      <c r="CC73" s="1255"/>
      <c r="CD73" s="1255"/>
      <c r="CE73" s="1255"/>
      <c r="CF73" s="1255">
        <v>119.7</v>
      </c>
      <c r="CG73" s="1255"/>
      <c r="CH73" s="1255"/>
      <c r="CI73" s="1255"/>
      <c r="CJ73" s="1255"/>
      <c r="CK73" s="1255"/>
      <c r="CL73" s="1255"/>
      <c r="CM73" s="1255"/>
      <c r="CN73" s="1255">
        <v>103.7</v>
      </c>
      <c r="CO73" s="1255"/>
      <c r="CP73" s="1255"/>
      <c r="CQ73" s="1255"/>
      <c r="CR73" s="1255"/>
      <c r="CS73" s="1255"/>
      <c r="CT73" s="1255"/>
      <c r="CU73" s="1255"/>
      <c r="CV73" s="1255">
        <v>90</v>
      </c>
      <c r="CW73" s="1255"/>
      <c r="CX73" s="1255"/>
      <c r="CY73" s="1255"/>
      <c r="CZ73" s="1255"/>
      <c r="DA73" s="1255"/>
      <c r="DB73" s="1255"/>
      <c r="DC73" s="1255"/>
    </row>
    <row r="74" spans="2:107">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609</v>
      </c>
      <c r="BC75" s="1258"/>
      <c r="BD75" s="1258"/>
      <c r="BE75" s="1258"/>
      <c r="BF75" s="1258"/>
      <c r="BG75" s="1258"/>
      <c r="BH75" s="1258"/>
      <c r="BI75" s="1258"/>
      <c r="BJ75" s="1258"/>
      <c r="BK75" s="1258"/>
      <c r="BL75" s="1258"/>
      <c r="BM75" s="1258"/>
      <c r="BN75" s="1258"/>
      <c r="BO75" s="1258"/>
      <c r="BP75" s="1255">
        <v>11.9</v>
      </c>
      <c r="BQ75" s="1255"/>
      <c r="BR75" s="1255"/>
      <c r="BS75" s="1255"/>
      <c r="BT75" s="1255"/>
      <c r="BU75" s="1255"/>
      <c r="BV75" s="1255"/>
      <c r="BW75" s="1255"/>
      <c r="BX75" s="1255">
        <v>11.2</v>
      </c>
      <c r="BY75" s="1255"/>
      <c r="BZ75" s="1255"/>
      <c r="CA75" s="1255"/>
      <c r="CB75" s="1255"/>
      <c r="CC75" s="1255"/>
      <c r="CD75" s="1255"/>
      <c r="CE75" s="1255"/>
      <c r="CF75" s="1255">
        <v>10.3</v>
      </c>
      <c r="CG75" s="1255"/>
      <c r="CH75" s="1255"/>
      <c r="CI75" s="1255"/>
      <c r="CJ75" s="1255"/>
      <c r="CK75" s="1255"/>
      <c r="CL75" s="1255"/>
      <c r="CM75" s="1255"/>
      <c r="CN75" s="1255">
        <v>9.9</v>
      </c>
      <c r="CO75" s="1255"/>
      <c r="CP75" s="1255"/>
      <c r="CQ75" s="1255"/>
      <c r="CR75" s="1255"/>
      <c r="CS75" s="1255"/>
      <c r="CT75" s="1255"/>
      <c r="CU75" s="1255"/>
      <c r="CV75" s="1255">
        <v>9.5</v>
      </c>
      <c r="CW75" s="1255"/>
      <c r="CX75" s="1255"/>
      <c r="CY75" s="1255"/>
      <c r="CZ75" s="1255"/>
      <c r="DA75" s="1255"/>
      <c r="DB75" s="1255"/>
      <c r="DC75" s="1255"/>
    </row>
    <row r="76" spans="2:107">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c r="B77" s="372"/>
      <c r="G77" s="1253"/>
      <c r="H77" s="1253"/>
      <c r="I77" s="1253"/>
      <c r="J77" s="1253"/>
      <c r="K77" s="1254"/>
      <c r="L77" s="1254"/>
      <c r="M77" s="1254"/>
      <c r="N77" s="1254"/>
      <c r="AN77" s="1259" t="s">
        <v>606</v>
      </c>
      <c r="AO77" s="1259"/>
      <c r="AP77" s="1259"/>
      <c r="AQ77" s="1259"/>
      <c r="AR77" s="1259"/>
      <c r="AS77" s="1259"/>
      <c r="AT77" s="1259"/>
      <c r="AU77" s="1259"/>
      <c r="AV77" s="1259"/>
      <c r="AW77" s="1259"/>
      <c r="AX77" s="1259"/>
      <c r="AY77" s="1259"/>
      <c r="AZ77" s="1259"/>
      <c r="BA77" s="1259"/>
      <c r="BB77" s="1258" t="s">
        <v>604</v>
      </c>
      <c r="BC77" s="1258"/>
      <c r="BD77" s="1258"/>
      <c r="BE77" s="1258"/>
      <c r="BF77" s="1258"/>
      <c r="BG77" s="1258"/>
      <c r="BH77" s="1258"/>
      <c r="BI77" s="1258"/>
      <c r="BJ77" s="1258"/>
      <c r="BK77" s="1258"/>
      <c r="BL77" s="1258"/>
      <c r="BM77" s="1258"/>
      <c r="BN77" s="1258"/>
      <c r="BO77" s="1258"/>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609</v>
      </c>
      <c r="BC79" s="1258"/>
      <c r="BD79" s="1258"/>
      <c r="BE79" s="1258"/>
      <c r="BF79" s="1258"/>
      <c r="BG79" s="1258"/>
      <c r="BH79" s="1258"/>
      <c r="BI79" s="1258"/>
      <c r="BJ79" s="1258"/>
      <c r="BK79" s="1258"/>
      <c r="BL79" s="1258"/>
      <c r="BM79" s="1258"/>
      <c r="BN79" s="1258"/>
      <c r="BO79" s="1258"/>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V/OjWOnbMsUVfJNeg7SVEguCvPrtuCqvoWBLOS88ngIqo0Jbn/qzocKyksUpvNpH0R4OriKgFoQ/ryw7fSbvtg==" saltValue="/DGONN5HQjgcU7JjyRIPK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Iy4jEJtp3CEqCnjbo5QZ7+Ddt3wH1Qv0TGRvZxD0bM6PHB2Nb8/XhPQfx4IZMIDPPk5yUAJYZtzKtWk7ifRchQ==" saltValue="aN5FzclO0VhVm5IbmL0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fx1rgSERA+u/Af/aE1Z0yUlAreAeFWozrDdnqDzRnyx6dBe23gmfmFrhTGXTO88LKwl3kJmDzdkU8nu9RZrtHw==" saltValue="w30EoKsElv34S8Dm6morr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554</v>
      </c>
      <c r="G2" s="151"/>
      <c r="H2" s="152"/>
    </row>
    <row r="3" spans="1:8">
      <c r="A3" s="148" t="s">
        <v>547</v>
      </c>
      <c r="B3" s="153"/>
      <c r="C3" s="154"/>
      <c r="D3" s="155">
        <v>27854</v>
      </c>
      <c r="E3" s="156"/>
      <c r="F3" s="157">
        <v>46457</v>
      </c>
      <c r="G3" s="158"/>
      <c r="H3" s="159"/>
    </row>
    <row r="4" spans="1:8">
      <c r="A4" s="160"/>
      <c r="B4" s="161"/>
      <c r="C4" s="162"/>
      <c r="D4" s="163">
        <v>13353</v>
      </c>
      <c r="E4" s="164"/>
      <c r="F4" s="165">
        <v>24020</v>
      </c>
      <c r="G4" s="166"/>
      <c r="H4" s="167"/>
    </row>
    <row r="5" spans="1:8">
      <c r="A5" s="148" t="s">
        <v>549</v>
      </c>
      <c r="B5" s="153"/>
      <c r="C5" s="154"/>
      <c r="D5" s="155">
        <v>33705</v>
      </c>
      <c r="E5" s="156"/>
      <c r="F5" s="157">
        <v>51849</v>
      </c>
      <c r="G5" s="158"/>
      <c r="H5" s="159"/>
    </row>
    <row r="6" spans="1:8">
      <c r="A6" s="160"/>
      <c r="B6" s="161"/>
      <c r="C6" s="162"/>
      <c r="D6" s="163">
        <v>14561</v>
      </c>
      <c r="E6" s="164"/>
      <c r="F6" s="165">
        <v>26326</v>
      </c>
      <c r="G6" s="166"/>
      <c r="H6" s="167"/>
    </row>
    <row r="7" spans="1:8">
      <c r="A7" s="148" t="s">
        <v>550</v>
      </c>
      <c r="B7" s="153"/>
      <c r="C7" s="154"/>
      <c r="D7" s="155">
        <v>60930</v>
      </c>
      <c r="E7" s="156"/>
      <c r="F7" s="157">
        <v>52191</v>
      </c>
      <c r="G7" s="158"/>
      <c r="H7" s="159"/>
    </row>
    <row r="8" spans="1:8">
      <c r="A8" s="160"/>
      <c r="B8" s="161"/>
      <c r="C8" s="162"/>
      <c r="D8" s="163">
        <v>28327</v>
      </c>
      <c r="E8" s="164"/>
      <c r="F8" s="165">
        <v>26807</v>
      </c>
      <c r="G8" s="166"/>
      <c r="H8" s="167"/>
    </row>
    <row r="9" spans="1:8">
      <c r="A9" s="148" t="s">
        <v>551</v>
      </c>
      <c r="B9" s="153"/>
      <c r="C9" s="154"/>
      <c r="D9" s="155">
        <v>43059</v>
      </c>
      <c r="E9" s="156"/>
      <c r="F9" s="157">
        <v>48105</v>
      </c>
      <c r="G9" s="158"/>
      <c r="H9" s="159"/>
    </row>
    <row r="10" spans="1:8">
      <c r="A10" s="160"/>
      <c r="B10" s="161"/>
      <c r="C10" s="162"/>
      <c r="D10" s="163">
        <v>25931</v>
      </c>
      <c r="E10" s="164"/>
      <c r="F10" s="165">
        <v>24072</v>
      </c>
      <c r="G10" s="166"/>
      <c r="H10" s="167"/>
    </row>
    <row r="11" spans="1:8">
      <c r="A11" s="148" t="s">
        <v>552</v>
      </c>
      <c r="B11" s="153"/>
      <c r="C11" s="154"/>
      <c r="D11" s="155">
        <v>26414</v>
      </c>
      <c r="E11" s="156"/>
      <c r="F11" s="157">
        <v>47446</v>
      </c>
      <c r="G11" s="158"/>
      <c r="H11" s="159"/>
    </row>
    <row r="12" spans="1:8">
      <c r="A12" s="160"/>
      <c r="B12" s="161"/>
      <c r="C12" s="168"/>
      <c r="D12" s="163">
        <v>12584</v>
      </c>
      <c r="E12" s="164"/>
      <c r="F12" s="165">
        <v>24371</v>
      </c>
      <c r="G12" s="166"/>
      <c r="H12" s="167"/>
    </row>
    <row r="13" spans="1:8">
      <c r="A13" s="148"/>
      <c r="B13" s="153"/>
      <c r="C13" s="169"/>
      <c r="D13" s="170">
        <v>38392</v>
      </c>
      <c r="E13" s="171"/>
      <c r="F13" s="172">
        <v>49210</v>
      </c>
      <c r="G13" s="173"/>
      <c r="H13" s="159"/>
    </row>
    <row r="14" spans="1:8">
      <c r="A14" s="160"/>
      <c r="B14" s="161"/>
      <c r="C14" s="162"/>
      <c r="D14" s="163">
        <v>18951</v>
      </c>
      <c r="E14" s="164"/>
      <c r="F14" s="165">
        <v>25119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0.61</v>
      </c>
      <c r="C19" s="174">
        <f>ROUND(VALUE(SUBSTITUTE(実質収支比率等に係る経年分析!G$48,"▲","-")),2)</f>
        <v>0.78</v>
      </c>
      <c r="D19" s="174">
        <f>ROUND(VALUE(SUBSTITUTE(実質収支比率等に係る経年分析!H$48,"▲","-")),2)</f>
        <v>2.92</v>
      </c>
      <c r="E19" s="174">
        <f>ROUND(VALUE(SUBSTITUTE(実質収支比率等に係る経年分析!I$48,"▲","-")),2)</f>
        <v>6.68</v>
      </c>
      <c r="F19" s="174">
        <f>ROUND(VALUE(SUBSTITUTE(実質収支比率等に係る経年分析!J$48,"▲","-")),2)</f>
        <v>4.8099999999999996</v>
      </c>
    </row>
    <row r="20" spans="1:11">
      <c r="A20" s="174" t="s">
        <v>57</v>
      </c>
      <c r="B20" s="174">
        <f>ROUND(VALUE(SUBSTITUTE(実質収支比率等に係る経年分析!F$47,"▲","-")),2)</f>
        <v>1.56</v>
      </c>
      <c r="C20" s="174">
        <f>ROUND(VALUE(SUBSTITUTE(実質収支比率等に係る経年分析!G$47,"▲","-")),2)</f>
        <v>1.88</v>
      </c>
      <c r="D20" s="174">
        <f>ROUND(VALUE(SUBSTITUTE(実質収支比率等に係る経年分析!H$47,"▲","-")),2)</f>
        <v>2.86</v>
      </c>
      <c r="E20" s="174">
        <f>ROUND(VALUE(SUBSTITUTE(実質収支比率等に係る経年分析!I$47,"▲","-")),2)</f>
        <v>4.42</v>
      </c>
      <c r="F20" s="174">
        <f>ROUND(VALUE(SUBSTITUTE(実質収支比率等に係る経年分析!J$47,"▲","-")),2)</f>
        <v>3.5</v>
      </c>
    </row>
    <row r="21" spans="1:11">
      <c r="A21" s="174" t="s">
        <v>58</v>
      </c>
      <c r="B21" s="174">
        <f>IF(ISNUMBER(VALUE(SUBSTITUTE(実質収支比率等に係る経年分析!F$49,"▲","-"))),ROUND(VALUE(SUBSTITUTE(実質収支比率等に係る経年分析!F$49,"▲","-")),2),NA())</f>
        <v>-0.79</v>
      </c>
      <c r="C21" s="174">
        <f>IF(ISNUMBER(VALUE(SUBSTITUTE(実質収支比率等に係る経年分析!G$49,"▲","-"))),ROUND(VALUE(SUBSTITUTE(実質収支比率等に係る経年分析!G$49,"▲","-")),2),NA())</f>
        <v>0.17</v>
      </c>
      <c r="D21" s="174">
        <f>IF(ISNUMBER(VALUE(SUBSTITUTE(実質収支比率等に係る経年分析!H$49,"▲","-"))),ROUND(VALUE(SUBSTITUTE(実質収支比率等に係る経年分析!H$49,"▲","-")),2),NA())</f>
        <v>2.69</v>
      </c>
      <c r="E21" s="174">
        <f>IF(ISNUMBER(VALUE(SUBSTITUTE(実質収支比率等に係る経年分析!I$49,"▲","-"))),ROUND(VALUE(SUBSTITUTE(実質収支比率等に係る経年分析!I$49,"▲","-")),2),NA())</f>
        <v>3.9</v>
      </c>
      <c r="F21" s="174">
        <f>IF(ISNUMBER(VALUE(SUBSTITUTE(実質収支比率等に係る経年分析!J$49,"▲","-"))),ROUND(VALUE(SUBSTITUTE(実質収支比率等に係る経年分析!J$49,"▲","-")),2),NA())</f>
        <v>-6.26</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住宅新築資金等貸付金特別会計</v>
      </c>
      <c r="B29" s="175">
        <f>IF(ROUND(VALUE(SUBSTITUTE(連結実質赤字比率に係る赤字・黒字の構成分析!F$41,"▲", "-")), 2) &lt; 0, ABS(ROUND(VALUE(SUBSTITUTE(連結実質赤字比率に係る赤字・黒字の構成分析!F$41,"▲", "-")), 2)), NA())</f>
        <v>0.72</v>
      </c>
      <c r="C29" s="175" t="e">
        <f>IF(ROUND(VALUE(SUBSTITUTE(連結実質赤字比率に係る赤字・黒字の構成分析!F$41,"▲", "-")), 2) &gt;= 0, ABS(ROUND(VALUE(SUBSTITUTE(連結実質赤字比率に係る赤字・黒字の構成分析!F$41,"▲", "-")), 2)), NA())</f>
        <v>#N/A</v>
      </c>
      <c r="D29" s="175">
        <f>IF(ROUND(VALUE(SUBSTITUTE(連結実質赤字比率に係る赤字・黒字の構成分析!G$41,"▲", "-")), 2) &lt; 0, ABS(ROUND(VALUE(SUBSTITUTE(連結実質赤字比率に係る赤字・黒字の構成分析!G$41,"▲", "-")), 2)), NA())</f>
        <v>0.71</v>
      </c>
      <c r="E29" s="175" t="e">
        <f>IF(ROUND(VALUE(SUBSTITUTE(連結実質赤字比率に係る赤字・黒字の構成分析!G$41,"▲", "-")), 2) &gt;= 0, ABS(ROUND(VALUE(SUBSTITUTE(連結実質赤字比率に係る赤字・黒字の構成分析!G$41,"▲", "-")), 2)), NA())</f>
        <v>#N/A</v>
      </c>
      <c r="F29" s="175">
        <f>IF(ROUND(VALUE(SUBSTITUTE(連結実質赤字比率に係る赤字・黒字の構成分析!H$41,"▲", "-")), 2) &lt; 0, ABS(ROUND(VALUE(SUBSTITUTE(連結実質赤字比率に係る赤字・黒字の構成分析!H$41,"▲", "-")), 2)), NA())</f>
        <v>0.68</v>
      </c>
      <c r="G29" s="175" t="e">
        <f>IF(ROUND(VALUE(SUBSTITUTE(連結実質赤字比率に係る赤字・黒字の構成分析!H$41,"▲", "-")), 2) &gt;= 0, ABS(ROUND(VALUE(SUBSTITUTE(連結実質赤字比率に係る赤字・黒字の構成分析!H$41,"▲", "-")), 2)), NA())</f>
        <v>#N/A</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2.1800000000000002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2.37</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4.79</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8.0299999999999994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9.64</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13246</v>
      </c>
      <c r="E42" s="176"/>
      <c r="F42" s="176"/>
      <c r="G42" s="176">
        <f>'実質公債費比率（分子）の構造'!L$52</f>
        <v>12795</v>
      </c>
      <c r="H42" s="176"/>
      <c r="I42" s="176"/>
      <c r="J42" s="176">
        <f>'実質公債費比率（分子）の構造'!M$52</f>
        <v>12886</v>
      </c>
      <c r="K42" s="176"/>
      <c r="L42" s="176"/>
      <c r="M42" s="176">
        <f>'実質公債費比率（分子）の構造'!N$52</f>
        <v>12587</v>
      </c>
      <c r="N42" s="176"/>
      <c r="O42" s="176"/>
      <c r="P42" s="176">
        <f>'実質公債費比率（分子）の構造'!O$52</f>
        <v>12279</v>
      </c>
    </row>
    <row r="43" spans="1:16">
      <c r="A43" s="176" t="s">
        <v>66</v>
      </c>
      <c r="B43" s="176">
        <f>'実質公債費比率（分子）の構造'!K$51</f>
        <v>7</v>
      </c>
      <c r="C43" s="176"/>
      <c r="D43" s="176"/>
      <c r="E43" s="176">
        <f>'実質公債費比率（分子）の構造'!L$51</f>
        <v>8</v>
      </c>
      <c r="F43" s="176"/>
      <c r="G43" s="176"/>
      <c r="H43" s="176">
        <f>'実質公債費比率（分子）の構造'!M$51</f>
        <v>11</v>
      </c>
      <c r="I43" s="176"/>
      <c r="J43" s="176"/>
      <c r="K43" s="176" t="str">
        <f>'実質公債費比率（分子）の構造'!N$51</f>
        <v>-</v>
      </c>
      <c r="L43" s="176"/>
      <c r="M43" s="176"/>
      <c r="N43" s="176">
        <f>'実質公債費比率（分子）の構造'!O$51</f>
        <v>0</v>
      </c>
      <c r="O43" s="176"/>
      <c r="P43" s="176"/>
    </row>
    <row r="44" spans="1:16">
      <c r="A44" s="176" t="s">
        <v>67</v>
      </c>
      <c r="B44" s="176">
        <f>'実質公債費比率（分子）の構造'!K$50</f>
        <v>7</v>
      </c>
      <c r="C44" s="176"/>
      <c r="D44" s="176"/>
      <c r="E44" s="176">
        <f>'実質公債費比率（分子）の構造'!L$50</f>
        <v>4</v>
      </c>
      <c r="F44" s="176"/>
      <c r="G44" s="176"/>
      <c r="H44" s="176">
        <f>'実質公債費比率（分子）の構造'!M$50</f>
        <v>4</v>
      </c>
      <c r="I44" s="176"/>
      <c r="J44" s="176"/>
      <c r="K44" s="176">
        <f>'実質公債費比率（分子）の構造'!N$50</f>
        <v>4</v>
      </c>
      <c r="L44" s="176"/>
      <c r="M44" s="176"/>
      <c r="N44" s="176">
        <f>'実質公債費比率（分子）の構造'!O$50</f>
        <v>4</v>
      </c>
      <c r="O44" s="176"/>
      <c r="P44" s="176"/>
    </row>
    <row r="45" spans="1:16">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2060</v>
      </c>
      <c r="C46" s="176"/>
      <c r="D46" s="176"/>
      <c r="E46" s="176">
        <f>'実質公債費比率（分子）の構造'!L$48</f>
        <v>1774</v>
      </c>
      <c r="F46" s="176"/>
      <c r="G46" s="176"/>
      <c r="H46" s="176">
        <f>'実質公債費比率（分子）の構造'!M$48</f>
        <v>1367</v>
      </c>
      <c r="I46" s="176"/>
      <c r="J46" s="176"/>
      <c r="K46" s="176">
        <f>'実質公債費比率（分子）の構造'!N$48</f>
        <v>1352</v>
      </c>
      <c r="L46" s="176"/>
      <c r="M46" s="176"/>
      <c r="N46" s="176">
        <f>'実質公債費比率（分子）の構造'!O$48</f>
        <v>1198</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18566</v>
      </c>
      <c r="C49" s="176"/>
      <c r="D49" s="176"/>
      <c r="E49" s="176">
        <f>'実質公債費比率（分子）の構造'!L$45</f>
        <v>18105</v>
      </c>
      <c r="F49" s="176"/>
      <c r="G49" s="176"/>
      <c r="H49" s="176">
        <f>'実質公債費比率（分子）の構造'!M$45</f>
        <v>17972</v>
      </c>
      <c r="I49" s="176"/>
      <c r="J49" s="176"/>
      <c r="K49" s="176">
        <f>'実質公債費比率（分子）の構造'!N$45</f>
        <v>18419</v>
      </c>
      <c r="L49" s="176"/>
      <c r="M49" s="176"/>
      <c r="N49" s="176">
        <f>'実質公債費比率（分子）の構造'!O$45</f>
        <v>17927</v>
      </c>
      <c r="O49" s="176"/>
      <c r="P49" s="176"/>
    </row>
    <row r="50" spans="1:16">
      <c r="A50" s="176" t="s">
        <v>73</v>
      </c>
      <c r="B50" s="176" t="e">
        <f>NA()</f>
        <v>#N/A</v>
      </c>
      <c r="C50" s="176">
        <f>IF(ISNUMBER('実質公債費比率（分子）の構造'!K$53),'実質公債費比率（分子）の構造'!K$53,NA())</f>
        <v>7394</v>
      </c>
      <c r="D50" s="176" t="e">
        <f>NA()</f>
        <v>#N/A</v>
      </c>
      <c r="E50" s="176" t="e">
        <f>NA()</f>
        <v>#N/A</v>
      </c>
      <c r="F50" s="176">
        <f>IF(ISNUMBER('実質公債費比率（分子）の構造'!L$53),'実質公債費比率（分子）の構造'!L$53,NA())</f>
        <v>7096</v>
      </c>
      <c r="G50" s="176" t="e">
        <f>NA()</f>
        <v>#N/A</v>
      </c>
      <c r="H50" s="176" t="e">
        <f>NA()</f>
        <v>#N/A</v>
      </c>
      <c r="I50" s="176">
        <f>IF(ISNUMBER('実質公債費比率（分子）の構造'!M$53),'実質公債費比率（分子）の構造'!M$53,NA())</f>
        <v>6468</v>
      </c>
      <c r="J50" s="176" t="e">
        <f>NA()</f>
        <v>#N/A</v>
      </c>
      <c r="K50" s="176" t="e">
        <f>NA()</f>
        <v>#N/A</v>
      </c>
      <c r="L50" s="176">
        <f>IF(ISNUMBER('実質公債費比率（分子）の構造'!N$53),'実質公債費比率（分子）の構造'!N$53,NA())</f>
        <v>7188</v>
      </c>
      <c r="M50" s="176" t="e">
        <f>NA()</f>
        <v>#N/A</v>
      </c>
      <c r="N50" s="176" t="e">
        <f>NA()</f>
        <v>#N/A</v>
      </c>
      <c r="O50" s="176">
        <f>IF(ISNUMBER('実質公債費比率（分子）の構造'!O$53),'実質公債費比率（分子）の構造'!O$53,NA())</f>
        <v>6850</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118836</v>
      </c>
      <c r="E56" s="175"/>
      <c r="F56" s="175"/>
      <c r="G56" s="175">
        <f>'将来負担比率（分子）の構造'!J$52</f>
        <v>119957</v>
      </c>
      <c r="H56" s="175"/>
      <c r="I56" s="175"/>
      <c r="J56" s="175">
        <f>'将来負担比率（分子）の構造'!K$52</f>
        <v>122211</v>
      </c>
      <c r="K56" s="175"/>
      <c r="L56" s="175"/>
      <c r="M56" s="175">
        <f>'将来負担比率（分子）の構造'!L$52</f>
        <v>121577</v>
      </c>
      <c r="N56" s="175"/>
      <c r="O56" s="175"/>
      <c r="P56" s="175">
        <f>'将来負担比率（分子）の構造'!M$52</f>
        <v>119199</v>
      </c>
    </row>
    <row r="57" spans="1:16">
      <c r="A57" s="175" t="s">
        <v>44</v>
      </c>
      <c r="B57" s="175"/>
      <c r="C57" s="175"/>
      <c r="D57" s="175">
        <f>'将来負担比率（分子）の構造'!I$51</f>
        <v>27516</v>
      </c>
      <c r="E57" s="175"/>
      <c r="F57" s="175"/>
      <c r="G57" s="175">
        <f>'将来負担比率（分子）の構造'!J$51</f>
        <v>28418</v>
      </c>
      <c r="H57" s="175"/>
      <c r="I57" s="175"/>
      <c r="J57" s="175">
        <f>'将来負担比率（分子）の構造'!K$51</f>
        <v>30679</v>
      </c>
      <c r="K57" s="175"/>
      <c r="L57" s="175"/>
      <c r="M57" s="175">
        <f>'将来負担比率（分子）の構造'!L$51</f>
        <v>28472</v>
      </c>
      <c r="N57" s="175"/>
      <c r="O57" s="175"/>
      <c r="P57" s="175">
        <f>'将来負担比率（分子）の構造'!M$51</f>
        <v>28183</v>
      </c>
    </row>
    <row r="58" spans="1:16">
      <c r="A58" s="175" t="s">
        <v>43</v>
      </c>
      <c r="B58" s="175"/>
      <c r="C58" s="175"/>
      <c r="D58" s="175">
        <f>'将来負担比率（分子）の構造'!I$50</f>
        <v>4790</v>
      </c>
      <c r="E58" s="175"/>
      <c r="F58" s="175"/>
      <c r="G58" s="175">
        <f>'将来負担比率（分子）の構造'!J$50</f>
        <v>5466</v>
      </c>
      <c r="H58" s="175"/>
      <c r="I58" s="175"/>
      <c r="J58" s="175">
        <f>'将来負担比率（分子）の構造'!K$50</f>
        <v>7115</v>
      </c>
      <c r="K58" s="175"/>
      <c r="L58" s="175"/>
      <c r="M58" s="175">
        <f>'将来負担比率（分子）の構造'!L$50</f>
        <v>11118</v>
      </c>
      <c r="N58" s="175"/>
      <c r="O58" s="175"/>
      <c r="P58" s="175">
        <f>'将来負担比率（分子）の構造'!M$50</f>
        <v>10396</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18655</v>
      </c>
      <c r="C62" s="175"/>
      <c r="D62" s="175"/>
      <c r="E62" s="175">
        <f>'将来負担比率（分子）の構造'!J$45</f>
        <v>18053</v>
      </c>
      <c r="F62" s="175"/>
      <c r="G62" s="175"/>
      <c r="H62" s="175">
        <f>'将来負担比率（分子）の構造'!K$45</f>
        <v>17108</v>
      </c>
      <c r="I62" s="175"/>
      <c r="J62" s="175"/>
      <c r="K62" s="175">
        <f>'将来負担比率（分子）の構造'!L$45</f>
        <v>16886</v>
      </c>
      <c r="L62" s="175"/>
      <c r="M62" s="175"/>
      <c r="N62" s="175">
        <f>'将来負担比率（分子）の構造'!M$45</f>
        <v>16207</v>
      </c>
      <c r="O62" s="175"/>
      <c r="P62" s="175"/>
    </row>
    <row r="63" spans="1:16">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35</v>
      </c>
      <c r="B64" s="175">
        <f>'将来負担比率（分子）の構造'!I$43</f>
        <v>31342</v>
      </c>
      <c r="C64" s="175"/>
      <c r="D64" s="175"/>
      <c r="E64" s="175">
        <f>'将来負担比率（分子）の構造'!J$43</f>
        <v>28990</v>
      </c>
      <c r="F64" s="175"/>
      <c r="G64" s="175"/>
      <c r="H64" s="175">
        <f>'将来負担比率（分子）の構造'!K$43</f>
        <v>24477</v>
      </c>
      <c r="I64" s="175"/>
      <c r="J64" s="175"/>
      <c r="K64" s="175">
        <f>'将来負担比率（分子）の構造'!L$43</f>
        <v>19728</v>
      </c>
      <c r="L64" s="175"/>
      <c r="M64" s="175"/>
      <c r="N64" s="175">
        <f>'将来負担比率（分子）の構造'!M$43</f>
        <v>16738</v>
      </c>
      <c r="O64" s="175"/>
      <c r="P64" s="175"/>
    </row>
    <row r="65" spans="1:16">
      <c r="A65" s="175" t="s">
        <v>34</v>
      </c>
      <c r="B65" s="175">
        <f>'将来負担比率（分子）の構造'!I$42</f>
        <v>17</v>
      </c>
      <c r="C65" s="175"/>
      <c r="D65" s="175"/>
      <c r="E65" s="175">
        <f>'将来負担比率（分子）の構造'!J$42</f>
        <v>14</v>
      </c>
      <c r="F65" s="175"/>
      <c r="G65" s="175"/>
      <c r="H65" s="175">
        <f>'将来負担比率（分子）の構造'!K$42</f>
        <v>11</v>
      </c>
      <c r="I65" s="175"/>
      <c r="J65" s="175"/>
      <c r="K65" s="175">
        <f>'将来負担比率（分子）の構造'!L$42</f>
        <v>8</v>
      </c>
      <c r="L65" s="175"/>
      <c r="M65" s="175"/>
      <c r="N65" s="175">
        <f>'将来負担比率（分子）の構造'!M$42</f>
        <v>5</v>
      </c>
      <c r="O65" s="175"/>
      <c r="P65" s="175"/>
    </row>
    <row r="66" spans="1:16">
      <c r="A66" s="175" t="s">
        <v>33</v>
      </c>
      <c r="B66" s="175">
        <f>'将来負担比率（分子）の構造'!I$41</f>
        <v>202489</v>
      </c>
      <c r="C66" s="175"/>
      <c r="D66" s="175"/>
      <c r="E66" s="175">
        <f>'将来負担比率（分子）の構造'!J$41</f>
        <v>198626</v>
      </c>
      <c r="F66" s="175"/>
      <c r="G66" s="175"/>
      <c r="H66" s="175">
        <f>'将来負担比率（分子）の構造'!K$41</f>
        <v>201045</v>
      </c>
      <c r="I66" s="175"/>
      <c r="J66" s="175"/>
      <c r="K66" s="175">
        <f>'将来負担比率（分子）の構造'!L$41</f>
        <v>200230</v>
      </c>
      <c r="L66" s="175"/>
      <c r="M66" s="175"/>
      <c r="N66" s="175">
        <f>'将来負担比率（分子）の構造'!M$41</f>
        <v>189587</v>
      </c>
      <c r="O66" s="175"/>
      <c r="P66" s="175"/>
    </row>
    <row r="67" spans="1:16">
      <c r="A67" s="175" t="s">
        <v>77</v>
      </c>
      <c r="B67" s="175" t="e">
        <f>NA()</f>
        <v>#N/A</v>
      </c>
      <c r="C67" s="175">
        <f>IF(ISNUMBER('将来負担比率（分子）の構造'!I$53), IF('将来負担比率（分子）の構造'!I$53 &lt; 0, 0, '将来負担比率（分子）の構造'!I$53), NA())</f>
        <v>101361</v>
      </c>
      <c r="D67" s="175" t="e">
        <f>NA()</f>
        <v>#N/A</v>
      </c>
      <c r="E67" s="175" t="e">
        <f>NA()</f>
        <v>#N/A</v>
      </c>
      <c r="F67" s="175">
        <f>IF(ISNUMBER('将来負担比率（分子）の構造'!J$53), IF('将来負担比率（分子）の構造'!J$53 &lt; 0, 0, '将来負担比率（分子）の構造'!J$53), NA())</f>
        <v>91841</v>
      </c>
      <c r="G67" s="175" t="e">
        <f>NA()</f>
        <v>#N/A</v>
      </c>
      <c r="H67" s="175" t="e">
        <f>NA()</f>
        <v>#N/A</v>
      </c>
      <c r="I67" s="175">
        <f>IF(ISNUMBER('将来負担比率（分子）の構造'!K$53), IF('将来負担比率（分子）の構造'!K$53 &lt; 0, 0, '将来負担比率（分子）の構造'!K$53), NA())</f>
        <v>82636</v>
      </c>
      <c r="J67" s="175" t="e">
        <f>NA()</f>
        <v>#N/A</v>
      </c>
      <c r="K67" s="175" t="e">
        <f>NA()</f>
        <v>#N/A</v>
      </c>
      <c r="L67" s="175">
        <f>IF(ISNUMBER('将来負担比率（分子）の構造'!L$53), IF('将来負担比率（分子）の構造'!L$53 &lt; 0, 0, '将来負担比率（分子）の構造'!L$53), NA())</f>
        <v>75687</v>
      </c>
      <c r="M67" s="175" t="e">
        <f>NA()</f>
        <v>#N/A</v>
      </c>
      <c r="N67" s="175" t="e">
        <f>NA()</f>
        <v>#N/A</v>
      </c>
      <c r="O67" s="175">
        <f>IF(ISNUMBER('将来負担比率（分子）の構造'!M$53), IF('将来負担比率（分子）の構造'!M$53 &lt; 0, 0, '将来負担比率（分子）の構造'!M$53), NA())</f>
        <v>64758</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2240</v>
      </c>
      <c r="C72" s="179">
        <f>基金残高に係る経年分析!G55</f>
        <v>3641</v>
      </c>
      <c r="D72" s="179">
        <f>基金残高に係る経年分析!H55</f>
        <v>2841</v>
      </c>
    </row>
    <row r="73" spans="1:16">
      <c r="A73" s="178" t="s">
        <v>80</v>
      </c>
      <c r="B73" s="179">
        <f>基金残高に係る経年分析!F56</f>
        <v>125</v>
      </c>
      <c r="C73" s="179">
        <f>基金残高に係る経年分析!G56</f>
        <v>2234</v>
      </c>
      <c r="D73" s="179">
        <f>基金残高に係る経年分析!H56</f>
        <v>1703</v>
      </c>
    </row>
    <row r="74" spans="1:16">
      <c r="A74" s="178" t="s">
        <v>81</v>
      </c>
      <c r="B74" s="179">
        <f>基金残高に係る経年分析!F57</f>
        <v>6299</v>
      </c>
      <c r="C74" s="179">
        <f>基金残高に係る経年分析!G57</f>
        <v>6243</v>
      </c>
      <c r="D74" s="179">
        <f>基金残高に係る経年分析!H57</f>
        <v>6452</v>
      </c>
    </row>
  </sheetData>
  <sheetProtection algorithmName="SHA-512" hashValue="V2Rh3brZWbSbt76reet3BEekqJHDcei5RqxT8HsaOmB6n6XkMiQQvphcJG4f+nEM8+otzvnl5wt97M1IGtum6w==" saltValue="Vt9zz5n9cRwmm2LEitaDl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2024-09-12T02:51:19Z</cp:lastPrinted>
  <dcterms:created xsi:type="dcterms:W3CDTF">2024-02-05T02:25:15Z</dcterms:created>
  <dcterms:modified xsi:type="dcterms:W3CDTF">2024-09-12T04:17:14Z</dcterms:modified>
  <cp:category/>
</cp:coreProperties>
</file>