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02 大和高田市○\0318\"/>
    </mc:Choice>
  </mc:AlternateContent>
  <xr:revisionPtr revIDLastSave="0" documentId="13_ncr:1_{36B25623-048D-481E-92C3-94468457FD1A}"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CO37" i="10"/>
  <c r="BE37" i="10"/>
  <c r="AM37" i="10"/>
  <c r="C37" i="10"/>
  <c r="CO36" i="10"/>
  <c r="BE36" i="10"/>
  <c r="C36" i="10"/>
  <c r="CO35" i="10"/>
  <c r="BE35" i="10"/>
  <c r="CO34" i="10"/>
  <c r="BW34" i="10"/>
  <c r="BW35" i="10" s="1"/>
  <c r="BW36" i="10" s="1"/>
  <c r="BW37" i="10" s="1"/>
  <c r="BW38"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U39" i="10" s="1"/>
  <c r="AM34" i="10"/>
  <c r="AM35" i="10" s="1"/>
  <c r="AM36" i="10" s="1"/>
</calcChain>
</file>

<file path=xl/sharedStrings.xml><?xml version="1.0" encoding="utf-8"?>
<sst xmlns="http://schemas.openxmlformats.org/spreadsheetml/2006/main" count="1113" uniqueCount="614">
  <si>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</si>
  <si>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</si>
  <si>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</si>
  <si>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</si>
  <si>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</si>
  <si>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</si>
  <si>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</si>
  <si>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</si>
  <si>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</si>
  <si>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</si>
  <si>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</si>
  <si>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</si>
  <si>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</si>
  <si>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</si>
  <si>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</si>
  <si>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</si>
  <si>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</si>
  <si>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</si>
  <si>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</si>
  <si>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</si>
  <si>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</si>
  <si>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</si>
  <si>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</si>
  <si>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</si>
  <si>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</si>
  <si>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</si>
  <si>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</si>
  <si>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</si>
  <si>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</si>
  <si>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</si>
  <si>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</si>
  <si>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</si>
  <si>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</si>
  <si>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</si>
  <si>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</si>
  <si>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</si>
  <si>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</si>
  <si>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</si>
  <si>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</si>
  <si>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</si>
  <si>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</si>
  <si>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</si>
  <si>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</si>
  <si>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</si>
  <si>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</si>
  <si>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</si>
  <si>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</si>
  <si>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</si>
  <si>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</si>
  <si>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</si>
  <si>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</si>
  <si>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</si>
  <si>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</si>
  <si>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</si>
  <si>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</si>
  <si>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</si>
  <si>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</si>
  <si>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</si>
  <si>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</si>
  <si>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</si>
  <si>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</si>
  <si>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</si>
  <si>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</si>
  <si>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</si>
  <si>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</si>
  <si>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</si>
  <si>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</si>
  <si>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</si>
  <si>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</si>
  <si>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</si>
  <si>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</si>
  <si>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</si>
  <si>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</si>
  <si>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</si>
  <si>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</si>
  <si>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</si>
  <si>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</si>
  <si>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</si>
  <si>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</si>
  <si>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</si>
  <si>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</si>
  <si>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</si>
  <si>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</si>
  <si>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</si>
  <si>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</si>
  <si>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</si>
  <si>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</si>
  <si>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</si>
  <si>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</si>
  <si>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</si>
  <si>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</si>
  <si>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</si>
  <si>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</si>
  <si>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</si>
  <si>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</si>
  <si>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</si>
  <si>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</si>
  <si>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</si>
  <si>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</si>
  <si>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</si>
  <si>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</si>
  <si>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</si>
  <si>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</si>
  <si>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</si>
  <si>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</si>
  <si>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</si>
  <si>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</si>
  <si>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</si>
  <si>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</si>
  <si>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</si>
  <si>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</si>
  <si>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</si>
  <si>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</si>
  <si>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</si>
  <si>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</si>
  <si>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</si>
  <si>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</si>
  <si>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</si>
  <si>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</si>
  <si>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</si>
  <si>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</si>
  <si>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</si>
  <si>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</si>
  <si>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</si>
  <si>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</si>
  <si>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</si>
  <si>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</si>
  <si>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</si>
  <si>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</si>
  <si>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</si>
  <si>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</si>
  <si>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</si>
  <si>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</si>
  <si>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</si>
  <si>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</si>
  <si>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</si>
  <si>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</si>
  <si>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</si>
  <si>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</si>
  <si>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</si>
  <si>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</si>
  <si>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</si>
  <si>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</si>
  <si>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</si>
  <si>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</si>
  <si>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</si>
  <si>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</si>
  <si>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</si>
  <si>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</si>
  <si>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</si>
  <si>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</si>
  <si>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</si>
  <si>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</si>
  <si>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</si>
  <si>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</si>
  <si>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</si>
  <si>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</si>
  <si>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</si>
  <si>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</si>
  <si>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</si>
  <si>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</si>
  <si>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</si>
  <si>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</si>
  <si>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</si>
  <si>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</si>
  <si>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</si>
  <si>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</si>
  <si>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</si>
  <si>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</si>
  <si>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</si>
  <si>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</si>
  <si>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</si>
  <si>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</si>
  <si>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</si>
  <si>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</si>
  <si>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</si>
  <si>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</si>
  <si>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</si>
  <si>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</si>
  <si>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</si>
  <si>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</si>
  <si>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</si>
  <si>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</si>
  <si>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</si>
  <si>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</si>
  <si>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</si>
  <si>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</si>
  <si>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</si>
  <si>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</si>
  <si>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</si>
  <si>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</si>
  <si>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</si>
  <si>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</si>
  <si>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</si>
  <si>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</si>
  <si>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</si>
  <si>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</si>
  <si>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</si>
  <si>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</si>
  <si>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</si>
  <si>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</si>
  <si>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</si>
  <si>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</si>
  <si>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</si>
  <si>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</si>
  <si>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</si>
  <si>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</si>
  <si>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</si>
  <si>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</si>
  <si>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</si>
  <si>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</si>
  <si>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</si>
  <si>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</si>
  <si>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</si>
  <si>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</si>
  <si>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</si>
  <si>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奈良県大和高田市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</si>
  <si>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</si>
  <si>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</si>
  <si>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</si>
  <si>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</si>
  <si>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</si>
  <si>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</si>
  <si>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</si>
  <si>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</si>
  <si>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</si>
  <si>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</si>
  <si>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</si>
  <si>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</si>
  <si>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</si>
  <si>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</si>
  <si>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</si>
  <si>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</si>
  <si>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</si>
  <si>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</si>
  <si>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</si>
  <si>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</si>
  <si>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</si>
  <si>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</si>
  <si>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</si>
  <si>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</si>
  <si>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</si>
  <si>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</si>
  <si>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</si>
  <si>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</si>
  <si>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</si>
  <si>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</si>
  <si>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</si>
  <si>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</si>
  <si>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</si>
  <si>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</si>
  <si>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</si>
  <si>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</si>
  <si>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</si>
  <si>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</si>
  <si>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</si>
  <si>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</si>
  <si>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</si>
  <si>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</si>
  <si>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</si>
  <si>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</si>
  <si>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</si>
  <si>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</si>
  <si>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</si>
  <si>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</si>
  <si>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</si>
  <si>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</si>
  <si>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</si>
  <si>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</si>
  <si>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</si>
  <si>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</si>
  <si>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</si>
  <si>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</si>
  <si>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</si>
  <si>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</si>
  <si>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</si>
  <si>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</si>
  <si>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</si>
  <si>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</si>
  <si>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</si>
  <si>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</si>
  <si>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</si>
  <si>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</si>
  <si>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</si>
  <si>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</si>
  <si>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</si>
  <si>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</si>
  <si>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</si>
  <si>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</si>
  <si>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</si>
  <si>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</si>
  <si>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</si>
  <si>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</si>
  <si>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</si>
  <si>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</si>
  <si>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</si>
  <si>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</si>
  <si>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</si>
  <si>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</si>
  <si>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</si>
  <si>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</si>
  <si>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</si>
  <si>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</si>
  <si>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</si>
  <si>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</si>
  <si>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</si>
  <si>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</si>
  <si>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</si>
  <si>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</si>
  <si>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</si>
  <si>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</si>
  <si>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</si>
  <si>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</si>
  <si>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</si>
  <si>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</si>
  <si>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</si>
  <si>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</si>
  <si>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</si>
  <si>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</si>
  <si>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</si>
  <si>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</si>
  <si>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</si>
  <si>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</si>
  <si>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</si>
  <si>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</si>
  <si>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</si>
  <si>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</si>
  <si>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</si>
  <si>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</si>
  <si>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</si>
  <si>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</si>
  <si>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</si>
  <si>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</si>
  <si>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</si>
  <si>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</si>
  <si>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</si>
  <si>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</si>
  <si>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</si>
  <si>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</si>
  <si>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</si>
  <si>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</si>
  <si>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</si>
  <si>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</si>
  <si>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</si>
  <si>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</si>
  <si>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</si>
  <si>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</si>
  <si>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</si>
  <si>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</si>
  <si>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</si>
  <si>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</si>
  <si>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</si>
  <si>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</si>
  <si>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</si>
  <si>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</si>
  <si>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</si>
  <si>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</si>
  <si>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</si>
  <si>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</si>
  <si>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</si>
  <si>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</si>
  <si>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</si>
  <si>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</si>
  <si>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</si>
  <si>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</si>
  <si>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</si>
  <si>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</si>
  <si>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</si>
  <si>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奈良県大和高田市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</si>
  <si>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</si>
  <si>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</si>
  <si>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</si>
  <si>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</si>
  <si>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</si>
  <si>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</si>
  <si>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</si>
  <si>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</si>
  <si>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</si>
  <si>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</si>
  <si>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</si>
  <si>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</si>
  <si>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</si>
  <si>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</si>
  <si>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</si>
  <si>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</si>
  <si>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</si>
  <si>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</si>
  <si>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</si>
  <si>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</si>
  <si>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</si>
  <si>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</si>
  <si>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</si>
  <si>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</si>
  <si>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</si>
  <si>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</si>
  <si>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</si>
  <si>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</si>
  <si>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</si>
  <si>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</si>
  <si>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</si>
  <si>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</si>
  <si>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</si>
  <si>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</si>
  <si>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</si>
  <si>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</si>
  <si>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</si>
  <si>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</si>
  <si>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</si>
  <si>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</si>
  <si>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t>
    <phoneticPr fontId="5"/>
  </si>
  <si>
    <t>後期高齢者医療保険事業特別会計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</si>
  <si>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</si>
  <si>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</si>
  <si>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</si>
  <si>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</si>
  <si>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</si>
  <si>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</si>
  <si>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</si>
  <si>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</si>
  <si>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</si>
  <si>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</si>
  <si>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</si>
  <si>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</si>
  <si>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</si>
  <si>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</si>
  <si>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</si>
  <si>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</si>
  <si>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</si>
  <si>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</si>
  <si>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</si>
  <si>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</si>
  <si>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</si>
  <si>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</si>
  <si>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</si>
  <si>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</si>
  <si>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</si>
  <si>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</si>
  <si>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</si>
  <si>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</si>
  <si>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</si>
  <si>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</si>
  <si>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</si>
  <si>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</si>
  <si>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</si>
  <si>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</si>
  <si>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</si>
  <si>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</si>
  <si>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</si>
  <si>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</si>
  <si>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</si>
  <si>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</si>
  <si>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</si>
  <si>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</si>
  <si>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</si>
  <si>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</si>
  <si>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</si>
  <si>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</si>
  <si>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</si>
  <si>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</si>
  <si>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</si>
  <si>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</si>
  <si>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</si>
  <si>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</si>
  <si>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</si>
  <si>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</si>
  <si>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</si>
  <si>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</si>
  <si>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</si>
  <si>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</si>
  <si>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</si>
  <si>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</si>
  <si>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</si>
  <si>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</si>
  <si>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</si>
  <si>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</si>
  <si>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</si>
  <si>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</si>
  <si>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</si>
  <si>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</si>
  <si>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</si>
  <si>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</si>
  <si>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</si>
  <si>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</si>
  <si>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</si>
  <si>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</si>
  <si>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</si>
  <si>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</si>
  <si>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</si>
  <si>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</si>
  <si>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</si>
  <si>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</si>
  <si>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</si>
  <si>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</si>
  <si>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</si>
  <si>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</si>
  <si>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</si>
  <si>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</si>
  <si>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</si>
  <si>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</si>
  <si>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</si>
  <si>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</si>
  <si>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</si>
  <si>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</si>
  <si>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</si>
  <si>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</si>
  <si>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</si>
  <si>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</si>
  <si>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</si>
  <si>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</si>
  <si>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</si>
  <si>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</si>
  <si>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</si>
  <si>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</si>
  <si>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</si>
  <si>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</si>
  <si>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</si>
  <si>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</si>
  <si>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</si>
  <si>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</si>
  <si>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</si>
  <si>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</si>
  <si>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</si>
  <si>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</si>
  <si>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</si>
  <si>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</si>
  <si>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</si>
  <si>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</si>
  <si>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</si>
  <si>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</si>
  <si>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</si>
  <si>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</si>
  <si>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</si>
  <si>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</si>
  <si>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</si>
  <si>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</si>
  <si>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</si>
  <si>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</si>
  <si>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</si>
  <si>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</si>
  <si>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</si>
  <si>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</si>
  <si>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</si>
  <si>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</si>
  <si>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</si>
  <si>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</si>
  <si>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</si>
  <si>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</si>
  <si>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</si>
  <si>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</si>
  <si>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</si>
  <si>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</si>
  <si>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</si>
  <si>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</si>
  <si>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</si>
  <si>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</si>
  <si>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</si>
  <si>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</si>
  <si>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</si>
  <si>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</si>
  <si>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</si>
  <si>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</si>
  <si>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</si>
  <si>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</si>
  <si>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</si>
  <si>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</si>
  <si>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</si>
  <si>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</si>
  <si>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</si>
  <si>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</si>
  <si>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</si>
  <si>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</si>
  <si>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</si>
  <si>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</si>
  <si>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</si>
  <si>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</si>
  <si>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</si>
  <si>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5.65</t>
  </si>
  <si>
    <t>▲ 2.52</t>
  </si>
  <si>
    <t>▲ 1.90</t>
  </si>
  <si>
    <t>▲ 7.75</t>
  </si>
  <si>
    <t>駐車場事業特別会計</t>
  </si>
  <si>
    <t>▲ 2.33</t>
  </si>
  <si>
    <t>▲ 2.28</t>
  </si>
  <si>
    <t>▲ 2.24</t>
  </si>
  <si>
    <t>▲ 2.17</t>
  </si>
  <si>
    <t>▲ 2.22</t>
  </si>
  <si>
    <t>病院事業会計</t>
  </si>
  <si>
    <t>水道事業会計</t>
  </si>
  <si>
    <t>一般会計</t>
  </si>
  <si>
    <t>介護保険事業特別会計</t>
  </si>
  <si>
    <t>国民健康保険事業特別会計</t>
  </si>
  <si>
    <t>休日診療所特別会計</t>
  </si>
  <si>
    <t>下水道事業会計</t>
  </si>
  <si>
    <t>その他会計（赤字）</t>
  </si>
  <si>
    <t>▲ 0.04</t>
  </si>
  <si>
    <t>その他会計（黒字）</t>
  </si>
  <si>
    <t>（百万円）</t>
    <phoneticPr fontId="5"/>
  </si>
  <si>
    <t>H30</t>
    <phoneticPr fontId="5"/>
  </si>
  <si>
    <t>R01</t>
    <phoneticPr fontId="5"/>
  </si>
  <si>
    <t>R02</t>
    <phoneticPr fontId="5"/>
  </si>
  <si>
    <t>R03</t>
    <phoneticPr fontId="5"/>
  </si>
  <si>
    <t>R04</t>
    <phoneticPr fontId="5"/>
  </si>
  <si>
    <t>奈良県葛城地区清掃事務組合</t>
  </si>
  <si>
    <t>奈良県住宅新築資金等貸付金回収管理組合</t>
  </si>
  <si>
    <t>奈良県後期高齢者医療広域連合</t>
  </si>
  <si>
    <t>奈良県広域消防組合</t>
  </si>
  <si>
    <t>山辺・県北西部広域環境衛生組合</t>
  </si>
  <si>
    <t>大和高田市土地開発公社</t>
    <rPh sb="0" eb="5">
      <t>ヤマトタカダシ</t>
    </rPh>
    <rPh sb="5" eb="11">
      <t>トチカイハツコウシャ</t>
    </rPh>
    <phoneticPr fontId="2"/>
  </si>
  <si>
    <t>‐</t>
  </si>
  <si>
    <t>ふるさと大和高田応援基金</t>
    <rPh sb="4" eb="12">
      <t>ヤマトタカダオウエンキキン</t>
    </rPh>
    <phoneticPr fontId="5"/>
  </si>
  <si>
    <t>退職手当基金</t>
    <rPh sb="0" eb="6">
      <t>タイショクテアテキキン</t>
    </rPh>
    <phoneticPr fontId="5"/>
  </si>
  <si>
    <t>休日診療所基金</t>
    <rPh sb="0" eb="5">
      <t>キュウジツシンリョウショ</t>
    </rPh>
    <rPh sb="5" eb="7">
      <t>キキン</t>
    </rPh>
    <phoneticPr fontId="2"/>
  </si>
  <si>
    <t>公共施設整備基金</t>
    <rPh sb="0" eb="4">
      <t>コウキョウシセツ</t>
    </rPh>
    <rPh sb="4" eb="8">
      <t>セイビキキン</t>
    </rPh>
    <phoneticPr fontId="5"/>
  </si>
  <si>
    <t>交通遺児就学援助等基金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</si>
</sst>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7BF5-4BF4-9EE1-AAF52A18C6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26592</c:v>
                </c:pt>
                <c:pt idx="1">
                  <c:v>72586</c:v>
                </c:pt>
                <c:pt idx="2">
                  <c:v>44464</c:v>
                </c:pt>
                <c:pt idx="3">
                  <c:v>47151</c:v>
                </c:pt>
                <c:pt idx="4">
                  <c:v>18391</c:v>
                </c:pt>
              </c:numCache>
            </c:numRef>
          </c:val>
          <c:smooth val="0"/>
          <c:extLst>
            <c:ext xmlns:c16="http://schemas.microsoft.com/office/drawing/2014/chart" uri="{C3380CC4-5D6E-409C-BE32-E72D297353CC}">
              <c16:uniqueId val="{00000001-7BF5-4BF4-9EE1-AAF52A18C6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6.04</c:v>
                </c:pt>
                <c:pt idx="1">
                  <c:v>3.43</c:v>
                </c:pt>
                <c:pt idx="2">
                  <c:v>0.24</c:v>
                </c:pt>
                <c:pt idx="3">
                  <c:v>8.85</c:v>
                </c:pt>
                <c:pt idx="4">
                  <c:v>1.9</c:v>
                </c:pt>
              </c:numCache>
            </c:numRef>
          </c:val>
          <c:extLst>
            <c:ext xmlns:c16="http://schemas.microsoft.com/office/drawing/2014/chart" uri="{C3380CC4-5D6E-409C-BE32-E72D297353CC}">
              <c16:uniqueId val="{00000000-483E-42F9-A6FF-F4976DF254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c:v>
                </c:pt>
                <c:pt idx="1">
                  <c:v>8.68</c:v>
                </c:pt>
                <c:pt idx="2">
                  <c:v>11.31</c:v>
                </c:pt>
                <c:pt idx="3">
                  <c:v>10.91</c:v>
                </c:pt>
                <c:pt idx="4">
                  <c:v>14.94</c:v>
                </c:pt>
              </c:numCache>
            </c:numRef>
          </c:val>
          <c:extLst>
            <c:ext xmlns:c16="http://schemas.microsoft.com/office/drawing/2014/chart" uri="{C3380CC4-5D6E-409C-BE32-E72D297353CC}">
              <c16:uniqueId val="{00000001-483E-42F9-A6FF-F4976DF254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-5.65</c:v>
                </c:pt>
                <c:pt idx="1">
                  <c:v>-2.52</c:v>
                </c:pt>
                <c:pt idx="2">
                  <c:v>-1.9</c:v>
                </c:pt>
                <c:pt idx="3">
                  <c:v>8.65</c:v>
                </c:pt>
                <c:pt idx="4">
                  <c:v>-7.75</c:v>
                </c:pt>
              </c:numCache>
            </c:numRef>
          </c:val>
          <c:smooth val="0"/>
          <c:extLst>
            <c:ext xmlns:c16="http://schemas.microsoft.com/office/drawing/2014/chart" uri="{C3380CC4-5D6E-409C-BE32-E72D297353CC}">
              <c16:uniqueId val="{00000002-483E-42F9-A6FF-F4976DF254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7.0000000000000007E-2</c:v>
                </c:pt>
                <c:pt idx="4">
                  <c:v>#N/A</c:v>
                </c:pt>
                <c:pt idx="5">
                  <c:v>0.02</c:v>
                </c:pt>
                <c:pt idx="6">
                  <c:v>#N/A</c:v>
                </c:pt>
                <c:pt idx="7">
                  <c:v>0.04</c:v>
                </c:pt>
                <c:pt idx="8">
                  <c:v>#N/A</c:v>
                </c:pt>
                <c:pt idx="9">
                  <c:v>0.05</c:v>
                </c:pt>
              </c:numCache>
            </c:numRef>
          </c:val>
          <c:extLst>
            <c:ext xmlns:c16="http://schemas.microsoft.com/office/drawing/2014/chart" uri="{C3380CC4-5D6E-409C-BE32-E72D297353CC}">
              <c16:uniqueId val="{00000000-D6B5-46E3-8E0D-F8992CD39D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0.04</c:v>
                </c:pt>
                <c:pt idx="7">
                  <c:v>#N/A</c:v>
                </c:pt>
                <c:pt idx="8">
                  <c:v>0</c:v>
                </c:pt>
                <c:pt idx="9">
                  <c:v>0</c:v>
                </c:pt>
              </c:numCache>
            </c:numRef>
          </c:val>
          <c:extLst>
            <c:ext xmlns:c16="http://schemas.microsoft.com/office/drawing/2014/chart" uri="{C3380CC4-5D6E-409C-BE32-E72D297353CC}">
              <c16:uniqueId val="{00000001-D6B5-46E3-8E0D-F8992CD39D53}"/>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0.81</c:v>
                </c:pt>
                <c:pt idx="2">
                  <c:v>#N/A</c:v>
                </c:pt>
                <c:pt idx="3">
                  <c:v>0.68</c:v>
                </c:pt>
                <c:pt idx="4">
                  <c:v>#N/A</c:v>
                </c:pt>
                <c:pt idx="5">
                  <c:v>0.2</c:v>
                </c:pt>
                <c:pt idx="6">
                  <c:v>#N/A</c:v>
                </c:pt>
                <c:pt idx="7">
                  <c:v>0</c:v>
                </c:pt>
                <c:pt idx="8">
                  <c:v>#N/A</c:v>
                </c:pt>
                <c:pt idx="9">
                  <c:v>0.09</c:v>
                </c:pt>
              </c:numCache>
            </c:numRef>
          </c:val>
          <c:extLst>
            <c:ext xmlns:c16="http://schemas.microsoft.com/office/drawing/2014/chart" uri="{C3380CC4-5D6E-409C-BE32-E72D297353CC}">
              <c16:uniqueId val="{00000002-D6B5-46E3-8E0D-F8992CD39D53}"/>
            </c:ext>
          </c:extLst>
        </c:ser>
        <c:ser>
          <c:idx val="3"/>
          <c:order val="3"/>
          <c:tx>
            <c:strRef>
              <c:f>データシート!$A$30</c:f>
              <c:strCache>
                <c:ptCount val="1"/>
                <c:pt idx="0">
                  <c:v>休日診療所特別会計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0.05</c:v>
                </c:pt>
                <c:pt idx="8">
                  <c:v>#N/A</c:v>
                </c:pt>
                <c:pt idx="9">
                  <c:v>0.12</c:v>
                </c:pt>
              </c:numCache>
            </c:numRef>
          </c:val>
          <c:extLst>
            <c:ext xmlns:c16="http://schemas.microsoft.com/office/drawing/2014/chart" uri="{C3380CC4-5D6E-409C-BE32-E72D297353CC}">
              <c16:uniqueId val="{00000003-D6B5-46E3-8E0D-F8992CD39D5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2.85</c:v>
                </c:pt>
                <c:pt idx="2">
                  <c:v>#N/A</c:v>
                </c:pt>
                <c:pt idx="3">
                  <c:v>2.5499999999999998</c:v>
                </c:pt>
                <c:pt idx="4">
                  <c:v>#N/A</c:v>
                </c:pt>
                <c:pt idx="5">
                  <c:v>1.97</c:v>
                </c:pt>
                <c:pt idx="6">
                  <c:v>#N/A</c:v>
                </c:pt>
                <c:pt idx="7">
                  <c:v>1.27</c:v>
                </c:pt>
                <c:pt idx="8">
                  <c:v>#N/A</c:v>
                </c:pt>
                <c:pt idx="9">
                  <c:v>0.89</c:v>
                </c:pt>
              </c:numCache>
            </c:numRef>
          </c:val>
          <c:extLst>
            <c:ext xmlns:c16="http://schemas.microsoft.com/office/drawing/2014/chart" uri="{C3380CC4-5D6E-409C-BE32-E72D297353CC}">
              <c16:uniqueId val="{00000004-D6B5-46E3-8E0D-F8992CD39D5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0.9</c:v>
                </c:pt>
                <c:pt idx="4">
                  <c:v>#N/A</c:v>
                </c:pt>
                <c:pt idx="5">
                  <c:v>0.31</c:v>
                </c:pt>
                <c:pt idx="6">
                  <c:v>#N/A</c:v>
                </c:pt>
                <c:pt idx="7">
                  <c:v>0.49</c:v>
                </c:pt>
                <c:pt idx="8">
                  <c:v>#N/A</c:v>
                </c:pt>
                <c:pt idx="9">
                  <c:v>0.95</c:v>
                </c:pt>
              </c:numCache>
            </c:numRef>
          </c:val>
          <c:extLst>
            <c:ext xmlns:c16="http://schemas.microsoft.com/office/drawing/2014/chart" uri="{C3380CC4-5D6E-409C-BE32-E72D297353CC}">
              <c16:uniqueId val="{00000005-D6B5-46E3-8E0D-F8992CD39D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6.04</c:v>
                </c:pt>
                <c:pt idx="2">
                  <c:v>#N/A</c:v>
                </c:pt>
                <c:pt idx="3">
                  <c:v>3.43</c:v>
                </c:pt>
                <c:pt idx="4">
                  <c:v>#N/A</c:v>
                </c:pt>
                <c:pt idx="5">
                  <c:v>0.23</c:v>
                </c:pt>
                <c:pt idx="6">
                  <c:v>#N/A</c:v>
                </c:pt>
                <c:pt idx="7">
                  <c:v>8.7899999999999991</c:v>
                </c:pt>
                <c:pt idx="8">
                  <c:v>#N/A</c:v>
                </c:pt>
                <c:pt idx="9">
                  <c:v>1.77</c:v>
                </c:pt>
              </c:numCache>
            </c:numRef>
          </c:val>
          <c:extLst>
            <c:ext xmlns:c16="http://schemas.microsoft.com/office/drawing/2014/chart" uri="{C3380CC4-5D6E-409C-BE32-E72D297353CC}">
              <c16:uniqueId val="{00000006-D6B5-46E3-8E0D-F8992CD39D5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6.21</c:v>
                </c:pt>
                <c:pt idx="2">
                  <c:v>#N/A</c:v>
                </c:pt>
                <c:pt idx="3">
                  <c:v>7.02</c:v>
                </c:pt>
                <c:pt idx="4">
                  <c:v>#N/A</c:v>
                </c:pt>
                <c:pt idx="5">
                  <c:v>7.87</c:v>
                </c:pt>
                <c:pt idx="6">
                  <c:v>#N/A</c:v>
                </c:pt>
                <c:pt idx="7">
                  <c:v>8.9</c:v>
                </c:pt>
                <c:pt idx="8">
                  <c:v>#N/A</c:v>
                </c:pt>
                <c:pt idx="9">
                  <c:v>10.1</c:v>
                </c:pt>
              </c:numCache>
            </c:numRef>
          </c:val>
          <c:extLst>
            <c:ext xmlns:c16="http://schemas.microsoft.com/office/drawing/2014/chart" uri="{C3380CC4-5D6E-409C-BE32-E72D297353CC}">
              <c16:uniqueId val="{00000007-D6B5-46E3-8E0D-F8992CD39D5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6.93</c:v>
                </c:pt>
                <c:pt idx="2">
                  <c:v>#N/A</c:v>
                </c:pt>
                <c:pt idx="3">
                  <c:v>2.4300000000000002</c:v>
                </c:pt>
                <c:pt idx="4">
                  <c:v>#N/A</c:v>
                </c:pt>
                <c:pt idx="5">
                  <c:v>3.33</c:v>
                </c:pt>
                <c:pt idx="6">
                  <c:v>#N/A</c:v>
                </c:pt>
                <c:pt idx="7">
                  <c:v>7.73</c:v>
                </c:pt>
                <c:pt idx="8">
                  <c:v>#N/A</c:v>
                </c:pt>
                <c:pt idx="9">
                  <c:v>10.16</c:v>
                </c:pt>
              </c:numCache>
            </c:numRef>
          </c:val>
          <c:extLst>
            <c:ext xmlns:c16="http://schemas.microsoft.com/office/drawing/2014/chart" uri="{C3380CC4-5D6E-409C-BE32-E72D297353CC}">
              <c16:uniqueId val="{00000008-D6B5-46E3-8E0D-F8992CD39D53}"/>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2.33</c:v>
                </c:pt>
                <c:pt idx="1">
                  <c:v>#N/A</c:v>
                </c:pt>
                <c:pt idx="2">
                  <c:v>2.2799999999999998</c:v>
                </c:pt>
                <c:pt idx="3">
                  <c:v>#N/A</c:v>
                </c:pt>
                <c:pt idx="4">
                  <c:v>2.2400000000000002</c:v>
                </c:pt>
                <c:pt idx="5">
                  <c:v>#N/A</c:v>
                </c:pt>
                <c:pt idx="6">
                  <c:v>2.17</c:v>
                </c:pt>
                <c:pt idx="7">
                  <c:v>#N/A</c:v>
                </c:pt>
                <c:pt idx="8">
                  <c:v>2.2200000000000002</c:v>
                </c:pt>
                <c:pt idx="9">
                  <c:v>#N/A</c:v>
                </c:pt>
              </c:numCache>
            </c:numRef>
          </c:val>
          <c:extLst>
            <c:ext xmlns:c16="http://schemas.microsoft.com/office/drawing/2014/chart" uri="{C3380CC4-5D6E-409C-BE32-E72D297353CC}">
              <c16:uniqueId val="{00000009-D6B5-46E3-8E0D-F8992CD39D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2264</c:v>
                </c:pt>
                <c:pt idx="5">
                  <c:v>2276</c:v>
                </c:pt>
                <c:pt idx="8">
                  <c:v>2275</c:v>
                </c:pt>
                <c:pt idx="11">
                  <c:v>2225</c:v>
                </c:pt>
                <c:pt idx="14">
                  <c:v>2258</c:v>
                </c:pt>
              </c:numCache>
            </c:numRef>
          </c:val>
          <c:extLst>
            <c:ext xmlns:c16="http://schemas.microsoft.com/office/drawing/2014/chart" uri="{C3380CC4-5D6E-409C-BE32-E72D297353CC}">
              <c16:uniqueId val="{00000000-194D-4E69-8397-E848B6139B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4D-4E69-8397-E848B6139B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4D-4E69-8397-E848B6139B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56</c:v>
                </c:pt>
                <c:pt idx="6">
                  <c:v>62</c:v>
                </c:pt>
                <c:pt idx="9">
                  <c:v>56</c:v>
                </c:pt>
                <c:pt idx="12">
                  <c:v>56</c:v>
                </c:pt>
              </c:numCache>
            </c:numRef>
          </c:val>
          <c:extLst>
            <c:ext xmlns:c16="http://schemas.microsoft.com/office/drawing/2014/chart" uri="{C3380CC4-5D6E-409C-BE32-E72D297353CC}">
              <c16:uniqueId val="{00000003-194D-4E69-8397-E848B6139B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1040</c:v>
                </c:pt>
                <c:pt idx="3">
                  <c:v>1072</c:v>
                </c:pt>
                <c:pt idx="6">
                  <c:v>1033</c:v>
                </c:pt>
                <c:pt idx="9">
                  <c:v>966</c:v>
                </c:pt>
                <c:pt idx="12">
                  <c:v>965</c:v>
                </c:pt>
              </c:numCache>
            </c:numRef>
          </c:val>
          <c:extLst>
            <c:ext xmlns:c16="http://schemas.microsoft.com/office/drawing/2014/chart" uri="{C3380CC4-5D6E-409C-BE32-E72D297353CC}">
              <c16:uniqueId val="{00000004-194D-4E69-8397-E848B6139B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4D-4E69-8397-E848B6139B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4D-4E69-8397-E848B6139B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2306</c:v>
                </c:pt>
                <c:pt idx="3">
                  <c:v>2285</c:v>
                </c:pt>
                <c:pt idx="6">
                  <c:v>2126</c:v>
                </c:pt>
                <c:pt idx="9">
                  <c:v>2119</c:v>
                </c:pt>
                <c:pt idx="12">
                  <c:v>2015</c:v>
                </c:pt>
              </c:numCache>
            </c:numRef>
          </c:val>
          <c:extLst>
            <c:ext xmlns:c16="http://schemas.microsoft.com/office/drawing/2014/chart" uri="{C3380CC4-5D6E-409C-BE32-E72D297353CC}">
              <c16:uniqueId val="{00000007-194D-4E69-8397-E848B6139B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1146</c:v>
                </c:pt>
                <c:pt idx="2">
                  <c:v>#N/A</c:v>
                </c:pt>
                <c:pt idx="3">
                  <c:v>#N/A</c:v>
                </c:pt>
                <c:pt idx="4">
                  <c:v>1137</c:v>
                </c:pt>
                <c:pt idx="5">
                  <c:v>#N/A</c:v>
                </c:pt>
                <c:pt idx="6">
                  <c:v>#N/A</c:v>
                </c:pt>
                <c:pt idx="7">
                  <c:v>946</c:v>
                </c:pt>
                <c:pt idx="8">
                  <c:v>#N/A</c:v>
                </c:pt>
                <c:pt idx="9">
                  <c:v>#N/A</c:v>
                </c:pt>
                <c:pt idx="10">
                  <c:v>916</c:v>
                </c:pt>
                <c:pt idx="11">
                  <c:v>#N/A</c:v>
                </c:pt>
                <c:pt idx="12">
                  <c:v>#N/A</c:v>
                </c:pt>
                <c:pt idx="13">
                  <c:v>778</c:v>
                </c:pt>
                <c:pt idx="14">
                  <c:v>#N/A</c:v>
                </c:pt>
              </c:numCache>
            </c:numRef>
          </c:val>
          <c:smooth val="0"/>
          <c:extLst>
            <c:ext xmlns:c16="http://schemas.microsoft.com/office/drawing/2014/chart" uri="{C3380CC4-5D6E-409C-BE32-E72D297353CC}">
              <c16:uniqueId val="{00000008-194D-4E69-8397-E848B6139B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23576</c:v>
                </c:pt>
                <c:pt idx="5">
                  <c:v>23600</c:v>
                </c:pt>
                <c:pt idx="8">
                  <c:v>23716</c:v>
                </c:pt>
                <c:pt idx="11">
                  <c:v>23673</c:v>
                </c:pt>
                <c:pt idx="14">
                  <c:v>22587</c:v>
                </c:pt>
              </c:numCache>
            </c:numRef>
          </c:val>
          <c:extLst>
            <c:ext xmlns:c16="http://schemas.microsoft.com/office/drawing/2014/chart" uri="{C3380CC4-5D6E-409C-BE32-E72D297353CC}">
              <c16:uniqueId val="{00000000-75FF-46F0-B345-24E2AC10ED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5511</c:v>
                </c:pt>
                <c:pt idx="5">
                  <c:v>5891</c:v>
                </c:pt>
                <c:pt idx="8">
                  <c:v>5852</c:v>
                </c:pt>
                <c:pt idx="11">
                  <c:v>5699</c:v>
                </c:pt>
                <c:pt idx="14">
                  <c:v>5724</c:v>
                </c:pt>
              </c:numCache>
            </c:numRef>
          </c:val>
          <c:extLst>
            <c:ext xmlns:c16="http://schemas.microsoft.com/office/drawing/2014/chart" uri="{C3380CC4-5D6E-409C-BE32-E72D297353CC}">
              <c16:uniqueId val="{00000001-75FF-46F0-B345-24E2AC10ED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4540</c:v>
                </c:pt>
                <c:pt idx="5">
                  <c:v>5011</c:v>
                </c:pt>
                <c:pt idx="8">
                  <c:v>5317</c:v>
                </c:pt>
                <c:pt idx="11">
                  <c:v>4651</c:v>
                </c:pt>
                <c:pt idx="14">
                  <c:v>5477</c:v>
                </c:pt>
              </c:numCache>
            </c:numRef>
          </c:val>
          <c:extLst>
            <c:ext xmlns:c16="http://schemas.microsoft.com/office/drawing/2014/chart" uri="{C3380CC4-5D6E-409C-BE32-E72D297353CC}">
              <c16:uniqueId val="{00000002-75FF-46F0-B345-24E2AC10ED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FF-46F0-B345-24E2AC10ED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FF-46F0-B345-24E2AC10ED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763</c:v>
                </c:pt>
                <c:pt idx="3">
                  <c:v>552</c:v>
                </c:pt>
                <c:pt idx="6">
                  <c:v>469</c:v>
                </c:pt>
                <c:pt idx="9">
                  <c:v>0</c:v>
                </c:pt>
                <c:pt idx="12">
                  <c:v>0</c:v>
                </c:pt>
              </c:numCache>
            </c:numRef>
          </c:val>
          <c:extLst>
            <c:ext xmlns:c16="http://schemas.microsoft.com/office/drawing/2014/chart" uri="{C3380CC4-5D6E-409C-BE32-E72D297353CC}">
              <c16:uniqueId val="{00000005-75FF-46F0-B345-24E2AC10ED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3467</c:v>
                </c:pt>
                <c:pt idx="3">
                  <c:v>3450</c:v>
                </c:pt>
                <c:pt idx="6">
                  <c:v>3427</c:v>
                </c:pt>
                <c:pt idx="9">
                  <c:v>3428</c:v>
                </c:pt>
                <c:pt idx="12">
                  <c:v>3194</c:v>
                </c:pt>
              </c:numCache>
            </c:numRef>
          </c:val>
          <c:extLst>
            <c:ext xmlns:c16="http://schemas.microsoft.com/office/drawing/2014/chart" uri="{C3380CC4-5D6E-409C-BE32-E72D297353CC}">
              <c16:uniqueId val="{00000006-75FF-46F0-B345-24E2AC10ED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287</c:v>
                </c:pt>
                <c:pt idx="3">
                  <c:v>255</c:v>
                </c:pt>
                <c:pt idx="6">
                  <c:v>243</c:v>
                </c:pt>
                <c:pt idx="9">
                  <c:v>258</c:v>
                </c:pt>
                <c:pt idx="12">
                  <c:v>249</c:v>
                </c:pt>
              </c:numCache>
            </c:numRef>
          </c:val>
          <c:extLst>
            <c:ext xmlns:c16="http://schemas.microsoft.com/office/drawing/2014/chart" uri="{C3380CC4-5D6E-409C-BE32-E72D297353CC}">
              <c16:uniqueId val="{00000007-75FF-46F0-B345-24E2AC10ED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13266</c:v>
                </c:pt>
                <c:pt idx="3">
                  <c:v>13752</c:v>
                </c:pt>
                <c:pt idx="6">
                  <c:v>13346</c:v>
                </c:pt>
                <c:pt idx="9">
                  <c:v>12826</c:v>
                </c:pt>
                <c:pt idx="12">
                  <c:v>12025</c:v>
                </c:pt>
              </c:numCache>
            </c:numRef>
          </c:val>
          <c:extLst>
            <c:ext xmlns:c16="http://schemas.microsoft.com/office/drawing/2014/chart" uri="{C3380CC4-5D6E-409C-BE32-E72D297353CC}">
              <c16:uniqueId val="{00000008-75FF-46F0-B345-24E2AC10ED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300</c:v>
                </c:pt>
                <c:pt idx="12">
                  <c:v>438</c:v>
                </c:pt>
              </c:numCache>
            </c:numRef>
          </c:val>
          <c:extLst>
            <c:ext xmlns:c16="http://schemas.microsoft.com/office/drawing/2014/chart" uri="{C3380CC4-5D6E-409C-BE32-E72D297353CC}">
              <c16:uniqueId val="{00000009-75FF-46F0-B345-24E2AC10ED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20904</c:v>
                </c:pt>
                <c:pt idx="3">
                  <c:v>22093</c:v>
                </c:pt>
                <c:pt idx="6">
                  <c:v>22128</c:v>
                </c:pt>
                <c:pt idx="9">
                  <c:v>22590</c:v>
                </c:pt>
                <c:pt idx="12">
                  <c:v>21358</c:v>
                </c:pt>
              </c:numCache>
            </c:numRef>
          </c:val>
          <c:extLst>
            <c:ext xmlns:c16="http://schemas.microsoft.com/office/drawing/2014/chart" uri="{C3380CC4-5D6E-409C-BE32-E72D297353CC}">
              <c16:uniqueId val="{0000000A-75FF-46F0-B345-24E2AC10ED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5060</c:v>
                </c:pt>
                <c:pt idx="2">
                  <c:v>#N/A</c:v>
                </c:pt>
                <c:pt idx="3">
                  <c:v>#N/A</c:v>
                </c:pt>
                <c:pt idx="4">
                  <c:v>5600</c:v>
                </c:pt>
                <c:pt idx="5">
                  <c:v>#N/A</c:v>
                </c:pt>
                <c:pt idx="6">
                  <c:v>#N/A</c:v>
                </c:pt>
                <c:pt idx="7">
                  <c:v>4727</c:v>
                </c:pt>
                <c:pt idx="8">
                  <c:v>#N/A</c:v>
                </c:pt>
                <c:pt idx="9">
                  <c:v>#N/A</c:v>
                </c:pt>
                <c:pt idx="10">
                  <c:v>5380</c:v>
                </c:pt>
                <c:pt idx="11">
                  <c:v>#N/A</c:v>
                </c:pt>
                <c:pt idx="12">
                  <c:v>#N/A</c:v>
                </c:pt>
                <c:pt idx="13">
                  <c:v>3475</c:v>
                </c:pt>
                <c:pt idx="14">
                  <c:v>#N/A</c:v>
                </c:pt>
              </c:numCache>
            </c:numRef>
          </c:val>
          <c:smooth val="0"/>
          <c:extLst>
            <c:ext xmlns:c16="http://schemas.microsoft.com/office/drawing/2014/chart" uri="{C3380CC4-5D6E-409C-BE32-E72D297353CC}">
              <c16:uniqueId val="{0000000B-75FF-46F0-B345-24E2AC10ED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1717</c:v>
                </c:pt>
                <c:pt idx="1">
                  <c:v>1737</c:v>
                </c:pt>
                <c:pt idx="2">
                  <c:v>2337</c:v>
                </c:pt>
              </c:numCache>
            </c:numRef>
          </c:val>
          <c:extLst>
            <c:ext xmlns:c16="http://schemas.microsoft.com/office/drawing/2014/chart" uri="{C3380CC4-5D6E-409C-BE32-E72D297353CC}">
              <c16:uniqueId val="{00000000-14A6-4A09-8AB0-612B972185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c:v>
                </c:pt>
                <c:pt idx="1">
                  <c:v>446</c:v>
                </c:pt>
                <c:pt idx="2">
                  <c:v>444</c:v>
                </c:pt>
              </c:numCache>
            </c:numRef>
          </c:val>
          <c:extLst>
            <c:ext xmlns:c16="http://schemas.microsoft.com/office/drawing/2014/chart" uri="{C3380CC4-5D6E-409C-BE32-E72D297353CC}">
              <c16:uniqueId val="{00000001-14A6-4A09-8AB0-612B972185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1830</c:v>
                </c:pt>
                <c:pt idx="1">
                  <c:v>554</c:v>
                </c:pt>
                <c:pt idx="2">
                  <c:v>645</c:v>
                </c:pt>
              </c:numCache>
            </c:numRef>
          </c:val>
          <c:extLst>
            <c:ext xmlns:c16="http://schemas.microsoft.com/office/drawing/2014/chart" uri="{C3380CC4-5D6E-409C-BE32-E72D297353CC}">
              <c16:uniqueId val="{00000002-14A6-4A09-8AB0-612B972185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元利償還金は、ここ数年、過去の大型公共事業に伴い発行した地方債等の償還が進み減少傾向となっている。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年度の減少要因として、平成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の民生債（総合福祉会館建設）の償還終了（△</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百万円）や平成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の退職手当債の償還終了（△</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百万円）等が挙げられる。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公営企業会計である下水道事業会計及び病院事業会計の元利償還金に対する繰入金額は、年度によりばらつきがあるものの、直近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年は減少している。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引き続き、事業計画の精査を図り、普通建設事業費及び地方債の適正な発行に努めていく。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地方債の現在高は、平成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過去の大型公共事業に伴い発行した地方債の償還が進み、元利償還金が減少したことや普通建設事業費及び地方債の発行を抑制していたことから減少傾向にあった。令和元年度からは、新庁舎建設事業にかかる地方債の発行により、地方債現在高が大きく増加し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年度については、普通建設事業が少なかったことが主な要因となり、前年度比で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1,232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また、公営企業債等繰入見込額についても水道事業の元金残高の減少等により前年度比で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百万円減少しており、充当可能財源は減ったものの、結果として、将来負担費率の分子は前年度比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1,905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年度から、債務負担行為に基づく支出予定額に数値計上しているが、これは、旧庁舎跡地利用に係る経費についての債務負担行為設定によるものである。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また、設立法人等の負債額等負担見込額が令和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となっいるのは、土地開発公社の長期借入金について、例年市中銀行から借りているものを一般会計から借り入れたことによるものである。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今後、大規模な普通建設事業にかかる起債が想定されることから、将来負担比率の分子は増加していくと考えられる。事業実施の適正化を図り、財政の健全化に努める。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年度と比較すると、</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その他特定目的基金が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91</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たことにより、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基金全体では、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689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財政調整基金の増加は、</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剰余金処分による積立てによ</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るものである。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その他特定目的基金の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、ふるさと大和高田応援基金の増加が主な要因となっている。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財政運営の安定化を図るため、引き続き計画的に基金の積み立てを行うとともに、必要に応じて基金の活用を検討していく。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ふるさと大和高田応援基金：多様な人々が参加する地方自治を推進するため、</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市政の新たな展開や充実を図るための施策に要する費用へ充当</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退職手当基金：市職員の退職手当に対して充当</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休日診療所基金：休日診療所の健全な運営並びに施設及び設備の整備に要する経費の財源に対して充当</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公共施設の整備等に要する財源の一部に充当</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交通遺児就学援助等基金：交通遺児を見舞い、その就学を援助する事業の財源及び交通安全対策事業の推進に要する財源に充当</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ふるさと大和高田応援基金について、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年度の寄付金受入による積立額が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百万円、コロナウイルス感染症対策等への充当のための取崩額が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百万円となっており、積み立てが取り崩しを上回ったため</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なお、令和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年度から、旧 葛城広域行政事務組合における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診療所業務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を休日診療所特別会計が引継いでおり、令和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百万円を休日診療所基金に積み立てている。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ふるさと大和高田応援基金については、ふるさと納税の推進による基金の充実を図るとともに、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市民のニーズに合った事業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その他の基金についても、特定の財政支出に備えるため一定額を確保していくこととしている。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年度の基金残高は、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2,337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地方財政法の規定により、決算上生じた剰余金のうち２分の１を下らない金額について、歳計剰余金処分の方法により財政調整基金に</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百万円編入したことが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主な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要因である。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経済状況の変化による収入の減少、災害の発生に伴う支出の増加などに対応し、継続して安定的な財政運営ができるよう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％程度を</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基金確保</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するよう努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めるとともに、今後の多様な財政需要に対応するため、収支に不足が生じた場合には、所要の額を取り崩すこととしている。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年度の基金残高は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444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百万円の微減となっている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過去に積み立てていた補助金（奈良県公立小中学校空調設備設置緊急支援補助金、大和川流域総合治水対策事業補助金等）について、各々の事業における公債費の元金償還のために取り崩している。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将来にわたる財政の健全な運営を行うため、市債の償還に必要な財源を確保するとともに、公債費が他の経費を圧迫するような場合には、取り崩してその財源に充てることとしている。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62,037
16.48
28,808,725
28,462,134
297,036
15,640,812
21,357,647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新型コロナウイルス禍における企業業績の落ち込み等により令和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年度から減少傾向にあった地方税収入は、令和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年度にやや回復したものの、人口の減少や高齢化の進展により大きな増加が見込めない状況にある。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財政力指数は、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横ばいの傾向が続いており、類似団体平均を下回っている。そのため、地域手当等の職員手当や報酬の減額措置の継続による人件費の抑制及び地方税の徴収強化等の取組みによる歳入の確保により、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年度の経常収支比率は、前年度に比べて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ポイント悪化している。ただし、令和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年度の経常収支比率は、申請誤りのあった</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年度分の国庫負担金等が過年度収入として</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億円精算交付されたことによる影響により、本来より</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ポイント程度低くなっていると考えられるため、令和</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年度は実質、前年度比</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ポイント程度の悪化であったと考えられる。類似団体においても</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ポイント悪化しているが、本市では特に、退職手当の増加等による人件費の増加（</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億円）や、扶助費の増加（</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億円）による影響が大きかった。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も、近年の物価高騰による物件費の増加や、会計年度任用職員の処遇改善による人件費の増加等が予想されることから、経常経費の抑制や既存事業の見直し、公共施設における統廃合の検討等の取り組みにより、比率の改善を図る必要があると考え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66</xdr:row>
      <xdr:rowOff>146896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67390"/>
          <a:ext cx="838200" cy="59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67</xdr:row>
      <xdr:rowOff>128270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6739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114723</xdr:rowOff>
    </xdr:from>
    <xdr:to>
      <xdr:col>15</xdr:col>
      <xdr:colOff>82550</xdr:colOff>
      <xdr:row>67</xdr:row>
      <xdr:rowOff>128270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43042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114723</xdr:rowOff>
    </xdr:from>
    <xdr:to>
      <xdr:col>11</xdr:col>
      <xdr:colOff>31750</xdr:colOff>
      <xdr:row>67</xdr:row>
      <xdr:rowOff>63923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4304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96096</xdr:rowOff>
    </xdr:from>
    <xdr:to>
      <xdr:col>23</xdr:col>
      <xdr:colOff>184150</xdr:colOff>
      <xdr:row>67</xdr:row>
      <xdr:rowOff>26246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163423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77470</xdr:rowOff>
    </xdr:from>
    <xdr:to>
      <xdr:col>15</xdr:col>
      <xdr:colOff>133350</xdr:colOff>
      <xdr:row>68</xdr:row>
      <xdr:rowOff>7620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163847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63923</xdr:rowOff>
    </xdr:from>
    <xdr:to>
      <xdr:col>11</xdr:col>
      <xdr:colOff>82550</xdr:colOff>
      <xdr:row>66</xdr:row>
      <xdr:rowOff>165523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150300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年度実施の旧庁舎解体工事（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億円）の皆減による物件費の減少等が主な要因となり、前年度に比べて人口一人当たりの決算額が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1,249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円減少した。しかしながら、本市は学校や保育所等の公共施設数が多いことから、類似団体に比べて、人口一人当たりの金額が大きい傾向にある。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管理については、可能な部分において指定管理者制度を導入し、その他の業務についても外部委託によるコスト削減を図っているところである。公共施設における統廃合の検討等により、今後も経費の抑制を図っていく方針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3220</xdr:rowOff>
    </xdr:from>
    <xdr:to>
      <xdr:col>23</xdr:col>
      <xdr:colOff>133350</xdr:colOff>
      <xdr:row>84</xdr:row>
      <xdr:rowOff>17571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405020"/>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25488</xdr:rowOff>
    </xdr:from>
    <xdr:to>
      <xdr:col>19</xdr:col>
      <xdr:colOff>133350</xdr:colOff>
      <xdr:row>84</xdr:row>
      <xdr:rowOff>17571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55838"/>
          <a:ext cx="889000" cy="16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49493</xdr:rowOff>
    </xdr:from>
    <xdr:to>
      <xdr:col>15</xdr:col>
      <xdr:colOff>82550</xdr:colOff>
      <xdr:row>83</xdr:row>
      <xdr:rowOff>25488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08393"/>
          <a:ext cx="889000" cy="14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170604</xdr:rowOff>
    </xdr:from>
    <xdr:to>
      <xdr:col>11</xdr:col>
      <xdr:colOff>31750</xdr:colOff>
      <xdr:row>82</xdr:row>
      <xdr:rowOff>49493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8054"/>
          <a:ext cx="889000" cy="5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123870</xdr:rowOff>
    </xdr:from>
    <xdr:to>
      <xdr:col>23</xdr:col>
      <xdr:colOff>184150</xdr:colOff>
      <xdr:row>84</xdr:row>
      <xdr:rowOff>54020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95947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2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138221</xdr:rowOff>
    </xdr:from>
    <xdr:to>
      <xdr:col>19</xdr:col>
      <xdr:colOff>184150</xdr:colOff>
      <xdr:row>84</xdr:row>
      <xdr:rowOff>68371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6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53148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5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146138</xdr:rowOff>
    </xdr:from>
    <xdr:to>
      <xdr:col>15</xdr:col>
      <xdr:colOff>133350</xdr:colOff>
      <xdr:row>83</xdr:row>
      <xdr:rowOff>76288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61065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170143</xdr:rowOff>
    </xdr:from>
    <xdr:to>
      <xdr:col>11</xdr:col>
      <xdr:colOff>82550</xdr:colOff>
      <xdr:row>82</xdr:row>
      <xdr:rowOff>100293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85070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4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119804</xdr:rowOff>
    </xdr:from>
    <xdr:to>
      <xdr:col>7</xdr:col>
      <xdr:colOff>31750</xdr:colOff>
      <xdr:row>82</xdr:row>
      <xdr:rowOff>49954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34731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年度に高齢・高給の退職者と新規採用職員の入れ替わり等による影響により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ポイント悪化しており、令和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年度においても引き続き低い値となっている。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本市の行政職給料表は、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級までの給料表を適用しており、近年は職員の年齢層も若くなっていることから、国との比較で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ポイント程度低い水準で推移している。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類似団体と比較しても低い水準で推移していることについても、同様の要因である。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050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0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保育所、こども園、高等学校及びごみ処理施設等の施設運営を直営で行っていることにより、職員数が類似団体平均と比較して多くなる基礎的な要因がある。人口減少等の影響により、年々上昇傾向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公共施設の管理については、可能な部分において、指定管理者制度の導入等による委託化を進めているところであり、その他の業務についても外部委託を行うことにより、適正な定員管理に努める。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49424</xdr:rowOff>
    </xdr:from>
    <xdr:to>
      <xdr:col>81</xdr:col>
      <xdr:colOff>44450</xdr:colOff>
      <xdr:row>64</xdr:row>
      <xdr:rowOff>69532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2222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35348</xdr:rowOff>
    </xdr:from>
    <xdr:to>
      <xdr:col>77</xdr:col>
      <xdr:colOff>44450</xdr:colOff>
      <xdr:row>64</xdr:row>
      <xdr:rowOff>49424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0814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122344</xdr:rowOff>
    </xdr:from>
    <xdr:to>
      <xdr:col>72</xdr:col>
      <xdr:colOff>203200</xdr:colOff>
      <xdr:row>64</xdr:row>
      <xdr:rowOff>35348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2369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49954</xdr:rowOff>
    </xdr:from>
    <xdr:to>
      <xdr:col>68</xdr:col>
      <xdr:colOff>152400</xdr:colOff>
      <xdr:row>63</xdr:row>
      <xdr:rowOff>122344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5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18732</xdr:rowOff>
    </xdr:from>
    <xdr:to>
      <xdr:col>81</xdr:col>
      <xdr:colOff>95250</xdr:colOff>
      <xdr:row>64</xdr:row>
      <xdr:rowOff>120332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162259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170074</xdr:rowOff>
    </xdr:from>
    <xdr:to>
      <xdr:col>77</xdr:col>
      <xdr:colOff>95250</xdr:colOff>
      <xdr:row>64</xdr:row>
      <xdr:rowOff>100224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85001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155998</xdr:rowOff>
    </xdr:from>
    <xdr:to>
      <xdr:col>73</xdr:col>
      <xdr:colOff>44450</xdr:colOff>
      <xdr:row>64</xdr:row>
      <xdr:rowOff>86148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70925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71544</xdr:rowOff>
    </xdr:from>
    <xdr:to>
      <xdr:col>68</xdr:col>
      <xdr:colOff>203200</xdr:colOff>
      <xdr:row>64</xdr:row>
      <xdr:rowOff>1694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157921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170604</xdr:rowOff>
    </xdr:from>
    <xdr:to>
      <xdr:col>64</xdr:col>
      <xdr:colOff>152400</xdr:colOff>
      <xdr:row>63</xdr:row>
      <xdr:rowOff>100754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85531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年度以降に普通建設事業費の抑制を続けたことにより、元利償還金の減少傾向が続いており、比率は改善している。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年度に発行した退職手当債が平成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年度以降に順次償還を終えているため、令和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年度頃までは元利償還金の減少を見込んでいる。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976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49530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89746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5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89746</xdr:rowOff>
    </xdr:from>
    <xdr:to>
      <xdr:col>68</xdr:col>
      <xdr:colOff>152400</xdr:colOff>
      <xdr:row>42</xdr:row>
      <xdr:rowOff>113877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年度の将来負担比率は、分子である地方債現在高が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億円減少したこと、公営企業等繰入見込額が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億円減少したこと等が主な要因となり、前年度に比べて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ポイント改善している。地方債現在高が減少したのは、令和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年度における普通建設事業が少なかったことにより、起債の発行額が償還額を大きく下回ったことによる。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年度には、ごみ中継施設建設事業や広域ごみ処理施設建設事業等、大規模な普通建設事業にかかる起債を予定していることから、将来負担比率は増加すると見込んでいる。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事業実施の適正化を図り、財政の健全化に努める。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136737</xdr:rowOff>
    </xdr:from>
    <xdr:to>
      <xdr:col>81</xdr:col>
      <xdr:colOff>44450</xdr:colOff>
      <xdr:row>16</xdr:row>
      <xdr:rowOff>139559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08487"/>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103364</xdr:rowOff>
    </xdr:from>
    <xdr:to>
      <xdr:col>77</xdr:col>
      <xdr:colOff>44450</xdr:colOff>
      <xdr:row>16</xdr:row>
      <xdr:rowOff>139559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84656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103364</xdr:rowOff>
    </xdr:from>
    <xdr:to>
      <xdr:col>72</xdr:col>
      <xdr:colOff>203200</xdr:colOff>
      <xdr:row>17</xdr:row>
      <xdr:rowOff>41840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846564"/>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163689</xdr:rowOff>
    </xdr:from>
    <xdr:to>
      <xdr:col>68</xdr:col>
      <xdr:colOff>152400</xdr:colOff>
      <xdr:row>17</xdr:row>
      <xdr:rowOff>41840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906889"/>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85937</xdr:rowOff>
    </xdr:from>
    <xdr:to>
      <xdr:col>81</xdr:col>
      <xdr:colOff>95250</xdr:colOff>
      <xdr:row>16</xdr:row>
      <xdr:rowOff>16087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58014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88759</xdr:rowOff>
    </xdr:from>
    <xdr:to>
      <xdr:col>77</xdr:col>
      <xdr:colOff>95250</xdr:colOff>
      <xdr:row>17</xdr:row>
      <xdr:rowOff>18909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3686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1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52564</xdr:rowOff>
    </xdr:from>
    <xdr:to>
      <xdr:col>73</xdr:col>
      <xdr:colOff>44450</xdr:colOff>
      <xdr:row>16</xdr:row>
      <xdr:rowOff>154164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138941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162490</xdr:rowOff>
    </xdr:from>
    <xdr:to>
      <xdr:col>68</xdr:col>
      <xdr:colOff>203200</xdr:colOff>
      <xdr:row>17</xdr:row>
      <xdr:rowOff>92640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77417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112889</xdr:rowOff>
    </xdr:from>
    <xdr:to>
      <xdr:col>64</xdr:col>
      <xdr:colOff>152400</xdr:colOff>
      <xdr:row>17</xdr:row>
      <xdr:rowOff>43039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27816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62,037
16.48
28,808,725
28,462,134
297,036
15,640,812
21,357,647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　本市は、類似団体と比較して、ラスパイレス指数が低く、職員数（人口千人当たり職員数）が多いという状況であるが、保育所、こども園、高等学校等の施設運営を直営で行っているなどの職員数が類似団体と比較して多くなる要因があり、行政サービスの提供方法の差異であると言える。令和</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年度導入の会計年度任用制度による人件費の増加や待機児童解消のための保育士（会計年度任用職員）の処遇改善等による影響に加え、</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年度は一般職の退職者数の増加により退職手当が前年度比</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億円となったこと等により、類似団体内平均値より</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9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　公共施設の管理については、可能な部分については、指定管理者制度の導入等による委託化を進めているところであり、その他の業務についても外部委託を行うこと等により人件費の抑制に努める。</a:t>
          </a:r>
          <a:endParaRPr lang="ja-JP" altLang="ja-JP" sz="9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40</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640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77470</xdr:rowOff>
    </xdr:from>
    <xdr:to>
      <xdr:col>19</xdr:col>
      <xdr:colOff>187325</xdr:colOff>
      <xdr:row>40</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6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40</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73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45720</xdr:rowOff>
    </xdr:from>
    <xdr:to>
      <xdr:col>24</xdr:col>
      <xdr:colOff>76200</xdr:colOff>
      <xdr:row>40</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年度に、会計年度任用制度が導入されたことに伴い、非常勤職員にかかる費用が物件費から人件費となったことで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年度は新庁舎移転に伴う庁舎管理費の増加や児童ホームの運営委託化により上昇し、令和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年度においては、各公共施設における光熱費の上昇が主な要因となり、令和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年度よりもさらに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ポイント上昇する結果となっている。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なお、本市では、し尿処理業務や消防業務等を一部事務組合で行っており、その業務に関係する物件費が補助費等に計上されていることなどの影響により、類似団体平均より低い比率で推移している。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65278</xdr:rowOff>
    </xdr:from>
    <xdr:to>
      <xdr:col>82</xdr:col>
      <xdr:colOff>107950</xdr:colOff>
      <xdr:row>15</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70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145288</xdr:rowOff>
    </xdr:from>
    <xdr:to>
      <xdr:col>78</xdr:col>
      <xdr:colOff>69850</xdr:colOff>
      <xdr:row>15</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455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145288</xdr:rowOff>
    </xdr:from>
    <xdr:to>
      <xdr:col>73</xdr:col>
      <xdr:colOff>180975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455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15</xdr:row>
      <xdr:rowOff>165862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8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94488</xdr:rowOff>
    </xdr:from>
    <xdr:to>
      <xdr:col>74</xdr:col>
      <xdr:colOff>31750</xdr:colOff>
      <xdr:row>15</xdr:row>
      <xdr:rowOff>24638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34815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扶助費に係る経常収支比率は、年度により増減するものの、基本的に、類似団体平均を少し下回る水準で推移している。大きく下回っている令和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年度についても、過年度収入として</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億円精算交付された影響を除くと、本来の数値は類似団体をやや下回る程度であったと考えられる。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年度の主な数値上昇要因は、障害者自立支援事業費の増加や生活保護費の増加が挙げられる。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今後は高齢化の進展によりる影響に加え、病院におけるコロナウイルス感染症等の検査項目が増えたことや受診控えが解消されたことによる医療費関連の扶助費の増加が想定される。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55</xdr:row>
      <xdr:rowOff>8890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0242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56</xdr:row>
      <xdr:rowOff>111760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02420"/>
          <a:ext cx="8890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168910</xdr:rowOff>
    </xdr:from>
    <xdr:to>
      <xdr:col>15</xdr:col>
      <xdr:colOff>98425</xdr:colOff>
      <xdr:row>56</xdr:row>
      <xdr:rowOff>111760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98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168910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60960</xdr:rowOff>
    </xdr:from>
    <xdr:to>
      <xdr:col>15</xdr:col>
      <xdr:colOff>149225</xdr:colOff>
      <xdr:row>56</xdr:row>
      <xdr:rowOff>162560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147337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118110</xdr:rowOff>
    </xdr:from>
    <xdr:to>
      <xdr:col>11</xdr:col>
      <xdr:colOff>60325</xdr:colOff>
      <xdr:row>56</xdr:row>
      <xdr:rowOff>48260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類似団体と比較してほぼ同水準で推移している。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25400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1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38100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3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3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補助費等にかかる経常収支比率が類似団体平均を上回っている要因として、市立の病院事業や下水道事業に対する補助金及びし尿処理業務、消防業務等を一部事務組合で行っていることが挙げられる。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業務を一部事務組合で実施することは、広域化による業務の効率化及び経費の削減につながるものであり、比率の上昇については留意を要するが、広域化等の推進により経費の縮減に努めるものである。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なお、令和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ポイント上昇した主な要因として、施設の長寿命化等のため、葛城地区清掃事務組合への経常歳出が増加したことが挙げられる。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272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37</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26416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　公債費について、新庁舎建設に関連する地方債の発行額が、令和</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年度の庁舎完成に伴い令和</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年度に皆減したことが主な要因となり、前年度比で</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ポイント減少している。また、平成</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年度にかけて発行した退職手当債について、平成</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年度以降に順次償還が終わってきていること等により元利償還額についても年々減少傾向にある。</a:t>
          </a:r>
          <a:endParaRPr lang="ja-JP" altLang="ja-JP" sz="9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しかしながら、令和</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から新庁舎建設事業にかかる起債の償還が本格的に始まることや、広域ごみ処理施設、ごみ中継施設建設の建設をはじめ、今後、老朽化した公共施設の大規模改修等による地方債の発行が予想されることから、令和</a:t>
          </a:r>
          <a:r>
            <a:rPr kumimoji="1" lang="en-US"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年度以降、比率が上昇すると見込んでいる。</a:t>
          </a:r>
          <a:endParaRPr lang="ja-JP" altLang="ja-JP" sz="9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50" b="0" i="0" baseline="0">
              <a:solidFill>
                <a:schemeClr val="dk1"/>
              </a:solidFill>
              <a:effectLst/>
              <a:latin typeface="ＭＳ ゴシック" panose="020B0609070205080204" pitchFamily="49" charset="-128"/>
              <a:ea typeface="ＭＳ ゴシック" panose="020B0609070205080204" pitchFamily="49" charset="-128"/>
              <a:cs typeface="+mn-cs"/>
            </a:rPr>
            <a:t>　普通建設事業の精査による市債発行の適正化を図り、市債残高の抑制に努める。</a:t>
          </a:r>
          <a:endParaRPr lang="ja-JP" altLang="ja-JP" sz="9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154432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663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10413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88137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23622</xdr:rowOff>
    </xdr:from>
    <xdr:to>
      <xdr:col>11</xdr:col>
      <xdr:colOff>60325</xdr:colOff>
      <xdr:row>77</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年度の比率の低下は、歳入面（主に普通交付税の増加や過年度収入）の影響が多分にあるものと考えられる。また、令和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年度の比率の上昇は、人件費や扶助費等の増加が要因として考えられる。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今後も経費全般の節減により、数値の改善に努める。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79</xdr:row>
      <xdr:rowOff>46989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45770"/>
          <a:ext cx="8382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79</xdr:row>
      <xdr:rowOff>98425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45770"/>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98425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3152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47625</xdr:rowOff>
    </xdr:from>
    <xdr:to>
      <xdr:col>74</xdr:col>
      <xdr:colOff>31750</xdr:colOff>
      <xdr:row>79</xdr:row>
      <xdr:rowOff>149225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134002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1403</xdr:rowOff>
    </xdr:from>
    <xdr:to>
      <xdr:col>29</xdr:col>
      <xdr:colOff>127000</xdr:colOff>
      <xdr:row>16</xdr:row>
      <xdr:rowOff>30650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92228"/>
          <a:ext cx="647700" cy="2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30650</xdr:rowOff>
    </xdr:from>
    <xdr:to>
      <xdr:col>26</xdr:col>
      <xdr:colOff>50800</xdr:colOff>
      <xdr:row>16</xdr:row>
      <xdr:rowOff>82142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21475"/>
          <a:ext cx="698500" cy="5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82142</xdr:rowOff>
    </xdr:from>
    <xdr:to>
      <xdr:col>22</xdr:col>
      <xdr:colOff>114300</xdr:colOff>
      <xdr:row>16</xdr:row>
      <xdr:rowOff>143621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72967"/>
          <a:ext cx="698500" cy="6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143621</xdr:rowOff>
    </xdr:from>
    <xdr:to>
      <xdr:col>18</xdr:col>
      <xdr:colOff>177800</xdr:colOff>
      <xdr:row>17</xdr:row>
      <xdr:rowOff>21977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34446"/>
          <a:ext cx="698500" cy="49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122053</xdr:rowOff>
    </xdr:from>
    <xdr:to>
      <xdr:col>29</xdr:col>
      <xdr:colOff>177800</xdr:colOff>
      <xdr:row>16</xdr:row>
      <xdr:rowOff>52203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41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138580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8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151300</xdr:rowOff>
    </xdr:from>
    <xdr:to>
      <xdr:col>26</xdr:col>
      <xdr:colOff>101600</xdr:colOff>
      <xdr:row>16</xdr:row>
      <xdr:rowOff>81450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7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91627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3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31342</xdr:rowOff>
    </xdr:from>
    <xdr:to>
      <xdr:col>22</xdr:col>
      <xdr:colOff>165100</xdr:colOff>
      <xdr:row>16</xdr:row>
      <xdr:rowOff>132942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2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143119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9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92821</xdr:rowOff>
    </xdr:from>
    <xdr:to>
      <xdr:col>19</xdr:col>
      <xdr:colOff>38100</xdr:colOff>
      <xdr:row>17</xdr:row>
      <xdr:rowOff>22971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8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5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142627</xdr:rowOff>
    </xdr:from>
    <xdr:to>
      <xdr:col>15</xdr:col>
      <xdr:colOff>101600</xdr:colOff>
      <xdr:row>17</xdr:row>
      <xdr:rowOff>72777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82954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201328</xdr:rowOff>
    </xdr:from>
    <xdr:to>
      <xdr:col>29</xdr:col>
      <xdr:colOff>127000</xdr:colOff>
      <xdr:row>35</xdr:row>
      <xdr:rowOff>269255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811678"/>
          <a:ext cx="647700" cy="6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254032</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64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189179</xdr:rowOff>
    </xdr:from>
    <xdr:to>
      <xdr:col>26</xdr:col>
      <xdr:colOff>50800</xdr:colOff>
      <xdr:row>35</xdr:row>
      <xdr:rowOff>201328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799529"/>
          <a:ext cx="69850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98915</xdr:rowOff>
    </xdr:from>
    <xdr:to>
      <xdr:col>22</xdr:col>
      <xdr:colOff>114300</xdr:colOff>
      <xdr:row>35</xdr:row>
      <xdr:rowOff>189179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09265"/>
          <a:ext cx="698500" cy="90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98915</xdr:rowOff>
    </xdr:from>
    <xdr:to>
      <xdr:col>18</xdr:col>
      <xdr:colOff>177800</xdr:colOff>
      <xdr:row>35</xdr:row>
      <xdr:rowOff>99633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709265"/>
          <a:ext cx="698500" cy="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218455</xdr:rowOff>
    </xdr:from>
    <xdr:to>
      <xdr:col>29</xdr:col>
      <xdr:colOff>177800</xdr:colOff>
      <xdr:row>35</xdr:row>
      <xdr:rowOff>320055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82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63532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67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150528</xdr:rowOff>
    </xdr:from>
    <xdr:to>
      <xdr:col>26</xdr:col>
      <xdr:colOff>101600</xdr:colOff>
      <xdr:row>35</xdr:row>
      <xdr:rowOff>252128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6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262305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29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138379</xdr:rowOff>
    </xdr:from>
    <xdr:to>
      <xdr:col>22</xdr:col>
      <xdr:colOff>165100</xdr:colOff>
      <xdr:row>35</xdr:row>
      <xdr:rowOff>239979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74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250156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1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48115</xdr:rowOff>
    </xdr:from>
    <xdr:to>
      <xdr:col>19</xdr:col>
      <xdr:colOff>38100</xdr:colOff>
      <xdr:row>35</xdr:row>
      <xdr:rowOff>149715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159892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2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48833</xdr:rowOff>
    </xdr:from>
    <xdr:to>
      <xdr:col>15</xdr:col>
      <xdr:colOff>101600</xdr:colOff>
      <xdr:row>35</xdr:row>
      <xdr:rowOff>150433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160610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42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62,037
16.48
28,808,725
28,462,134
297,036
15,640,812
21,357,647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149530</xdr:rowOff>
    </xdr:from>
    <xdr:to>
      <xdr:col>24</xdr:col>
      <xdr:colOff>63500</xdr:colOff>
      <xdr:row>34</xdr:row>
      <xdr:rowOff>51498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7380"/>
          <a:ext cx="838200" cy="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51498</xdr:rowOff>
    </xdr:from>
    <xdr:to>
      <xdr:col>19</xdr:col>
      <xdr:colOff>177800</xdr:colOff>
      <xdr:row>34</xdr:row>
      <xdr:rowOff>84341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0798"/>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84341</xdr:rowOff>
    </xdr:from>
    <xdr:to>
      <xdr:col>15</xdr:col>
      <xdr:colOff>50800</xdr:colOff>
      <xdr:row>36</xdr:row>
      <xdr:rowOff>21799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3641"/>
          <a:ext cx="889000" cy="28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21799</xdr:rowOff>
    </xdr:from>
    <xdr:to>
      <xdr:col>10</xdr:col>
      <xdr:colOff>114300</xdr:colOff>
      <xdr:row>36</xdr:row>
      <xdr:rowOff>31572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3999"/>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98730</xdr:rowOff>
    </xdr:from>
    <xdr:to>
      <xdr:col>24</xdr:col>
      <xdr:colOff>114300</xdr:colOff>
      <xdr:row>34</xdr:row>
      <xdr:rowOff>28880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121607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698</xdr:rowOff>
    </xdr:from>
    <xdr:to>
      <xdr:col>20</xdr:col>
      <xdr:colOff>38100</xdr:colOff>
      <xdr:row>34</xdr:row>
      <xdr:rowOff>102298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118825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33541</xdr:rowOff>
    </xdr:from>
    <xdr:to>
      <xdr:col>15</xdr:col>
      <xdr:colOff>101600</xdr:colOff>
      <xdr:row>34</xdr:row>
      <xdr:rowOff>135141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151668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142449</xdr:rowOff>
    </xdr:from>
    <xdr:to>
      <xdr:col>10</xdr:col>
      <xdr:colOff>165100</xdr:colOff>
      <xdr:row>36</xdr:row>
      <xdr:rowOff>72599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89126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152222</xdr:rowOff>
    </xdr:from>
    <xdr:to>
      <xdr:col>6</xdr:col>
      <xdr:colOff>38100</xdr:colOff>
      <xdr:row>36</xdr:row>
      <xdr:rowOff>82372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98899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58035</xdr:rowOff>
    </xdr:from>
    <xdr:to>
      <xdr:col>24</xdr:col>
      <xdr:colOff>63500</xdr:colOff>
      <xdr:row>57</xdr:row>
      <xdr:rowOff>76422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30685"/>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58035</xdr:rowOff>
    </xdr:from>
    <xdr:to>
      <xdr:col>19</xdr:col>
      <xdr:colOff>177800</xdr:colOff>
      <xdr:row>58</xdr:row>
      <xdr:rowOff>9594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0685"/>
          <a:ext cx="889000" cy="1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171443</xdr:rowOff>
    </xdr:from>
    <xdr:to>
      <xdr:col>15</xdr:col>
      <xdr:colOff>50800</xdr:colOff>
      <xdr:row>58</xdr:row>
      <xdr:rowOff>9594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44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171443</xdr:rowOff>
    </xdr:from>
    <xdr:to>
      <xdr:col>10</xdr:col>
      <xdr:colOff>114300</xdr:colOff>
      <xdr:row>58</xdr:row>
      <xdr:rowOff>17421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409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25622</xdr:rowOff>
    </xdr:from>
    <xdr:to>
      <xdr:col>24</xdr:col>
      <xdr:colOff>114300</xdr:colOff>
      <xdr:row>57</xdr:row>
      <xdr:rowOff>127222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4049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7235</xdr:rowOff>
    </xdr:from>
    <xdr:to>
      <xdr:col>20</xdr:col>
      <xdr:colOff>38100</xdr:colOff>
      <xdr:row>57</xdr:row>
      <xdr:rowOff>108835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99962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130244</xdr:rowOff>
    </xdr:from>
    <xdr:to>
      <xdr:col>15</xdr:col>
      <xdr:colOff>101600</xdr:colOff>
      <xdr:row>58</xdr:row>
      <xdr:rowOff>60394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51521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120643</xdr:rowOff>
    </xdr:from>
    <xdr:to>
      <xdr:col>10</xdr:col>
      <xdr:colOff>165100</xdr:colOff>
      <xdr:row>58</xdr:row>
      <xdr:rowOff>50793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67320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138071</xdr:rowOff>
    </xdr:from>
    <xdr:to>
      <xdr:col>6</xdr:col>
      <xdr:colOff>38100</xdr:colOff>
      <xdr:row>58</xdr:row>
      <xdr:rowOff>68221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1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84748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8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161837</xdr:rowOff>
    </xdr:from>
    <xdr:to>
      <xdr:col>24</xdr:col>
      <xdr:colOff>63500</xdr:colOff>
      <xdr:row>78</xdr:row>
      <xdr:rowOff>167284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4937"/>
          <a:ext cx="8382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159283</xdr:rowOff>
    </xdr:from>
    <xdr:to>
      <xdr:col>19</xdr:col>
      <xdr:colOff>177800</xdr:colOff>
      <xdr:row>78</xdr:row>
      <xdr:rowOff>167284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238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159283</xdr:rowOff>
    </xdr:from>
    <xdr:to>
      <xdr:col>15</xdr:col>
      <xdr:colOff>50800</xdr:colOff>
      <xdr:row>78</xdr:row>
      <xdr:rowOff>165684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238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165684</xdr:rowOff>
    </xdr:from>
    <xdr:to>
      <xdr:col>10</xdr:col>
      <xdr:colOff>114300</xdr:colOff>
      <xdr:row>79</xdr:row>
      <xdr:rowOff>2006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878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111037</xdr:rowOff>
    </xdr:from>
    <xdr:to>
      <xdr:col>24</xdr:col>
      <xdr:colOff>114300</xdr:colOff>
      <xdr:row>79</xdr:row>
      <xdr:rowOff>41187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25964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116484</xdr:rowOff>
    </xdr:from>
    <xdr:to>
      <xdr:col>20</xdr:col>
      <xdr:colOff>38100</xdr:colOff>
      <xdr:row>79</xdr:row>
      <xdr:rowOff>46634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37761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108483</xdr:rowOff>
    </xdr:from>
    <xdr:to>
      <xdr:col>15</xdr:col>
      <xdr:colOff>101600</xdr:colOff>
      <xdr:row>79</xdr:row>
      <xdr:rowOff>38633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29760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114884</xdr:rowOff>
    </xdr:from>
    <xdr:to>
      <xdr:col>10</xdr:col>
      <xdr:colOff>165100</xdr:colOff>
      <xdr:row>79</xdr:row>
      <xdr:rowOff>45034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36161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122656</xdr:rowOff>
    </xdr:from>
    <xdr:to>
      <xdr:col>6</xdr:col>
      <xdr:colOff>38100</xdr:colOff>
      <xdr:row>79</xdr:row>
      <xdr:rowOff>52806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43933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38931</xdr:rowOff>
    </xdr:from>
    <xdr:to>
      <xdr:col>24</xdr:col>
      <xdr:colOff>63500</xdr:colOff>
      <xdr:row>96</xdr:row>
      <xdr:rowOff>14394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26681"/>
          <a:ext cx="8382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38931</xdr:rowOff>
    </xdr:from>
    <xdr:to>
      <xdr:col>19</xdr:col>
      <xdr:colOff>177800</xdr:colOff>
      <xdr:row>96</xdr:row>
      <xdr:rowOff>171312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26681"/>
          <a:ext cx="889000" cy="30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171312</xdr:rowOff>
    </xdr:from>
    <xdr:to>
      <xdr:col>15</xdr:col>
      <xdr:colOff>50800</xdr:colOff>
      <xdr:row>97</xdr:row>
      <xdr:rowOff>25998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30512"/>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25998</xdr:rowOff>
    </xdr:from>
    <xdr:to>
      <xdr:col>10</xdr:col>
      <xdr:colOff>114300</xdr:colOff>
      <xdr:row>97</xdr:row>
      <xdr:rowOff>78555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56648"/>
          <a:ext cx="889000" cy="5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135044</xdr:rowOff>
    </xdr:from>
    <xdr:to>
      <xdr:col>24</xdr:col>
      <xdr:colOff>114300</xdr:colOff>
      <xdr:row>96</xdr:row>
      <xdr:rowOff>65194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157921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7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159581</xdr:rowOff>
    </xdr:from>
    <xdr:to>
      <xdr:col>20</xdr:col>
      <xdr:colOff>38100</xdr:colOff>
      <xdr:row>95</xdr:row>
      <xdr:rowOff>89731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106258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5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120512</xdr:rowOff>
    </xdr:from>
    <xdr:to>
      <xdr:col>15</xdr:col>
      <xdr:colOff>101600</xdr:colOff>
      <xdr:row>97</xdr:row>
      <xdr:rowOff>50662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67189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5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146648</xdr:rowOff>
    </xdr:from>
    <xdr:to>
      <xdr:col>10</xdr:col>
      <xdr:colOff>165100</xdr:colOff>
      <xdr:row>97</xdr:row>
      <xdr:rowOff>76798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93325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106509</xdr:rowOff>
    </xdr:from>
    <xdr:to>
      <xdr:col>55</xdr:col>
      <xdr:colOff>0</xdr:colOff>
      <xdr:row>37</xdr:row>
      <xdr:rowOff>51406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78709"/>
          <a:ext cx="838200" cy="1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141268</xdr:rowOff>
    </xdr:from>
    <xdr:to>
      <xdr:col>50</xdr:col>
      <xdr:colOff>114300</xdr:colOff>
      <xdr:row>37</xdr:row>
      <xdr:rowOff>51406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84768"/>
          <a:ext cx="889000" cy="11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141268</xdr:rowOff>
    </xdr:from>
    <xdr:to>
      <xdr:col>45</xdr:col>
      <xdr:colOff>177800</xdr:colOff>
      <xdr:row>37</xdr:row>
      <xdr:rowOff>158129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84768"/>
          <a:ext cx="889000" cy="12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142225</xdr:rowOff>
    </xdr:from>
    <xdr:to>
      <xdr:col>41</xdr:col>
      <xdr:colOff>50800</xdr:colOff>
      <xdr:row>37</xdr:row>
      <xdr:rowOff>158129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485875"/>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55709</xdr:rowOff>
    </xdr:from>
    <xdr:to>
      <xdr:col>55</xdr:col>
      <xdr:colOff>50800</xdr:colOff>
      <xdr:row>36</xdr:row>
      <xdr:rowOff>157309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78586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7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606</xdr:rowOff>
    </xdr:from>
    <xdr:to>
      <xdr:col>50</xdr:col>
      <xdr:colOff>165100</xdr:colOff>
      <xdr:row>37</xdr:row>
      <xdr:rowOff>102206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118733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90468</xdr:rowOff>
    </xdr:from>
    <xdr:to>
      <xdr:col>46</xdr:col>
      <xdr:colOff>38100</xdr:colOff>
      <xdr:row>31</xdr:row>
      <xdr:rowOff>20618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37145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0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107329</xdr:rowOff>
    </xdr:from>
    <xdr:to>
      <xdr:col>41</xdr:col>
      <xdr:colOff>101600</xdr:colOff>
      <xdr:row>38</xdr:row>
      <xdr:rowOff>37480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50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54006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2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91425</xdr:rowOff>
    </xdr:from>
    <xdr:to>
      <xdr:col>36</xdr:col>
      <xdr:colOff>165100</xdr:colOff>
      <xdr:row>38</xdr:row>
      <xdr:rowOff>21575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4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38102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28060</xdr:rowOff>
    </xdr:from>
    <xdr:to>
      <xdr:col>55</xdr:col>
      <xdr:colOff>0</xdr:colOff>
      <xdr:row>58</xdr:row>
      <xdr:rowOff>75760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800710"/>
          <a:ext cx="838200" cy="2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28060</xdr:rowOff>
    </xdr:from>
    <xdr:to>
      <xdr:col>50</xdr:col>
      <xdr:colOff>114300</xdr:colOff>
      <xdr:row>57</xdr:row>
      <xdr:rowOff>48534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800710"/>
          <a:ext cx="8890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5695</xdr:rowOff>
    </xdr:from>
    <xdr:to>
      <xdr:col>45</xdr:col>
      <xdr:colOff>177800</xdr:colOff>
      <xdr:row>57</xdr:row>
      <xdr:rowOff>48534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606895"/>
          <a:ext cx="889000" cy="2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5695</xdr:rowOff>
    </xdr:from>
    <xdr:to>
      <xdr:col>41</xdr:col>
      <xdr:colOff>50800</xdr:colOff>
      <xdr:row>58</xdr:row>
      <xdr:rowOff>13269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06895"/>
          <a:ext cx="889000" cy="35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24960</xdr:rowOff>
    </xdr:from>
    <xdr:to>
      <xdr:col>55</xdr:col>
      <xdr:colOff>50800</xdr:colOff>
      <xdr:row>58</xdr:row>
      <xdr:rowOff>126560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111337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148710</xdr:rowOff>
    </xdr:from>
    <xdr:to>
      <xdr:col>50</xdr:col>
      <xdr:colOff>165100</xdr:colOff>
      <xdr:row>57</xdr:row>
      <xdr:rowOff>78860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7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5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169184</xdr:rowOff>
    </xdr:from>
    <xdr:to>
      <xdr:col>46</xdr:col>
      <xdr:colOff>38100</xdr:colOff>
      <xdr:row>57</xdr:row>
      <xdr:rowOff>99334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7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90461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126345</xdr:rowOff>
    </xdr:from>
    <xdr:to>
      <xdr:col>41</xdr:col>
      <xdr:colOff>101600</xdr:colOff>
      <xdr:row>56</xdr:row>
      <xdr:rowOff>56495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73022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133919</xdr:rowOff>
    </xdr:from>
    <xdr:to>
      <xdr:col>36</xdr:col>
      <xdr:colOff>165100</xdr:colOff>
      <xdr:row>58</xdr:row>
      <xdr:rowOff>64069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55196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155790</xdr:rowOff>
    </xdr:from>
    <xdr:to>
      <xdr:col>55</xdr:col>
      <xdr:colOff>0</xdr:colOff>
      <xdr:row>79</xdr:row>
      <xdr:rowOff>27191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28890"/>
          <a:ext cx="838200" cy="4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27191</xdr:rowOff>
    </xdr:from>
    <xdr:to>
      <xdr:col>50</xdr:col>
      <xdr:colOff>114300</xdr:colOff>
      <xdr:row>79</xdr:row>
      <xdr:rowOff>31395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71741"/>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31395</xdr:rowOff>
    </xdr:from>
    <xdr:to>
      <xdr:col>45</xdr:col>
      <xdr:colOff>177800</xdr:colOff>
      <xdr:row>79</xdr:row>
      <xdr:rowOff>40703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7594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23952</xdr:rowOff>
    </xdr:from>
    <xdr:to>
      <xdr:col>41</xdr:col>
      <xdr:colOff>50800</xdr:colOff>
      <xdr:row>79</xdr:row>
      <xdr:rowOff>40703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68502"/>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104990</xdr:rowOff>
    </xdr:from>
    <xdr:to>
      <xdr:col>55</xdr:col>
      <xdr:colOff>50800</xdr:colOff>
      <xdr:row>79</xdr:row>
      <xdr:rowOff>35140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7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19917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9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147841</xdr:rowOff>
    </xdr:from>
    <xdr:to>
      <xdr:col>50</xdr:col>
      <xdr:colOff>165100</xdr:colOff>
      <xdr:row>79</xdr:row>
      <xdr:rowOff>77991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69118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152045</xdr:rowOff>
    </xdr:from>
    <xdr:to>
      <xdr:col>46</xdr:col>
      <xdr:colOff>38100</xdr:colOff>
      <xdr:row>79</xdr:row>
      <xdr:rowOff>82195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73322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1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161353</xdr:rowOff>
    </xdr:from>
    <xdr:to>
      <xdr:col>41</xdr:col>
      <xdr:colOff>101600</xdr:colOff>
      <xdr:row>79</xdr:row>
      <xdr:rowOff>91503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82630</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144602</xdr:rowOff>
    </xdr:from>
    <xdr:to>
      <xdr:col>36</xdr:col>
      <xdr:colOff>165100</xdr:colOff>
      <xdr:row>79</xdr:row>
      <xdr:rowOff>74752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65879</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151270</xdr:rowOff>
    </xdr:from>
    <xdr:to>
      <xdr:col>55</xdr:col>
      <xdr:colOff>0</xdr:colOff>
      <xdr:row>98</xdr:row>
      <xdr:rowOff>43447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39020"/>
          <a:ext cx="838200" cy="4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151270</xdr:rowOff>
    </xdr:from>
    <xdr:to>
      <xdr:col>50</xdr:col>
      <xdr:colOff>114300</xdr:colOff>
      <xdr:row>96</xdr:row>
      <xdr:rowOff>45008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39020"/>
          <a:ext cx="889000" cy="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62306</xdr:rowOff>
    </xdr:from>
    <xdr:to>
      <xdr:col>45</xdr:col>
      <xdr:colOff>177800</xdr:colOff>
      <xdr:row>96</xdr:row>
      <xdr:rowOff>45008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178606"/>
          <a:ext cx="889000" cy="3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62306</xdr:rowOff>
    </xdr:from>
    <xdr:to>
      <xdr:col>41</xdr:col>
      <xdr:colOff>50800</xdr:colOff>
      <xdr:row>97</xdr:row>
      <xdr:rowOff>86030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178606"/>
          <a:ext cx="889000" cy="5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164097</xdr:rowOff>
    </xdr:from>
    <xdr:to>
      <xdr:col>55</xdr:col>
      <xdr:colOff>50800</xdr:colOff>
      <xdr:row>98</xdr:row>
      <xdr:rowOff>94247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142524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100470</xdr:rowOff>
    </xdr:from>
    <xdr:to>
      <xdr:col>50</xdr:col>
      <xdr:colOff>165100</xdr:colOff>
      <xdr:row>96</xdr:row>
      <xdr:rowOff>30620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47147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165658</xdr:rowOff>
    </xdr:from>
    <xdr:to>
      <xdr:col>46</xdr:col>
      <xdr:colOff>38100</xdr:colOff>
      <xdr:row>96</xdr:row>
      <xdr:rowOff>95808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112335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2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11506</xdr:rowOff>
    </xdr:from>
    <xdr:to>
      <xdr:col>41</xdr:col>
      <xdr:colOff>101600</xdr:colOff>
      <xdr:row>94</xdr:row>
      <xdr:rowOff>113106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1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129633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9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35230</xdr:rowOff>
    </xdr:from>
    <xdr:to>
      <xdr:col>36</xdr:col>
      <xdr:colOff>165100</xdr:colOff>
      <xdr:row>97</xdr:row>
      <xdr:rowOff>136830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153357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102758</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17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51958</xdr:rowOff>
    </xdr:from>
    <xdr:to>
      <xdr:col>67</xdr:col>
      <xdr:colOff>101600</xdr:colOff>
      <xdr:row>38</xdr:row>
      <xdr:rowOff>153558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144685</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59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132702</xdr:rowOff>
    </xdr:from>
    <xdr:to>
      <xdr:col>85</xdr:col>
      <xdr:colOff>127000</xdr:colOff>
      <xdr:row>76</xdr:row>
      <xdr:rowOff>151651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62902"/>
          <a:ext cx="838200" cy="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132702</xdr:rowOff>
    </xdr:from>
    <xdr:to>
      <xdr:col>81</xdr:col>
      <xdr:colOff>50800</xdr:colOff>
      <xdr:row>76</xdr:row>
      <xdr:rowOff>135522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6290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109449</xdr:rowOff>
    </xdr:from>
    <xdr:to>
      <xdr:col>76</xdr:col>
      <xdr:colOff>114300</xdr:colOff>
      <xdr:row>76</xdr:row>
      <xdr:rowOff>135522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39649"/>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109449</xdr:rowOff>
    </xdr:from>
    <xdr:to>
      <xdr:col>71</xdr:col>
      <xdr:colOff>177800</xdr:colOff>
      <xdr:row>76</xdr:row>
      <xdr:rowOff>109652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39649"/>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100851</xdr:rowOff>
    </xdr:from>
    <xdr:to>
      <xdr:col>85</xdr:col>
      <xdr:colOff>177800</xdr:colOff>
      <xdr:row>77</xdr:row>
      <xdr:rowOff>31001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79278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81902</xdr:rowOff>
    </xdr:from>
    <xdr:to>
      <xdr:col>81</xdr:col>
      <xdr:colOff>101600</xdr:colOff>
      <xdr:row>77</xdr:row>
      <xdr:rowOff>12052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3179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0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84722</xdr:rowOff>
    </xdr:from>
    <xdr:to>
      <xdr:col>76</xdr:col>
      <xdr:colOff>165100</xdr:colOff>
      <xdr:row>77</xdr:row>
      <xdr:rowOff>14872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5999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58649</xdr:rowOff>
    </xdr:from>
    <xdr:to>
      <xdr:col>72</xdr:col>
      <xdr:colOff>38100</xdr:colOff>
      <xdr:row>76</xdr:row>
      <xdr:rowOff>160249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58852</xdr:rowOff>
    </xdr:from>
    <xdr:to>
      <xdr:col>67</xdr:col>
      <xdr:colOff>101600</xdr:colOff>
      <xdr:row>76</xdr:row>
      <xdr:rowOff>160452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75273</xdr:rowOff>
    </xdr:from>
    <xdr:to>
      <xdr:col>85</xdr:col>
      <xdr:colOff>127000</xdr:colOff>
      <xdr:row>98</xdr:row>
      <xdr:rowOff>170168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7373"/>
          <a:ext cx="8382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75273</xdr:rowOff>
    </xdr:from>
    <xdr:to>
      <xdr:col>81</xdr:col>
      <xdr:colOff>50800</xdr:colOff>
      <xdr:row>98</xdr:row>
      <xdr:rowOff>121362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7373"/>
          <a:ext cx="8890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121362</xdr:rowOff>
    </xdr:from>
    <xdr:to>
      <xdr:col>76</xdr:col>
      <xdr:colOff>114300</xdr:colOff>
      <xdr:row>99</xdr:row>
      <xdr:rowOff>37973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3462"/>
          <a:ext cx="889000" cy="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45758</xdr:rowOff>
    </xdr:from>
    <xdr:to>
      <xdr:col>71</xdr:col>
      <xdr:colOff>177800</xdr:colOff>
      <xdr:row>99</xdr:row>
      <xdr:rowOff>37973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47858"/>
          <a:ext cx="889000" cy="1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119368</xdr:rowOff>
    </xdr:from>
    <xdr:to>
      <xdr:col>85</xdr:col>
      <xdr:colOff>177800</xdr:colOff>
      <xdr:row>99</xdr:row>
      <xdr:rowOff>49518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34295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24473</xdr:rowOff>
    </xdr:from>
    <xdr:to>
      <xdr:col>81</xdr:col>
      <xdr:colOff>101600</xdr:colOff>
      <xdr:row>98</xdr:row>
      <xdr:rowOff>126073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117200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70562</xdr:rowOff>
    </xdr:from>
    <xdr:to>
      <xdr:col>76</xdr:col>
      <xdr:colOff>165100</xdr:colOff>
      <xdr:row>99</xdr:row>
      <xdr:rowOff>712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163289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6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158623</xdr:rowOff>
    </xdr:from>
    <xdr:to>
      <xdr:col>72</xdr:col>
      <xdr:colOff>38100</xdr:colOff>
      <xdr:row>99</xdr:row>
      <xdr:rowOff>88773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79900</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705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166408</xdr:rowOff>
    </xdr:from>
    <xdr:to>
      <xdr:col>67</xdr:col>
      <xdr:colOff>101600</xdr:colOff>
      <xdr:row>98</xdr:row>
      <xdr:rowOff>96558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113085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7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109165</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109915"/>
          <a:ext cx="838200" cy="6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58365</xdr:rowOff>
    </xdr:from>
    <xdr:to>
      <xdr:col>116</xdr:col>
      <xdr:colOff>114300</xdr:colOff>
      <xdr:row>35</xdr:row>
      <xdr:rowOff>159965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81242</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91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62319</xdr:rowOff>
    </xdr:from>
    <xdr:to>
      <xdr:col>116</xdr:col>
      <xdr:colOff>63500</xdr:colOff>
      <xdr:row>58</xdr:row>
      <xdr:rowOff>3721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834969"/>
          <a:ext cx="8382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62319</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834969"/>
          <a:ext cx="889000" cy="3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124371</xdr:rowOff>
    </xdr:from>
    <xdr:to>
      <xdr:col>116</xdr:col>
      <xdr:colOff>114300</xdr:colOff>
      <xdr:row>58</xdr:row>
      <xdr:rowOff>54521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147248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11519</xdr:rowOff>
    </xdr:from>
    <xdr:to>
      <xdr:col>112</xdr:col>
      <xdr:colOff>38100</xdr:colOff>
      <xdr:row>57</xdr:row>
      <xdr:rowOff>113119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129646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55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168700</xdr:rowOff>
    </xdr:from>
    <xdr:to>
      <xdr:col>116</xdr:col>
      <xdr:colOff>63500</xdr:colOff>
      <xdr:row>75</xdr:row>
      <xdr:rowOff>50383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856000"/>
          <a:ext cx="838200" cy="5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50383</xdr:rowOff>
    </xdr:from>
    <xdr:to>
      <xdr:col>111</xdr:col>
      <xdr:colOff>177800</xdr:colOff>
      <xdr:row>75</xdr:row>
      <xdr:rowOff>70989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09133"/>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70989</xdr:rowOff>
    </xdr:from>
    <xdr:to>
      <xdr:col>107</xdr:col>
      <xdr:colOff>50800</xdr:colOff>
      <xdr:row>75</xdr:row>
      <xdr:rowOff>167295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929739"/>
          <a:ext cx="889000" cy="9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167295</xdr:rowOff>
    </xdr:from>
    <xdr:to>
      <xdr:col>102</xdr:col>
      <xdr:colOff>114300</xdr:colOff>
      <xdr:row>76</xdr:row>
      <xdr:rowOff>23113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026045"/>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117900</xdr:rowOff>
    </xdr:from>
    <xdr:to>
      <xdr:col>116</xdr:col>
      <xdr:colOff>114300</xdr:colOff>
      <xdr:row>75</xdr:row>
      <xdr:rowOff>48050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140777</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6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171033</xdr:rowOff>
    </xdr:from>
    <xdr:to>
      <xdr:col>112</xdr:col>
      <xdr:colOff>38100</xdr:colOff>
      <xdr:row>75</xdr:row>
      <xdr:rowOff>101183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117710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3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20189</xdr:rowOff>
    </xdr:from>
    <xdr:to>
      <xdr:col>107</xdr:col>
      <xdr:colOff>101600</xdr:colOff>
      <xdr:row>75</xdr:row>
      <xdr:rowOff>121789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138316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116495</xdr:rowOff>
    </xdr:from>
    <xdr:to>
      <xdr:col>102</xdr:col>
      <xdr:colOff>165100</xdr:colOff>
      <xdr:row>76</xdr:row>
      <xdr:rowOff>46645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63172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143764</xdr:rowOff>
    </xdr:from>
    <xdr:to>
      <xdr:col>98</xdr:col>
      <xdr:colOff>38100</xdr:colOff>
      <xdr:row>76</xdr:row>
      <xdr:rowOff>73915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00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90441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7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住民一人当たりのコストが、類似団体平均と比べて高くなっている。これは、保育所・こども園・高等学校及びごみ処理施設等の施設運営を直営で行っているなど、職員数（会計年度任用職員を含む。）が類似団体と比較して多くなる基礎的な要因があることが影響している。ま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年度に増加した主な要因の一つとして、退職手当の増加が挙げられる。物件費については、令和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年度におこなった旧庁舎解体工事の皆減等により、前年度比△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1,689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生活困窮者自立支援事業費や子育て世帯臨時特別給付金など、コロナウイルス感染症対策関連経費の減少により類似団体同様に急減している。補助費等は、国・県への返還金が多かったことにより増加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普通建設事業費の減少は、新庁舎建設事業や総合福祉会館空調改修事業の皆減が主な要因である。積立金について、令和元年度から財政調整基金への積立てを歳計剰余金処分の方法により行っており、令和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年度に減少した理由としては公債償還基金積立金の減少が挙げられる。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投資及び出資金は、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年度に下水道事業会計の赤字補填として一般会計から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億円出資したことにより皆増となっている。貸付金について、土地開発公社に対する貸付額が令和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億であったところ、令和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億円となったことにより減少している。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出金の増加は、療養給付費負担金（後期高齢者医療給付事業）の増加が主な要因となっており、高齢化の進展等の影響により介護保険事業関係の繰出金が年々増えていることや、人口に対する高齢者の割合が高い一方で人口の減少幅が類似団体に比べて大きいことなどから、住民一人当たりのコストは類似団体よりも高い状況が続くと見込んで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62,845
62,037
16.48
28,808,725
28,462,134
297,036
15,640,812
21,357,647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168961</xdr:rowOff>
    </xdr:from>
    <xdr:to>
      <xdr:col>24</xdr:col>
      <xdr:colOff>63500</xdr:colOff>
      <xdr:row>34</xdr:row>
      <xdr:rowOff>161646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483911"/>
          <a:ext cx="838200" cy="5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168961</xdr:rowOff>
    </xdr:from>
    <xdr:to>
      <xdr:col>19</xdr:col>
      <xdr:colOff>177800</xdr:colOff>
      <xdr:row>34</xdr:row>
      <xdr:rowOff>104953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83911"/>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104953</xdr:rowOff>
    </xdr:from>
    <xdr:to>
      <xdr:col>15</xdr:col>
      <xdr:colOff>50800</xdr:colOff>
      <xdr:row>34</xdr:row>
      <xdr:rowOff>118212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425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108610</xdr:rowOff>
    </xdr:from>
    <xdr:to>
      <xdr:col>10</xdr:col>
      <xdr:colOff>114300</xdr:colOff>
      <xdr:row>34</xdr:row>
      <xdr:rowOff>118212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37910"/>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110846</xdr:rowOff>
    </xdr:from>
    <xdr:to>
      <xdr:col>24</xdr:col>
      <xdr:colOff>114300</xdr:colOff>
      <xdr:row>35</xdr:row>
      <xdr:rowOff>40996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133723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118161</xdr:rowOff>
    </xdr:from>
    <xdr:to>
      <xdr:col>20</xdr:col>
      <xdr:colOff>38100</xdr:colOff>
      <xdr:row>32</xdr:row>
      <xdr:rowOff>48311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64838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54153</xdr:rowOff>
    </xdr:from>
    <xdr:to>
      <xdr:col>15</xdr:col>
      <xdr:colOff>101600</xdr:colOff>
      <xdr:row>34</xdr:row>
      <xdr:rowOff>155753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67412</xdr:rowOff>
    </xdr:from>
    <xdr:to>
      <xdr:col>10</xdr:col>
      <xdr:colOff>165100</xdr:colOff>
      <xdr:row>34</xdr:row>
      <xdr:rowOff>169012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14089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57810</xdr:rowOff>
    </xdr:from>
    <xdr:to>
      <xdr:col>6</xdr:col>
      <xdr:colOff>38100</xdr:colOff>
      <xdr:row>34</xdr:row>
      <xdr:rowOff>159410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125070</xdr:rowOff>
    </xdr:from>
    <xdr:to>
      <xdr:col>24</xdr:col>
      <xdr:colOff>63500</xdr:colOff>
      <xdr:row>57</xdr:row>
      <xdr:rowOff>39550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54820"/>
          <a:ext cx="838200" cy="2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138831</xdr:rowOff>
    </xdr:from>
    <xdr:to>
      <xdr:col>19</xdr:col>
      <xdr:colOff>177800</xdr:colOff>
      <xdr:row>55</xdr:row>
      <xdr:rowOff>125070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882781"/>
          <a:ext cx="889000" cy="67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138831</xdr:rowOff>
    </xdr:from>
    <xdr:to>
      <xdr:col>15</xdr:col>
      <xdr:colOff>50800</xdr:colOff>
      <xdr:row>56</xdr:row>
      <xdr:rowOff>68933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882781"/>
          <a:ext cx="889000" cy="78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68933</xdr:rowOff>
    </xdr:from>
    <xdr:to>
      <xdr:col>10</xdr:col>
      <xdr:colOff>114300</xdr:colOff>
      <xdr:row>57</xdr:row>
      <xdr:rowOff>79075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70133"/>
          <a:ext cx="889000" cy="1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160200</xdr:rowOff>
    </xdr:from>
    <xdr:to>
      <xdr:col>24</xdr:col>
      <xdr:colOff>114300</xdr:colOff>
      <xdr:row>57</xdr:row>
      <xdr:rowOff>90350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75127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74270</xdr:rowOff>
    </xdr:from>
    <xdr:to>
      <xdr:col>20</xdr:col>
      <xdr:colOff>38100</xdr:colOff>
      <xdr:row>56</xdr:row>
      <xdr:rowOff>4420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20947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88031</xdr:rowOff>
    </xdr:from>
    <xdr:to>
      <xdr:col>15</xdr:col>
      <xdr:colOff>101600</xdr:colOff>
      <xdr:row>52</xdr:row>
      <xdr:rowOff>18181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34708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0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18133</xdr:rowOff>
    </xdr:from>
    <xdr:to>
      <xdr:col>10</xdr:col>
      <xdr:colOff>165100</xdr:colOff>
      <xdr:row>56</xdr:row>
      <xdr:rowOff>119733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136260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9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28275</xdr:rowOff>
    </xdr:from>
    <xdr:to>
      <xdr:col>6</xdr:col>
      <xdr:colOff>38100</xdr:colOff>
      <xdr:row>57</xdr:row>
      <xdr:rowOff>129875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121002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4544</xdr:rowOff>
    </xdr:from>
    <xdr:to>
      <xdr:col>24</xdr:col>
      <xdr:colOff>63500</xdr:colOff>
      <xdr:row>74</xdr:row>
      <xdr:rowOff>91351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91844"/>
          <a:ext cx="838200" cy="8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4544</xdr:rowOff>
    </xdr:from>
    <xdr:to>
      <xdr:col>19</xdr:col>
      <xdr:colOff>177800</xdr:colOff>
      <xdr:row>75</xdr:row>
      <xdr:rowOff>88844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91844"/>
          <a:ext cx="889000" cy="25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88844</xdr:rowOff>
    </xdr:from>
    <xdr:to>
      <xdr:col>15</xdr:col>
      <xdr:colOff>50800</xdr:colOff>
      <xdr:row>75</xdr:row>
      <xdr:rowOff>134671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47594"/>
          <a:ext cx="889000" cy="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134671</xdr:rowOff>
    </xdr:from>
    <xdr:to>
      <xdr:col>10</xdr:col>
      <xdr:colOff>114300</xdr:colOff>
      <xdr:row>76</xdr:row>
      <xdr:rowOff>35299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93421"/>
          <a:ext cx="889000" cy="7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40551</xdr:rowOff>
    </xdr:from>
    <xdr:to>
      <xdr:col>24</xdr:col>
      <xdr:colOff>114300</xdr:colOff>
      <xdr:row>74</xdr:row>
      <xdr:rowOff>142151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63428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125194</xdr:rowOff>
    </xdr:from>
    <xdr:to>
      <xdr:col>20</xdr:col>
      <xdr:colOff>38100</xdr:colOff>
      <xdr:row>74</xdr:row>
      <xdr:rowOff>55344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71871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1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38044</xdr:rowOff>
    </xdr:from>
    <xdr:to>
      <xdr:col>15</xdr:col>
      <xdr:colOff>101600</xdr:colOff>
      <xdr:row>75</xdr:row>
      <xdr:rowOff>139644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156171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83871</xdr:rowOff>
    </xdr:from>
    <xdr:to>
      <xdr:col>10</xdr:col>
      <xdr:colOff>165100</xdr:colOff>
      <xdr:row>76</xdr:row>
      <xdr:rowOff>14021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30548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1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155949</xdr:rowOff>
    </xdr:from>
    <xdr:to>
      <xdr:col>6</xdr:col>
      <xdr:colOff>38100</xdr:colOff>
      <xdr:row>76</xdr:row>
      <xdr:rowOff>86099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102626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8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76922</xdr:rowOff>
    </xdr:from>
    <xdr:to>
      <xdr:col>24</xdr:col>
      <xdr:colOff>63500</xdr:colOff>
      <xdr:row>97</xdr:row>
      <xdr:rowOff>161744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07572"/>
          <a:ext cx="838200" cy="8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161744</xdr:rowOff>
    </xdr:from>
    <xdr:to>
      <xdr:col>19</xdr:col>
      <xdr:colOff>177800</xdr:colOff>
      <xdr:row>98</xdr:row>
      <xdr:rowOff>65230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92394"/>
          <a:ext cx="889000" cy="7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65230</xdr:rowOff>
    </xdr:from>
    <xdr:to>
      <xdr:col>15</xdr:col>
      <xdr:colOff>50800</xdr:colOff>
      <xdr:row>98</xdr:row>
      <xdr:rowOff>142041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67330"/>
          <a:ext cx="889000" cy="7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136511</xdr:rowOff>
    </xdr:from>
    <xdr:to>
      <xdr:col>10</xdr:col>
      <xdr:colOff>114300</xdr:colOff>
      <xdr:row>98</xdr:row>
      <xdr:rowOff>142041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38611"/>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26122</xdr:rowOff>
    </xdr:from>
    <xdr:to>
      <xdr:col>24</xdr:col>
      <xdr:colOff>114300</xdr:colOff>
      <xdr:row>97</xdr:row>
      <xdr:rowOff>127722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48999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110944</xdr:rowOff>
    </xdr:from>
    <xdr:to>
      <xdr:col>20</xdr:col>
      <xdr:colOff>38100</xdr:colOff>
      <xdr:row>98</xdr:row>
      <xdr:rowOff>41094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57621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14430</xdr:rowOff>
    </xdr:from>
    <xdr:to>
      <xdr:col>15</xdr:col>
      <xdr:colOff>101600</xdr:colOff>
      <xdr:row>98</xdr:row>
      <xdr:rowOff>116030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132557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9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91241</xdr:rowOff>
    </xdr:from>
    <xdr:to>
      <xdr:col>10</xdr:col>
      <xdr:colOff>165100</xdr:colOff>
      <xdr:row>99</xdr:row>
      <xdr:rowOff>21391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37918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85711</xdr:rowOff>
    </xdr:from>
    <xdr:to>
      <xdr:col>6</xdr:col>
      <xdr:colOff>38100</xdr:colOff>
      <xdr:row>99</xdr:row>
      <xdr:rowOff>15861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32388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108839</xdr:rowOff>
    </xdr:from>
    <xdr:to>
      <xdr:col>55</xdr:col>
      <xdr:colOff>0</xdr:colOff>
      <xdr:row>38</xdr:row>
      <xdr:rowOff>113792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2393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104648</xdr:rowOff>
    </xdr:from>
    <xdr:to>
      <xdr:col>50</xdr:col>
      <xdr:colOff>114300</xdr:colOff>
      <xdr:row>38</xdr:row>
      <xdr:rowOff>113792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1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91313</xdr:rowOff>
    </xdr:from>
    <xdr:to>
      <xdr:col>45</xdr:col>
      <xdr:colOff>177800</xdr:colOff>
      <xdr:row>38</xdr:row>
      <xdr:rowOff>104648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0641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30353</xdr:rowOff>
    </xdr:from>
    <xdr:to>
      <xdr:col>41</xdr:col>
      <xdr:colOff>50800</xdr:colOff>
      <xdr:row>38</xdr:row>
      <xdr:rowOff>91313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4545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58039</xdr:rowOff>
    </xdr:from>
    <xdr:to>
      <xdr:col>55</xdr:col>
      <xdr:colOff>50800</xdr:colOff>
      <xdr:row>38</xdr:row>
      <xdr:rowOff>159639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144416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62992</xdr:rowOff>
    </xdr:from>
    <xdr:to>
      <xdr:col>50</xdr:col>
      <xdr:colOff>165100</xdr:colOff>
      <xdr:row>38</xdr:row>
      <xdr:rowOff>164592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155719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53848</xdr:rowOff>
    </xdr:from>
    <xdr:to>
      <xdr:col>46</xdr:col>
      <xdr:colOff>38100</xdr:colOff>
      <xdr:row>38</xdr:row>
      <xdr:rowOff>155448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146575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40513</xdr:rowOff>
    </xdr:from>
    <xdr:to>
      <xdr:col>41</xdr:col>
      <xdr:colOff>101600</xdr:colOff>
      <xdr:row>38</xdr:row>
      <xdr:rowOff>142113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133240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151003</xdr:rowOff>
    </xdr:from>
    <xdr:to>
      <xdr:col>36</xdr:col>
      <xdr:colOff>165100</xdr:colOff>
      <xdr:row>38</xdr:row>
      <xdr:rowOff>81153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72280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959</xdr:rowOff>
    </xdr:from>
    <xdr:to>
      <xdr:col>55</xdr:col>
      <xdr:colOff>0</xdr:colOff>
      <xdr:row>59</xdr:row>
      <xdr:rowOff>15570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16509"/>
          <a:ext cx="838200" cy="1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8522</xdr:rowOff>
    </xdr:from>
    <xdr:to>
      <xdr:col>50</xdr:col>
      <xdr:colOff>114300</xdr:colOff>
      <xdr:row>59</xdr:row>
      <xdr:rowOff>15570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24072"/>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170332</xdr:rowOff>
    </xdr:from>
    <xdr:to>
      <xdr:col>45</xdr:col>
      <xdr:colOff>177800</xdr:colOff>
      <xdr:row>59</xdr:row>
      <xdr:rowOff>8522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14432"/>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132042</xdr:rowOff>
    </xdr:from>
    <xdr:to>
      <xdr:col>41</xdr:col>
      <xdr:colOff>50800</xdr:colOff>
      <xdr:row>58</xdr:row>
      <xdr:rowOff>170332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6142"/>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121609</xdr:rowOff>
    </xdr:from>
    <xdr:to>
      <xdr:col>55</xdr:col>
      <xdr:colOff>50800</xdr:colOff>
      <xdr:row>59</xdr:row>
      <xdr:rowOff>51759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36536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136220</xdr:rowOff>
    </xdr:from>
    <xdr:to>
      <xdr:col>50</xdr:col>
      <xdr:colOff>165100</xdr:colOff>
      <xdr:row>59</xdr:row>
      <xdr:rowOff>66370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57497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129172</xdr:rowOff>
    </xdr:from>
    <xdr:to>
      <xdr:col>46</xdr:col>
      <xdr:colOff>38100</xdr:colOff>
      <xdr:row>59</xdr:row>
      <xdr:rowOff>59322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50449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6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119532</xdr:rowOff>
    </xdr:from>
    <xdr:to>
      <xdr:col>41</xdr:col>
      <xdr:colOff>101600</xdr:colOff>
      <xdr:row>59</xdr:row>
      <xdr:rowOff>49682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40809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81242</xdr:rowOff>
    </xdr:from>
    <xdr:to>
      <xdr:col>36</xdr:col>
      <xdr:colOff>165100</xdr:colOff>
      <xdr:row>59</xdr:row>
      <xdr:rowOff>11392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2519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1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98285</xdr:rowOff>
    </xdr:from>
    <xdr:to>
      <xdr:col>55</xdr:col>
      <xdr:colOff>0</xdr:colOff>
      <xdr:row>77</xdr:row>
      <xdr:rowOff>109982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99935"/>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29744</xdr:rowOff>
    </xdr:from>
    <xdr:to>
      <xdr:col>50</xdr:col>
      <xdr:colOff>114300</xdr:colOff>
      <xdr:row>77</xdr:row>
      <xdr:rowOff>98285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31394"/>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29744</xdr:rowOff>
    </xdr:from>
    <xdr:to>
      <xdr:col>45</xdr:col>
      <xdr:colOff>177800</xdr:colOff>
      <xdr:row>78</xdr:row>
      <xdr:rowOff>113145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31394"/>
          <a:ext cx="889000" cy="2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113145</xdr:rowOff>
    </xdr:from>
    <xdr:to>
      <xdr:col>41</xdr:col>
      <xdr:colOff>50800</xdr:colOff>
      <xdr:row>78</xdr:row>
      <xdr:rowOff>147549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6245"/>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59182</xdr:rowOff>
    </xdr:from>
    <xdr:to>
      <xdr:col>55</xdr:col>
      <xdr:colOff>50800</xdr:colOff>
      <xdr:row>77</xdr:row>
      <xdr:rowOff>160782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37609</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47485</xdr:rowOff>
    </xdr:from>
    <xdr:to>
      <xdr:col>50</xdr:col>
      <xdr:colOff>165100</xdr:colOff>
      <xdr:row>77</xdr:row>
      <xdr:rowOff>149085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140212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150394</xdr:rowOff>
    </xdr:from>
    <xdr:to>
      <xdr:col>46</xdr:col>
      <xdr:colOff>38100</xdr:colOff>
      <xdr:row>77</xdr:row>
      <xdr:rowOff>80544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71671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62345</xdr:rowOff>
    </xdr:from>
    <xdr:to>
      <xdr:col>41</xdr:col>
      <xdr:colOff>101600</xdr:colOff>
      <xdr:row>78</xdr:row>
      <xdr:rowOff>163945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155072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96749</xdr:rowOff>
    </xdr:from>
    <xdr:to>
      <xdr:col>36</xdr:col>
      <xdr:colOff>165100</xdr:colOff>
      <xdr:row>79</xdr:row>
      <xdr:rowOff>26899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18026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31376</xdr:rowOff>
    </xdr:from>
    <xdr:to>
      <xdr:col>55</xdr:col>
      <xdr:colOff>0</xdr:colOff>
      <xdr:row>98</xdr:row>
      <xdr:rowOff>37745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33476"/>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31376</xdr:rowOff>
    </xdr:from>
    <xdr:to>
      <xdr:col>50</xdr:col>
      <xdr:colOff>114300</xdr:colOff>
      <xdr:row>98</xdr:row>
      <xdr:rowOff>148893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3476"/>
          <a:ext cx="889000" cy="1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141807</xdr:rowOff>
    </xdr:from>
    <xdr:to>
      <xdr:col>45</xdr:col>
      <xdr:colOff>177800</xdr:colOff>
      <xdr:row>98</xdr:row>
      <xdr:rowOff>148893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4390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105296</xdr:rowOff>
    </xdr:from>
    <xdr:to>
      <xdr:col>41</xdr:col>
      <xdr:colOff>50800</xdr:colOff>
      <xdr:row>98</xdr:row>
      <xdr:rowOff>141807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07396"/>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158395</xdr:rowOff>
    </xdr:from>
    <xdr:to>
      <xdr:col>55</xdr:col>
      <xdr:colOff>50800</xdr:colOff>
      <xdr:row>98</xdr:row>
      <xdr:rowOff>88545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136822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152026</xdr:rowOff>
    </xdr:from>
    <xdr:to>
      <xdr:col>50</xdr:col>
      <xdr:colOff>165100</xdr:colOff>
      <xdr:row>98</xdr:row>
      <xdr:rowOff>82176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73303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98093</xdr:rowOff>
    </xdr:from>
    <xdr:to>
      <xdr:col>46</xdr:col>
      <xdr:colOff>38100</xdr:colOff>
      <xdr:row>99</xdr:row>
      <xdr:rowOff>28243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19370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91007</xdr:rowOff>
    </xdr:from>
    <xdr:to>
      <xdr:col>41</xdr:col>
      <xdr:colOff>101600</xdr:colOff>
      <xdr:row>99</xdr:row>
      <xdr:rowOff>21157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12284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8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54496</xdr:rowOff>
    </xdr:from>
    <xdr:to>
      <xdr:col>36</xdr:col>
      <xdr:colOff>165100</xdr:colOff>
      <xdr:row>98</xdr:row>
      <xdr:rowOff>156096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147223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107788</xdr:rowOff>
    </xdr:from>
    <xdr:to>
      <xdr:col>85</xdr:col>
      <xdr:colOff>127000</xdr:colOff>
      <xdr:row>37</xdr:row>
      <xdr:rowOff>112588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51438"/>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112588</xdr:rowOff>
    </xdr:from>
    <xdr:to>
      <xdr:col>81</xdr:col>
      <xdr:colOff>50800</xdr:colOff>
      <xdr:row>37</xdr:row>
      <xdr:rowOff>148707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56238"/>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147793</xdr:rowOff>
    </xdr:from>
    <xdr:to>
      <xdr:col>76</xdr:col>
      <xdr:colOff>114300</xdr:colOff>
      <xdr:row>37</xdr:row>
      <xdr:rowOff>148707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9144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128910</xdr:rowOff>
    </xdr:from>
    <xdr:to>
      <xdr:col>71</xdr:col>
      <xdr:colOff>177800</xdr:colOff>
      <xdr:row>37</xdr:row>
      <xdr:rowOff>147793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72560"/>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56988</xdr:rowOff>
    </xdr:from>
    <xdr:to>
      <xdr:col>85</xdr:col>
      <xdr:colOff>177800</xdr:colOff>
      <xdr:row>37</xdr:row>
      <xdr:rowOff>158588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35415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7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61788</xdr:rowOff>
    </xdr:from>
    <xdr:to>
      <xdr:col>81</xdr:col>
      <xdr:colOff>101600</xdr:colOff>
      <xdr:row>37</xdr:row>
      <xdr:rowOff>163388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154515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97907</xdr:rowOff>
    </xdr:from>
    <xdr:to>
      <xdr:col>76</xdr:col>
      <xdr:colOff>165100</xdr:colOff>
      <xdr:row>38</xdr:row>
      <xdr:rowOff>28057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19184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96993</xdr:rowOff>
    </xdr:from>
    <xdr:to>
      <xdr:col>72</xdr:col>
      <xdr:colOff>38100</xdr:colOff>
      <xdr:row>38</xdr:row>
      <xdr:rowOff>27143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18270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78110</xdr:rowOff>
    </xdr:from>
    <xdr:to>
      <xdr:col>67</xdr:col>
      <xdr:colOff>101600</xdr:colOff>
      <xdr:row>38</xdr:row>
      <xdr:rowOff>8260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170837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114135</xdr:rowOff>
    </xdr:from>
    <xdr:to>
      <xdr:col>85</xdr:col>
      <xdr:colOff>127000</xdr:colOff>
      <xdr:row>57</xdr:row>
      <xdr:rowOff>25915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15335"/>
          <a:ext cx="838200" cy="8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105429</xdr:rowOff>
    </xdr:from>
    <xdr:to>
      <xdr:col>81</xdr:col>
      <xdr:colOff>50800</xdr:colOff>
      <xdr:row>57</xdr:row>
      <xdr:rowOff>25915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06629"/>
          <a:ext cx="889000" cy="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45250</xdr:rowOff>
    </xdr:from>
    <xdr:to>
      <xdr:col>76</xdr:col>
      <xdr:colOff>114300</xdr:colOff>
      <xdr:row>56</xdr:row>
      <xdr:rowOff>105429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75000"/>
          <a:ext cx="889000" cy="2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45250</xdr:rowOff>
    </xdr:from>
    <xdr:to>
      <xdr:col>71</xdr:col>
      <xdr:colOff>177800</xdr:colOff>
      <xdr:row>56</xdr:row>
      <xdr:rowOff>79254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75000"/>
          <a:ext cx="889000" cy="20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63335</xdr:rowOff>
    </xdr:from>
    <xdr:to>
      <xdr:col>85</xdr:col>
      <xdr:colOff>177800</xdr:colOff>
      <xdr:row>56</xdr:row>
      <xdr:rowOff>164935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41762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146565</xdr:rowOff>
    </xdr:from>
    <xdr:to>
      <xdr:col>81</xdr:col>
      <xdr:colOff>101600</xdr:colOff>
      <xdr:row>57</xdr:row>
      <xdr:rowOff>76715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67842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54629</xdr:rowOff>
    </xdr:from>
    <xdr:to>
      <xdr:col>76</xdr:col>
      <xdr:colOff>165100</xdr:colOff>
      <xdr:row>56</xdr:row>
      <xdr:rowOff>156229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147356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165900</xdr:rowOff>
    </xdr:from>
    <xdr:to>
      <xdr:col>72</xdr:col>
      <xdr:colOff>38100</xdr:colOff>
      <xdr:row>55</xdr:row>
      <xdr:rowOff>96050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112577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28454</xdr:rowOff>
    </xdr:from>
    <xdr:to>
      <xdr:col>67</xdr:col>
      <xdr:colOff>101600</xdr:colOff>
      <xdr:row>56</xdr:row>
      <xdr:rowOff>130054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146581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102758</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75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51958</xdr:rowOff>
    </xdr:from>
    <xdr:to>
      <xdr:col>67</xdr:col>
      <xdr:colOff>101600</xdr:colOff>
      <xdr:row>78</xdr:row>
      <xdr:rowOff>153558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144685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1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132690</xdr:rowOff>
    </xdr:from>
    <xdr:to>
      <xdr:col>85</xdr:col>
      <xdr:colOff>127000</xdr:colOff>
      <xdr:row>96</xdr:row>
      <xdr:rowOff>151651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91890"/>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132690</xdr:rowOff>
    </xdr:from>
    <xdr:to>
      <xdr:col>81</xdr:col>
      <xdr:colOff>50800</xdr:colOff>
      <xdr:row>96</xdr:row>
      <xdr:rowOff>135522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91890"/>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109449</xdr:rowOff>
    </xdr:from>
    <xdr:to>
      <xdr:col>76</xdr:col>
      <xdr:colOff>114300</xdr:colOff>
      <xdr:row>96</xdr:row>
      <xdr:rowOff>135522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68649"/>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109449</xdr:rowOff>
    </xdr:from>
    <xdr:to>
      <xdr:col>71</xdr:col>
      <xdr:colOff>177800</xdr:colOff>
      <xdr:row>96</xdr:row>
      <xdr:rowOff>109652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68649"/>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100851</xdr:rowOff>
    </xdr:from>
    <xdr:to>
      <xdr:col>85</xdr:col>
      <xdr:colOff>177800</xdr:colOff>
      <xdr:row>97</xdr:row>
      <xdr:rowOff>31001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79278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3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81890</xdr:rowOff>
    </xdr:from>
    <xdr:to>
      <xdr:col>81</xdr:col>
      <xdr:colOff>101600</xdr:colOff>
      <xdr:row>97</xdr:row>
      <xdr:rowOff>12040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84722</xdr:rowOff>
    </xdr:from>
    <xdr:to>
      <xdr:col>76</xdr:col>
      <xdr:colOff>165100</xdr:colOff>
      <xdr:row>97</xdr:row>
      <xdr:rowOff>14872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5999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58649</xdr:rowOff>
    </xdr:from>
    <xdr:to>
      <xdr:col>72</xdr:col>
      <xdr:colOff>38100</xdr:colOff>
      <xdr:row>96</xdr:row>
      <xdr:rowOff>160249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5326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58852</xdr:rowOff>
    </xdr:from>
    <xdr:to>
      <xdr:col>67</xdr:col>
      <xdr:colOff>101600</xdr:colOff>
      <xdr:row>96</xdr:row>
      <xdr:rowOff>160452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年度、新庁舎移転に伴い導入した議会フロア什器や議場等会議システム機器の影響で高い値を示していた議会費であるが、令和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年度には類似団体と同程度に落ち着いている。総務費が、令和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年度に類似団体よりも大きく減少しているのは、新庁舎建設に伴う関係経費が皆減したことによる影響が大きい。</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民生費は、生活保護給付事業費や障害者自立支援給付等事業費等に係る経費が大きいことにより類似団体と比較して高い水準となる傾向にある。なお、令和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年度に減少した要因として、子育て世帯等を対象とする臨時特別給付金事業（コロナウイルス感染症長期化対策）にかかる経費の急減等あげられる。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衛生費については、コロナワクチン接種対策費に対する国庫補助金の返還をおこなったことが主な要因として前年度より住民一人当たりのコストが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7,792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増える結果となった。土木費は、土地開発公社事業へ令和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億円資金貸付したことにより例年より増加している。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教育費については、コロナ禍による経済対策として令和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年度に実施した給食費相当分支給事業（中学生までの児童の保護者に対し、対象児童１人につき給食費相当分として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25,500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か月分）支給する事業）や、小学校営繕工事の増加による影響により、前年度より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4,369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円増加している。なお、令和元年度に類似団体よりも高い水準となっているのは、小・中学校の空調設置工事をおこなったためである。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財政調整基金残高は、決算剰余金処分による財政調整基金の積立てにより増加したことから、対標財比率は約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実質収支については、令和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年度、普通交付税の増収等による一般財源の増加に加え、令和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年度障害者自立支援給付費等負担金に係る国庫負担金及び県費負担金が過年度収入として精算交付されたことによる影響もあり一時的に改善していたが、令和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年度には再び実質単年度収支が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億円の赤字となり、その結果、対標財比率についても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6.95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今後も多様な財政需要に対応するた、引き続き強固で持続可能な財政基盤の確立に取り組むこととしている。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大和高田市集中改革プラン</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大和高田市財政健全化プログラム</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を実施し、普通会計はもとより地方公営企業も含め財政健全化に取り組んだことにより、平成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年度より連結実質赤字も解消されており、平成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年度以降は会計ごとの変動はあるものの、連結では実質黒字となっている。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黒字額の大半は、水道事業会計、病院事業会計によるものである。病院事業会計については、患者数が、コロナウイルス感染症の影響を受ける前の状態に戻ったこと等により医業収益が増加し、医業外収益についても増加したことから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億円の純利益を計上している。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一方で、駐車場事業特別会計が慢性的に赤字の理由は、平成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年度までの長期債償還による実質収支赤字の積み上げにより、令和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年度決算時点で前年度繰上充用金が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346,220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いることによるものである。また、駐車場の主な利用者である文化会館への来訪者が、新型コロナウイルス感染症拡大によるイベント自粛の影響により激減したため、駐車場使用料収入がコロナ前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割程度に落ち込んだことにより、令和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年度からは前年度繰上充用金を除いた収支についても赤字となている。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休日診療所特別会計については、解散した葛城広域行政事務組合における診療所業務を令和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年度から引継いでいるものである。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なお、その他会計のうち介護サービス事業特別会計については、一般会計で赤字分を補てんしている。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民間委託の推進や公共施設のあり方検討等、行財政改革により連結実質黒字の維持に努める。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28808725</v>
      </c>
      <c r="BO4" s="415"/>
      <c r="BP4" s="415"/>
      <c r="BQ4" s="415"/>
      <c r="BR4" s="415"/>
      <c r="BS4" s="415"/>
      <c r="BT4" s="415"/>
      <c r="BU4" s="416"/>
      <c r="BV4" s="414">
        <v>32391509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1.9</v>
      </c>
      <c r="CU4" s="589"/>
      <c r="CV4" s="589"/>
      <c r="CW4" s="589"/>
      <c r="CX4" s="589"/>
      <c r="CY4" s="589"/>
      <c r="CZ4" s="589"/>
      <c r="DA4" s="590"/>
      <c r="DB4" s="588">
        <v>8.8000000000000007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28462134</v>
      </c>
      <c r="BO5" s="420"/>
      <c r="BP5" s="420"/>
      <c r="BQ5" s="420"/>
      <c r="BR5" s="420"/>
      <c r="BS5" s="420"/>
      <c r="BT5" s="420"/>
      <c r="BU5" s="421"/>
      <c r="BV5" s="419">
        <v>30909488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98.3</v>
      </c>
      <c r="CU5" s="390"/>
      <c r="CV5" s="390"/>
      <c r="CW5" s="390"/>
      <c r="CX5" s="390"/>
      <c r="CY5" s="390"/>
      <c r="CZ5" s="390"/>
      <c r="DA5" s="391"/>
      <c r="DB5" s="389">
        <v>90.9</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346591</v>
      </c>
      <c r="BO6" s="420"/>
      <c r="BP6" s="420"/>
      <c r="BQ6" s="420"/>
      <c r="BR6" s="420"/>
      <c r="BS6" s="420"/>
      <c r="BT6" s="420"/>
      <c r="BU6" s="421"/>
      <c r="BV6" s="419">
        <v>1482021</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99.8</v>
      </c>
      <c r="CU6" s="563"/>
      <c r="CV6" s="563"/>
      <c r="CW6" s="563"/>
      <c r="CX6" s="563"/>
      <c r="CY6" s="563"/>
      <c r="CZ6" s="563"/>
      <c r="DA6" s="564"/>
      <c r="DB6" s="562">
        <v>94.5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49555</v>
      </c>
      <c r="BO7" s="420"/>
      <c r="BP7" s="420"/>
      <c r="BQ7" s="420"/>
      <c r="BR7" s="420"/>
      <c r="BS7" s="420"/>
      <c r="BT7" s="420"/>
      <c r="BU7" s="421"/>
      <c r="BV7" s="419">
        <v>73090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15640812</v>
      </c>
      <c r="CU7" s="420"/>
      <c r="CV7" s="420"/>
      <c r="CW7" s="420"/>
      <c r="CX7" s="420"/>
      <c r="CY7" s="420"/>
      <c r="CZ7" s="420"/>
      <c r="DA7" s="421"/>
      <c r="DB7" s="419">
        <v>15920839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297036</v>
      </c>
      <c r="BO8" s="420"/>
      <c r="BP8" s="420"/>
      <c r="BQ8" s="420"/>
      <c r="BR8" s="420"/>
      <c r="BS8" s="420"/>
      <c r="BT8" s="420"/>
      <c r="BU8" s="421"/>
      <c r="BV8" s="419">
        <v>1408931</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0.47</v>
      </c>
      <c r="CU8" s="523"/>
      <c r="CV8" s="523"/>
      <c r="CW8" s="523"/>
      <c r="CX8" s="523"/>
      <c r="CY8" s="523"/>
      <c r="CZ8" s="523"/>
      <c r="DA8" s="524"/>
      <c r="DB8" s="522">
        <v>0.48</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61744</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-1111895</v>
      </c>
      <c r="BO9" s="420"/>
      <c r="BP9" s="420"/>
      <c r="BQ9" s="420"/>
      <c r="BR9" s="420"/>
      <c r="BS9" s="420"/>
      <c r="BT9" s="420"/>
      <c r="BU9" s="421"/>
      <c r="BV9" s="419">
        <v>1372834</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10.7</v>
      </c>
      <c r="CU9" s="390"/>
      <c r="CV9" s="390"/>
      <c r="CW9" s="390"/>
      <c r="CX9" s="390"/>
      <c r="CY9" s="390"/>
      <c r="CZ9" s="390"/>
      <c r="DA9" s="391"/>
      <c r="DB9" s="389">
        <v>11.4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64817</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17</v>
      </c>
      <c r="BO10" s="420"/>
      <c r="BP10" s="420"/>
      <c r="BQ10" s="420"/>
      <c r="BR10" s="420"/>
      <c r="BS10" s="420"/>
      <c r="BT10" s="420"/>
      <c r="BU10" s="421"/>
      <c r="BV10" s="419">
        <v>10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118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5073</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62845</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100000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62037</v>
      </c>
      <c r="S13" s="513"/>
      <c r="T13" s="513"/>
      <c r="U13" s="513"/>
      <c r="V13" s="514"/>
      <c r="W13" s="500" t="s">
        <v>142</v>
      </c>
      <c r="X13" s="442"/>
      <c r="Y13" s="442"/>
      <c r="Z13" s="442"/>
      <c r="AA13" s="442"/>
      <c r="AB13" s="443"/>
      <c r="AC13" s="395">
        <v>267</v>
      </c>
      <c r="AD13" s="396"/>
      <c r="AE13" s="396"/>
      <c r="AF13" s="396"/>
      <c r="AG13" s="397"/>
      <c r="AH13" s="395">
        <v>244</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-1211878</v>
      </c>
      <c r="BO13" s="420"/>
      <c r="BP13" s="420"/>
      <c r="BQ13" s="420"/>
      <c r="BR13" s="420"/>
      <c r="BS13" s="420"/>
      <c r="BT13" s="420"/>
      <c r="BU13" s="421"/>
      <c r="BV13" s="419">
        <v>1377917</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6.4</v>
      </c>
      <c r="CU13" s="390"/>
      <c r="CV13" s="390"/>
      <c r="CW13" s="390"/>
      <c r="CX13" s="390"/>
      <c r="CY13" s="390"/>
      <c r="CZ13" s="390"/>
      <c r="DA13" s="391"/>
      <c r="DB13" s="389">
        <v>7.5</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63298</v>
      </c>
      <c r="S14" s="513"/>
      <c r="T14" s="513"/>
      <c r="U14" s="513"/>
      <c r="V14" s="514"/>
      <c r="W14" s="515"/>
      <c r="X14" s="445"/>
      <c r="Y14" s="445"/>
      <c r="Z14" s="445"/>
      <c r="AA14" s="445"/>
      <c r="AB14" s="446"/>
      <c r="AC14" s="505">
        <v>1</v>
      </c>
      <c r="AD14" s="506"/>
      <c r="AE14" s="506"/>
      <c r="AF14" s="506"/>
      <c r="AG14" s="507"/>
      <c r="AH14" s="505">
        <v>0.9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25.2</v>
      </c>
      <c r="CU14" s="517"/>
      <c r="CV14" s="517"/>
      <c r="CW14" s="517"/>
      <c r="CX14" s="517"/>
      <c r="CY14" s="517"/>
      <c r="CZ14" s="517"/>
      <c r="DA14" s="518"/>
      <c r="DB14" s="516">
        <v>38.200000000000003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141</v>
      </c>
      <c r="N15" s="510"/>
      <c r="O15" s="510"/>
      <c r="P15" s="510"/>
      <c r="Q15" s="511"/>
      <c r="R15" s="512">
        <v>62657</v>
      </c>
      <c r="S15" s="513"/>
      <c r="T15" s="513"/>
      <c r="U15" s="513"/>
      <c r="V15" s="514"/>
      <c r="W15" s="500" t="s">
        <v>149</v>
      </c>
      <c r="X15" s="442"/>
      <c r="Y15" s="442"/>
      <c r="Z15" s="442"/>
      <c r="AA15" s="442"/>
      <c r="AB15" s="443"/>
      <c r="AC15" s="395">
        <v>7457</v>
      </c>
      <c r="AD15" s="396"/>
      <c r="AE15" s="396"/>
      <c r="AF15" s="396"/>
      <c r="AG15" s="397"/>
      <c r="AH15" s="395">
        <v>7990</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6351657</v>
      </c>
      <c r="BO15" s="415"/>
      <c r="BP15" s="415"/>
      <c r="BQ15" s="415"/>
      <c r="BR15" s="415"/>
      <c r="BS15" s="415"/>
      <c r="BT15" s="415"/>
      <c r="BU15" s="416"/>
      <c r="BV15" s="414">
        <v>6191151</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27.7</v>
      </c>
      <c r="AD16" s="506"/>
      <c r="AE16" s="506"/>
      <c r="AF16" s="506"/>
      <c r="AG16" s="507"/>
      <c r="AH16" s="505">
        <v>29.4</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13745038</v>
      </c>
      <c r="BO16" s="420"/>
      <c r="BP16" s="420"/>
      <c r="BQ16" s="420"/>
      <c r="BR16" s="420"/>
      <c r="BS16" s="420"/>
      <c r="BT16" s="420"/>
      <c r="BU16" s="421"/>
      <c r="BV16" s="419">
        <v>13470516</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19238</v>
      </c>
      <c r="AD17" s="396"/>
      <c r="AE17" s="396"/>
      <c r="AF17" s="396"/>
      <c r="AG17" s="397"/>
      <c r="AH17" s="395">
        <v>18981</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7994931</v>
      </c>
      <c r="BO17" s="420"/>
      <c r="BP17" s="420"/>
      <c r="BQ17" s="420"/>
      <c r="BR17" s="420"/>
      <c r="BS17" s="420"/>
      <c r="BT17" s="420"/>
      <c r="BU17" s="421"/>
      <c r="BV17" s="419">
        <v>7791880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16.48</v>
      </c>
      <c r="M18" s="474"/>
      <c r="N18" s="474"/>
      <c r="O18" s="474"/>
      <c r="P18" s="474"/>
      <c r="Q18" s="474"/>
      <c r="R18" s="475"/>
      <c r="S18" s="475"/>
      <c r="T18" s="475"/>
      <c r="U18" s="475"/>
      <c r="V18" s="476"/>
      <c r="W18" s="490"/>
      <c r="X18" s="491"/>
      <c r="Y18" s="491"/>
      <c r="Z18" s="491"/>
      <c r="AA18" s="491"/>
      <c r="AB18" s="501"/>
      <c r="AC18" s="383">
        <v>71.400000000000006</v>
      </c>
      <c r="AD18" s="384"/>
      <c r="AE18" s="384"/>
      <c r="AF18" s="384"/>
      <c r="AG18" s="477"/>
      <c r="AH18" s="383">
        <v>69.7</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15593001</v>
      </c>
      <c r="BO18" s="420"/>
      <c r="BP18" s="420"/>
      <c r="BQ18" s="420"/>
      <c r="BR18" s="420"/>
      <c r="BS18" s="420"/>
      <c r="BT18" s="420"/>
      <c r="BU18" s="421"/>
      <c r="BV18" s="419">
        <v>14624514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3747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18726558</v>
      </c>
      <c r="BO19" s="420"/>
      <c r="BP19" s="420"/>
      <c r="BQ19" s="420"/>
      <c r="BR19" s="420"/>
      <c r="BS19" s="420"/>
      <c r="BT19" s="420"/>
      <c r="BU19" s="421"/>
      <c r="BV19" s="419">
        <v>18478967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26095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21357647</v>
      </c>
      <c r="BO22" s="415"/>
      <c r="BP22" s="415"/>
      <c r="BQ22" s="415"/>
      <c r="BR22" s="415"/>
      <c r="BS22" s="415"/>
      <c r="BT22" s="415"/>
      <c r="BU22" s="416"/>
      <c r="BV22" s="414">
        <v>22590024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14564003</v>
      </c>
      <c r="BO23" s="420"/>
      <c r="BP23" s="420"/>
      <c r="BQ23" s="420"/>
      <c r="BR23" s="420"/>
      <c r="BS23" s="420"/>
      <c r="BT23" s="420"/>
      <c r="BU23" s="421"/>
      <c r="BV23" s="419">
        <v>15255324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8330</v>
      </c>
      <c r="R24" s="396"/>
      <c r="S24" s="396"/>
      <c r="T24" s="396"/>
      <c r="U24" s="396"/>
      <c r="V24" s="397"/>
      <c r="W24" s="454"/>
      <c r="X24" s="436"/>
      <c r="Y24" s="437"/>
      <c r="Z24" s="392" t="s">
        <v>174</v>
      </c>
      <c r="AA24" s="393"/>
      <c r="AB24" s="393"/>
      <c r="AC24" s="393"/>
      <c r="AD24" s="393"/>
      <c r="AE24" s="393"/>
      <c r="AF24" s="393"/>
      <c r="AG24" s="394"/>
      <c r="AH24" s="395">
        <v>519</v>
      </c>
      <c r="AI24" s="396"/>
      <c r="AJ24" s="396"/>
      <c r="AK24" s="396"/>
      <c r="AL24" s="397"/>
      <c r="AM24" s="395">
        <v>1513923</v>
      </c>
      <c r="AN24" s="396"/>
      <c r="AO24" s="396"/>
      <c r="AP24" s="396"/>
      <c r="AQ24" s="396"/>
      <c r="AR24" s="397"/>
      <c r="AS24" s="395">
        <v>2917</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11471237</v>
      </c>
      <c r="BO24" s="420"/>
      <c r="BP24" s="420"/>
      <c r="BQ24" s="420"/>
      <c r="BR24" s="420"/>
      <c r="BS24" s="420"/>
      <c r="BT24" s="420"/>
      <c r="BU24" s="421"/>
      <c r="BV24" s="419">
        <v>11967529</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6885</v>
      </c>
      <c r="R25" s="396"/>
      <c r="S25" s="396"/>
      <c r="T25" s="396"/>
      <c r="U25" s="396"/>
      <c r="V25" s="397"/>
      <c r="W25" s="454"/>
      <c r="X25" s="436"/>
      <c r="Y25" s="437"/>
      <c r="Z25" s="392" t="s">
        <v>177</v>
      </c>
      <c r="AA25" s="393"/>
      <c r="AB25" s="393"/>
      <c r="AC25" s="393"/>
      <c r="AD25" s="393"/>
      <c r="AE25" s="393"/>
      <c r="AF25" s="393"/>
      <c r="AG25" s="394"/>
      <c r="AH25" s="395" t="s">
        <v>131</v>
      </c>
      <c r="AI25" s="396"/>
      <c r="AJ25" s="396"/>
      <c r="AK25" s="396"/>
      <c r="AL25" s="397"/>
      <c r="AM25" s="395" t="s">
        <v>140</v>
      </c>
      <c r="AN25" s="396"/>
      <c r="AO25" s="396"/>
      <c r="AP25" s="396"/>
      <c r="AQ25" s="396"/>
      <c r="AR25" s="397"/>
      <c r="AS25" s="395" t="s">
        <v>131</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3558221</v>
      </c>
      <c r="BO25" s="415"/>
      <c r="BP25" s="415"/>
      <c r="BQ25" s="415"/>
      <c r="BR25" s="415"/>
      <c r="BS25" s="415"/>
      <c r="BT25" s="415"/>
      <c r="BU25" s="416"/>
      <c r="BV25" s="414">
        <v>2803726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5865</v>
      </c>
      <c r="R26" s="396"/>
      <c r="S26" s="396"/>
      <c r="T26" s="396"/>
      <c r="U26" s="396"/>
      <c r="V26" s="397"/>
      <c r="W26" s="454"/>
      <c r="X26" s="436"/>
      <c r="Y26" s="437"/>
      <c r="Z26" s="392" t="s">
        <v>180</v>
      </c>
      <c r="AA26" s="430"/>
      <c r="AB26" s="430"/>
      <c r="AC26" s="430"/>
      <c r="AD26" s="430"/>
      <c r="AE26" s="430"/>
      <c r="AF26" s="430"/>
      <c r="AG26" s="431"/>
      <c r="AH26" s="395">
        <v>58</v>
      </c>
      <c r="AI26" s="396"/>
      <c r="AJ26" s="396"/>
      <c r="AK26" s="396"/>
      <c r="AL26" s="397"/>
      <c r="AM26" s="395">
        <v>198940</v>
      </c>
      <c r="AN26" s="396"/>
      <c r="AO26" s="396"/>
      <c r="AP26" s="396"/>
      <c r="AQ26" s="396"/>
      <c r="AR26" s="397"/>
      <c r="AS26" s="395">
        <v>3430</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6180</v>
      </c>
      <c r="R27" s="396"/>
      <c r="S27" s="396"/>
      <c r="T27" s="396"/>
      <c r="U27" s="396"/>
      <c r="V27" s="397"/>
      <c r="W27" s="454"/>
      <c r="X27" s="436"/>
      <c r="Y27" s="437"/>
      <c r="Z27" s="392" t="s">
        <v>183</v>
      </c>
      <c r="AA27" s="393"/>
      <c r="AB27" s="393"/>
      <c r="AC27" s="393"/>
      <c r="AD27" s="393"/>
      <c r="AE27" s="393"/>
      <c r="AF27" s="393"/>
      <c r="AG27" s="394"/>
      <c r="AH27" s="395">
        <v>61</v>
      </c>
      <c r="AI27" s="396"/>
      <c r="AJ27" s="396"/>
      <c r="AK27" s="396"/>
      <c r="AL27" s="397"/>
      <c r="AM27" s="395">
        <v>193122</v>
      </c>
      <c r="AN27" s="396"/>
      <c r="AO27" s="396"/>
      <c r="AP27" s="396"/>
      <c r="AQ27" s="396"/>
      <c r="AR27" s="397"/>
      <c r="AS27" s="395">
        <v>3166</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184</v>
      </c>
      <c r="BO27" s="423"/>
      <c r="BP27" s="423"/>
      <c r="BQ27" s="423"/>
      <c r="BR27" s="423"/>
      <c r="BS27" s="423"/>
      <c r="BT27" s="423"/>
      <c r="BU27" s="424"/>
      <c r="BV27" s="422">
        <v>184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5350</v>
      </c>
      <c r="R28" s="396"/>
      <c r="S28" s="396"/>
      <c r="T28" s="396"/>
      <c r="U28" s="396"/>
      <c r="V28" s="397"/>
      <c r="W28" s="454"/>
      <c r="X28" s="436"/>
      <c r="Y28" s="437"/>
      <c r="Z28" s="392" t="s">
        <v>186</v>
      </c>
      <c r="AA28" s="393"/>
      <c r="AB28" s="393"/>
      <c r="AC28" s="393"/>
      <c r="AD28" s="393"/>
      <c r="AE28" s="393"/>
      <c r="AF28" s="393"/>
      <c r="AG28" s="394"/>
      <c r="AH28" s="395" t="s">
        <v>140</v>
      </c>
      <c r="AI28" s="396"/>
      <c r="AJ28" s="396"/>
      <c r="AK28" s="396"/>
      <c r="AL28" s="397"/>
      <c r="AM28" s="395" t="s">
        <v>131</v>
      </c>
      <c r="AN28" s="396"/>
      <c r="AO28" s="396"/>
      <c r="AP28" s="396"/>
      <c r="AQ28" s="396"/>
      <c r="AR28" s="397"/>
      <c r="AS28" s="395" t="s">
        <v>131</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2337114</v>
      </c>
      <c r="BO28" s="415"/>
      <c r="BP28" s="415"/>
      <c r="BQ28" s="415"/>
      <c r="BR28" s="415"/>
      <c r="BS28" s="415"/>
      <c r="BT28" s="415"/>
      <c r="BU28" s="416"/>
      <c r="BV28" s="414">
        <v>1737078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15</v>
      </c>
      <c r="M29" s="396"/>
      <c r="N29" s="396"/>
      <c r="O29" s="396"/>
      <c r="P29" s="397"/>
      <c r="Q29" s="395">
        <v>4980</v>
      </c>
      <c r="R29" s="396"/>
      <c r="S29" s="396"/>
      <c r="T29" s="396"/>
      <c r="U29" s="396"/>
      <c r="V29" s="397"/>
      <c r="W29" s="455"/>
      <c r="X29" s="456"/>
      <c r="Y29" s="457"/>
      <c r="Z29" s="392" t="s">
        <v>189</v>
      </c>
      <c r="AA29" s="393"/>
      <c r="AB29" s="393"/>
      <c r="AC29" s="393"/>
      <c r="AD29" s="393"/>
      <c r="AE29" s="393"/>
      <c r="AF29" s="393"/>
      <c r="AG29" s="394"/>
      <c r="AH29" s="395">
        <v>580</v>
      </c>
      <c r="AI29" s="396"/>
      <c r="AJ29" s="396"/>
      <c r="AK29" s="396"/>
      <c r="AL29" s="397"/>
      <c r="AM29" s="395">
        <v>1707045</v>
      </c>
      <c r="AN29" s="396"/>
      <c r="AO29" s="396"/>
      <c r="AP29" s="396"/>
      <c r="AQ29" s="396"/>
      <c r="AR29" s="397"/>
      <c r="AS29" s="395">
        <v>2943</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443623</v>
      </c>
      <c r="BO29" s="420"/>
      <c r="BP29" s="420"/>
      <c r="BQ29" s="420"/>
      <c r="BR29" s="420"/>
      <c r="BS29" s="420"/>
      <c r="BT29" s="420"/>
      <c r="BU29" s="421"/>
      <c r="BV29" s="419">
        <v>445878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97.3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645089</v>
      </c>
      <c r="BO30" s="423"/>
      <c r="BP30" s="423"/>
      <c r="BQ30" s="423"/>
      <c r="BR30" s="423"/>
      <c r="BS30" s="423"/>
      <c r="BT30" s="423"/>
      <c r="BU30" s="424"/>
      <c r="BV30" s="422">
        <v>553934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200</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IF('各会計、関係団体の財政状況及び健全化判断比率'!B34="","",'各会計、関係団体の財政状況及び健全化判断比率'!B34)</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奈良県葛城地区清掃事務組合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大和高田市土地開発公社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休日診療所特別会計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国民健康保険天満診療所特別会計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IF('各会計、関係団体の財政状況及び健全化判断比率'!B35="","",'各会計、関係団体の財政状況及び健全化判断比率'!B35)</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奈良県住宅新築資金等貸付金回収管理組合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駐車場事業特別会計</v>
      </c>
      <c r="X36" s="368"/>
      <c r="Y36" s="368"/>
      <c r="Z36" s="368"/>
      <c r="AA36" s="368"/>
      <c r="AB36" s="368"/>
      <c r="AC36" s="368"/>
      <c r="AD36" s="368"/>
      <c r="AE36" s="368"/>
      <c r="AF36" s="368"/>
      <c r="AG36" s="368"/>
      <c r="AH36" s="368"/>
      <c r="AI36" s="368"/>
      <c r="AJ36" s="368"/>
      <c r="AK36" s="368"/>
      <c r="AL36" s="181"/>
      <c r="AM36" s="367">
        <f t="shared" si="0"/>
        <v>11</v>
      </c>
      <c r="AN36" s="367"/>
      <c r="AO36" s="368" t="str">
        <f>IF('各会計、関係団体の財政状況及び健全化判断比率'!B36="","",'各会計、関係団体の財政状況及び健全化判断比率'!B36)</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奈良県後期高齢者医療広域連合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奈良県広域消防組合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介護サービス事業特別会計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山辺・県北西部広域環境衛生組合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8</v>
      </c>
      <c r="V39" s="367"/>
      <c r="W39" s="368" t="str">
        <f>IF('各会計、関係団体の財政状況及び健全化判断比率'!B33="","",'各会計、関係団体の財政状況及び健全化判断比率'!B33)</f>
        <v>後期高齢者医療保険事業特別会計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uSVbTKfPG82nx5nGHRTLnLT2/xJ6CEbtPhMHEEFVTUBVfCHXD9wAA4Cq3Uz2U9rcO5PvmHzbBkN9Mrjy6WEPQ==" saltValue="dRblmgyXz3s0iHmcMK78f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1" t="s">
        <v>580</v>
      </c>
      <c r="D34" s="1151"/>
      <c r="E34" s="1152"/>
      <c r="F34" s="32" t="s">
        <v>581</v>
      </c>
      <c r="G34" s="33" t="s">
        <v>582</v>
      </c>
      <c r="H34" s="33" t="s">
        <v>583</v>
      </c>
      <c r="I34" s="33" t="s">
        <v>584</v>
      </c>
      <c r="J34" s="34" t="s">
        <v>585</v>
      </c>
      <c r="K34" s="22"/>
      <c r="L34" s="22"/>
      <c r="M34" s="22"/>
      <c r="N34" s="22"/>
      <c r="O34" s="22"/>
      <c r="P34" s="22"/>
    </row>
    <row r="35" spans="1:16" ht="39" customHeight="1" x14ac:dyDescent="0.15">
      <c r="A35" s="22"/>
      <c r="B35" s="35"/>
      <c r="C35" s="1145" t="s">
        <v>586</v>
      </c>
      <c r="D35" s="1146"/>
      <c r="E35" s="1147"/>
      <c r="F35" s="36">
        <v>6.93</v>
      </c>
      <c r="G35" s="37">
        <v>2.4300000000000002</v>
      </c>
      <c r="H35" s="37">
        <v>3.33</v>
      </c>
      <c r="I35" s="37">
        <v>7.73</v>
      </c>
      <c r="J35" s="38">
        <v>10.16</v>
      </c>
      <c r="K35" s="22"/>
      <c r="L35" s="22"/>
      <c r="M35" s="22"/>
      <c r="N35" s="22"/>
      <c r="O35" s="22"/>
      <c r="P35" s="22"/>
    </row>
    <row r="36" spans="1:16" ht="39" customHeight="1" x14ac:dyDescent="0.15">
      <c r="A36" s="22"/>
      <c r="B36" s="35"/>
      <c r="C36" s="1145" t="s">
        <v>587</v>
      </c>
      <c r="D36" s="1146"/>
      <c r="E36" s="1147"/>
      <c r="F36" s="36">
        <v>6.21</v>
      </c>
      <c r="G36" s="37">
        <v>7.02</v>
      </c>
      <c r="H36" s="37">
        <v>7.87</v>
      </c>
      <c r="I36" s="37">
        <v>8.9</v>
      </c>
      <c r="J36" s="38">
        <v>10.1</v>
      </c>
      <c r="K36" s="22"/>
      <c r="L36" s="22"/>
      <c r="M36" s="22"/>
      <c r="N36" s="22"/>
      <c r="O36" s="22"/>
      <c r="P36" s="22"/>
    </row>
    <row r="37" spans="1:16" ht="39" customHeight="1" x14ac:dyDescent="0.15">
      <c r="A37" s="22"/>
      <c r="B37" s="35"/>
      <c r="C37" s="1145" t="s">
        <v>588</v>
      </c>
      <c r="D37" s="1146"/>
      <c r="E37" s="1147"/>
      <c r="F37" s="36">
        <v>6.04</v>
      </c>
      <c r="G37" s="37">
        <v>3.43</v>
      </c>
      <c r="H37" s="37">
        <v>0.23</v>
      </c>
      <c r="I37" s="37">
        <v>8.7899999999999991</v>
      </c>
      <c r="J37" s="38">
        <v>1.77</v>
      </c>
      <c r="K37" s="22"/>
      <c r="L37" s="22"/>
      <c r="M37" s="22"/>
      <c r="N37" s="22"/>
      <c r="O37" s="22"/>
      <c r="P37" s="22"/>
    </row>
    <row r="38" spans="1:16" ht="39" customHeight="1" x14ac:dyDescent="0.15">
      <c r="A38" s="22"/>
      <c r="B38" s="35"/>
      <c r="C38" s="1145" t="s">
        <v>589</v>
      </c>
      <c r="D38" s="1146"/>
      <c r="E38" s="1147"/>
      <c r="F38" s="36">
        <v>1.0900000000000001</v>
      </c>
      <c r="G38" s="37">
        <v>0.9</v>
      </c>
      <c r="H38" s="37">
        <v>0.31</v>
      </c>
      <c r="I38" s="37">
        <v>0.49</v>
      </c>
      <c r="J38" s="38">
        <v>0.95</v>
      </c>
      <c r="K38" s="22"/>
      <c r="L38" s="22"/>
      <c r="M38" s="22"/>
      <c r="N38" s="22"/>
      <c r="O38" s="22"/>
      <c r="P38" s="22"/>
    </row>
    <row r="39" spans="1:16" ht="39" customHeight="1" x14ac:dyDescent="0.15">
      <c r="A39" s="22"/>
      <c r="B39" s="35"/>
      <c r="C39" s="1145" t="s">
        <v>590</v>
      </c>
      <c r="D39" s="1146"/>
      <c r="E39" s="1147"/>
      <c r="F39" s="36">
        <v>2.85</v>
      </c>
      <c r="G39" s="37">
        <v>2.5499999999999998</v>
      </c>
      <c r="H39" s="37">
        <v>1.97</v>
      </c>
      <c r="I39" s="37">
        <v>1.27</v>
      </c>
      <c r="J39" s="38">
        <v>0.89</v>
      </c>
      <c r="K39" s="22"/>
      <c r="L39" s="22"/>
      <c r="M39" s="22"/>
      <c r="N39" s="22"/>
      <c r="O39" s="22"/>
      <c r="P39" s="22"/>
    </row>
    <row r="40" spans="1:16" ht="39" customHeight="1" x14ac:dyDescent="0.15">
      <c r="A40" s="22"/>
      <c r="B40" s="35"/>
      <c r="C40" s="1145" t="s">
        <v>591</v>
      </c>
      <c r="D40" s="1146"/>
      <c r="E40" s="1147"/>
      <c r="F40" s="36" t="s">
        <v>530</v>
      </c>
      <c r="G40" s="37" t="s">
        <v>530</v>
      </c>
      <c r="H40" s="37" t="s">
        <v>530</v>
      </c>
      <c r="I40" s="37">
        <v>0.05</v>
      </c>
      <c r="J40" s="38">
        <v>0.12</v>
      </c>
      <c r="K40" s="22"/>
      <c r="L40" s="22"/>
      <c r="M40" s="22"/>
      <c r="N40" s="22"/>
      <c r="O40" s="22"/>
      <c r="P40" s="22"/>
    </row>
    <row r="41" spans="1:16" ht="39" customHeight="1" x14ac:dyDescent="0.15">
      <c r="A41" s="22"/>
      <c r="B41" s="35"/>
      <c r="C41" s="1145" t="s">
        <v>592</v>
      </c>
      <c r="D41" s="1146"/>
      <c r="E41" s="1147"/>
      <c r="F41" s="36">
        <v>0.81</v>
      </c>
      <c r="G41" s="37">
        <v>0.68</v>
      </c>
      <c r="H41" s="37">
        <v>0.2</v>
      </c>
      <c r="I41" s="37">
        <v>0</v>
      </c>
      <c r="J41" s="38">
        <v>0.09</v>
      </c>
      <c r="K41" s="22"/>
      <c r="L41" s="22"/>
      <c r="M41" s="22"/>
      <c r="N41" s="22"/>
      <c r="O41" s="22"/>
      <c r="P41" s="22"/>
    </row>
    <row r="42" spans="1:16" ht="39" customHeight="1" x14ac:dyDescent="0.15">
      <c r="A42" s="22"/>
      <c r="B42" s="39"/>
      <c r="C42" s="1145" t="s">
        <v>593</v>
      </c>
      <c r="D42" s="1146"/>
      <c r="E42" s="1147"/>
      <c r="F42" s="36" t="s">
        <v>530</v>
      </c>
      <c r="G42" s="37" t="s">
        <v>530</v>
      </c>
      <c r="H42" s="37" t="s">
        <v>530</v>
      </c>
      <c r="I42" s="37" t="s">
        <v>594</v>
      </c>
      <c r="J42" s="38" t="s">
        <v>530</v>
      </c>
      <c r="K42" s="22"/>
      <c r="L42" s="22"/>
      <c r="M42" s="22"/>
      <c r="N42" s="22"/>
      <c r="O42" s="22"/>
      <c r="P42" s="22"/>
    </row>
    <row r="43" spans="1:16" ht="39" customHeight="1" thickBot="1" x14ac:dyDescent="0.2">
      <c r="A43" s="22"/>
      <c r="B43" s="40"/>
      <c r="C43" s="1148" t="s">
        <v>595</v>
      </c>
      <c r="D43" s="1149"/>
      <c r="E43" s="1150"/>
      <c r="F43" s="41">
        <v>0.09</v>
      </c>
      <c r="G43" s="42">
        <v>7.0000000000000007E-2</v>
      </c>
      <c r="H43" s="42">
        <v>0.02</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row r="50" s="23" customFormat="1" ht="13.5" hidden="1" customHeight="1" x14ac:dyDescent="0.15"/>
    <row r="51" s="23" customFormat="1" ht="13.5" hidden="1" customHeight="1" x14ac:dyDescent="0.15"/>
  </sheetData>
  <sheetProtection algorithmName="SHA-512" hashValue="Z2DsCkY5qOe7USxwTHusvzYR14KjPb+jMoYStxKYnkyOYgrG8qPwlvk7IeP0udJfm5dtKXx0buFBcw9ZlXXsfA==" saltValue="NUEzYnZ/hdvln++b2Fu7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2306</v>
      </c>
      <c r="L45" s="60">
        <v>2285</v>
      </c>
      <c r="M45" s="60">
        <v>2126</v>
      </c>
      <c r="N45" s="60">
        <v>2119</v>
      </c>
      <c r="O45" s="61">
        <v>2015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1040</v>
      </c>
      <c r="L48" s="64">
        <v>1072</v>
      </c>
      <c r="M48" s="64">
        <v>1033</v>
      </c>
      <c r="N48" s="64">
        <v>966</v>
      </c>
      <c r="O48" s="65">
        <v>965</v>
      </c>
      <c r="P48" s="48"/>
      <c r="Q48" s="48"/>
      <c r="R48" s="48"/>
      <c r="S48" s="48"/>
      <c r="T48" s="48"/>
      <c r="U48" s="48"/>
    </row>
    <row r="49" spans="1:21" ht="30.75" customHeight="1" x14ac:dyDescent="0.15">
      <c r="A49" s="48"/>
      <c r="B49" s="1178"/>
      <c r="C49" s="1179"/>
      <c r="D49" s="62"/>
      <c r="E49" s="1155" t="s">
        <v>16</v>
      </c>
      <c r="F49" s="1155"/>
      <c r="G49" s="1155"/>
      <c r="H49" s="1155"/>
      <c r="I49" s="1155"/>
      <c r="J49" s="1156"/>
      <c r="K49" s="63">
        <v>64</v>
      </c>
      <c r="L49" s="64">
        <v>56</v>
      </c>
      <c r="M49" s="64">
        <v>62</v>
      </c>
      <c r="N49" s="64">
        <v>56</v>
      </c>
      <c r="O49" s="65">
        <v>56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t="s">
        <v>530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2264</v>
      </c>
      <c r="L52" s="64">
        <v>2276</v>
      </c>
      <c r="M52" s="64">
        <v>2275</v>
      </c>
      <c r="N52" s="64">
        <v>2225</v>
      </c>
      <c r="O52" s="65">
        <v>2258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1146</v>
      </c>
      <c r="L53" s="69">
        <v>1137</v>
      </c>
      <c r="M53" s="69">
        <v>946</v>
      </c>
      <c r="N53" s="69">
        <v>916</v>
      </c>
      <c r="O53" s="70">
        <v>778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596</v>
      </c>
      <c r="P56" s="48"/>
      <c r="Q56" s="48"/>
      <c r="R56" s="48"/>
      <c r="S56" s="48"/>
      <c r="T56" s="48"/>
      <c r="U56" s="48"/>
    </row>
    <row r="57" spans="1:21" ht="31.5" customHeight="1" thickBot="1" x14ac:dyDescent="0.2">
      <c r="A57" s="48"/>
      <c r="B57" s="76"/>
      <c r="C57" s="77"/>
      <c r="D57" s="77"/>
      <c r="E57" s="78"/>
      <c r="F57" s="78"/>
      <c r="G57" s="78"/>
      <c r="H57" s="78"/>
      <c r="I57" s="78"/>
      <c r="J57" s="79" t="s">
        <v>2</v>
      </c>
      <c r="K57" s="80" t="s">
        <v>597</v>
      </c>
      <c r="L57" s="81" t="s">
        <v>598</v>
      </c>
      <c r="M57" s="81" t="s">
        <v>599</v>
      </c>
      <c r="N57" s="81" t="s">
        <v>600</v>
      </c>
      <c r="O57" s="82" t="s">
        <v>601</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530</v>
      </c>
      <c r="L58" s="84" t="s">
        <v>530</v>
      </c>
      <c r="M58" s="84" t="s">
        <v>530</v>
      </c>
      <c r="N58" s="84" t="s">
        <v>530</v>
      </c>
      <c r="O58" s="85" t="s">
        <v>530</v>
      </c>
    </row>
    <row r="59" spans="1:21" ht="31.5" customHeight="1" x14ac:dyDescent="0.15">
      <c r="B59" s="1163"/>
      <c r="C59" s="1164"/>
      <c r="D59" s="1170" t="s">
        <v>28</v>
      </c>
      <c r="E59" s="1171"/>
      <c r="F59" s="1171"/>
      <c r="G59" s="1171"/>
      <c r="H59" s="1171"/>
      <c r="I59" s="1171"/>
      <c r="J59" s="1172"/>
      <c r="K59" s="86" t="s">
        <v>530</v>
      </c>
      <c r="L59" s="87" t="s">
        <v>530</v>
      </c>
      <c r="M59" s="87" t="s">
        <v>530</v>
      </c>
      <c r="N59" s="87" t="s">
        <v>530</v>
      </c>
      <c r="O59" s="88" t="s">
        <v>530</v>
      </c>
    </row>
    <row r="60" spans="1:21" ht="31.5" customHeight="1" thickBot="1" x14ac:dyDescent="0.2">
      <c r="B60" s="1165"/>
      <c r="C60" s="1166"/>
      <c r="D60" s="1173" t="s">
        <v>29</v>
      </c>
      <c r="E60" s="1174"/>
      <c r="F60" s="1174"/>
      <c r="G60" s="1174"/>
      <c r="H60" s="1174"/>
      <c r="I60" s="1174"/>
      <c r="J60" s="1175"/>
      <c r="K60" s="89" t="s">
        <v>530</v>
      </c>
      <c r="L60" s="90" t="s">
        <v>530</v>
      </c>
      <c r="M60" s="90" t="s">
        <v>530</v>
      </c>
      <c r="N60" s="90" t="s">
        <v>530</v>
      </c>
      <c r="O60" s="91" t="s">
        <v>530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row r="69" s="49" customFormat="1" ht="12.6" hidden="1" customHeight="1" x14ac:dyDescent="0.15"/>
    <row r="70" s="49" customFormat="1" ht="12.6" hidden="1" customHeight="1" x14ac:dyDescent="0.15"/>
  </sheetData>
  <sheetProtection algorithmName="SHA-512" hashValue="EaycHmfMfqectvQGhh6IT0kLOSWqivY8uArlRnr6ECNTcWPUlSvUzTcCwqpTTITl5U2a3kcC5mGo93jlobZ4eQ==" saltValue="FKVxs6e07yCdWCDLmzif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s="96"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6" t="s">
        <v>32</v>
      </c>
      <c r="C41" s="1197"/>
      <c r="D41" s="105"/>
      <c r="E41" s="1198" t="s">
        <v>33</v>
      </c>
      <c r="F41" s="1198"/>
      <c r="G41" s="1198"/>
      <c r="H41" s="1199"/>
      <c r="I41" s="355">
        <v>20904</v>
      </c>
      <c r="J41" s="356">
        <v>22093</v>
      </c>
      <c r="K41" s="356">
        <v>22128</v>
      </c>
      <c r="L41" s="356">
        <v>22590</v>
      </c>
      <c r="M41" s="357">
        <v>21358</v>
      </c>
    </row>
    <row r="42" spans="2:13" ht="27.75" customHeight="1" x14ac:dyDescent="0.15">
      <c r="B42" s="1186"/>
      <c r="C42" s="1187"/>
      <c r="D42" s="106"/>
      <c r="E42" s="1190" t="s">
        <v>34</v>
      </c>
      <c r="F42" s="1190"/>
      <c r="G42" s="1190"/>
      <c r="H42" s="1191"/>
      <c r="I42" s="358" t="s">
        <v>530</v>
      </c>
      <c r="J42" s="359" t="s">
        <v>530</v>
      </c>
      <c r="K42" s="359" t="s">
        <v>530</v>
      </c>
      <c r="L42" s="359">
        <v>300</v>
      </c>
      <c r="M42" s="360">
        <v>438</v>
      </c>
    </row>
    <row r="43" spans="2:13" ht="27.75" customHeight="1" x14ac:dyDescent="0.15">
      <c r="B43" s="1186"/>
      <c r="C43" s="1187"/>
      <c r="D43" s="106"/>
      <c r="E43" s="1190" t="s">
        <v>35</v>
      </c>
      <c r="F43" s="1190"/>
      <c r="G43" s="1190"/>
      <c r="H43" s="1191"/>
      <c r="I43" s="358">
        <v>13266</v>
      </c>
      <c r="J43" s="359">
        <v>13752</v>
      </c>
      <c r="K43" s="359">
        <v>13346</v>
      </c>
      <c r="L43" s="359">
        <v>12826</v>
      </c>
      <c r="M43" s="360">
        <v>12025</v>
      </c>
    </row>
    <row r="44" spans="2:13" ht="27.75" customHeight="1" x14ac:dyDescent="0.15">
      <c r="B44" s="1186"/>
      <c r="C44" s="1187"/>
      <c r="D44" s="106"/>
      <c r="E44" s="1190" t="s">
        <v>36</v>
      </c>
      <c r="F44" s="1190"/>
      <c r="G44" s="1190"/>
      <c r="H44" s="1191"/>
      <c r="I44" s="358">
        <v>287</v>
      </c>
      <c r="J44" s="359">
        <v>255</v>
      </c>
      <c r="K44" s="359">
        <v>243</v>
      </c>
      <c r="L44" s="359">
        <v>258</v>
      </c>
      <c r="M44" s="360">
        <v>249</v>
      </c>
    </row>
    <row r="45" spans="2:13" ht="27.75" customHeight="1" x14ac:dyDescent="0.15">
      <c r="B45" s="1186"/>
      <c r="C45" s="1187"/>
      <c r="D45" s="106"/>
      <c r="E45" s="1190" t="s">
        <v>37</v>
      </c>
      <c r="F45" s="1190"/>
      <c r="G45" s="1190"/>
      <c r="H45" s="1191"/>
      <c r="I45" s="358">
        <v>3467</v>
      </c>
      <c r="J45" s="359">
        <v>3450</v>
      </c>
      <c r="K45" s="359">
        <v>3427</v>
      </c>
      <c r="L45" s="359">
        <v>3428</v>
      </c>
      <c r="M45" s="360">
        <v>3194</v>
      </c>
    </row>
    <row r="46" spans="2:13" ht="27.75" customHeight="1" x14ac:dyDescent="0.15">
      <c r="B46" s="1186"/>
      <c r="C46" s="1187"/>
      <c r="D46" s="107"/>
      <c r="E46" s="1190" t="s">
        <v>38</v>
      </c>
      <c r="F46" s="1190"/>
      <c r="G46" s="1190"/>
      <c r="H46" s="1191"/>
      <c r="I46" s="358">
        <v>763</v>
      </c>
      <c r="J46" s="359">
        <v>552</v>
      </c>
      <c r="K46" s="359">
        <v>469</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4540</v>
      </c>
      <c r="J50" s="359">
        <v>5011</v>
      </c>
      <c r="K50" s="359">
        <v>5317</v>
      </c>
      <c r="L50" s="359">
        <v>4651</v>
      </c>
      <c r="M50" s="360">
        <v>5477</v>
      </c>
    </row>
    <row r="51" spans="2:13" ht="27.75" customHeight="1" x14ac:dyDescent="0.15">
      <c r="B51" s="1186"/>
      <c r="C51" s="1187"/>
      <c r="D51" s="106"/>
      <c r="E51" s="1190" t="s">
        <v>44</v>
      </c>
      <c r="F51" s="1190"/>
      <c r="G51" s="1190"/>
      <c r="H51" s="1191"/>
      <c r="I51" s="358">
        <v>5511</v>
      </c>
      <c r="J51" s="359">
        <v>5891</v>
      </c>
      <c r="K51" s="359">
        <v>5852</v>
      </c>
      <c r="L51" s="359">
        <v>5699</v>
      </c>
      <c r="M51" s="360">
        <v>5724</v>
      </c>
    </row>
    <row r="52" spans="2:13" ht="27.75" customHeight="1" x14ac:dyDescent="0.15">
      <c r="B52" s="1188"/>
      <c r="C52" s="1189"/>
      <c r="D52" s="106"/>
      <c r="E52" s="1190" t="s">
        <v>45</v>
      </c>
      <c r="F52" s="1190"/>
      <c r="G52" s="1190"/>
      <c r="H52" s="1191"/>
      <c r="I52" s="358">
        <v>23576</v>
      </c>
      <c r="J52" s="359">
        <v>23600</v>
      </c>
      <c r="K52" s="359">
        <v>23716</v>
      </c>
      <c r="L52" s="359">
        <v>23673</v>
      </c>
      <c r="M52" s="360">
        <v>22587</v>
      </c>
    </row>
    <row r="53" spans="2:13" ht="27.75" customHeight="1" thickBot="1" x14ac:dyDescent="0.2">
      <c r="B53" s="1192" t="s">
        <v>46</v>
      </c>
      <c r="C53" s="1193"/>
      <c r="D53" s="110"/>
      <c r="E53" s="1194" t="s">
        <v>47</v>
      </c>
      <c r="F53" s="1194"/>
      <c r="G53" s="1194"/>
      <c r="H53" s="1195"/>
      <c r="I53" s="361">
        <v>5060</v>
      </c>
      <c r="J53" s="362">
        <v>5600</v>
      </c>
      <c r="K53" s="362">
        <v>4727</v>
      </c>
      <c r="L53" s="362">
        <v>5380</v>
      </c>
      <c r="M53" s="363">
        <v>3475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iyZb7j7zKWhdndnEKS5o+WXlj7s7EUSg4JF4zXGdxNXQkrFGY6kAhak2b19+jxbTA3T1Nd7K3dnja66DCkxA==" saltValue="GNM08GpUvlHS+8LRJTGh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1" t="s">
        <v>50</v>
      </c>
      <c r="D55" s="1211"/>
      <c r="E55" s="1212"/>
      <c r="F55" s="122">
        <v>1717</v>
      </c>
      <c r="G55" s="122">
        <v>1737</v>
      </c>
      <c r="H55" s="123">
        <v>2337</v>
      </c>
    </row>
    <row r="56" spans="2:8" ht="52.5" customHeight="1" x14ac:dyDescent="0.15">
      <c r="B56" s="124"/>
      <c r="C56" s="1213" t="s">
        <v>51</v>
      </c>
      <c r="D56" s="1213"/>
      <c r="E56" s="1214"/>
      <c r="F56" s="125">
        <v>31</v>
      </c>
      <c r="G56" s="125">
        <v>446</v>
      </c>
      <c r="H56" s="126">
        <v>444</v>
      </c>
    </row>
    <row r="57" spans="2:8" ht="53.25" customHeight="1" x14ac:dyDescent="0.15">
      <c r="B57" s="124"/>
      <c r="C57" s="1215" t="s">
        <v>52</v>
      </c>
      <c r="D57" s="1215"/>
      <c r="E57" s="1216"/>
      <c r="F57" s="127">
        <v>1830</v>
      </c>
      <c r="G57" s="127">
        <v>554</v>
      </c>
      <c r="H57" s="128">
        <v>645</v>
      </c>
    </row>
    <row r="58" spans="2:8" ht="45.75" customHeight="1" x14ac:dyDescent="0.15">
      <c r="B58" s="129"/>
      <c r="C58" s="1203" t="s">
        <v>609</v>
      </c>
      <c r="D58" s="1204"/>
      <c r="E58" s="1205"/>
      <c r="F58" s="130">
        <v>242</v>
      </c>
      <c r="G58" s="130">
        <v>307</v>
      </c>
      <c r="H58" s="131">
        <v>385</v>
      </c>
    </row>
    <row r="59" spans="2:8" ht="45.75" customHeight="1" x14ac:dyDescent="0.15">
      <c r="B59" s="129"/>
      <c r="C59" s="1203" t="s">
        <v>610</v>
      </c>
      <c r="D59" s="1204"/>
      <c r="E59" s="1205"/>
      <c r="F59" s="130">
        <v>200</v>
      </c>
      <c r="G59" s="130">
        <v>200</v>
      </c>
      <c r="H59" s="131">
        <v>200</v>
      </c>
    </row>
    <row r="60" spans="2:8" ht="45.75" customHeight="1" x14ac:dyDescent="0.15">
      <c r="B60" s="129"/>
      <c r="C60" s="1203" t="s">
        <v>611</v>
      </c>
      <c r="D60" s="1204"/>
      <c r="E60" s="1205"/>
      <c r="F60" s="130" t="s">
        <v>530</v>
      </c>
      <c r="G60" s="130">
        <v>7</v>
      </c>
      <c r="H60" s="131">
        <v>15</v>
      </c>
    </row>
    <row r="61" spans="2:8" ht="45.75" customHeight="1" x14ac:dyDescent="0.15">
      <c r="B61" s="129"/>
      <c r="C61" s="1203" t="s">
        <v>612</v>
      </c>
      <c r="D61" s="1204"/>
      <c r="E61" s="1205"/>
      <c r="F61" s="130">
        <v>13</v>
      </c>
      <c r="G61" s="130">
        <v>13</v>
      </c>
      <c r="H61" s="131">
        <v>13</v>
      </c>
    </row>
    <row r="62" spans="2:8" ht="45.75" customHeight="1" thickBot="1" x14ac:dyDescent="0.2">
      <c r="B62" s="132"/>
      <c r="C62" s="1206" t="s">
        <v>613</v>
      </c>
      <c r="D62" s="1207"/>
      <c r="E62" s="1208"/>
      <c r="F62" s="133">
        <v>10</v>
      </c>
      <c r="G62" s="133">
        <v>10</v>
      </c>
      <c r="H62" s="134">
        <v>10</v>
      </c>
    </row>
    <row r="63" spans="2:8" ht="52.5" customHeight="1" thickBot="1" x14ac:dyDescent="0.2">
      <c r="B63" s="135"/>
      <c r="C63" s="1209" t="s">
        <v>53</v>
      </c>
      <c r="D63" s="1209"/>
      <c r="E63" s="1210"/>
      <c r="F63" s="136">
        <v>3578</v>
      </c>
      <c r="G63" s="136">
        <v>2737</v>
      </c>
      <c r="H63" s="137">
        <v>3426</v>
      </c>
    </row>
    <row r="64" spans="2:8" x14ac:dyDescent="0.15"/>
  </sheetData>
  <sheetProtection algorithmName="SHA-512" hashValue="9EoWVpF6dCcJprrFRTQoRRnPmCdMeI/WrQaSxDKrfCfrNJYc5uRg+Nh04fU4TK8mHQaN7g1O/PbaBORaBdwLKA==" saltValue="vXqemsAwE9EoyTe0PXj3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26592</v>
      </c>
      <c r="E3" s="156"/>
      <c r="F3" s="157">
        <v>41934</v>
      </c>
      <c r="G3" s="158"/>
      <c r="H3" s="159"/>
    </row>
    <row r="4" spans="1:8" x14ac:dyDescent="0.15">
      <c r="A4" s="160"/>
      <c r="B4" s="161"/>
      <c r="C4" s="162"/>
      <c r="D4" s="163">
        <v>19433</v>
      </c>
      <c r="E4" s="164"/>
      <c r="F4" s="165">
        <v>23352</v>
      </c>
      <c r="G4" s="166"/>
      <c r="H4" s="167"/>
    </row>
    <row r="5" spans="1:8" x14ac:dyDescent="0.15">
      <c r="A5" s="148" t="s">
        <v>563</v>
      </c>
      <c r="B5" s="153"/>
      <c r="C5" s="154"/>
      <c r="D5" s="155">
        <v>72586</v>
      </c>
      <c r="E5" s="156"/>
      <c r="F5" s="157">
        <v>45588</v>
      </c>
      <c r="G5" s="158"/>
      <c r="H5" s="159"/>
    </row>
    <row r="6" spans="1:8" x14ac:dyDescent="0.15">
      <c r="A6" s="160"/>
      <c r="B6" s="161"/>
      <c r="C6" s="162"/>
      <c r="D6" s="163">
        <v>55953</v>
      </c>
      <c r="E6" s="164"/>
      <c r="F6" s="165">
        <v>24150</v>
      </c>
      <c r="G6" s="166"/>
      <c r="H6" s="167"/>
    </row>
    <row r="7" spans="1:8" x14ac:dyDescent="0.15">
      <c r="A7" s="148" t="s">
        <v>564</v>
      </c>
      <c r="B7" s="153"/>
      <c r="C7" s="154"/>
      <c r="D7" s="155">
        <v>44464</v>
      </c>
      <c r="E7" s="156"/>
      <c r="F7" s="157">
        <v>45483</v>
      </c>
      <c r="G7" s="158"/>
      <c r="H7" s="159"/>
    </row>
    <row r="8" spans="1:8" x14ac:dyDescent="0.15">
      <c r="A8" s="160"/>
      <c r="B8" s="161"/>
      <c r="C8" s="162"/>
      <c r="D8" s="163">
        <v>29926</v>
      </c>
      <c r="E8" s="164"/>
      <c r="F8" s="165">
        <v>24241</v>
      </c>
      <c r="G8" s="166"/>
      <c r="H8" s="167"/>
    </row>
    <row r="9" spans="1:8" x14ac:dyDescent="0.15">
      <c r="A9" s="148" t="s">
        <v>565</v>
      </c>
      <c r="B9" s="153"/>
      <c r="C9" s="154"/>
      <c r="D9" s="155">
        <v>47151</v>
      </c>
      <c r="E9" s="156"/>
      <c r="F9" s="157">
        <v>45945</v>
      </c>
      <c r="G9" s="158"/>
      <c r="H9" s="159"/>
    </row>
    <row r="10" spans="1:8" x14ac:dyDescent="0.15">
      <c r="A10" s="160"/>
      <c r="B10" s="161"/>
      <c r="C10" s="162"/>
      <c r="D10" s="163">
        <v>44222</v>
      </c>
      <c r="E10" s="164"/>
      <c r="F10" s="165">
        <v>25180</v>
      </c>
      <c r="G10" s="166"/>
      <c r="H10" s="167"/>
    </row>
    <row r="11" spans="1:8" x14ac:dyDescent="0.15">
      <c r="A11" s="148" t="s">
        <v>566</v>
      </c>
      <c r="B11" s="153"/>
      <c r="C11" s="154"/>
      <c r="D11" s="155">
        <v>18391</v>
      </c>
      <c r="E11" s="156"/>
      <c r="F11" s="157">
        <v>44475</v>
      </c>
      <c r="G11" s="158"/>
      <c r="H11" s="159"/>
    </row>
    <row r="12" spans="1:8" x14ac:dyDescent="0.15">
      <c r="A12" s="160"/>
      <c r="B12" s="161"/>
      <c r="C12" s="168"/>
      <c r="D12" s="163">
        <v>12582</v>
      </c>
      <c r="E12" s="164"/>
      <c r="F12" s="165">
        <v>24780</v>
      </c>
      <c r="G12" s="166"/>
      <c r="H12" s="167"/>
    </row>
    <row r="13" spans="1:8" x14ac:dyDescent="0.15">
      <c r="A13" s="148"/>
      <c r="B13" s="153"/>
      <c r="C13" s="169"/>
      <c r="D13" s="170">
        <v>41837</v>
      </c>
      <c r="E13" s="171"/>
      <c r="F13" s="172">
        <v>44685</v>
      </c>
      <c r="G13" s="173"/>
      <c r="H13" s="159"/>
    </row>
    <row r="14" spans="1:8" x14ac:dyDescent="0.15">
      <c r="A14" s="160"/>
      <c r="B14" s="161"/>
      <c r="C14" s="162"/>
      <c r="D14" s="163">
        <v>32423</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6.04</v>
      </c>
      <c r="C19" s="174">
        <f>ROUND(VALUE(SUBSTITUTE(実質収支比率等に係る経年分析!G$48,"▲","-")),2)</f>
        <v>3.43</v>
      </c>
      <c r="D19" s="174">
        <f>ROUND(VALUE(SUBSTITUTE(実質収支比率等に係る経年分析!H$48,"▲","-")),2)</f>
        <v>0.24</v>
      </c>
      <c r="E19" s="174">
        <f>ROUND(VALUE(SUBSTITUTE(実質収支比率等に係る経年分析!I$48,"▲","-")),2)</f>
        <v>8.85</v>
      </c>
      <c r="F19" s="174">
        <f>ROUND(VALUE(SUBSTITUTE(実質収支比率等に係る経年分析!J$48,"▲","-")),2)</f>
        <v>1.9</v>
      </c>
    </row>
    <row r="20" spans="1:11" x14ac:dyDescent="0.15">
      <c r="A20" s="174" t="s">
        <v>57</v>
      </c>
      <c r="B20" s="174">
        <f>ROUND(VALUE(SUBSTITUTE(実質収支比率等に係る経年分析!F$47,"▲","-")),2)</f>
        <v>5.7</v>
      </c>
      <c r="C20" s="174">
        <f>ROUND(VALUE(SUBSTITUTE(実質収支比率等に係る経年分析!G$47,"▲","-")),2)</f>
        <v>8.68</v>
      </c>
      <c r="D20" s="174">
        <f>ROUND(VALUE(SUBSTITUTE(実質収支比率等に係る経年分析!H$47,"▲","-")),2)</f>
        <v>11.31</v>
      </c>
      <c r="E20" s="174">
        <f>ROUND(VALUE(SUBSTITUTE(実質収支比率等に係る経年分析!I$47,"▲","-")),2)</f>
        <v>10.91</v>
      </c>
      <c r="F20" s="174">
        <f>ROUND(VALUE(SUBSTITUTE(実質収支比率等に係る経年分析!J$47,"▲","-")),2)</f>
        <v>14.94</v>
      </c>
    </row>
    <row r="21" spans="1:11" x14ac:dyDescent="0.15">
      <c r="A21" s="174" t="s">
        <v>58</v>
      </c>
      <c r="B21" s="174">
        <f>IF(ISNUMBER(VALUE(SUBSTITUTE(実質収支比率等に係る経年分析!F$49,"▲","-"))),ROUND(VALUE(SUBSTITUTE(実質収支比率等に係る経年分析!F$49,"▲","-")),2),NA())</f>
        <v>-5.65</v>
      </c>
      <c r="C21" s="174">
        <f>IF(ISNUMBER(VALUE(SUBSTITUTE(実質収支比率等に係る経年分析!G$49,"▲","-"))),ROUND(VALUE(SUBSTITUTE(実質収支比率等に係る経年分析!G$49,"▲","-")),2),NA())</f>
        <v>-2.52</v>
      </c>
      <c r="D21" s="174">
        <f>IF(ISNUMBER(VALUE(SUBSTITUTE(実質収支比率等に係る経年分析!H$49,"▲","-"))),ROUND(VALUE(SUBSTITUTE(実質収支比率等に係る経年分析!H$49,"▲","-")),2),NA())</f>
        <v>-1.9</v>
      </c>
      <c r="E21" s="174">
        <f>IF(ISNUMBER(VALUE(SUBSTITUTE(実質収支比率等に係る経年分析!I$49,"▲","-"))),ROUND(VALUE(SUBSTITUTE(実質収支比率等に係る経年分析!I$49,"▲","-")),2),NA())</f>
        <v>8.65</v>
      </c>
      <c r="F21" s="174">
        <f>IF(ISNUMBER(VALUE(SUBSTITUTE(実質収支比率等に係る経年分析!J$49,"▲","-"))),ROUND(VALUE(SUBSTITUTE(実質収支比率等に係る経年分析!J$49,"▲","-")),2),NA())</f>
        <v>-7.75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f>IF(ROUND(VALUE(SUBSTITUTE(連結実質赤字比率に係る赤字・黒字の構成分析!I$42,"▲", "-")), 2) &lt; 0, ABS(ROUND(VALUE(SUBSTITUTE(連結実質赤字比率に係る赤字・黒字の構成分析!I$42,"▲", "-")), 2)), NA())</f>
        <v>0.04</v>
      </c>
      <c r="I28" s="175" t="e">
        <f>IF(ROUND(VALUE(SUBSTITUTE(連結実質赤字比率に係る赤字・黒字の構成分析!I$42,"▲", "-")), 2) &gt;= 0, ABS(ROUND(VALUE(SUBSTITUTE(連結実質赤字比率に係る赤字・黒字の構成分析!I$42,"▲", "-")), 2)), NA())</f>
        <v>#N/A</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下水道事業会計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0.81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0.68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15">
      <c r="A30" s="175" t="str">
        <f>IF(連結実質赤字比率に係る赤字・黒字の構成分析!C$40="",NA(),連結実質赤字比率に係る赤字・黒字の構成分析!C$40)</f>
        <v>休日診療所特別会計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0.12</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2.85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2.5499999999999998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1.97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0.89</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1.0900000000000001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0.95</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8.7899999999999991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1.77</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10.1</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2.4300000000000002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10.16</v>
      </c>
    </row>
    <row r="36" spans="1:16" x14ac:dyDescent="0.15">
      <c r="A36" s="175" t="str">
        <f>IF(連結実質赤字比率に係る赤字・黒字の構成分析!C$34="",NA(),連結実質赤字比率に係る赤字・黒字の構成分析!C$34)</f>
        <v>駐車場事業特別会計</v>
      </c>
      <c r="B36" s="175">
        <f>IF(ROUND(VALUE(SUBSTITUTE(連結実質赤字比率に係る赤字・黒字の構成分析!F$34,"▲", "-")), 2) &lt; 0, ABS(ROUND(VALUE(SUBSTITUTE(連結実質赤字比率に係る赤字・黒字の構成分析!F$34,"▲", "-")), 2)), NA())</f>
        <v>2.33</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2.2799999999999998</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2.2400000000000002</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2.17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2.2200000000000002</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2264</v>
      </c>
      <c r="E42" s="176"/>
      <c r="F42" s="176"/>
      <c r="G42" s="176">
        <f>'実質公債費比率（分子）の構造'!L$52</f>
        <v>2276</v>
      </c>
      <c r="H42" s="176"/>
      <c r="I42" s="176"/>
      <c r="J42" s="176">
        <f>'実質公債費比率（分子）の構造'!M$52</f>
        <v>2275</v>
      </c>
      <c r="K42" s="176"/>
      <c r="L42" s="176"/>
      <c r="M42" s="176">
        <f>'実質公債費比率（分子）の構造'!N$52</f>
        <v>2225</v>
      </c>
      <c r="N42" s="176"/>
      <c r="O42" s="176"/>
      <c r="P42" s="176">
        <f>'実質公債費比率（分子）の構造'!O$52</f>
        <v>2258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64</v>
      </c>
      <c r="C45" s="176"/>
      <c r="D45" s="176"/>
      <c r="E45" s="176">
        <f>'実質公債費比率（分子）の構造'!L$49</f>
        <v>56</v>
      </c>
      <c r="F45" s="176"/>
      <c r="G45" s="176"/>
      <c r="H45" s="176">
        <f>'実質公債費比率（分子）の構造'!M$49</f>
        <v>62</v>
      </c>
      <c r="I45" s="176"/>
      <c r="J45" s="176"/>
      <c r="K45" s="176">
        <f>'実質公債費比率（分子）の構造'!N$49</f>
        <v>56</v>
      </c>
      <c r="L45" s="176"/>
      <c r="M45" s="176"/>
      <c r="N45" s="176">
        <f>'実質公債費比率（分子）の構造'!O$49</f>
        <v>56</v>
      </c>
      <c r="O45" s="176"/>
      <c r="P45" s="176"/>
    </row>
    <row r="46" spans="1:16" x14ac:dyDescent="0.15">
      <c r="A46" s="176" t="s">
        <v>69</v>
      </c>
      <c r="B46" s="176">
        <f>'実質公債費比率（分子）の構造'!K$48</f>
        <v>1040</v>
      </c>
      <c r="C46" s="176"/>
      <c r="D46" s="176"/>
      <c r="E46" s="176">
        <f>'実質公債費比率（分子）の構造'!L$48</f>
        <v>1072</v>
      </c>
      <c r="F46" s="176"/>
      <c r="G46" s="176"/>
      <c r="H46" s="176">
        <f>'実質公債費比率（分子）の構造'!M$48</f>
        <v>1033</v>
      </c>
      <c r="I46" s="176"/>
      <c r="J46" s="176"/>
      <c r="K46" s="176">
        <f>'実質公債費比率（分子）の構造'!N$48</f>
        <v>966</v>
      </c>
      <c r="L46" s="176"/>
      <c r="M46" s="176"/>
      <c r="N46" s="176">
        <f>'実質公債費比率（分子）の構造'!O$48</f>
        <v>965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2306</v>
      </c>
      <c r="C49" s="176"/>
      <c r="D49" s="176"/>
      <c r="E49" s="176">
        <f>'実質公債費比率（分子）の構造'!L$45</f>
        <v>2285</v>
      </c>
      <c r="F49" s="176"/>
      <c r="G49" s="176"/>
      <c r="H49" s="176">
        <f>'実質公債費比率（分子）の構造'!M$45</f>
        <v>2126</v>
      </c>
      <c r="I49" s="176"/>
      <c r="J49" s="176"/>
      <c r="K49" s="176">
        <f>'実質公債費比率（分子）の構造'!N$45</f>
        <v>2119</v>
      </c>
      <c r="L49" s="176"/>
      <c r="M49" s="176"/>
      <c r="N49" s="176">
        <f>'実質公債費比率（分子）の構造'!O$45</f>
        <v>2015</v>
      </c>
      <c r="O49" s="176"/>
      <c r="P49" s="176"/>
    </row>
    <row r="50" spans="1:16" x14ac:dyDescent="0.15">
      <c r="A50" s="176" t="s">
        <v>73</v>
      </c>
      <c r="B50" s="176" t="e">
        <f>NA()</f>
        <v>#N/A</v>
      </c>
      <c r="C50" s="176">
        <f>IF(ISNUMBER('実質公債費比率（分子）の構造'!K$53),'実質公債費比率（分子）の構造'!K$53,NA())</f>
        <v>1146</v>
      </c>
      <c r="D50" s="176" t="e">
        <f>NA()</f>
        <v>#N/A</v>
      </c>
      <c r="E50" s="176" t="e">
        <f>NA()</f>
        <v>#N/A</v>
      </c>
      <c r="F50" s="176">
        <f>IF(ISNUMBER('実質公債費比率（分子）の構造'!L$53),'実質公債費比率（分子）の構造'!L$53,NA())</f>
        <v>1137</v>
      </c>
      <c r="G50" s="176" t="e">
        <f>NA()</f>
        <v>#N/A</v>
      </c>
      <c r="H50" s="176" t="e">
        <f>NA()</f>
        <v>#N/A</v>
      </c>
      <c r="I50" s="176">
        <f>IF(ISNUMBER('実質公債費比率（分子）の構造'!M$53),'実質公債費比率（分子）の構造'!M$53,NA())</f>
        <v>946</v>
      </c>
      <c r="J50" s="176" t="e">
        <f>NA()</f>
        <v>#N/A</v>
      </c>
      <c r="K50" s="176" t="e">
        <f>NA()</f>
        <v>#N/A</v>
      </c>
      <c r="L50" s="176">
        <f>IF(ISNUMBER('実質公債費比率（分子）の構造'!N$53),'実質公債費比率（分子）の構造'!N$53,NA())</f>
        <v>916</v>
      </c>
      <c r="M50" s="176" t="e">
        <f>NA()</f>
        <v>#N/A</v>
      </c>
      <c r="N50" s="176" t="e">
        <f>NA()</f>
        <v>#N/A</v>
      </c>
      <c r="O50" s="176">
        <f>IF(ISNUMBER('実質公債費比率（分子）の構造'!O$53),'実質公債費比率（分子）の構造'!O$53,NA())</f>
        <v>778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23576</v>
      </c>
      <c r="E56" s="175"/>
      <c r="F56" s="175"/>
      <c r="G56" s="175">
        <f>'将来負担比率（分子）の構造'!J$52</f>
        <v>23600</v>
      </c>
      <c r="H56" s="175"/>
      <c r="I56" s="175"/>
      <c r="J56" s="175">
        <f>'将来負担比率（分子）の構造'!K$52</f>
        <v>23716</v>
      </c>
      <c r="K56" s="175"/>
      <c r="L56" s="175"/>
      <c r="M56" s="175">
        <f>'将来負担比率（分子）の構造'!L$52</f>
        <v>23673</v>
      </c>
      <c r="N56" s="175"/>
      <c r="O56" s="175"/>
      <c r="P56" s="175">
        <f>'将来負担比率（分子）の構造'!M$52</f>
        <v>22587</v>
      </c>
    </row>
    <row r="57" spans="1:16" x14ac:dyDescent="0.15">
      <c r="A57" s="175" t="s">
        <v>44</v>
      </c>
      <c r="B57" s="175"/>
      <c r="C57" s="175"/>
      <c r="D57" s="175">
        <f>'将来負担比率（分子）の構造'!I$51</f>
        <v>5511</v>
      </c>
      <c r="E57" s="175"/>
      <c r="F57" s="175"/>
      <c r="G57" s="175">
        <f>'将来負担比率（分子）の構造'!J$51</f>
        <v>5891</v>
      </c>
      <c r="H57" s="175"/>
      <c r="I57" s="175"/>
      <c r="J57" s="175">
        <f>'将来負担比率（分子）の構造'!K$51</f>
        <v>5852</v>
      </c>
      <c r="K57" s="175"/>
      <c r="L57" s="175"/>
      <c r="M57" s="175">
        <f>'将来負担比率（分子）の構造'!L$51</f>
        <v>5699</v>
      </c>
      <c r="N57" s="175"/>
      <c r="O57" s="175"/>
      <c r="P57" s="175">
        <f>'将来負担比率（分子）の構造'!M$51</f>
        <v>5724</v>
      </c>
    </row>
    <row r="58" spans="1:16" x14ac:dyDescent="0.15">
      <c r="A58" s="175" t="s">
        <v>43</v>
      </c>
      <c r="B58" s="175"/>
      <c r="C58" s="175"/>
      <c r="D58" s="175">
        <f>'将来負担比率（分子）の構造'!I$50</f>
        <v>4540</v>
      </c>
      <c r="E58" s="175"/>
      <c r="F58" s="175"/>
      <c r="G58" s="175">
        <f>'将来負担比率（分子）の構造'!J$50</f>
        <v>5011</v>
      </c>
      <c r="H58" s="175"/>
      <c r="I58" s="175"/>
      <c r="J58" s="175">
        <f>'将来負担比率（分子）の構造'!K$50</f>
        <v>5317</v>
      </c>
      <c r="K58" s="175"/>
      <c r="L58" s="175"/>
      <c r="M58" s="175">
        <f>'将来負担比率（分子）の構造'!L$50</f>
        <v>4651</v>
      </c>
      <c r="N58" s="175"/>
      <c r="O58" s="175"/>
      <c r="P58" s="175">
        <f>'将来負担比率（分子）の構造'!M$50</f>
        <v>5477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763</v>
      </c>
      <c r="C61" s="175"/>
      <c r="D61" s="175"/>
      <c r="E61" s="175">
        <f>'将来負担比率（分子）の構造'!J$46</f>
        <v>552</v>
      </c>
      <c r="F61" s="175"/>
      <c r="G61" s="175"/>
      <c r="H61" s="175">
        <f>'将来負担比率（分子）の構造'!K$46</f>
        <v>469</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3467</v>
      </c>
      <c r="C62" s="175"/>
      <c r="D62" s="175"/>
      <c r="E62" s="175">
        <f>'将来負担比率（分子）の構造'!J$45</f>
        <v>3450</v>
      </c>
      <c r="F62" s="175"/>
      <c r="G62" s="175"/>
      <c r="H62" s="175">
        <f>'将来負担比率（分子）の構造'!K$45</f>
        <v>3427</v>
      </c>
      <c r="I62" s="175"/>
      <c r="J62" s="175"/>
      <c r="K62" s="175">
        <f>'将来負担比率（分子）の構造'!L$45</f>
        <v>3428</v>
      </c>
      <c r="L62" s="175"/>
      <c r="M62" s="175"/>
      <c r="N62" s="175">
        <f>'将来負担比率（分子）の構造'!M$45</f>
        <v>3194</v>
      </c>
      <c r="O62" s="175"/>
      <c r="P62" s="175"/>
    </row>
    <row r="63" spans="1:16" x14ac:dyDescent="0.15">
      <c r="A63" s="175" t="s">
        <v>36</v>
      </c>
      <c r="B63" s="175">
        <f>'将来負担比率（分子）の構造'!I$44</f>
        <v>287</v>
      </c>
      <c r="C63" s="175"/>
      <c r="D63" s="175"/>
      <c r="E63" s="175">
        <f>'将来負担比率（分子）の構造'!J$44</f>
        <v>255</v>
      </c>
      <c r="F63" s="175"/>
      <c r="G63" s="175"/>
      <c r="H63" s="175">
        <f>'将来負担比率（分子）の構造'!K$44</f>
        <v>243</v>
      </c>
      <c r="I63" s="175"/>
      <c r="J63" s="175"/>
      <c r="K63" s="175">
        <f>'将来負担比率（分子）の構造'!L$44</f>
        <v>258</v>
      </c>
      <c r="L63" s="175"/>
      <c r="M63" s="175"/>
      <c r="N63" s="175">
        <f>'将来負担比率（分子）の構造'!M$44</f>
        <v>249</v>
      </c>
      <c r="O63" s="175"/>
      <c r="P63" s="175"/>
    </row>
    <row r="64" spans="1:16" x14ac:dyDescent="0.15">
      <c r="A64" s="175" t="s">
        <v>35</v>
      </c>
      <c r="B64" s="175">
        <f>'将来負担比率（分子）の構造'!I$43</f>
        <v>13266</v>
      </c>
      <c r="C64" s="175"/>
      <c r="D64" s="175"/>
      <c r="E64" s="175">
        <f>'将来負担比率（分子）の構造'!J$43</f>
        <v>13752</v>
      </c>
      <c r="F64" s="175"/>
      <c r="G64" s="175"/>
      <c r="H64" s="175">
        <f>'将来負担比率（分子）の構造'!K$43</f>
        <v>13346</v>
      </c>
      <c r="I64" s="175"/>
      <c r="J64" s="175"/>
      <c r="K64" s="175">
        <f>'将来負担比率（分子）の構造'!L$43</f>
        <v>12826</v>
      </c>
      <c r="L64" s="175"/>
      <c r="M64" s="175"/>
      <c r="N64" s="175">
        <f>'将来負担比率（分子）の構造'!M$43</f>
        <v>12025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f>'将来負担比率（分子）の構造'!L$42</f>
        <v>300</v>
      </c>
      <c r="L65" s="175"/>
      <c r="M65" s="175"/>
      <c r="N65" s="175">
        <f>'将来負担比率（分子）の構造'!M$42</f>
        <v>438</v>
      </c>
      <c r="O65" s="175"/>
      <c r="P65" s="175"/>
    </row>
    <row r="66" spans="1:16" x14ac:dyDescent="0.15">
      <c r="A66" s="175" t="s">
        <v>33</v>
      </c>
      <c r="B66" s="175">
        <f>'将来負担比率（分子）の構造'!I$41</f>
        <v>20904</v>
      </c>
      <c r="C66" s="175"/>
      <c r="D66" s="175"/>
      <c r="E66" s="175">
        <f>'将来負担比率（分子）の構造'!J$41</f>
        <v>22093</v>
      </c>
      <c r="F66" s="175"/>
      <c r="G66" s="175"/>
      <c r="H66" s="175">
        <f>'将来負担比率（分子）の構造'!K$41</f>
        <v>22128</v>
      </c>
      <c r="I66" s="175"/>
      <c r="J66" s="175"/>
      <c r="K66" s="175">
        <f>'将来負担比率（分子）の構造'!L$41</f>
        <v>22590</v>
      </c>
      <c r="L66" s="175"/>
      <c r="M66" s="175"/>
      <c r="N66" s="175">
        <f>'将来負担比率（分子）の構造'!M$41</f>
        <v>21358</v>
      </c>
      <c r="O66" s="175"/>
      <c r="P66" s="175"/>
    </row>
    <row r="67" spans="1:16" x14ac:dyDescent="0.15">
      <c r="A67" s="175" t="s">
        <v>77</v>
      </c>
      <c r="B67" s="175" t="e">
        <f>NA()</f>
        <v>#N/A</v>
      </c>
      <c r="C67" s="175">
        <f>IF(ISNUMBER('将来負担比率（分子）の構造'!I$53), IF('将来負担比率（分子）の構造'!I$53 &lt; 0, 0, '将来負担比率（分子）の構造'!I$53), NA())</f>
        <v>5060</v>
      </c>
      <c r="D67" s="175" t="e">
        <f>NA()</f>
        <v>#N/A</v>
      </c>
      <c r="E67" s="175" t="e">
        <f>NA()</f>
        <v>#N/A</v>
      </c>
      <c r="F67" s="175">
        <f>IF(ISNUMBER('将来負担比率（分子）の構造'!J$53), IF('将来負担比率（分子）の構造'!J$53 &lt; 0, 0, '将来負担比率（分子）の構造'!J$53), NA())</f>
        <v>5600</v>
      </c>
      <c r="G67" s="175" t="e">
        <f>NA()</f>
        <v>#N/A</v>
      </c>
      <c r="H67" s="175" t="e">
        <f>NA()</f>
        <v>#N/A</v>
      </c>
      <c r="I67" s="175">
        <f>IF(ISNUMBER('将来負担比率（分子）の構造'!K$53), IF('将来負担比率（分子）の構造'!K$53 &lt; 0, 0, '将来負担比率（分子）の構造'!K$53), NA())</f>
        <v>4727</v>
      </c>
      <c r="J67" s="175" t="e">
        <f>NA()</f>
        <v>#N/A</v>
      </c>
      <c r="K67" s="175" t="e">
        <f>NA()</f>
        <v>#N/A</v>
      </c>
      <c r="L67" s="175">
        <f>IF(ISNUMBER('将来負担比率（分子）の構造'!L$53), IF('将来負担比率（分子）の構造'!L$53 &lt; 0, 0, '将来負担比率（分子）の構造'!L$53), NA())</f>
        <v>5380</v>
      </c>
      <c r="M67" s="175" t="e">
        <f>NA()</f>
        <v>#N/A</v>
      </c>
      <c r="N67" s="175" t="e">
        <f>NA()</f>
        <v>#N/A</v>
      </c>
      <c r="O67" s="175">
        <f>IF(ISNUMBER('将来負担比率（分子）の構造'!M$53), IF('将来負担比率（分子）の構造'!M$53 &lt; 0, 0, '将来負担比率（分子）の構造'!M$53), NA())</f>
        <v>3475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1717</v>
      </c>
      <c r="C72" s="179">
        <f>基金残高に係る経年分析!G55</f>
        <v>1737</v>
      </c>
      <c r="D72" s="179">
        <f>基金残高に係る経年分析!H55</f>
        <v>2337</v>
      </c>
    </row>
    <row r="73" spans="1:16" x14ac:dyDescent="0.15">
      <c r="A73" s="178" t="s">
        <v>80</v>
      </c>
      <c r="B73" s="179">
        <f>基金残高に係る経年分析!F56</f>
        <v>31</v>
      </c>
      <c r="C73" s="179">
        <f>基金残高に係る経年分析!G56</f>
        <v>446</v>
      </c>
      <c r="D73" s="179">
        <f>基金残高に係る経年分析!H56</f>
        <v>444</v>
      </c>
    </row>
    <row r="74" spans="1:16" x14ac:dyDescent="0.15">
      <c r="A74" s="178" t="s">
        <v>81</v>
      </c>
      <c r="B74" s="179">
        <f>基金残高に係る経年分析!F57</f>
        <v>1830</v>
      </c>
      <c r="C74" s="179">
        <f>基金残高に係る経年分析!G57</f>
        <v>554</v>
      </c>
      <c r="D74" s="179">
        <f>基金残高に係る経年分析!H57</f>
        <v>645</v>
      </c>
    </row>
  </sheetData>
  <sheetProtection algorithmName="SHA-512" hashValue="/BGqS40zg4fLknb7F2rSmnxjVWAcSAoLwozsD/dAZJNT0IAzM+9NpZyjHc3PqmJBD+pPAJ8/38X9yO753JNnOg==" saltValue="GG1QNISXTPuQShRk8KPn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6769790</v>
      </c>
      <c r="S5" s="674"/>
      <c r="T5" s="674"/>
      <c r="U5" s="674"/>
      <c r="V5" s="674"/>
      <c r="W5" s="674"/>
      <c r="X5" s="674"/>
      <c r="Y5" s="702"/>
      <c r="Z5" s="715">
        <v>23.5</v>
      </c>
      <c r="AA5" s="715"/>
      <c r="AB5" s="715"/>
      <c r="AC5" s="715"/>
      <c r="AD5" s="716">
        <v>6378624</v>
      </c>
      <c r="AE5" s="716"/>
      <c r="AF5" s="716"/>
      <c r="AG5" s="716"/>
      <c r="AH5" s="716"/>
      <c r="AI5" s="716"/>
      <c r="AJ5" s="716"/>
      <c r="AK5" s="716"/>
      <c r="AL5" s="703">
        <v>40.799999999999997</v>
      </c>
      <c r="AM5" s="686"/>
      <c r="AN5" s="686"/>
      <c r="AO5" s="704"/>
      <c r="AP5" s="676" t="s">
        <v>229</v>
      </c>
      <c r="AQ5" s="677"/>
      <c r="AR5" s="677"/>
      <c r="AS5" s="677"/>
      <c r="AT5" s="677"/>
      <c r="AU5" s="677"/>
      <c r="AV5" s="677"/>
      <c r="AW5" s="677"/>
      <c r="AX5" s="677"/>
      <c r="AY5" s="677"/>
      <c r="AZ5" s="677"/>
      <c r="BA5" s="677"/>
      <c r="BB5" s="677"/>
      <c r="BC5" s="677"/>
      <c r="BD5" s="677"/>
      <c r="BE5" s="677"/>
      <c r="BF5" s="678"/>
      <c r="BG5" s="627">
        <v>6378624</v>
      </c>
      <c r="BH5" s="628"/>
      <c r="BI5" s="628"/>
      <c r="BJ5" s="628"/>
      <c r="BK5" s="628"/>
      <c r="BL5" s="628"/>
      <c r="BM5" s="628"/>
      <c r="BN5" s="629"/>
      <c r="BO5" s="663">
        <v>94.2</v>
      </c>
      <c r="BP5" s="663"/>
      <c r="BQ5" s="663"/>
      <c r="BR5" s="663"/>
      <c r="BS5" s="664">
        <v>51148</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24" t="s">
        <v>233</v>
      </c>
      <c r="C6" s="625"/>
      <c r="D6" s="625"/>
      <c r="E6" s="625"/>
      <c r="F6" s="625"/>
      <c r="G6" s="625"/>
      <c r="H6" s="625"/>
      <c r="I6" s="625"/>
      <c r="J6" s="625"/>
      <c r="K6" s="625"/>
      <c r="L6" s="625"/>
      <c r="M6" s="625"/>
      <c r="N6" s="625"/>
      <c r="O6" s="625"/>
      <c r="P6" s="625"/>
      <c r="Q6" s="626"/>
      <c r="R6" s="627">
        <v>111563</v>
      </c>
      <c r="S6" s="628"/>
      <c r="T6" s="628"/>
      <c r="U6" s="628"/>
      <c r="V6" s="628"/>
      <c r="W6" s="628"/>
      <c r="X6" s="628"/>
      <c r="Y6" s="629"/>
      <c r="Z6" s="663">
        <v>0.4</v>
      </c>
      <c r="AA6" s="663"/>
      <c r="AB6" s="663"/>
      <c r="AC6" s="663"/>
      <c r="AD6" s="664">
        <v>111563</v>
      </c>
      <c r="AE6" s="664"/>
      <c r="AF6" s="664"/>
      <c r="AG6" s="664"/>
      <c r="AH6" s="664"/>
      <c r="AI6" s="664"/>
      <c r="AJ6" s="664"/>
      <c r="AK6" s="664"/>
      <c r="AL6" s="630">
        <v>0.7</v>
      </c>
      <c r="AM6" s="631"/>
      <c r="AN6" s="631"/>
      <c r="AO6" s="665"/>
      <c r="AP6" s="624" t="s">
        <v>234</v>
      </c>
      <c r="AQ6" s="625"/>
      <c r="AR6" s="625"/>
      <c r="AS6" s="625"/>
      <c r="AT6" s="625"/>
      <c r="AU6" s="625"/>
      <c r="AV6" s="625"/>
      <c r="AW6" s="625"/>
      <c r="AX6" s="625"/>
      <c r="AY6" s="625"/>
      <c r="AZ6" s="625"/>
      <c r="BA6" s="625"/>
      <c r="BB6" s="625"/>
      <c r="BC6" s="625"/>
      <c r="BD6" s="625"/>
      <c r="BE6" s="625"/>
      <c r="BF6" s="626"/>
      <c r="BG6" s="627">
        <v>6378624</v>
      </c>
      <c r="BH6" s="628"/>
      <c r="BI6" s="628"/>
      <c r="BJ6" s="628"/>
      <c r="BK6" s="628"/>
      <c r="BL6" s="628"/>
      <c r="BM6" s="628"/>
      <c r="BN6" s="629"/>
      <c r="BO6" s="663">
        <v>94.2</v>
      </c>
      <c r="BP6" s="663"/>
      <c r="BQ6" s="663"/>
      <c r="BR6" s="663"/>
      <c r="BS6" s="664">
        <v>51148</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216965</v>
      </c>
      <c r="CS6" s="628"/>
      <c r="CT6" s="628"/>
      <c r="CU6" s="628"/>
      <c r="CV6" s="628"/>
      <c r="CW6" s="628"/>
      <c r="CX6" s="628"/>
      <c r="CY6" s="629"/>
      <c r="CZ6" s="703">
        <v>0.8</v>
      </c>
      <c r="DA6" s="686"/>
      <c r="DB6" s="686"/>
      <c r="DC6" s="705"/>
      <c r="DD6" s="633" t="s">
        <v>131</v>
      </c>
      <c r="DE6" s="628"/>
      <c r="DF6" s="628"/>
      <c r="DG6" s="628"/>
      <c r="DH6" s="628"/>
      <c r="DI6" s="628"/>
      <c r="DJ6" s="628"/>
      <c r="DK6" s="628"/>
      <c r="DL6" s="628"/>
      <c r="DM6" s="628"/>
      <c r="DN6" s="628"/>
      <c r="DO6" s="628"/>
      <c r="DP6" s="629"/>
      <c r="DQ6" s="633">
        <v>216965</v>
      </c>
      <c r="DR6" s="628"/>
      <c r="DS6" s="628"/>
      <c r="DT6" s="628"/>
      <c r="DU6" s="628"/>
      <c r="DV6" s="628"/>
      <c r="DW6" s="628"/>
      <c r="DX6" s="628"/>
      <c r="DY6" s="628"/>
      <c r="DZ6" s="628"/>
      <c r="EA6" s="628"/>
      <c r="EB6" s="628"/>
      <c r="EC6" s="662"/>
    </row>
    <row r="7" spans="2:143" ht="11.25" customHeight="1" x14ac:dyDescent="0.15">
      <c r="B7" s="624" t="s">
        <v>236</v>
      </c>
      <c r="C7" s="625"/>
      <c r="D7" s="625"/>
      <c r="E7" s="625"/>
      <c r="F7" s="625"/>
      <c r="G7" s="625"/>
      <c r="H7" s="625"/>
      <c r="I7" s="625"/>
      <c r="J7" s="625"/>
      <c r="K7" s="625"/>
      <c r="L7" s="625"/>
      <c r="M7" s="625"/>
      <c r="N7" s="625"/>
      <c r="O7" s="625"/>
      <c r="P7" s="625"/>
      <c r="Q7" s="626"/>
      <c r="R7" s="627">
        <v>3697</v>
      </c>
      <c r="S7" s="628"/>
      <c r="T7" s="628"/>
      <c r="U7" s="628"/>
      <c r="V7" s="628"/>
      <c r="W7" s="628"/>
      <c r="X7" s="628"/>
      <c r="Y7" s="629"/>
      <c r="Z7" s="663">
        <v>0</v>
      </c>
      <c r="AA7" s="663"/>
      <c r="AB7" s="663"/>
      <c r="AC7" s="663"/>
      <c r="AD7" s="664">
        <v>3697</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3138779</v>
      </c>
      <c r="BH7" s="628"/>
      <c r="BI7" s="628"/>
      <c r="BJ7" s="628"/>
      <c r="BK7" s="628"/>
      <c r="BL7" s="628"/>
      <c r="BM7" s="628"/>
      <c r="BN7" s="629"/>
      <c r="BO7" s="663">
        <v>46.4</v>
      </c>
      <c r="BP7" s="663"/>
      <c r="BQ7" s="663"/>
      <c r="BR7" s="663"/>
      <c r="BS7" s="664">
        <v>51148</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2868462</v>
      </c>
      <c r="CS7" s="628"/>
      <c r="CT7" s="628"/>
      <c r="CU7" s="628"/>
      <c r="CV7" s="628"/>
      <c r="CW7" s="628"/>
      <c r="CX7" s="628"/>
      <c r="CY7" s="629"/>
      <c r="CZ7" s="663">
        <v>10.1</v>
      </c>
      <c r="DA7" s="663"/>
      <c r="DB7" s="663"/>
      <c r="DC7" s="663"/>
      <c r="DD7" s="633">
        <v>18882</v>
      </c>
      <c r="DE7" s="628"/>
      <c r="DF7" s="628"/>
      <c r="DG7" s="628"/>
      <c r="DH7" s="628"/>
      <c r="DI7" s="628"/>
      <c r="DJ7" s="628"/>
      <c r="DK7" s="628"/>
      <c r="DL7" s="628"/>
      <c r="DM7" s="628"/>
      <c r="DN7" s="628"/>
      <c r="DO7" s="628"/>
      <c r="DP7" s="629"/>
      <c r="DQ7" s="633">
        <v>2387846</v>
      </c>
      <c r="DR7" s="628"/>
      <c r="DS7" s="628"/>
      <c r="DT7" s="628"/>
      <c r="DU7" s="628"/>
      <c r="DV7" s="628"/>
      <c r="DW7" s="628"/>
      <c r="DX7" s="628"/>
      <c r="DY7" s="628"/>
      <c r="DZ7" s="628"/>
      <c r="EA7" s="628"/>
      <c r="EB7" s="628"/>
      <c r="EC7" s="662"/>
    </row>
    <row r="8" spans="2:143" ht="11.25" customHeight="1" x14ac:dyDescent="0.15">
      <c r="B8" s="624" t="s">
        <v>239</v>
      </c>
      <c r="C8" s="625"/>
      <c r="D8" s="625"/>
      <c r="E8" s="625"/>
      <c r="F8" s="625"/>
      <c r="G8" s="625"/>
      <c r="H8" s="625"/>
      <c r="I8" s="625"/>
      <c r="J8" s="625"/>
      <c r="K8" s="625"/>
      <c r="L8" s="625"/>
      <c r="M8" s="625"/>
      <c r="N8" s="625"/>
      <c r="O8" s="625"/>
      <c r="P8" s="625"/>
      <c r="Q8" s="626"/>
      <c r="R8" s="627">
        <v>78414</v>
      </c>
      <c r="S8" s="628"/>
      <c r="T8" s="628"/>
      <c r="U8" s="628"/>
      <c r="V8" s="628"/>
      <c r="W8" s="628"/>
      <c r="X8" s="628"/>
      <c r="Y8" s="629"/>
      <c r="Z8" s="663">
        <v>0.3</v>
      </c>
      <c r="AA8" s="663"/>
      <c r="AB8" s="663"/>
      <c r="AC8" s="663"/>
      <c r="AD8" s="664">
        <v>78414</v>
      </c>
      <c r="AE8" s="664"/>
      <c r="AF8" s="664"/>
      <c r="AG8" s="664"/>
      <c r="AH8" s="664"/>
      <c r="AI8" s="664"/>
      <c r="AJ8" s="664"/>
      <c r="AK8" s="664"/>
      <c r="AL8" s="630">
        <v>0.5</v>
      </c>
      <c r="AM8" s="631"/>
      <c r="AN8" s="631"/>
      <c r="AO8" s="665"/>
      <c r="AP8" s="624" t="s">
        <v>240</v>
      </c>
      <c r="AQ8" s="625"/>
      <c r="AR8" s="625"/>
      <c r="AS8" s="625"/>
      <c r="AT8" s="625"/>
      <c r="AU8" s="625"/>
      <c r="AV8" s="625"/>
      <c r="AW8" s="625"/>
      <c r="AX8" s="625"/>
      <c r="AY8" s="625"/>
      <c r="AZ8" s="625"/>
      <c r="BA8" s="625"/>
      <c r="BB8" s="625"/>
      <c r="BC8" s="625"/>
      <c r="BD8" s="625"/>
      <c r="BE8" s="625"/>
      <c r="BF8" s="626"/>
      <c r="BG8" s="627">
        <v>105154</v>
      </c>
      <c r="BH8" s="628"/>
      <c r="BI8" s="628"/>
      <c r="BJ8" s="628"/>
      <c r="BK8" s="628"/>
      <c r="BL8" s="628"/>
      <c r="BM8" s="628"/>
      <c r="BN8" s="629"/>
      <c r="BO8" s="663">
        <v>1.6</v>
      </c>
      <c r="BP8" s="663"/>
      <c r="BQ8" s="663"/>
      <c r="BR8" s="663"/>
      <c r="BS8" s="664" t="s">
        <v>241</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12967728</v>
      </c>
      <c r="CS8" s="628"/>
      <c r="CT8" s="628"/>
      <c r="CU8" s="628"/>
      <c r="CV8" s="628"/>
      <c r="CW8" s="628"/>
      <c r="CX8" s="628"/>
      <c r="CY8" s="629"/>
      <c r="CZ8" s="663">
        <v>45.6</v>
      </c>
      <c r="DA8" s="663"/>
      <c r="DB8" s="663"/>
      <c r="DC8" s="663"/>
      <c r="DD8" s="633">
        <v>5500</v>
      </c>
      <c r="DE8" s="628"/>
      <c r="DF8" s="628"/>
      <c r="DG8" s="628"/>
      <c r="DH8" s="628"/>
      <c r="DI8" s="628"/>
      <c r="DJ8" s="628"/>
      <c r="DK8" s="628"/>
      <c r="DL8" s="628"/>
      <c r="DM8" s="628"/>
      <c r="DN8" s="628"/>
      <c r="DO8" s="628"/>
      <c r="DP8" s="629"/>
      <c r="DQ8" s="633">
        <v>5757978</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54904</v>
      </c>
      <c r="S9" s="628"/>
      <c r="T9" s="628"/>
      <c r="U9" s="628"/>
      <c r="V9" s="628"/>
      <c r="W9" s="628"/>
      <c r="X9" s="628"/>
      <c r="Y9" s="629"/>
      <c r="Z9" s="663">
        <v>0.2</v>
      </c>
      <c r="AA9" s="663"/>
      <c r="AB9" s="663"/>
      <c r="AC9" s="663"/>
      <c r="AD9" s="664">
        <v>54904</v>
      </c>
      <c r="AE9" s="664"/>
      <c r="AF9" s="664"/>
      <c r="AG9" s="664"/>
      <c r="AH9" s="664"/>
      <c r="AI9" s="664"/>
      <c r="AJ9" s="664"/>
      <c r="AK9" s="664"/>
      <c r="AL9" s="630">
        <v>0.4</v>
      </c>
      <c r="AM9" s="631"/>
      <c r="AN9" s="631"/>
      <c r="AO9" s="665"/>
      <c r="AP9" s="624" t="s">
        <v>244</v>
      </c>
      <c r="AQ9" s="625"/>
      <c r="AR9" s="625"/>
      <c r="AS9" s="625"/>
      <c r="AT9" s="625"/>
      <c r="AU9" s="625"/>
      <c r="AV9" s="625"/>
      <c r="AW9" s="625"/>
      <c r="AX9" s="625"/>
      <c r="AY9" s="625"/>
      <c r="AZ9" s="625"/>
      <c r="BA9" s="625"/>
      <c r="BB9" s="625"/>
      <c r="BC9" s="625"/>
      <c r="BD9" s="625"/>
      <c r="BE9" s="625"/>
      <c r="BF9" s="626"/>
      <c r="BG9" s="627">
        <v>2703416</v>
      </c>
      <c r="BH9" s="628"/>
      <c r="BI9" s="628"/>
      <c r="BJ9" s="628"/>
      <c r="BK9" s="628"/>
      <c r="BL9" s="628"/>
      <c r="BM9" s="628"/>
      <c r="BN9" s="629"/>
      <c r="BO9" s="663">
        <v>39.9</v>
      </c>
      <c r="BP9" s="663"/>
      <c r="BQ9" s="663"/>
      <c r="BR9" s="663"/>
      <c r="BS9" s="664" t="s">
        <v>131</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3991742</v>
      </c>
      <c r="CS9" s="628"/>
      <c r="CT9" s="628"/>
      <c r="CU9" s="628"/>
      <c r="CV9" s="628"/>
      <c r="CW9" s="628"/>
      <c r="CX9" s="628"/>
      <c r="CY9" s="629"/>
      <c r="CZ9" s="663">
        <v>14</v>
      </c>
      <c r="DA9" s="663"/>
      <c r="DB9" s="663"/>
      <c r="DC9" s="663"/>
      <c r="DD9" s="633">
        <v>411211</v>
      </c>
      <c r="DE9" s="628"/>
      <c r="DF9" s="628"/>
      <c r="DG9" s="628"/>
      <c r="DH9" s="628"/>
      <c r="DI9" s="628"/>
      <c r="DJ9" s="628"/>
      <c r="DK9" s="628"/>
      <c r="DL9" s="628"/>
      <c r="DM9" s="628"/>
      <c r="DN9" s="628"/>
      <c r="DO9" s="628"/>
      <c r="DP9" s="629"/>
      <c r="DQ9" s="633">
        <v>2909888</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131</v>
      </c>
      <c r="AA10" s="663"/>
      <c r="AB10" s="663"/>
      <c r="AC10" s="663"/>
      <c r="AD10" s="664" t="s">
        <v>131</v>
      </c>
      <c r="AE10" s="664"/>
      <c r="AF10" s="664"/>
      <c r="AG10" s="664"/>
      <c r="AH10" s="664"/>
      <c r="AI10" s="664"/>
      <c r="AJ10" s="664"/>
      <c r="AK10" s="664"/>
      <c r="AL10" s="630" t="s">
        <v>131</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131763</v>
      </c>
      <c r="BH10" s="628"/>
      <c r="BI10" s="628"/>
      <c r="BJ10" s="628"/>
      <c r="BK10" s="628"/>
      <c r="BL10" s="628"/>
      <c r="BM10" s="628"/>
      <c r="BN10" s="629"/>
      <c r="BO10" s="663">
        <v>1.9</v>
      </c>
      <c r="BP10" s="663"/>
      <c r="BQ10" s="663"/>
      <c r="BR10" s="663"/>
      <c r="BS10" s="664" t="s">
        <v>131</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17637</v>
      </c>
      <c r="CS10" s="628"/>
      <c r="CT10" s="628"/>
      <c r="CU10" s="628"/>
      <c r="CV10" s="628"/>
      <c r="CW10" s="628"/>
      <c r="CX10" s="628"/>
      <c r="CY10" s="629"/>
      <c r="CZ10" s="663">
        <v>0.1</v>
      </c>
      <c r="DA10" s="663"/>
      <c r="DB10" s="663"/>
      <c r="DC10" s="663"/>
      <c r="DD10" s="633" t="s">
        <v>131</v>
      </c>
      <c r="DE10" s="628"/>
      <c r="DF10" s="628"/>
      <c r="DG10" s="628"/>
      <c r="DH10" s="628"/>
      <c r="DI10" s="628"/>
      <c r="DJ10" s="628"/>
      <c r="DK10" s="628"/>
      <c r="DL10" s="628"/>
      <c r="DM10" s="628"/>
      <c r="DN10" s="628"/>
      <c r="DO10" s="628"/>
      <c r="DP10" s="629"/>
      <c r="DQ10" s="633">
        <v>17637</v>
      </c>
      <c r="DR10" s="628"/>
      <c r="DS10" s="628"/>
      <c r="DT10" s="628"/>
      <c r="DU10" s="628"/>
      <c r="DV10" s="628"/>
      <c r="DW10" s="628"/>
      <c r="DX10" s="628"/>
      <c r="DY10" s="628"/>
      <c r="DZ10" s="628"/>
      <c r="EA10" s="628"/>
      <c r="EB10" s="628"/>
      <c r="EC10" s="662"/>
    </row>
    <row r="11" spans="2:143" ht="11.25" customHeight="1" x14ac:dyDescent="0.15">
      <c r="B11" s="624" t="s">
        <v>249</v>
      </c>
      <c r="C11" s="625"/>
      <c r="D11" s="625"/>
      <c r="E11" s="625"/>
      <c r="F11" s="625"/>
      <c r="G11" s="625"/>
      <c r="H11" s="625"/>
      <c r="I11" s="625"/>
      <c r="J11" s="625"/>
      <c r="K11" s="625"/>
      <c r="L11" s="625"/>
      <c r="M11" s="625"/>
      <c r="N11" s="625"/>
      <c r="O11" s="625"/>
      <c r="P11" s="625"/>
      <c r="Q11" s="626"/>
      <c r="R11" s="627">
        <v>1344929</v>
      </c>
      <c r="S11" s="628"/>
      <c r="T11" s="628"/>
      <c r="U11" s="628"/>
      <c r="V11" s="628"/>
      <c r="W11" s="628"/>
      <c r="X11" s="628"/>
      <c r="Y11" s="629"/>
      <c r="Z11" s="630">
        <v>4.7</v>
      </c>
      <c r="AA11" s="631"/>
      <c r="AB11" s="631"/>
      <c r="AC11" s="632"/>
      <c r="AD11" s="633">
        <v>1344929</v>
      </c>
      <c r="AE11" s="628"/>
      <c r="AF11" s="628"/>
      <c r="AG11" s="628"/>
      <c r="AH11" s="628"/>
      <c r="AI11" s="628"/>
      <c r="AJ11" s="628"/>
      <c r="AK11" s="629"/>
      <c r="AL11" s="630">
        <v>8.6</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198446</v>
      </c>
      <c r="BH11" s="628"/>
      <c r="BI11" s="628"/>
      <c r="BJ11" s="628"/>
      <c r="BK11" s="628"/>
      <c r="BL11" s="628"/>
      <c r="BM11" s="628"/>
      <c r="BN11" s="629"/>
      <c r="BO11" s="663">
        <v>2.9</v>
      </c>
      <c r="BP11" s="663"/>
      <c r="BQ11" s="663"/>
      <c r="BR11" s="663"/>
      <c r="BS11" s="664">
        <v>51148</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143451</v>
      </c>
      <c r="CS11" s="628"/>
      <c r="CT11" s="628"/>
      <c r="CU11" s="628"/>
      <c r="CV11" s="628"/>
      <c r="CW11" s="628"/>
      <c r="CX11" s="628"/>
      <c r="CY11" s="629"/>
      <c r="CZ11" s="663">
        <v>0.5</v>
      </c>
      <c r="DA11" s="663"/>
      <c r="DB11" s="663"/>
      <c r="DC11" s="663"/>
      <c r="DD11" s="633">
        <v>90757</v>
      </c>
      <c r="DE11" s="628"/>
      <c r="DF11" s="628"/>
      <c r="DG11" s="628"/>
      <c r="DH11" s="628"/>
      <c r="DI11" s="628"/>
      <c r="DJ11" s="628"/>
      <c r="DK11" s="628"/>
      <c r="DL11" s="628"/>
      <c r="DM11" s="628"/>
      <c r="DN11" s="628"/>
      <c r="DO11" s="628"/>
      <c r="DP11" s="629"/>
      <c r="DQ11" s="633">
        <v>76716</v>
      </c>
      <c r="DR11" s="628"/>
      <c r="DS11" s="628"/>
      <c r="DT11" s="628"/>
      <c r="DU11" s="628"/>
      <c r="DV11" s="628"/>
      <c r="DW11" s="628"/>
      <c r="DX11" s="628"/>
      <c r="DY11" s="628"/>
      <c r="DZ11" s="628"/>
      <c r="EA11" s="628"/>
      <c r="EB11" s="628"/>
      <c r="EC11" s="662"/>
    </row>
    <row r="12" spans="2:143" ht="11.25" customHeight="1" x14ac:dyDescent="0.15">
      <c r="B12" s="624" t="s">
        <v>252</v>
      </c>
      <c r="C12" s="625"/>
      <c r="D12" s="625"/>
      <c r="E12" s="625"/>
      <c r="F12" s="625"/>
      <c r="G12" s="625"/>
      <c r="H12" s="625"/>
      <c r="I12" s="625"/>
      <c r="J12" s="625"/>
      <c r="K12" s="625"/>
      <c r="L12" s="625"/>
      <c r="M12" s="625"/>
      <c r="N12" s="625"/>
      <c r="O12" s="625"/>
      <c r="P12" s="625"/>
      <c r="Q12" s="626"/>
      <c r="R12" s="627" t="s">
        <v>131</v>
      </c>
      <c r="S12" s="628"/>
      <c r="T12" s="628"/>
      <c r="U12" s="628"/>
      <c r="V12" s="628"/>
      <c r="W12" s="628"/>
      <c r="X12" s="628"/>
      <c r="Y12" s="629"/>
      <c r="Z12" s="663" t="s">
        <v>131</v>
      </c>
      <c r="AA12" s="663"/>
      <c r="AB12" s="663"/>
      <c r="AC12" s="663"/>
      <c r="AD12" s="664" t="s">
        <v>131</v>
      </c>
      <c r="AE12" s="664"/>
      <c r="AF12" s="664"/>
      <c r="AG12" s="664"/>
      <c r="AH12" s="664"/>
      <c r="AI12" s="664"/>
      <c r="AJ12" s="664"/>
      <c r="AK12" s="664"/>
      <c r="AL12" s="630" t="s">
        <v>241</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2682073</v>
      </c>
      <c r="BH12" s="628"/>
      <c r="BI12" s="628"/>
      <c r="BJ12" s="628"/>
      <c r="BK12" s="628"/>
      <c r="BL12" s="628"/>
      <c r="BM12" s="628"/>
      <c r="BN12" s="629"/>
      <c r="BO12" s="663">
        <v>39.6</v>
      </c>
      <c r="BP12" s="663"/>
      <c r="BQ12" s="663"/>
      <c r="BR12" s="663"/>
      <c r="BS12" s="664" t="s">
        <v>241</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457539</v>
      </c>
      <c r="CS12" s="628"/>
      <c r="CT12" s="628"/>
      <c r="CU12" s="628"/>
      <c r="CV12" s="628"/>
      <c r="CW12" s="628"/>
      <c r="CX12" s="628"/>
      <c r="CY12" s="629"/>
      <c r="CZ12" s="663">
        <v>1.6</v>
      </c>
      <c r="DA12" s="663"/>
      <c r="DB12" s="663"/>
      <c r="DC12" s="663"/>
      <c r="DD12" s="633" t="s">
        <v>241</v>
      </c>
      <c r="DE12" s="628"/>
      <c r="DF12" s="628"/>
      <c r="DG12" s="628"/>
      <c r="DH12" s="628"/>
      <c r="DI12" s="628"/>
      <c r="DJ12" s="628"/>
      <c r="DK12" s="628"/>
      <c r="DL12" s="628"/>
      <c r="DM12" s="628"/>
      <c r="DN12" s="628"/>
      <c r="DO12" s="628"/>
      <c r="DP12" s="629"/>
      <c r="DQ12" s="633">
        <v>286206</v>
      </c>
      <c r="DR12" s="628"/>
      <c r="DS12" s="628"/>
      <c r="DT12" s="628"/>
      <c r="DU12" s="628"/>
      <c r="DV12" s="628"/>
      <c r="DW12" s="628"/>
      <c r="DX12" s="628"/>
      <c r="DY12" s="628"/>
      <c r="DZ12" s="628"/>
      <c r="EA12" s="628"/>
      <c r="EB12" s="628"/>
      <c r="EC12" s="66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241</v>
      </c>
      <c r="S13" s="628"/>
      <c r="T13" s="628"/>
      <c r="U13" s="628"/>
      <c r="V13" s="628"/>
      <c r="W13" s="628"/>
      <c r="X13" s="628"/>
      <c r="Y13" s="629"/>
      <c r="Z13" s="663" t="s">
        <v>241</v>
      </c>
      <c r="AA13" s="663"/>
      <c r="AB13" s="663"/>
      <c r="AC13" s="663"/>
      <c r="AD13" s="664" t="s">
        <v>131</v>
      </c>
      <c r="AE13" s="664"/>
      <c r="AF13" s="664"/>
      <c r="AG13" s="664"/>
      <c r="AH13" s="664"/>
      <c r="AI13" s="664"/>
      <c r="AJ13" s="664"/>
      <c r="AK13" s="664"/>
      <c r="AL13" s="630" t="s">
        <v>131</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2672322</v>
      </c>
      <c r="BH13" s="628"/>
      <c r="BI13" s="628"/>
      <c r="BJ13" s="628"/>
      <c r="BK13" s="628"/>
      <c r="BL13" s="628"/>
      <c r="BM13" s="628"/>
      <c r="BN13" s="629"/>
      <c r="BO13" s="663">
        <v>39.5</v>
      </c>
      <c r="BP13" s="663"/>
      <c r="BQ13" s="663"/>
      <c r="BR13" s="663"/>
      <c r="BS13" s="664" t="s">
        <v>131</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2152068</v>
      </c>
      <c r="CS13" s="628"/>
      <c r="CT13" s="628"/>
      <c r="CU13" s="628"/>
      <c r="CV13" s="628"/>
      <c r="CW13" s="628"/>
      <c r="CX13" s="628"/>
      <c r="CY13" s="629"/>
      <c r="CZ13" s="663">
        <v>7.6</v>
      </c>
      <c r="DA13" s="663"/>
      <c r="DB13" s="663"/>
      <c r="DC13" s="663"/>
      <c r="DD13" s="633">
        <v>376475</v>
      </c>
      <c r="DE13" s="628"/>
      <c r="DF13" s="628"/>
      <c r="DG13" s="628"/>
      <c r="DH13" s="628"/>
      <c r="DI13" s="628"/>
      <c r="DJ13" s="628"/>
      <c r="DK13" s="628"/>
      <c r="DL13" s="628"/>
      <c r="DM13" s="628"/>
      <c r="DN13" s="628"/>
      <c r="DO13" s="628"/>
      <c r="DP13" s="629"/>
      <c r="DQ13" s="633">
        <v>1794951</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v>575</v>
      </c>
      <c r="S14" s="628"/>
      <c r="T14" s="628"/>
      <c r="U14" s="628"/>
      <c r="V14" s="628"/>
      <c r="W14" s="628"/>
      <c r="X14" s="628"/>
      <c r="Y14" s="629"/>
      <c r="Z14" s="663">
        <v>0</v>
      </c>
      <c r="AA14" s="663"/>
      <c r="AB14" s="663"/>
      <c r="AC14" s="663"/>
      <c r="AD14" s="664">
        <v>575</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176560</v>
      </c>
      <c r="BH14" s="628"/>
      <c r="BI14" s="628"/>
      <c r="BJ14" s="628"/>
      <c r="BK14" s="628"/>
      <c r="BL14" s="628"/>
      <c r="BM14" s="628"/>
      <c r="BN14" s="629"/>
      <c r="BO14" s="663">
        <v>2.6</v>
      </c>
      <c r="BP14" s="663"/>
      <c r="BQ14" s="663"/>
      <c r="BR14" s="663"/>
      <c r="BS14" s="664" t="s">
        <v>241</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907968</v>
      </c>
      <c r="CS14" s="628"/>
      <c r="CT14" s="628"/>
      <c r="CU14" s="628"/>
      <c r="CV14" s="628"/>
      <c r="CW14" s="628"/>
      <c r="CX14" s="628"/>
      <c r="CY14" s="629"/>
      <c r="CZ14" s="663">
        <v>3.2</v>
      </c>
      <c r="DA14" s="663"/>
      <c r="DB14" s="663"/>
      <c r="DC14" s="663"/>
      <c r="DD14" s="633">
        <v>30679</v>
      </c>
      <c r="DE14" s="628"/>
      <c r="DF14" s="628"/>
      <c r="DG14" s="628"/>
      <c r="DH14" s="628"/>
      <c r="DI14" s="628"/>
      <c r="DJ14" s="628"/>
      <c r="DK14" s="628"/>
      <c r="DL14" s="628"/>
      <c r="DM14" s="628"/>
      <c r="DN14" s="628"/>
      <c r="DO14" s="628"/>
      <c r="DP14" s="629"/>
      <c r="DQ14" s="633">
        <v>866707</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131</v>
      </c>
      <c r="S15" s="628"/>
      <c r="T15" s="628"/>
      <c r="U15" s="628"/>
      <c r="V15" s="628"/>
      <c r="W15" s="628"/>
      <c r="X15" s="628"/>
      <c r="Y15" s="629"/>
      <c r="Z15" s="663" t="s">
        <v>131</v>
      </c>
      <c r="AA15" s="663"/>
      <c r="AB15" s="663"/>
      <c r="AC15" s="663"/>
      <c r="AD15" s="664" t="s">
        <v>131</v>
      </c>
      <c r="AE15" s="664"/>
      <c r="AF15" s="664"/>
      <c r="AG15" s="664"/>
      <c r="AH15" s="664"/>
      <c r="AI15" s="664"/>
      <c r="AJ15" s="664"/>
      <c r="AK15" s="664"/>
      <c r="AL15" s="630" t="s">
        <v>131</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381212</v>
      </c>
      <c r="BH15" s="628"/>
      <c r="BI15" s="628"/>
      <c r="BJ15" s="628"/>
      <c r="BK15" s="628"/>
      <c r="BL15" s="628"/>
      <c r="BM15" s="628"/>
      <c r="BN15" s="629"/>
      <c r="BO15" s="663">
        <v>5.6</v>
      </c>
      <c r="BP15" s="663"/>
      <c r="BQ15" s="663"/>
      <c r="BR15" s="663"/>
      <c r="BS15" s="664" t="s">
        <v>131</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2723851</v>
      </c>
      <c r="CS15" s="628"/>
      <c r="CT15" s="628"/>
      <c r="CU15" s="628"/>
      <c r="CV15" s="628"/>
      <c r="CW15" s="628"/>
      <c r="CX15" s="628"/>
      <c r="CY15" s="629"/>
      <c r="CZ15" s="663">
        <v>9.6</v>
      </c>
      <c r="DA15" s="663"/>
      <c r="DB15" s="663"/>
      <c r="DC15" s="663"/>
      <c r="DD15" s="633">
        <v>222289</v>
      </c>
      <c r="DE15" s="628"/>
      <c r="DF15" s="628"/>
      <c r="DG15" s="628"/>
      <c r="DH15" s="628"/>
      <c r="DI15" s="628"/>
      <c r="DJ15" s="628"/>
      <c r="DK15" s="628"/>
      <c r="DL15" s="628"/>
      <c r="DM15" s="628"/>
      <c r="DN15" s="628"/>
      <c r="DO15" s="628"/>
      <c r="DP15" s="629"/>
      <c r="DQ15" s="633">
        <v>2054999</v>
      </c>
      <c r="DR15" s="628"/>
      <c r="DS15" s="628"/>
      <c r="DT15" s="628"/>
      <c r="DU15" s="628"/>
      <c r="DV15" s="628"/>
      <c r="DW15" s="628"/>
      <c r="DX15" s="628"/>
      <c r="DY15" s="628"/>
      <c r="DZ15" s="628"/>
      <c r="EA15" s="628"/>
      <c r="EB15" s="628"/>
      <c r="EC15" s="662"/>
    </row>
    <row r="16" spans="2:143" ht="11.25" customHeight="1" x14ac:dyDescent="0.15">
      <c r="B16" s="624" t="s">
        <v>264</v>
      </c>
      <c r="C16" s="625"/>
      <c r="D16" s="625"/>
      <c r="E16" s="625"/>
      <c r="F16" s="625"/>
      <c r="G16" s="625"/>
      <c r="H16" s="625"/>
      <c r="I16" s="625"/>
      <c r="J16" s="625"/>
      <c r="K16" s="625"/>
      <c r="L16" s="625"/>
      <c r="M16" s="625"/>
      <c r="N16" s="625"/>
      <c r="O16" s="625"/>
      <c r="P16" s="625"/>
      <c r="Q16" s="626"/>
      <c r="R16" s="627">
        <v>15663</v>
      </c>
      <c r="S16" s="628"/>
      <c r="T16" s="628"/>
      <c r="U16" s="628"/>
      <c r="V16" s="628"/>
      <c r="W16" s="628"/>
      <c r="X16" s="628"/>
      <c r="Y16" s="629"/>
      <c r="Z16" s="663">
        <v>0.1</v>
      </c>
      <c r="AA16" s="663"/>
      <c r="AB16" s="663"/>
      <c r="AC16" s="663"/>
      <c r="AD16" s="664">
        <v>15663</v>
      </c>
      <c r="AE16" s="664"/>
      <c r="AF16" s="664"/>
      <c r="AG16" s="664"/>
      <c r="AH16" s="664"/>
      <c r="AI16" s="664"/>
      <c r="AJ16" s="664"/>
      <c r="AK16" s="664"/>
      <c r="AL16" s="630">
        <v>0.1</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131</v>
      </c>
      <c r="BH16" s="628"/>
      <c r="BI16" s="628"/>
      <c r="BJ16" s="628"/>
      <c r="BK16" s="628"/>
      <c r="BL16" s="628"/>
      <c r="BM16" s="628"/>
      <c r="BN16" s="629"/>
      <c r="BO16" s="663" t="s">
        <v>131</v>
      </c>
      <c r="BP16" s="663"/>
      <c r="BQ16" s="663"/>
      <c r="BR16" s="663"/>
      <c r="BS16" s="664" t="s">
        <v>241</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t="s">
        <v>241</v>
      </c>
      <c r="CS16" s="628"/>
      <c r="CT16" s="628"/>
      <c r="CU16" s="628"/>
      <c r="CV16" s="628"/>
      <c r="CW16" s="628"/>
      <c r="CX16" s="628"/>
      <c r="CY16" s="629"/>
      <c r="CZ16" s="663" t="s">
        <v>241</v>
      </c>
      <c r="DA16" s="663"/>
      <c r="DB16" s="663"/>
      <c r="DC16" s="663"/>
      <c r="DD16" s="633" t="s">
        <v>131</v>
      </c>
      <c r="DE16" s="628"/>
      <c r="DF16" s="628"/>
      <c r="DG16" s="628"/>
      <c r="DH16" s="628"/>
      <c r="DI16" s="628"/>
      <c r="DJ16" s="628"/>
      <c r="DK16" s="628"/>
      <c r="DL16" s="628"/>
      <c r="DM16" s="628"/>
      <c r="DN16" s="628"/>
      <c r="DO16" s="628"/>
      <c r="DP16" s="629"/>
      <c r="DQ16" s="633" t="s">
        <v>131</v>
      </c>
      <c r="DR16" s="628"/>
      <c r="DS16" s="628"/>
      <c r="DT16" s="628"/>
      <c r="DU16" s="628"/>
      <c r="DV16" s="628"/>
      <c r="DW16" s="628"/>
      <c r="DX16" s="628"/>
      <c r="DY16" s="628"/>
      <c r="DZ16" s="628"/>
      <c r="EA16" s="628"/>
      <c r="EB16" s="628"/>
      <c r="EC16" s="662"/>
    </row>
    <row r="17" spans="2:133" ht="11.25" customHeight="1" x14ac:dyDescent="0.15">
      <c r="B17" s="624" t="s">
        <v>267</v>
      </c>
      <c r="C17" s="625"/>
      <c r="D17" s="625"/>
      <c r="E17" s="625"/>
      <c r="F17" s="625"/>
      <c r="G17" s="625"/>
      <c r="H17" s="625"/>
      <c r="I17" s="625"/>
      <c r="J17" s="625"/>
      <c r="K17" s="625"/>
      <c r="L17" s="625"/>
      <c r="M17" s="625"/>
      <c r="N17" s="625"/>
      <c r="O17" s="625"/>
      <c r="P17" s="625"/>
      <c r="Q17" s="626"/>
      <c r="R17" s="627">
        <v>70691</v>
      </c>
      <c r="S17" s="628"/>
      <c r="T17" s="628"/>
      <c r="U17" s="628"/>
      <c r="V17" s="628"/>
      <c r="W17" s="628"/>
      <c r="X17" s="628"/>
      <c r="Y17" s="629"/>
      <c r="Z17" s="663">
        <v>0.2</v>
      </c>
      <c r="AA17" s="663"/>
      <c r="AB17" s="663"/>
      <c r="AC17" s="663"/>
      <c r="AD17" s="664">
        <v>70691</v>
      </c>
      <c r="AE17" s="664"/>
      <c r="AF17" s="664"/>
      <c r="AG17" s="664"/>
      <c r="AH17" s="664"/>
      <c r="AI17" s="664"/>
      <c r="AJ17" s="664"/>
      <c r="AK17" s="664"/>
      <c r="AL17" s="630">
        <v>0.5</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241</v>
      </c>
      <c r="BH17" s="628"/>
      <c r="BI17" s="628"/>
      <c r="BJ17" s="628"/>
      <c r="BK17" s="628"/>
      <c r="BL17" s="628"/>
      <c r="BM17" s="628"/>
      <c r="BN17" s="629"/>
      <c r="BO17" s="663" t="s">
        <v>241</v>
      </c>
      <c r="BP17" s="663"/>
      <c r="BQ17" s="663"/>
      <c r="BR17" s="663"/>
      <c r="BS17" s="664" t="s">
        <v>131</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2014723</v>
      </c>
      <c r="CS17" s="628"/>
      <c r="CT17" s="628"/>
      <c r="CU17" s="628"/>
      <c r="CV17" s="628"/>
      <c r="CW17" s="628"/>
      <c r="CX17" s="628"/>
      <c r="CY17" s="629"/>
      <c r="CZ17" s="663">
        <v>7.1</v>
      </c>
      <c r="DA17" s="663"/>
      <c r="DB17" s="663"/>
      <c r="DC17" s="663"/>
      <c r="DD17" s="633" t="s">
        <v>241</v>
      </c>
      <c r="DE17" s="628"/>
      <c r="DF17" s="628"/>
      <c r="DG17" s="628"/>
      <c r="DH17" s="628"/>
      <c r="DI17" s="628"/>
      <c r="DJ17" s="628"/>
      <c r="DK17" s="628"/>
      <c r="DL17" s="628"/>
      <c r="DM17" s="628"/>
      <c r="DN17" s="628"/>
      <c r="DO17" s="628"/>
      <c r="DP17" s="629"/>
      <c r="DQ17" s="633">
        <v>2010074</v>
      </c>
      <c r="DR17" s="628"/>
      <c r="DS17" s="628"/>
      <c r="DT17" s="628"/>
      <c r="DU17" s="628"/>
      <c r="DV17" s="628"/>
      <c r="DW17" s="628"/>
      <c r="DX17" s="628"/>
      <c r="DY17" s="628"/>
      <c r="DZ17" s="628"/>
      <c r="EA17" s="628"/>
      <c r="EB17" s="628"/>
      <c r="EC17" s="662"/>
    </row>
    <row r="18" spans="2:133" ht="11.25" customHeight="1" x14ac:dyDescent="0.15">
      <c r="B18" s="624" t="s">
        <v>270</v>
      </c>
      <c r="C18" s="625"/>
      <c r="D18" s="625"/>
      <c r="E18" s="625"/>
      <c r="F18" s="625"/>
      <c r="G18" s="625"/>
      <c r="H18" s="625"/>
      <c r="I18" s="625"/>
      <c r="J18" s="625"/>
      <c r="K18" s="625"/>
      <c r="L18" s="625"/>
      <c r="M18" s="625"/>
      <c r="N18" s="625"/>
      <c r="O18" s="625"/>
      <c r="P18" s="625"/>
      <c r="Q18" s="626"/>
      <c r="R18" s="627">
        <v>60878</v>
      </c>
      <c r="S18" s="628"/>
      <c r="T18" s="628"/>
      <c r="U18" s="628"/>
      <c r="V18" s="628"/>
      <c r="W18" s="628"/>
      <c r="X18" s="628"/>
      <c r="Y18" s="629"/>
      <c r="Z18" s="663">
        <v>0.2</v>
      </c>
      <c r="AA18" s="663"/>
      <c r="AB18" s="663"/>
      <c r="AC18" s="663"/>
      <c r="AD18" s="664">
        <v>60878</v>
      </c>
      <c r="AE18" s="664"/>
      <c r="AF18" s="664"/>
      <c r="AG18" s="664"/>
      <c r="AH18" s="664"/>
      <c r="AI18" s="664"/>
      <c r="AJ18" s="664"/>
      <c r="AK18" s="664"/>
      <c r="AL18" s="630">
        <v>0.4</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241</v>
      </c>
      <c r="BH18" s="628"/>
      <c r="BI18" s="628"/>
      <c r="BJ18" s="628"/>
      <c r="BK18" s="628"/>
      <c r="BL18" s="628"/>
      <c r="BM18" s="628"/>
      <c r="BN18" s="629"/>
      <c r="BO18" s="663" t="s">
        <v>241</v>
      </c>
      <c r="BP18" s="663"/>
      <c r="BQ18" s="663"/>
      <c r="BR18" s="663"/>
      <c r="BS18" s="664" t="s">
        <v>131</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241</v>
      </c>
      <c r="DA18" s="663"/>
      <c r="DB18" s="663"/>
      <c r="DC18" s="663"/>
      <c r="DD18" s="633" t="s">
        <v>131</v>
      </c>
      <c r="DE18" s="628"/>
      <c r="DF18" s="628"/>
      <c r="DG18" s="628"/>
      <c r="DH18" s="628"/>
      <c r="DI18" s="628"/>
      <c r="DJ18" s="628"/>
      <c r="DK18" s="628"/>
      <c r="DL18" s="628"/>
      <c r="DM18" s="628"/>
      <c r="DN18" s="628"/>
      <c r="DO18" s="628"/>
      <c r="DP18" s="629"/>
      <c r="DQ18" s="633" t="s">
        <v>241</v>
      </c>
      <c r="DR18" s="628"/>
      <c r="DS18" s="628"/>
      <c r="DT18" s="628"/>
      <c r="DU18" s="628"/>
      <c r="DV18" s="628"/>
      <c r="DW18" s="628"/>
      <c r="DX18" s="628"/>
      <c r="DY18" s="628"/>
      <c r="DZ18" s="628"/>
      <c r="EA18" s="628"/>
      <c r="EB18" s="628"/>
      <c r="EC18" s="662"/>
    </row>
    <row r="19" spans="2:133" ht="11.25" customHeight="1" x14ac:dyDescent="0.15">
      <c r="B19" s="624" t="s">
        <v>273</v>
      </c>
      <c r="C19" s="625"/>
      <c r="D19" s="625"/>
      <c r="E19" s="625"/>
      <c r="F19" s="625"/>
      <c r="G19" s="625"/>
      <c r="H19" s="625"/>
      <c r="I19" s="625"/>
      <c r="J19" s="625"/>
      <c r="K19" s="625"/>
      <c r="L19" s="625"/>
      <c r="M19" s="625"/>
      <c r="N19" s="625"/>
      <c r="O19" s="625"/>
      <c r="P19" s="625"/>
      <c r="Q19" s="626"/>
      <c r="R19" s="627">
        <v>57455</v>
      </c>
      <c r="S19" s="628"/>
      <c r="T19" s="628"/>
      <c r="U19" s="628"/>
      <c r="V19" s="628"/>
      <c r="W19" s="628"/>
      <c r="X19" s="628"/>
      <c r="Y19" s="629"/>
      <c r="Z19" s="663">
        <v>0.2</v>
      </c>
      <c r="AA19" s="663"/>
      <c r="AB19" s="663"/>
      <c r="AC19" s="663"/>
      <c r="AD19" s="664">
        <v>57455</v>
      </c>
      <c r="AE19" s="664"/>
      <c r="AF19" s="664"/>
      <c r="AG19" s="664"/>
      <c r="AH19" s="664"/>
      <c r="AI19" s="664"/>
      <c r="AJ19" s="664"/>
      <c r="AK19" s="664"/>
      <c r="AL19" s="630">
        <v>0.4</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391166</v>
      </c>
      <c r="BH19" s="628"/>
      <c r="BI19" s="628"/>
      <c r="BJ19" s="628"/>
      <c r="BK19" s="628"/>
      <c r="BL19" s="628"/>
      <c r="BM19" s="628"/>
      <c r="BN19" s="629"/>
      <c r="BO19" s="663">
        <v>5.8</v>
      </c>
      <c r="BP19" s="663"/>
      <c r="BQ19" s="663"/>
      <c r="BR19" s="663"/>
      <c r="BS19" s="664" t="s">
        <v>241</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131</v>
      </c>
      <c r="DA19" s="663"/>
      <c r="DB19" s="663"/>
      <c r="DC19" s="663"/>
      <c r="DD19" s="633" t="s">
        <v>241</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15">
      <c r="B20" s="696" t="s">
        <v>276</v>
      </c>
      <c r="C20" s="697"/>
      <c r="D20" s="697"/>
      <c r="E20" s="697"/>
      <c r="F20" s="697"/>
      <c r="G20" s="697"/>
      <c r="H20" s="697"/>
      <c r="I20" s="697"/>
      <c r="J20" s="697"/>
      <c r="K20" s="697"/>
      <c r="L20" s="697"/>
      <c r="M20" s="697"/>
      <c r="N20" s="697"/>
      <c r="O20" s="697"/>
      <c r="P20" s="697"/>
      <c r="Q20" s="698"/>
      <c r="R20" s="627">
        <v>3423</v>
      </c>
      <c r="S20" s="628"/>
      <c r="T20" s="628"/>
      <c r="U20" s="628"/>
      <c r="V20" s="628"/>
      <c r="W20" s="628"/>
      <c r="X20" s="628"/>
      <c r="Y20" s="629"/>
      <c r="Z20" s="663">
        <v>0</v>
      </c>
      <c r="AA20" s="663"/>
      <c r="AB20" s="663"/>
      <c r="AC20" s="663"/>
      <c r="AD20" s="664">
        <v>3423</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391166</v>
      </c>
      <c r="BH20" s="628"/>
      <c r="BI20" s="628"/>
      <c r="BJ20" s="628"/>
      <c r="BK20" s="628"/>
      <c r="BL20" s="628"/>
      <c r="BM20" s="628"/>
      <c r="BN20" s="629"/>
      <c r="BO20" s="663">
        <v>5.8</v>
      </c>
      <c r="BP20" s="663"/>
      <c r="BQ20" s="663"/>
      <c r="BR20" s="663"/>
      <c r="BS20" s="664" t="s">
        <v>241</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28462134</v>
      </c>
      <c r="CS20" s="628"/>
      <c r="CT20" s="628"/>
      <c r="CU20" s="628"/>
      <c r="CV20" s="628"/>
      <c r="CW20" s="628"/>
      <c r="CX20" s="628"/>
      <c r="CY20" s="629"/>
      <c r="CZ20" s="663">
        <v>100</v>
      </c>
      <c r="DA20" s="663"/>
      <c r="DB20" s="663"/>
      <c r="DC20" s="663"/>
      <c r="DD20" s="633">
        <v>1155793</v>
      </c>
      <c r="DE20" s="628"/>
      <c r="DF20" s="628"/>
      <c r="DG20" s="628"/>
      <c r="DH20" s="628"/>
      <c r="DI20" s="628"/>
      <c r="DJ20" s="628"/>
      <c r="DK20" s="628"/>
      <c r="DL20" s="628"/>
      <c r="DM20" s="628"/>
      <c r="DN20" s="628"/>
      <c r="DO20" s="628"/>
      <c r="DP20" s="629"/>
      <c r="DQ20" s="633">
        <v>18379967</v>
      </c>
      <c r="DR20" s="628"/>
      <c r="DS20" s="628"/>
      <c r="DT20" s="628"/>
      <c r="DU20" s="628"/>
      <c r="DV20" s="628"/>
      <c r="DW20" s="628"/>
      <c r="DX20" s="628"/>
      <c r="DY20" s="628"/>
      <c r="DZ20" s="628"/>
      <c r="EA20" s="628"/>
      <c r="EB20" s="628"/>
      <c r="EC20" s="662"/>
    </row>
    <row r="21" spans="2:133" ht="11.25" customHeight="1" x14ac:dyDescent="0.15">
      <c r="B21" s="624" t="s">
        <v>279</v>
      </c>
      <c r="C21" s="625"/>
      <c r="D21" s="625"/>
      <c r="E21" s="625"/>
      <c r="F21" s="625"/>
      <c r="G21" s="625"/>
      <c r="H21" s="625"/>
      <c r="I21" s="625"/>
      <c r="J21" s="625"/>
      <c r="K21" s="625"/>
      <c r="L21" s="625"/>
      <c r="M21" s="625"/>
      <c r="N21" s="625"/>
      <c r="O21" s="625"/>
      <c r="P21" s="625"/>
      <c r="Q21" s="626"/>
      <c r="R21" s="627">
        <v>8376492</v>
      </c>
      <c r="S21" s="628"/>
      <c r="T21" s="628"/>
      <c r="U21" s="628"/>
      <c r="V21" s="628"/>
      <c r="W21" s="628"/>
      <c r="X21" s="628"/>
      <c r="Y21" s="629"/>
      <c r="Z21" s="663">
        <v>29.1</v>
      </c>
      <c r="AA21" s="663"/>
      <c r="AB21" s="663"/>
      <c r="AC21" s="663"/>
      <c r="AD21" s="664">
        <v>7408345</v>
      </c>
      <c r="AE21" s="664"/>
      <c r="AF21" s="664"/>
      <c r="AG21" s="664"/>
      <c r="AH21" s="664"/>
      <c r="AI21" s="664"/>
      <c r="AJ21" s="664"/>
      <c r="AK21" s="664"/>
      <c r="AL21" s="630">
        <v>47.4</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t="s">
        <v>131</v>
      </c>
      <c r="BH21" s="628"/>
      <c r="BI21" s="628"/>
      <c r="BJ21" s="628"/>
      <c r="BK21" s="628"/>
      <c r="BL21" s="628"/>
      <c r="BM21" s="628"/>
      <c r="BN21" s="629"/>
      <c r="BO21" s="663" t="s">
        <v>241</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281</v>
      </c>
      <c r="C22" s="625"/>
      <c r="D22" s="625"/>
      <c r="E22" s="625"/>
      <c r="F22" s="625"/>
      <c r="G22" s="625"/>
      <c r="H22" s="625"/>
      <c r="I22" s="625"/>
      <c r="J22" s="625"/>
      <c r="K22" s="625"/>
      <c r="L22" s="625"/>
      <c r="M22" s="625"/>
      <c r="N22" s="625"/>
      <c r="O22" s="625"/>
      <c r="P22" s="625"/>
      <c r="Q22" s="626"/>
      <c r="R22" s="627">
        <v>7408345</v>
      </c>
      <c r="S22" s="628"/>
      <c r="T22" s="628"/>
      <c r="U22" s="628"/>
      <c r="V22" s="628"/>
      <c r="W22" s="628"/>
      <c r="X22" s="628"/>
      <c r="Y22" s="629"/>
      <c r="Z22" s="663">
        <v>25.7</v>
      </c>
      <c r="AA22" s="663"/>
      <c r="AB22" s="663"/>
      <c r="AC22" s="663"/>
      <c r="AD22" s="664">
        <v>7408345</v>
      </c>
      <c r="AE22" s="664"/>
      <c r="AF22" s="664"/>
      <c r="AG22" s="664"/>
      <c r="AH22" s="664"/>
      <c r="AI22" s="664"/>
      <c r="AJ22" s="664"/>
      <c r="AK22" s="664"/>
      <c r="AL22" s="630">
        <v>47.4</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131</v>
      </c>
      <c r="BH22" s="628"/>
      <c r="BI22" s="628"/>
      <c r="BJ22" s="628"/>
      <c r="BK22" s="628"/>
      <c r="BL22" s="628"/>
      <c r="BM22" s="628"/>
      <c r="BN22" s="629"/>
      <c r="BO22" s="663" t="s">
        <v>241</v>
      </c>
      <c r="BP22" s="663"/>
      <c r="BQ22" s="663"/>
      <c r="BR22" s="663"/>
      <c r="BS22" s="664" t="s">
        <v>131</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284</v>
      </c>
      <c r="C23" s="625"/>
      <c r="D23" s="625"/>
      <c r="E23" s="625"/>
      <c r="F23" s="625"/>
      <c r="G23" s="625"/>
      <c r="H23" s="625"/>
      <c r="I23" s="625"/>
      <c r="J23" s="625"/>
      <c r="K23" s="625"/>
      <c r="L23" s="625"/>
      <c r="M23" s="625"/>
      <c r="N23" s="625"/>
      <c r="O23" s="625"/>
      <c r="P23" s="625"/>
      <c r="Q23" s="626"/>
      <c r="R23" s="627">
        <v>968147</v>
      </c>
      <c r="S23" s="628"/>
      <c r="T23" s="628"/>
      <c r="U23" s="628"/>
      <c r="V23" s="628"/>
      <c r="W23" s="628"/>
      <c r="X23" s="628"/>
      <c r="Y23" s="629"/>
      <c r="Z23" s="663">
        <v>3.4</v>
      </c>
      <c r="AA23" s="663"/>
      <c r="AB23" s="663"/>
      <c r="AC23" s="663"/>
      <c r="AD23" s="664" t="s">
        <v>131</v>
      </c>
      <c r="AE23" s="664"/>
      <c r="AF23" s="664"/>
      <c r="AG23" s="664"/>
      <c r="AH23" s="664"/>
      <c r="AI23" s="664"/>
      <c r="AJ23" s="664"/>
      <c r="AK23" s="664"/>
      <c r="AL23" s="630" t="s">
        <v>241</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v>391166</v>
      </c>
      <c r="BH23" s="628"/>
      <c r="BI23" s="628"/>
      <c r="BJ23" s="628"/>
      <c r="BK23" s="628"/>
      <c r="BL23" s="628"/>
      <c r="BM23" s="628"/>
      <c r="BN23" s="629"/>
      <c r="BO23" s="663">
        <v>5.8</v>
      </c>
      <c r="BP23" s="663"/>
      <c r="BQ23" s="663"/>
      <c r="BR23" s="663"/>
      <c r="BS23" s="664" t="s">
        <v>131</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24" t="s">
        <v>291</v>
      </c>
      <c r="C24" s="625"/>
      <c r="D24" s="625"/>
      <c r="E24" s="625"/>
      <c r="F24" s="625"/>
      <c r="G24" s="625"/>
      <c r="H24" s="625"/>
      <c r="I24" s="625"/>
      <c r="J24" s="625"/>
      <c r="K24" s="625"/>
      <c r="L24" s="625"/>
      <c r="M24" s="625"/>
      <c r="N24" s="625"/>
      <c r="O24" s="625"/>
      <c r="P24" s="625"/>
      <c r="Q24" s="626"/>
      <c r="R24" s="627" t="s">
        <v>131</v>
      </c>
      <c r="S24" s="628"/>
      <c r="T24" s="628"/>
      <c r="U24" s="628"/>
      <c r="V24" s="628"/>
      <c r="W24" s="628"/>
      <c r="X24" s="628"/>
      <c r="Y24" s="629"/>
      <c r="Z24" s="663" t="s">
        <v>131</v>
      </c>
      <c r="AA24" s="663"/>
      <c r="AB24" s="663"/>
      <c r="AC24" s="663"/>
      <c r="AD24" s="664" t="s">
        <v>131</v>
      </c>
      <c r="AE24" s="664"/>
      <c r="AF24" s="664"/>
      <c r="AG24" s="664"/>
      <c r="AH24" s="664"/>
      <c r="AI24" s="664"/>
      <c r="AJ24" s="664"/>
      <c r="AK24" s="664"/>
      <c r="AL24" s="630" t="s">
        <v>241</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241</v>
      </c>
      <c r="BH24" s="628"/>
      <c r="BI24" s="628"/>
      <c r="BJ24" s="628"/>
      <c r="BK24" s="628"/>
      <c r="BL24" s="628"/>
      <c r="BM24" s="628"/>
      <c r="BN24" s="629"/>
      <c r="BO24" s="663" t="s">
        <v>131</v>
      </c>
      <c r="BP24" s="663"/>
      <c r="BQ24" s="663"/>
      <c r="BR24" s="663"/>
      <c r="BS24" s="664" t="s">
        <v>241</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14803394</v>
      </c>
      <c r="CS24" s="674"/>
      <c r="CT24" s="674"/>
      <c r="CU24" s="674"/>
      <c r="CV24" s="674"/>
      <c r="CW24" s="674"/>
      <c r="CX24" s="674"/>
      <c r="CY24" s="702"/>
      <c r="CZ24" s="703">
        <v>52</v>
      </c>
      <c r="DA24" s="686"/>
      <c r="DB24" s="686"/>
      <c r="DC24" s="705"/>
      <c r="DD24" s="701">
        <v>8670269</v>
      </c>
      <c r="DE24" s="674"/>
      <c r="DF24" s="674"/>
      <c r="DG24" s="674"/>
      <c r="DH24" s="674"/>
      <c r="DI24" s="674"/>
      <c r="DJ24" s="674"/>
      <c r="DK24" s="702"/>
      <c r="DL24" s="701">
        <v>8637056</v>
      </c>
      <c r="DM24" s="674"/>
      <c r="DN24" s="674"/>
      <c r="DO24" s="674"/>
      <c r="DP24" s="674"/>
      <c r="DQ24" s="674"/>
      <c r="DR24" s="674"/>
      <c r="DS24" s="674"/>
      <c r="DT24" s="674"/>
      <c r="DU24" s="674"/>
      <c r="DV24" s="702"/>
      <c r="DW24" s="703">
        <v>54.5</v>
      </c>
      <c r="DX24" s="686"/>
      <c r="DY24" s="686"/>
      <c r="DZ24" s="686"/>
      <c r="EA24" s="686"/>
      <c r="EB24" s="686"/>
      <c r="EC24" s="704"/>
    </row>
    <row r="25" spans="2:133" ht="11.25" customHeight="1" x14ac:dyDescent="0.15">
      <c r="B25" s="624" t="s">
        <v>294</v>
      </c>
      <c r="C25" s="625"/>
      <c r="D25" s="625"/>
      <c r="E25" s="625"/>
      <c r="F25" s="625"/>
      <c r="G25" s="625"/>
      <c r="H25" s="625"/>
      <c r="I25" s="625"/>
      <c r="J25" s="625"/>
      <c r="K25" s="625"/>
      <c r="L25" s="625"/>
      <c r="M25" s="625"/>
      <c r="N25" s="625"/>
      <c r="O25" s="625"/>
      <c r="P25" s="625"/>
      <c r="Q25" s="626"/>
      <c r="R25" s="627">
        <v>16887596</v>
      </c>
      <c r="S25" s="628"/>
      <c r="T25" s="628"/>
      <c r="U25" s="628"/>
      <c r="V25" s="628"/>
      <c r="W25" s="628"/>
      <c r="X25" s="628"/>
      <c r="Y25" s="629"/>
      <c r="Z25" s="663">
        <v>58.6</v>
      </c>
      <c r="AA25" s="663"/>
      <c r="AB25" s="663"/>
      <c r="AC25" s="663"/>
      <c r="AD25" s="664">
        <v>15528283</v>
      </c>
      <c r="AE25" s="664"/>
      <c r="AF25" s="664"/>
      <c r="AG25" s="664"/>
      <c r="AH25" s="664"/>
      <c r="AI25" s="664"/>
      <c r="AJ25" s="664"/>
      <c r="AK25" s="664"/>
      <c r="AL25" s="630">
        <v>99.4</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241</v>
      </c>
      <c r="BH25" s="628"/>
      <c r="BI25" s="628"/>
      <c r="BJ25" s="628"/>
      <c r="BK25" s="628"/>
      <c r="BL25" s="628"/>
      <c r="BM25" s="628"/>
      <c r="BN25" s="629"/>
      <c r="BO25" s="663" t="s">
        <v>241</v>
      </c>
      <c r="BP25" s="663"/>
      <c r="BQ25" s="663"/>
      <c r="BR25" s="663"/>
      <c r="BS25" s="664" t="s">
        <v>241</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5560780</v>
      </c>
      <c r="CS25" s="636"/>
      <c r="CT25" s="636"/>
      <c r="CU25" s="636"/>
      <c r="CV25" s="636"/>
      <c r="CW25" s="636"/>
      <c r="CX25" s="636"/>
      <c r="CY25" s="637"/>
      <c r="CZ25" s="630">
        <v>19.5</v>
      </c>
      <c r="DA25" s="638"/>
      <c r="DB25" s="638"/>
      <c r="DC25" s="639"/>
      <c r="DD25" s="633">
        <v>5120559</v>
      </c>
      <c r="DE25" s="636"/>
      <c r="DF25" s="636"/>
      <c r="DG25" s="636"/>
      <c r="DH25" s="636"/>
      <c r="DI25" s="636"/>
      <c r="DJ25" s="636"/>
      <c r="DK25" s="637"/>
      <c r="DL25" s="633">
        <v>5094940</v>
      </c>
      <c r="DM25" s="636"/>
      <c r="DN25" s="636"/>
      <c r="DO25" s="636"/>
      <c r="DP25" s="636"/>
      <c r="DQ25" s="636"/>
      <c r="DR25" s="636"/>
      <c r="DS25" s="636"/>
      <c r="DT25" s="636"/>
      <c r="DU25" s="636"/>
      <c r="DV25" s="637"/>
      <c r="DW25" s="630">
        <v>32.1</v>
      </c>
      <c r="DX25" s="638"/>
      <c r="DY25" s="638"/>
      <c r="DZ25" s="638"/>
      <c r="EA25" s="638"/>
      <c r="EB25" s="638"/>
      <c r="EC25" s="652"/>
    </row>
    <row r="26" spans="2:133" ht="11.25" customHeight="1" x14ac:dyDescent="0.15">
      <c r="B26" s="624" t="s">
        <v>297</v>
      </c>
      <c r="C26" s="625"/>
      <c r="D26" s="625"/>
      <c r="E26" s="625"/>
      <c r="F26" s="625"/>
      <c r="G26" s="625"/>
      <c r="H26" s="625"/>
      <c r="I26" s="625"/>
      <c r="J26" s="625"/>
      <c r="K26" s="625"/>
      <c r="L26" s="625"/>
      <c r="M26" s="625"/>
      <c r="N26" s="625"/>
      <c r="O26" s="625"/>
      <c r="P26" s="625"/>
      <c r="Q26" s="626"/>
      <c r="R26" s="627">
        <v>6080</v>
      </c>
      <c r="S26" s="628"/>
      <c r="T26" s="628"/>
      <c r="U26" s="628"/>
      <c r="V26" s="628"/>
      <c r="W26" s="628"/>
      <c r="X26" s="628"/>
      <c r="Y26" s="629"/>
      <c r="Z26" s="663">
        <v>0</v>
      </c>
      <c r="AA26" s="663"/>
      <c r="AB26" s="663"/>
      <c r="AC26" s="663"/>
      <c r="AD26" s="664">
        <v>6080</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241</v>
      </c>
      <c r="BH26" s="628"/>
      <c r="BI26" s="628"/>
      <c r="BJ26" s="628"/>
      <c r="BK26" s="628"/>
      <c r="BL26" s="628"/>
      <c r="BM26" s="628"/>
      <c r="BN26" s="629"/>
      <c r="BO26" s="663" t="s">
        <v>241</v>
      </c>
      <c r="BP26" s="663"/>
      <c r="BQ26" s="663"/>
      <c r="BR26" s="663"/>
      <c r="BS26" s="664" t="s">
        <v>241</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3679994</v>
      </c>
      <c r="CS26" s="628"/>
      <c r="CT26" s="628"/>
      <c r="CU26" s="628"/>
      <c r="CV26" s="628"/>
      <c r="CW26" s="628"/>
      <c r="CX26" s="628"/>
      <c r="CY26" s="629"/>
      <c r="CZ26" s="630">
        <v>12.9</v>
      </c>
      <c r="DA26" s="638"/>
      <c r="DB26" s="638"/>
      <c r="DC26" s="639"/>
      <c r="DD26" s="633">
        <v>3397406</v>
      </c>
      <c r="DE26" s="628"/>
      <c r="DF26" s="628"/>
      <c r="DG26" s="628"/>
      <c r="DH26" s="628"/>
      <c r="DI26" s="628"/>
      <c r="DJ26" s="628"/>
      <c r="DK26" s="629"/>
      <c r="DL26" s="633" t="s">
        <v>241</v>
      </c>
      <c r="DM26" s="628"/>
      <c r="DN26" s="628"/>
      <c r="DO26" s="628"/>
      <c r="DP26" s="628"/>
      <c r="DQ26" s="628"/>
      <c r="DR26" s="628"/>
      <c r="DS26" s="628"/>
      <c r="DT26" s="628"/>
      <c r="DU26" s="628"/>
      <c r="DV26" s="629"/>
      <c r="DW26" s="630" t="s">
        <v>241</v>
      </c>
      <c r="DX26" s="638"/>
      <c r="DY26" s="638"/>
      <c r="DZ26" s="638"/>
      <c r="EA26" s="638"/>
      <c r="EB26" s="638"/>
      <c r="EC26" s="652"/>
    </row>
    <row r="27" spans="2:133" ht="11.25" customHeight="1" x14ac:dyDescent="0.15">
      <c r="B27" s="624" t="s">
        <v>300</v>
      </c>
      <c r="C27" s="625"/>
      <c r="D27" s="625"/>
      <c r="E27" s="625"/>
      <c r="F27" s="625"/>
      <c r="G27" s="625"/>
      <c r="H27" s="625"/>
      <c r="I27" s="625"/>
      <c r="J27" s="625"/>
      <c r="K27" s="625"/>
      <c r="L27" s="625"/>
      <c r="M27" s="625"/>
      <c r="N27" s="625"/>
      <c r="O27" s="625"/>
      <c r="P27" s="625"/>
      <c r="Q27" s="626"/>
      <c r="R27" s="627">
        <v>293080</v>
      </c>
      <c r="S27" s="628"/>
      <c r="T27" s="628"/>
      <c r="U27" s="628"/>
      <c r="V27" s="628"/>
      <c r="W27" s="628"/>
      <c r="X27" s="628"/>
      <c r="Y27" s="629"/>
      <c r="Z27" s="663">
        <v>1</v>
      </c>
      <c r="AA27" s="663"/>
      <c r="AB27" s="663"/>
      <c r="AC27" s="663"/>
      <c r="AD27" s="664" t="s">
        <v>241</v>
      </c>
      <c r="AE27" s="664"/>
      <c r="AF27" s="664"/>
      <c r="AG27" s="664"/>
      <c r="AH27" s="664"/>
      <c r="AI27" s="664"/>
      <c r="AJ27" s="664"/>
      <c r="AK27" s="664"/>
      <c r="AL27" s="630" t="s">
        <v>131</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6769790</v>
      </c>
      <c r="BH27" s="628"/>
      <c r="BI27" s="628"/>
      <c r="BJ27" s="628"/>
      <c r="BK27" s="628"/>
      <c r="BL27" s="628"/>
      <c r="BM27" s="628"/>
      <c r="BN27" s="629"/>
      <c r="BO27" s="663">
        <v>100</v>
      </c>
      <c r="BP27" s="663"/>
      <c r="BQ27" s="663"/>
      <c r="BR27" s="663"/>
      <c r="BS27" s="664">
        <v>51148</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7227891</v>
      </c>
      <c r="CS27" s="636"/>
      <c r="CT27" s="636"/>
      <c r="CU27" s="636"/>
      <c r="CV27" s="636"/>
      <c r="CW27" s="636"/>
      <c r="CX27" s="636"/>
      <c r="CY27" s="637"/>
      <c r="CZ27" s="630">
        <v>25.4</v>
      </c>
      <c r="DA27" s="638"/>
      <c r="DB27" s="638"/>
      <c r="DC27" s="639"/>
      <c r="DD27" s="633">
        <v>1539636</v>
      </c>
      <c r="DE27" s="636"/>
      <c r="DF27" s="636"/>
      <c r="DG27" s="636"/>
      <c r="DH27" s="636"/>
      <c r="DI27" s="636"/>
      <c r="DJ27" s="636"/>
      <c r="DK27" s="637"/>
      <c r="DL27" s="633">
        <v>1532042</v>
      </c>
      <c r="DM27" s="636"/>
      <c r="DN27" s="636"/>
      <c r="DO27" s="636"/>
      <c r="DP27" s="636"/>
      <c r="DQ27" s="636"/>
      <c r="DR27" s="636"/>
      <c r="DS27" s="636"/>
      <c r="DT27" s="636"/>
      <c r="DU27" s="636"/>
      <c r="DV27" s="637"/>
      <c r="DW27" s="630">
        <v>9.6999999999999993</v>
      </c>
      <c r="DX27" s="638"/>
      <c r="DY27" s="638"/>
      <c r="DZ27" s="638"/>
      <c r="EA27" s="638"/>
      <c r="EB27" s="638"/>
      <c r="EC27" s="652"/>
    </row>
    <row r="28" spans="2:133" ht="11.25" customHeight="1" x14ac:dyDescent="0.15">
      <c r="B28" s="624" t="s">
        <v>303</v>
      </c>
      <c r="C28" s="625"/>
      <c r="D28" s="625"/>
      <c r="E28" s="625"/>
      <c r="F28" s="625"/>
      <c r="G28" s="625"/>
      <c r="H28" s="625"/>
      <c r="I28" s="625"/>
      <c r="J28" s="625"/>
      <c r="K28" s="625"/>
      <c r="L28" s="625"/>
      <c r="M28" s="625"/>
      <c r="N28" s="625"/>
      <c r="O28" s="625"/>
      <c r="P28" s="625"/>
      <c r="Q28" s="626"/>
      <c r="R28" s="627">
        <v>439892</v>
      </c>
      <c r="S28" s="628"/>
      <c r="T28" s="628"/>
      <c r="U28" s="628"/>
      <c r="V28" s="628"/>
      <c r="W28" s="628"/>
      <c r="X28" s="628"/>
      <c r="Y28" s="629"/>
      <c r="Z28" s="663">
        <v>1.5</v>
      </c>
      <c r="AA28" s="663"/>
      <c r="AB28" s="663"/>
      <c r="AC28" s="663"/>
      <c r="AD28" s="664">
        <v>69865</v>
      </c>
      <c r="AE28" s="664"/>
      <c r="AF28" s="664"/>
      <c r="AG28" s="664"/>
      <c r="AH28" s="664"/>
      <c r="AI28" s="664"/>
      <c r="AJ28" s="664"/>
      <c r="AK28" s="664"/>
      <c r="AL28" s="630">
        <v>0.4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2014723</v>
      </c>
      <c r="CS28" s="628"/>
      <c r="CT28" s="628"/>
      <c r="CU28" s="628"/>
      <c r="CV28" s="628"/>
      <c r="CW28" s="628"/>
      <c r="CX28" s="628"/>
      <c r="CY28" s="629"/>
      <c r="CZ28" s="630">
        <v>7.1</v>
      </c>
      <c r="DA28" s="638"/>
      <c r="DB28" s="638"/>
      <c r="DC28" s="639"/>
      <c r="DD28" s="633">
        <v>2010074</v>
      </c>
      <c r="DE28" s="628"/>
      <c r="DF28" s="628"/>
      <c r="DG28" s="628"/>
      <c r="DH28" s="628"/>
      <c r="DI28" s="628"/>
      <c r="DJ28" s="628"/>
      <c r="DK28" s="629"/>
      <c r="DL28" s="633">
        <v>2010074</v>
      </c>
      <c r="DM28" s="628"/>
      <c r="DN28" s="628"/>
      <c r="DO28" s="628"/>
      <c r="DP28" s="628"/>
      <c r="DQ28" s="628"/>
      <c r="DR28" s="628"/>
      <c r="DS28" s="628"/>
      <c r="DT28" s="628"/>
      <c r="DU28" s="628"/>
      <c r="DV28" s="629"/>
      <c r="DW28" s="630">
        <v>12.7</v>
      </c>
      <c r="DX28" s="638"/>
      <c r="DY28" s="638"/>
      <c r="DZ28" s="638"/>
      <c r="EA28" s="638"/>
      <c r="EB28" s="638"/>
      <c r="EC28" s="652"/>
    </row>
    <row r="29" spans="2:133" ht="11.25" customHeight="1" x14ac:dyDescent="0.15">
      <c r="B29" s="624" t="s">
        <v>305</v>
      </c>
      <c r="C29" s="625"/>
      <c r="D29" s="625"/>
      <c r="E29" s="625"/>
      <c r="F29" s="625"/>
      <c r="G29" s="625"/>
      <c r="H29" s="625"/>
      <c r="I29" s="625"/>
      <c r="J29" s="625"/>
      <c r="K29" s="625"/>
      <c r="L29" s="625"/>
      <c r="M29" s="625"/>
      <c r="N29" s="625"/>
      <c r="O29" s="625"/>
      <c r="P29" s="625"/>
      <c r="Q29" s="626"/>
      <c r="R29" s="627">
        <v>276637</v>
      </c>
      <c r="S29" s="628"/>
      <c r="T29" s="628"/>
      <c r="U29" s="628"/>
      <c r="V29" s="628"/>
      <c r="W29" s="628"/>
      <c r="X29" s="628"/>
      <c r="Y29" s="629"/>
      <c r="Z29" s="663">
        <v>1</v>
      </c>
      <c r="AA29" s="663"/>
      <c r="AB29" s="663"/>
      <c r="AC29" s="663"/>
      <c r="AD29" s="664" t="s">
        <v>131</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72</v>
      </c>
      <c r="CG29" s="625"/>
      <c r="CH29" s="625"/>
      <c r="CI29" s="625"/>
      <c r="CJ29" s="625"/>
      <c r="CK29" s="625"/>
      <c r="CL29" s="625"/>
      <c r="CM29" s="625"/>
      <c r="CN29" s="625"/>
      <c r="CO29" s="625"/>
      <c r="CP29" s="625"/>
      <c r="CQ29" s="626"/>
      <c r="CR29" s="627">
        <v>2014700</v>
      </c>
      <c r="CS29" s="636"/>
      <c r="CT29" s="636"/>
      <c r="CU29" s="636"/>
      <c r="CV29" s="636"/>
      <c r="CW29" s="636"/>
      <c r="CX29" s="636"/>
      <c r="CY29" s="637"/>
      <c r="CZ29" s="630">
        <v>7.1</v>
      </c>
      <c r="DA29" s="638"/>
      <c r="DB29" s="638"/>
      <c r="DC29" s="639"/>
      <c r="DD29" s="633">
        <v>2010051</v>
      </c>
      <c r="DE29" s="636"/>
      <c r="DF29" s="636"/>
      <c r="DG29" s="636"/>
      <c r="DH29" s="636"/>
      <c r="DI29" s="636"/>
      <c r="DJ29" s="636"/>
      <c r="DK29" s="637"/>
      <c r="DL29" s="633">
        <v>2010051</v>
      </c>
      <c r="DM29" s="636"/>
      <c r="DN29" s="636"/>
      <c r="DO29" s="636"/>
      <c r="DP29" s="636"/>
      <c r="DQ29" s="636"/>
      <c r="DR29" s="636"/>
      <c r="DS29" s="636"/>
      <c r="DT29" s="636"/>
      <c r="DU29" s="636"/>
      <c r="DV29" s="637"/>
      <c r="DW29" s="630">
        <v>12.7</v>
      </c>
      <c r="DX29" s="638"/>
      <c r="DY29" s="638"/>
      <c r="DZ29" s="638"/>
      <c r="EA29" s="638"/>
      <c r="EB29" s="638"/>
      <c r="EC29" s="652"/>
    </row>
    <row r="30" spans="2:133" ht="11.25" customHeight="1" x14ac:dyDescent="0.15">
      <c r="B30" s="624" t="s">
        <v>307</v>
      </c>
      <c r="C30" s="625"/>
      <c r="D30" s="625"/>
      <c r="E30" s="625"/>
      <c r="F30" s="625"/>
      <c r="G30" s="625"/>
      <c r="H30" s="625"/>
      <c r="I30" s="625"/>
      <c r="J30" s="625"/>
      <c r="K30" s="625"/>
      <c r="L30" s="625"/>
      <c r="M30" s="625"/>
      <c r="N30" s="625"/>
      <c r="O30" s="625"/>
      <c r="P30" s="625"/>
      <c r="Q30" s="626"/>
      <c r="R30" s="627">
        <v>6742260</v>
      </c>
      <c r="S30" s="628"/>
      <c r="T30" s="628"/>
      <c r="U30" s="628"/>
      <c r="V30" s="628"/>
      <c r="W30" s="628"/>
      <c r="X30" s="628"/>
      <c r="Y30" s="629"/>
      <c r="Z30" s="663">
        <v>23.4</v>
      </c>
      <c r="AA30" s="663"/>
      <c r="AB30" s="663"/>
      <c r="AC30" s="663"/>
      <c r="AD30" s="664" t="s">
        <v>131</v>
      </c>
      <c r="AE30" s="664"/>
      <c r="AF30" s="664"/>
      <c r="AG30" s="664"/>
      <c r="AH30" s="664"/>
      <c r="AI30" s="664"/>
      <c r="AJ30" s="664"/>
      <c r="AK30" s="664"/>
      <c r="AL30" s="630" t="s">
        <v>131</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1940477</v>
      </c>
      <c r="CS30" s="628"/>
      <c r="CT30" s="628"/>
      <c r="CU30" s="628"/>
      <c r="CV30" s="628"/>
      <c r="CW30" s="628"/>
      <c r="CX30" s="628"/>
      <c r="CY30" s="629"/>
      <c r="CZ30" s="630">
        <v>6.8</v>
      </c>
      <c r="DA30" s="638"/>
      <c r="DB30" s="638"/>
      <c r="DC30" s="639"/>
      <c r="DD30" s="633">
        <v>1935874</v>
      </c>
      <c r="DE30" s="628"/>
      <c r="DF30" s="628"/>
      <c r="DG30" s="628"/>
      <c r="DH30" s="628"/>
      <c r="DI30" s="628"/>
      <c r="DJ30" s="628"/>
      <c r="DK30" s="629"/>
      <c r="DL30" s="633">
        <v>1935874</v>
      </c>
      <c r="DM30" s="628"/>
      <c r="DN30" s="628"/>
      <c r="DO30" s="628"/>
      <c r="DP30" s="628"/>
      <c r="DQ30" s="628"/>
      <c r="DR30" s="628"/>
      <c r="DS30" s="628"/>
      <c r="DT30" s="628"/>
      <c r="DU30" s="628"/>
      <c r="DV30" s="629"/>
      <c r="DW30" s="630">
        <v>12.2</v>
      </c>
      <c r="DX30" s="638"/>
      <c r="DY30" s="638"/>
      <c r="DZ30" s="638"/>
      <c r="EA30" s="638"/>
      <c r="EB30" s="638"/>
      <c r="EC30" s="652"/>
    </row>
    <row r="31" spans="2:133" ht="11.25" customHeight="1" x14ac:dyDescent="0.15">
      <c r="B31" s="696" t="s">
        <v>311</v>
      </c>
      <c r="C31" s="697"/>
      <c r="D31" s="697"/>
      <c r="E31" s="697"/>
      <c r="F31" s="697"/>
      <c r="G31" s="697"/>
      <c r="H31" s="697"/>
      <c r="I31" s="697"/>
      <c r="J31" s="697"/>
      <c r="K31" s="697"/>
      <c r="L31" s="697"/>
      <c r="M31" s="697"/>
      <c r="N31" s="697"/>
      <c r="O31" s="697"/>
      <c r="P31" s="697"/>
      <c r="Q31" s="698"/>
      <c r="R31" s="627" t="s">
        <v>131</v>
      </c>
      <c r="S31" s="628"/>
      <c r="T31" s="628"/>
      <c r="U31" s="628"/>
      <c r="V31" s="628"/>
      <c r="W31" s="628"/>
      <c r="X31" s="628"/>
      <c r="Y31" s="629"/>
      <c r="Z31" s="663" t="s">
        <v>241</v>
      </c>
      <c r="AA31" s="663"/>
      <c r="AB31" s="663"/>
      <c r="AC31" s="663"/>
      <c r="AD31" s="664" t="s">
        <v>131</v>
      </c>
      <c r="AE31" s="664"/>
      <c r="AF31" s="664"/>
      <c r="AG31" s="664"/>
      <c r="AH31" s="664"/>
      <c r="AI31" s="664"/>
      <c r="AJ31" s="664"/>
      <c r="AK31" s="664"/>
      <c r="AL31" s="630" t="s">
        <v>131</v>
      </c>
      <c r="AM31" s="631"/>
      <c r="AN31" s="631"/>
      <c r="AO31" s="665"/>
      <c r="AP31" s="688" t="s">
        <v>312</v>
      </c>
      <c r="AQ31" s="689"/>
      <c r="AR31" s="689"/>
      <c r="AS31" s="689"/>
      <c r="AT31" s="690" t="s">
        <v>313</v>
      </c>
      <c r="AU31" s="218"/>
      <c r="AV31" s="218"/>
      <c r="AW31" s="218"/>
      <c r="AX31" s="676" t="s">
        <v>189</v>
      </c>
      <c r="AY31" s="677"/>
      <c r="AZ31" s="677"/>
      <c r="BA31" s="677"/>
      <c r="BB31" s="677"/>
      <c r="BC31" s="677"/>
      <c r="BD31" s="677"/>
      <c r="BE31" s="677"/>
      <c r="BF31" s="678"/>
      <c r="BG31" s="684">
        <v>99.1</v>
      </c>
      <c r="BH31" s="685"/>
      <c r="BI31" s="685"/>
      <c r="BJ31" s="685"/>
      <c r="BK31" s="685"/>
      <c r="BL31" s="685"/>
      <c r="BM31" s="686">
        <v>97.5</v>
      </c>
      <c r="BN31" s="685"/>
      <c r="BO31" s="685"/>
      <c r="BP31" s="685"/>
      <c r="BQ31" s="687"/>
      <c r="BR31" s="684">
        <v>99.2</v>
      </c>
      <c r="BS31" s="685"/>
      <c r="BT31" s="685"/>
      <c r="BU31" s="685"/>
      <c r="BV31" s="685"/>
      <c r="BW31" s="685"/>
      <c r="BX31" s="686">
        <v>97.1</v>
      </c>
      <c r="BY31" s="685"/>
      <c r="BZ31" s="685"/>
      <c r="CA31" s="685"/>
      <c r="CB31" s="687"/>
      <c r="CD31" s="642"/>
      <c r="CE31" s="643"/>
      <c r="CF31" s="624" t="s">
        <v>314</v>
      </c>
      <c r="CG31" s="625"/>
      <c r="CH31" s="625"/>
      <c r="CI31" s="625"/>
      <c r="CJ31" s="625"/>
      <c r="CK31" s="625"/>
      <c r="CL31" s="625"/>
      <c r="CM31" s="625"/>
      <c r="CN31" s="625"/>
      <c r="CO31" s="625"/>
      <c r="CP31" s="625"/>
      <c r="CQ31" s="626"/>
      <c r="CR31" s="627">
        <v>74223</v>
      </c>
      <c r="CS31" s="636"/>
      <c r="CT31" s="636"/>
      <c r="CU31" s="636"/>
      <c r="CV31" s="636"/>
      <c r="CW31" s="636"/>
      <c r="CX31" s="636"/>
      <c r="CY31" s="637"/>
      <c r="CZ31" s="630">
        <v>0.3</v>
      </c>
      <c r="DA31" s="638"/>
      <c r="DB31" s="638"/>
      <c r="DC31" s="639"/>
      <c r="DD31" s="633">
        <v>74177</v>
      </c>
      <c r="DE31" s="636"/>
      <c r="DF31" s="636"/>
      <c r="DG31" s="636"/>
      <c r="DH31" s="636"/>
      <c r="DI31" s="636"/>
      <c r="DJ31" s="636"/>
      <c r="DK31" s="637"/>
      <c r="DL31" s="633">
        <v>74177</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315</v>
      </c>
      <c r="C32" s="625"/>
      <c r="D32" s="625"/>
      <c r="E32" s="625"/>
      <c r="F32" s="625"/>
      <c r="G32" s="625"/>
      <c r="H32" s="625"/>
      <c r="I32" s="625"/>
      <c r="J32" s="625"/>
      <c r="K32" s="625"/>
      <c r="L32" s="625"/>
      <c r="M32" s="625"/>
      <c r="N32" s="625"/>
      <c r="O32" s="625"/>
      <c r="P32" s="625"/>
      <c r="Q32" s="626"/>
      <c r="R32" s="627">
        <v>1885484</v>
      </c>
      <c r="S32" s="628"/>
      <c r="T32" s="628"/>
      <c r="U32" s="628"/>
      <c r="V32" s="628"/>
      <c r="W32" s="628"/>
      <c r="X32" s="628"/>
      <c r="Y32" s="629"/>
      <c r="Z32" s="663">
        <v>6.5</v>
      </c>
      <c r="AA32" s="663"/>
      <c r="AB32" s="663"/>
      <c r="AC32" s="663"/>
      <c r="AD32" s="664" t="s">
        <v>131</v>
      </c>
      <c r="AE32" s="664"/>
      <c r="AF32" s="664"/>
      <c r="AG32" s="664"/>
      <c r="AH32" s="664"/>
      <c r="AI32" s="664"/>
      <c r="AJ32" s="664"/>
      <c r="AK32" s="664"/>
      <c r="AL32" s="630" t="s">
        <v>131</v>
      </c>
      <c r="AM32" s="631"/>
      <c r="AN32" s="631"/>
      <c r="AO32" s="665"/>
      <c r="AP32" s="666"/>
      <c r="AQ32" s="667"/>
      <c r="AR32" s="667"/>
      <c r="AS32" s="667"/>
      <c r="AT32" s="691"/>
      <c r="AU32" s="214" t="s">
        <v>316</v>
      </c>
      <c r="AX32" s="624" t="s">
        <v>317</v>
      </c>
      <c r="AY32" s="625"/>
      <c r="AZ32" s="625"/>
      <c r="BA32" s="625"/>
      <c r="BB32" s="625"/>
      <c r="BC32" s="625"/>
      <c r="BD32" s="625"/>
      <c r="BE32" s="625"/>
      <c r="BF32" s="626"/>
      <c r="BG32" s="683">
        <v>99</v>
      </c>
      <c r="BH32" s="636"/>
      <c r="BI32" s="636"/>
      <c r="BJ32" s="636"/>
      <c r="BK32" s="636"/>
      <c r="BL32" s="636"/>
      <c r="BM32" s="631">
        <v>97.7</v>
      </c>
      <c r="BN32" s="636"/>
      <c r="BO32" s="636"/>
      <c r="BP32" s="636"/>
      <c r="BQ32" s="661"/>
      <c r="BR32" s="683">
        <v>99.3</v>
      </c>
      <c r="BS32" s="636"/>
      <c r="BT32" s="636"/>
      <c r="BU32" s="636"/>
      <c r="BV32" s="636"/>
      <c r="BW32" s="636"/>
      <c r="BX32" s="631">
        <v>97.5</v>
      </c>
      <c r="BY32" s="636"/>
      <c r="BZ32" s="636"/>
      <c r="CA32" s="636"/>
      <c r="CB32" s="661"/>
      <c r="CD32" s="644"/>
      <c r="CE32" s="645"/>
      <c r="CF32" s="624" t="s">
        <v>318</v>
      </c>
      <c r="CG32" s="625"/>
      <c r="CH32" s="625"/>
      <c r="CI32" s="625"/>
      <c r="CJ32" s="625"/>
      <c r="CK32" s="625"/>
      <c r="CL32" s="625"/>
      <c r="CM32" s="625"/>
      <c r="CN32" s="625"/>
      <c r="CO32" s="625"/>
      <c r="CP32" s="625"/>
      <c r="CQ32" s="626"/>
      <c r="CR32" s="627">
        <v>23</v>
      </c>
      <c r="CS32" s="628"/>
      <c r="CT32" s="628"/>
      <c r="CU32" s="628"/>
      <c r="CV32" s="628"/>
      <c r="CW32" s="628"/>
      <c r="CX32" s="628"/>
      <c r="CY32" s="629"/>
      <c r="CZ32" s="630">
        <v>0</v>
      </c>
      <c r="DA32" s="638"/>
      <c r="DB32" s="638"/>
      <c r="DC32" s="639"/>
      <c r="DD32" s="633">
        <v>23</v>
      </c>
      <c r="DE32" s="628"/>
      <c r="DF32" s="628"/>
      <c r="DG32" s="628"/>
      <c r="DH32" s="628"/>
      <c r="DI32" s="628"/>
      <c r="DJ32" s="628"/>
      <c r="DK32" s="629"/>
      <c r="DL32" s="633">
        <v>23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319</v>
      </c>
      <c r="C33" s="625"/>
      <c r="D33" s="625"/>
      <c r="E33" s="625"/>
      <c r="F33" s="625"/>
      <c r="G33" s="625"/>
      <c r="H33" s="625"/>
      <c r="I33" s="625"/>
      <c r="J33" s="625"/>
      <c r="K33" s="625"/>
      <c r="L33" s="625"/>
      <c r="M33" s="625"/>
      <c r="N33" s="625"/>
      <c r="O33" s="625"/>
      <c r="P33" s="625"/>
      <c r="Q33" s="626"/>
      <c r="R33" s="627">
        <v>34324</v>
      </c>
      <c r="S33" s="628"/>
      <c r="T33" s="628"/>
      <c r="U33" s="628"/>
      <c r="V33" s="628"/>
      <c r="W33" s="628"/>
      <c r="X33" s="628"/>
      <c r="Y33" s="629"/>
      <c r="Z33" s="663">
        <v>0.1</v>
      </c>
      <c r="AA33" s="663"/>
      <c r="AB33" s="663"/>
      <c r="AC33" s="663"/>
      <c r="AD33" s="664">
        <v>18615</v>
      </c>
      <c r="AE33" s="664"/>
      <c r="AF33" s="664"/>
      <c r="AG33" s="664"/>
      <c r="AH33" s="664"/>
      <c r="AI33" s="664"/>
      <c r="AJ33" s="664"/>
      <c r="AK33" s="664"/>
      <c r="AL33" s="630">
        <v>0.1</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99.1</v>
      </c>
      <c r="BH33" s="612"/>
      <c r="BI33" s="612"/>
      <c r="BJ33" s="612"/>
      <c r="BK33" s="612"/>
      <c r="BL33" s="612"/>
      <c r="BM33" s="656">
        <v>97.3</v>
      </c>
      <c r="BN33" s="612"/>
      <c r="BO33" s="612"/>
      <c r="BP33" s="612"/>
      <c r="BQ33" s="650"/>
      <c r="BR33" s="682">
        <v>99.1</v>
      </c>
      <c r="BS33" s="612"/>
      <c r="BT33" s="612"/>
      <c r="BU33" s="612"/>
      <c r="BV33" s="612"/>
      <c r="BW33" s="612"/>
      <c r="BX33" s="656">
        <v>96.6</v>
      </c>
      <c r="BY33" s="612"/>
      <c r="BZ33" s="612"/>
      <c r="CA33" s="612"/>
      <c r="CB33" s="650"/>
      <c r="CD33" s="624" t="s">
        <v>321</v>
      </c>
      <c r="CE33" s="625"/>
      <c r="CF33" s="625"/>
      <c r="CG33" s="625"/>
      <c r="CH33" s="625"/>
      <c r="CI33" s="625"/>
      <c r="CJ33" s="625"/>
      <c r="CK33" s="625"/>
      <c r="CL33" s="625"/>
      <c r="CM33" s="625"/>
      <c r="CN33" s="625"/>
      <c r="CO33" s="625"/>
      <c r="CP33" s="625"/>
      <c r="CQ33" s="626"/>
      <c r="CR33" s="627">
        <v>12502947</v>
      </c>
      <c r="CS33" s="636"/>
      <c r="CT33" s="636"/>
      <c r="CU33" s="636"/>
      <c r="CV33" s="636"/>
      <c r="CW33" s="636"/>
      <c r="CX33" s="636"/>
      <c r="CY33" s="637"/>
      <c r="CZ33" s="630">
        <v>43.9</v>
      </c>
      <c r="DA33" s="638"/>
      <c r="DB33" s="638"/>
      <c r="DC33" s="639"/>
      <c r="DD33" s="633">
        <v>9191029</v>
      </c>
      <c r="DE33" s="636"/>
      <c r="DF33" s="636"/>
      <c r="DG33" s="636"/>
      <c r="DH33" s="636"/>
      <c r="DI33" s="636"/>
      <c r="DJ33" s="636"/>
      <c r="DK33" s="637"/>
      <c r="DL33" s="633">
        <v>6955945</v>
      </c>
      <c r="DM33" s="636"/>
      <c r="DN33" s="636"/>
      <c r="DO33" s="636"/>
      <c r="DP33" s="636"/>
      <c r="DQ33" s="636"/>
      <c r="DR33" s="636"/>
      <c r="DS33" s="636"/>
      <c r="DT33" s="636"/>
      <c r="DU33" s="636"/>
      <c r="DV33" s="637"/>
      <c r="DW33" s="630">
        <v>43.9</v>
      </c>
      <c r="DX33" s="638"/>
      <c r="DY33" s="638"/>
      <c r="DZ33" s="638"/>
      <c r="EA33" s="638"/>
      <c r="EB33" s="638"/>
      <c r="EC33" s="652"/>
    </row>
    <row r="34" spans="2:133" ht="11.25" customHeight="1" x14ac:dyDescent="0.15">
      <c r="B34" s="624" t="s">
        <v>322</v>
      </c>
      <c r="C34" s="625"/>
      <c r="D34" s="625"/>
      <c r="E34" s="625"/>
      <c r="F34" s="625"/>
      <c r="G34" s="625"/>
      <c r="H34" s="625"/>
      <c r="I34" s="625"/>
      <c r="J34" s="625"/>
      <c r="K34" s="625"/>
      <c r="L34" s="625"/>
      <c r="M34" s="625"/>
      <c r="N34" s="625"/>
      <c r="O34" s="625"/>
      <c r="P34" s="625"/>
      <c r="Q34" s="626"/>
      <c r="R34" s="627">
        <v>213425</v>
      </c>
      <c r="S34" s="628"/>
      <c r="T34" s="628"/>
      <c r="U34" s="628"/>
      <c r="V34" s="628"/>
      <c r="W34" s="628"/>
      <c r="X34" s="628"/>
      <c r="Y34" s="629"/>
      <c r="Z34" s="663">
        <v>0.7</v>
      </c>
      <c r="AA34" s="663"/>
      <c r="AB34" s="663"/>
      <c r="AC34" s="663"/>
      <c r="AD34" s="664" t="s">
        <v>241</v>
      </c>
      <c r="AE34" s="664"/>
      <c r="AF34" s="664"/>
      <c r="AG34" s="664"/>
      <c r="AH34" s="664"/>
      <c r="AI34" s="664"/>
      <c r="AJ34" s="664"/>
      <c r="AK34" s="664"/>
      <c r="AL34" s="630" t="s">
        <v>241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3994594</v>
      </c>
      <c r="CS34" s="628"/>
      <c r="CT34" s="628"/>
      <c r="CU34" s="628"/>
      <c r="CV34" s="628"/>
      <c r="CW34" s="628"/>
      <c r="CX34" s="628"/>
      <c r="CY34" s="629"/>
      <c r="CZ34" s="630">
        <v>14</v>
      </c>
      <c r="DA34" s="638"/>
      <c r="DB34" s="638"/>
      <c r="DC34" s="639"/>
      <c r="DD34" s="633">
        <v>2623352</v>
      </c>
      <c r="DE34" s="628"/>
      <c r="DF34" s="628"/>
      <c r="DG34" s="628"/>
      <c r="DH34" s="628"/>
      <c r="DI34" s="628"/>
      <c r="DJ34" s="628"/>
      <c r="DK34" s="629"/>
      <c r="DL34" s="633">
        <v>2344969</v>
      </c>
      <c r="DM34" s="628"/>
      <c r="DN34" s="628"/>
      <c r="DO34" s="628"/>
      <c r="DP34" s="628"/>
      <c r="DQ34" s="628"/>
      <c r="DR34" s="628"/>
      <c r="DS34" s="628"/>
      <c r="DT34" s="628"/>
      <c r="DU34" s="628"/>
      <c r="DV34" s="629"/>
      <c r="DW34" s="630">
        <v>14.8</v>
      </c>
      <c r="DX34" s="638"/>
      <c r="DY34" s="638"/>
      <c r="DZ34" s="638"/>
      <c r="EA34" s="638"/>
      <c r="EB34" s="638"/>
      <c r="EC34" s="652"/>
    </row>
    <row r="35" spans="2:133" ht="11.25" customHeight="1" x14ac:dyDescent="0.15">
      <c r="B35" s="624" t="s">
        <v>324</v>
      </c>
      <c r="C35" s="625"/>
      <c r="D35" s="625"/>
      <c r="E35" s="625"/>
      <c r="F35" s="625"/>
      <c r="G35" s="625"/>
      <c r="H35" s="625"/>
      <c r="I35" s="625"/>
      <c r="J35" s="625"/>
      <c r="K35" s="625"/>
      <c r="L35" s="625"/>
      <c r="M35" s="625"/>
      <c r="N35" s="625"/>
      <c r="O35" s="625"/>
      <c r="P35" s="625"/>
      <c r="Q35" s="626"/>
      <c r="R35" s="627">
        <v>239527</v>
      </c>
      <c r="S35" s="628"/>
      <c r="T35" s="628"/>
      <c r="U35" s="628"/>
      <c r="V35" s="628"/>
      <c r="W35" s="628"/>
      <c r="X35" s="628"/>
      <c r="Y35" s="629"/>
      <c r="Z35" s="663">
        <v>0.8</v>
      </c>
      <c r="AA35" s="663"/>
      <c r="AB35" s="663"/>
      <c r="AC35" s="663"/>
      <c r="AD35" s="664" t="s">
        <v>131</v>
      </c>
      <c r="AE35" s="664"/>
      <c r="AF35" s="664"/>
      <c r="AG35" s="664"/>
      <c r="AH35" s="664"/>
      <c r="AI35" s="664"/>
      <c r="AJ35" s="664"/>
      <c r="AK35" s="664"/>
      <c r="AL35" s="630" t="s">
        <v>131</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89172</v>
      </c>
      <c r="CS35" s="636"/>
      <c r="CT35" s="636"/>
      <c r="CU35" s="636"/>
      <c r="CV35" s="636"/>
      <c r="CW35" s="636"/>
      <c r="CX35" s="636"/>
      <c r="CY35" s="637"/>
      <c r="CZ35" s="630">
        <v>0.3</v>
      </c>
      <c r="DA35" s="638"/>
      <c r="DB35" s="638"/>
      <c r="DC35" s="639"/>
      <c r="DD35" s="633">
        <v>61011</v>
      </c>
      <c r="DE35" s="636"/>
      <c r="DF35" s="636"/>
      <c r="DG35" s="636"/>
      <c r="DH35" s="636"/>
      <c r="DI35" s="636"/>
      <c r="DJ35" s="636"/>
      <c r="DK35" s="637"/>
      <c r="DL35" s="633">
        <v>59777</v>
      </c>
      <c r="DM35" s="636"/>
      <c r="DN35" s="636"/>
      <c r="DO35" s="636"/>
      <c r="DP35" s="636"/>
      <c r="DQ35" s="636"/>
      <c r="DR35" s="636"/>
      <c r="DS35" s="636"/>
      <c r="DT35" s="636"/>
      <c r="DU35" s="636"/>
      <c r="DV35" s="637"/>
      <c r="DW35" s="630">
        <v>0.4</v>
      </c>
      <c r="DX35" s="638"/>
      <c r="DY35" s="638"/>
      <c r="DZ35" s="638"/>
      <c r="EA35" s="638"/>
      <c r="EB35" s="638"/>
      <c r="EC35" s="652"/>
    </row>
    <row r="36" spans="2:133" ht="11.25" customHeight="1" x14ac:dyDescent="0.15">
      <c r="B36" s="624" t="s">
        <v>328</v>
      </c>
      <c r="C36" s="625"/>
      <c r="D36" s="625"/>
      <c r="E36" s="625"/>
      <c r="F36" s="625"/>
      <c r="G36" s="625"/>
      <c r="H36" s="625"/>
      <c r="I36" s="625"/>
      <c r="J36" s="625"/>
      <c r="K36" s="625"/>
      <c r="L36" s="625"/>
      <c r="M36" s="625"/>
      <c r="N36" s="625"/>
      <c r="O36" s="625"/>
      <c r="P36" s="625"/>
      <c r="Q36" s="626"/>
      <c r="R36" s="627">
        <v>769157</v>
      </c>
      <c r="S36" s="628"/>
      <c r="T36" s="628"/>
      <c r="U36" s="628"/>
      <c r="V36" s="628"/>
      <c r="W36" s="628"/>
      <c r="X36" s="628"/>
      <c r="Y36" s="629"/>
      <c r="Z36" s="663">
        <v>2.7</v>
      </c>
      <c r="AA36" s="663"/>
      <c r="AB36" s="663"/>
      <c r="AC36" s="663"/>
      <c r="AD36" s="664" t="s">
        <v>131</v>
      </c>
      <c r="AE36" s="664"/>
      <c r="AF36" s="664"/>
      <c r="AG36" s="664"/>
      <c r="AH36" s="664"/>
      <c r="AI36" s="664"/>
      <c r="AJ36" s="664"/>
      <c r="AK36" s="664"/>
      <c r="AL36" s="630" t="s">
        <v>131</v>
      </c>
      <c r="AM36" s="631"/>
      <c r="AN36" s="631"/>
      <c r="AO36" s="665"/>
      <c r="AP36" s="222"/>
      <c r="AQ36" s="670" t="s">
        <v>329</v>
      </c>
      <c r="AR36" s="671"/>
      <c r="AS36" s="671"/>
      <c r="AT36" s="671"/>
      <c r="AU36" s="671"/>
      <c r="AV36" s="671"/>
      <c r="AW36" s="671"/>
      <c r="AX36" s="671"/>
      <c r="AY36" s="672"/>
      <c r="AZ36" s="673">
        <v>4366683</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139453</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4810695</v>
      </c>
      <c r="CS36" s="628"/>
      <c r="CT36" s="628"/>
      <c r="CU36" s="628"/>
      <c r="CV36" s="628"/>
      <c r="CW36" s="628"/>
      <c r="CX36" s="628"/>
      <c r="CY36" s="629"/>
      <c r="CZ36" s="630">
        <v>16.899999999999999</v>
      </c>
      <c r="DA36" s="638"/>
      <c r="DB36" s="638"/>
      <c r="DC36" s="639"/>
      <c r="DD36" s="633">
        <v>3784785</v>
      </c>
      <c r="DE36" s="628"/>
      <c r="DF36" s="628"/>
      <c r="DG36" s="628"/>
      <c r="DH36" s="628"/>
      <c r="DI36" s="628"/>
      <c r="DJ36" s="628"/>
      <c r="DK36" s="629"/>
      <c r="DL36" s="633">
        <v>2533218</v>
      </c>
      <c r="DM36" s="628"/>
      <c r="DN36" s="628"/>
      <c r="DO36" s="628"/>
      <c r="DP36" s="628"/>
      <c r="DQ36" s="628"/>
      <c r="DR36" s="628"/>
      <c r="DS36" s="628"/>
      <c r="DT36" s="628"/>
      <c r="DU36" s="628"/>
      <c r="DV36" s="629"/>
      <c r="DW36" s="630">
        <v>16</v>
      </c>
      <c r="DX36" s="638"/>
      <c r="DY36" s="638"/>
      <c r="DZ36" s="638"/>
      <c r="EA36" s="638"/>
      <c r="EB36" s="638"/>
      <c r="EC36" s="652"/>
    </row>
    <row r="37" spans="2:133" ht="11.25" customHeight="1" x14ac:dyDescent="0.15">
      <c r="B37" s="624" t="s">
        <v>332</v>
      </c>
      <c r="C37" s="625"/>
      <c r="D37" s="625"/>
      <c r="E37" s="625"/>
      <c r="F37" s="625"/>
      <c r="G37" s="625"/>
      <c r="H37" s="625"/>
      <c r="I37" s="625"/>
      <c r="J37" s="625"/>
      <c r="K37" s="625"/>
      <c r="L37" s="625"/>
      <c r="M37" s="625"/>
      <c r="N37" s="625"/>
      <c r="O37" s="625"/>
      <c r="P37" s="625"/>
      <c r="Q37" s="626"/>
      <c r="R37" s="627">
        <v>313163</v>
      </c>
      <c r="S37" s="628"/>
      <c r="T37" s="628"/>
      <c r="U37" s="628"/>
      <c r="V37" s="628"/>
      <c r="W37" s="628"/>
      <c r="X37" s="628"/>
      <c r="Y37" s="629"/>
      <c r="Z37" s="663">
        <v>1.1000000000000001</v>
      </c>
      <c r="AA37" s="663"/>
      <c r="AB37" s="663"/>
      <c r="AC37" s="663"/>
      <c r="AD37" s="664">
        <v>85</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930000</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79453</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1460506</v>
      </c>
      <c r="CS37" s="636"/>
      <c r="CT37" s="636"/>
      <c r="CU37" s="636"/>
      <c r="CV37" s="636"/>
      <c r="CW37" s="636"/>
      <c r="CX37" s="636"/>
      <c r="CY37" s="637"/>
      <c r="CZ37" s="630">
        <v>5.0999999999999996</v>
      </c>
      <c r="DA37" s="638"/>
      <c r="DB37" s="638"/>
      <c r="DC37" s="639"/>
      <c r="DD37" s="633">
        <v>1393011</v>
      </c>
      <c r="DE37" s="636"/>
      <c r="DF37" s="636"/>
      <c r="DG37" s="636"/>
      <c r="DH37" s="636"/>
      <c r="DI37" s="636"/>
      <c r="DJ37" s="636"/>
      <c r="DK37" s="637"/>
      <c r="DL37" s="633">
        <v>1242135</v>
      </c>
      <c r="DM37" s="636"/>
      <c r="DN37" s="636"/>
      <c r="DO37" s="636"/>
      <c r="DP37" s="636"/>
      <c r="DQ37" s="636"/>
      <c r="DR37" s="636"/>
      <c r="DS37" s="636"/>
      <c r="DT37" s="636"/>
      <c r="DU37" s="636"/>
      <c r="DV37" s="637"/>
      <c r="DW37" s="630">
        <v>7.8</v>
      </c>
      <c r="DX37" s="638"/>
      <c r="DY37" s="638"/>
      <c r="DZ37" s="638"/>
      <c r="EA37" s="638"/>
      <c r="EB37" s="638"/>
      <c r="EC37" s="652"/>
    </row>
    <row r="38" spans="2:133" ht="11.25" customHeight="1" x14ac:dyDescent="0.15">
      <c r="B38" s="624" t="s">
        <v>336</v>
      </c>
      <c r="C38" s="625"/>
      <c r="D38" s="625"/>
      <c r="E38" s="625"/>
      <c r="F38" s="625"/>
      <c r="G38" s="625"/>
      <c r="H38" s="625"/>
      <c r="I38" s="625"/>
      <c r="J38" s="625"/>
      <c r="K38" s="625"/>
      <c r="L38" s="625"/>
      <c r="M38" s="625"/>
      <c r="N38" s="625"/>
      <c r="O38" s="625"/>
      <c r="P38" s="625"/>
      <c r="Q38" s="626"/>
      <c r="R38" s="627">
        <v>708100</v>
      </c>
      <c r="S38" s="628"/>
      <c r="T38" s="628"/>
      <c r="U38" s="628"/>
      <c r="V38" s="628"/>
      <c r="W38" s="628"/>
      <c r="X38" s="628"/>
      <c r="Y38" s="629"/>
      <c r="Z38" s="663">
        <v>2.5</v>
      </c>
      <c r="AA38" s="663"/>
      <c r="AB38" s="663"/>
      <c r="AC38" s="663"/>
      <c r="AD38" s="664" t="s">
        <v>131</v>
      </c>
      <c r="AE38" s="664"/>
      <c r="AF38" s="664"/>
      <c r="AG38" s="664"/>
      <c r="AH38" s="664"/>
      <c r="AI38" s="664"/>
      <c r="AJ38" s="664"/>
      <c r="AK38" s="664"/>
      <c r="AL38" s="630" t="s">
        <v>241</v>
      </c>
      <c r="AM38" s="631"/>
      <c r="AN38" s="631"/>
      <c r="AO38" s="665"/>
      <c r="AQ38" s="658" t="s">
        <v>337</v>
      </c>
      <c r="AR38" s="659"/>
      <c r="AS38" s="659"/>
      <c r="AT38" s="659"/>
      <c r="AU38" s="659"/>
      <c r="AV38" s="659"/>
      <c r="AW38" s="659"/>
      <c r="AX38" s="659"/>
      <c r="AY38" s="660"/>
      <c r="AZ38" s="627">
        <v>625300</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9304</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2772196</v>
      </c>
      <c r="CS38" s="628"/>
      <c r="CT38" s="628"/>
      <c r="CU38" s="628"/>
      <c r="CV38" s="628"/>
      <c r="CW38" s="628"/>
      <c r="CX38" s="628"/>
      <c r="CY38" s="629"/>
      <c r="CZ38" s="630">
        <v>9.6999999999999993</v>
      </c>
      <c r="DA38" s="638"/>
      <c r="DB38" s="638"/>
      <c r="DC38" s="639"/>
      <c r="DD38" s="633">
        <v>2098989</v>
      </c>
      <c r="DE38" s="628"/>
      <c r="DF38" s="628"/>
      <c r="DG38" s="628"/>
      <c r="DH38" s="628"/>
      <c r="DI38" s="628"/>
      <c r="DJ38" s="628"/>
      <c r="DK38" s="629"/>
      <c r="DL38" s="633">
        <v>2017981</v>
      </c>
      <c r="DM38" s="628"/>
      <c r="DN38" s="628"/>
      <c r="DO38" s="628"/>
      <c r="DP38" s="628"/>
      <c r="DQ38" s="628"/>
      <c r="DR38" s="628"/>
      <c r="DS38" s="628"/>
      <c r="DT38" s="628"/>
      <c r="DU38" s="628"/>
      <c r="DV38" s="629"/>
      <c r="DW38" s="630">
        <v>12.7</v>
      </c>
      <c r="DX38" s="638"/>
      <c r="DY38" s="638"/>
      <c r="DZ38" s="638"/>
      <c r="EA38" s="638"/>
      <c r="EB38" s="638"/>
      <c r="EC38" s="652"/>
    </row>
    <row r="39" spans="2:133" ht="11.25" customHeight="1" x14ac:dyDescent="0.15">
      <c r="B39" s="624" t="s">
        <v>340</v>
      </c>
      <c r="C39" s="625"/>
      <c r="D39" s="625"/>
      <c r="E39" s="625"/>
      <c r="F39" s="625"/>
      <c r="G39" s="625"/>
      <c r="H39" s="625"/>
      <c r="I39" s="625"/>
      <c r="J39" s="625"/>
      <c r="K39" s="625"/>
      <c r="L39" s="625"/>
      <c r="M39" s="625"/>
      <c r="N39" s="625"/>
      <c r="O39" s="625"/>
      <c r="P39" s="625"/>
      <c r="Q39" s="626"/>
      <c r="R39" s="627" t="s">
        <v>241</v>
      </c>
      <c r="S39" s="628"/>
      <c r="T39" s="628"/>
      <c r="U39" s="628"/>
      <c r="V39" s="628"/>
      <c r="W39" s="628"/>
      <c r="X39" s="628"/>
      <c r="Y39" s="629"/>
      <c r="Z39" s="663" t="s">
        <v>241</v>
      </c>
      <c r="AA39" s="663"/>
      <c r="AB39" s="663"/>
      <c r="AC39" s="663"/>
      <c r="AD39" s="664" t="s">
        <v>241</v>
      </c>
      <c r="AE39" s="664"/>
      <c r="AF39" s="664"/>
      <c r="AG39" s="664"/>
      <c r="AH39" s="664"/>
      <c r="AI39" s="664"/>
      <c r="AJ39" s="664"/>
      <c r="AK39" s="664"/>
      <c r="AL39" s="630" t="s">
        <v>241</v>
      </c>
      <c r="AM39" s="631"/>
      <c r="AN39" s="631"/>
      <c r="AO39" s="665"/>
      <c r="AQ39" s="658" t="s">
        <v>341</v>
      </c>
      <c r="AR39" s="659"/>
      <c r="AS39" s="659"/>
      <c r="AT39" s="659"/>
      <c r="AU39" s="659"/>
      <c r="AV39" s="659"/>
      <c r="AW39" s="659"/>
      <c r="AX39" s="659"/>
      <c r="AY39" s="660"/>
      <c r="AZ39" s="627">
        <v>39187</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14324</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226290</v>
      </c>
      <c r="CS39" s="636"/>
      <c r="CT39" s="636"/>
      <c r="CU39" s="636"/>
      <c r="CV39" s="636"/>
      <c r="CW39" s="636"/>
      <c r="CX39" s="636"/>
      <c r="CY39" s="637"/>
      <c r="CZ39" s="630">
        <v>0.8</v>
      </c>
      <c r="DA39" s="638"/>
      <c r="DB39" s="638"/>
      <c r="DC39" s="639"/>
      <c r="DD39" s="633">
        <v>12892</v>
      </c>
      <c r="DE39" s="636"/>
      <c r="DF39" s="636"/>
      <c r="DG39" s="636"/>
      <c r="DH39" s="636"/>
      <c r="DI39" s="636"/>
      <c r="DJ39" s="636"/>
      <c r="DK39" s="637"/>
      <c r="DL39" s="633" t="s">
        <v>241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15">
      <c r="B40" s="624" t="s">
        <v>344</v>
      </c>
      <c r="C40" s="625"/>
      <c r="D40" s="625"/>
      <c r="E40" s="625"/>
      <c r="F40" s="625"/>
      <c r="G40" s="625"/>
      <c r="H40" s="625"/>
      <c r="I40" s="625"/>
      <c r="J40" s="625"/>
      <c r="K40" s="625"/>
      <c r="L40" s="625"/>
      <c r="M40" s="625"/>
      <c r="N40" s="625"/>
      <c r="O40" s="625"/>
      <c r="P40" s="625"/>
      <c r="Q40" s="626"/>
      <c r="R40" s="627">
        <v>237500</v>
      </c>
      <c r="S40" s="628"/>
      <c r="T40" s="628"/>
      <c r="U40" s="628"/>
      <c r="V40" s="628"/>
      <c r="W40" s="628"/>
      <c r="X40" s="628"/>
      <c r="Y40" s="629"/>
      <c r="Z40" s="663">
        <v>0.8</v>
      </c>
      <c r="AA40" s="663"/>
      <c r="AB40" s="663"/>
      <c r="AC40" s="663"/>
      <c r="AD40" s="664" t="s">
        <v>131</v>
      </c>
      <c r="AE40" s="664"/>
      <c r="AF40" s="664"/>
      <c r="AG40" s="664"/>
      <c r="AH40" s="664"/>
      <c r="AI40" s="664"/>
      <c r="AJ40" s="664"/>
      <c r="AK40" s="664"/>
      <c r="AL40" s="630" t="s">
        <v>241</v>
      </c>
      <c r="AM40" s="631"/>
      <c r="AN40" s="631"/>
      <c r="AO40" s="665"/>
      <c r="AQ40" s="658" t="s">
        <v>345</v>
      </c>
      <c r="AR40" s="659"/>
      <c r="AS40" s="659"/>
      <c r="AT40" s="659"/>
      <c r="AU40" s="659"/>
      <c r="AV40" s="659"/>
      <c r="AW40" s="659"/>
      <c r="AX40" s="659"/>
      <c r="AY40" s="660"/>
      <c r="AZ40" s="627" t="s">
        <v>131</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87</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610000</v>
      </c>
      <c r="CS40" s="628"/>
      <c r="CT40" s="628"/>
      <c r="CU40" s="628"/>
      <c r="CV40" s="628"/>
      <c r="CW40" s="628"/>
      <c r="CX40" s="628"/>
      <c r="CY40" s="629"/>
      <c r="CZ40" s="630">
        <v>2.1</v>
      </c>
      <c r="DA40" s="638"/>
      <c r="DB40" s="638"/>
      <c r="DC40" s="639"/>
      <c r="DD40" s="633">
        <v>610000</v>
      </c>
      <c r="DE40" s="628"/>
      <c r="DF40" s="628"/>
      <c r="DG40" s="628"/>
      <c r="DH40" s="628"/>
      <c r="DI40" s="628"/>
      <c r="DJ40" s="628"/>
      <c r="DK40" s="629"/>
      <c r="DL40" s="633" t="s">
        <v>131</v>
      </c>
      <c r="DM40" s="628"/>
      <c r="DN40" s="628"/>
      <c r="DO40" s="628"/>
      <c r="DP40" s="628"/>
      <c r="DQ40" s="628"/>
      <c r="DR40" s="628"/>
      <c r="DS40" s="628"/>
      <c r="DT40" s="628"/>
      <c r="DU40" s="628"/>
      <c r="DV40" s="629"/>
      <c r="DW40" s="630" t="s">
        <v>131</v>
      </c>
      <c r="DX40" s="638"/>
      <c r="DY40" s="638"/>
      <c r="DZ40" s="638"/>
      <c r="EA40" s="638"/>
      <c r="EB40" s="638"/>
      <c r="EC40" s="652"/>
    </row>
    <row r="41" spans="2:133" ht="11.25" customHeight="1" x14ac:dyDescent="0.15">
      <c r="B41" s="608" t="s">
        <v>349</v>
      </c>
      <c r="C41" s="609"/>
      <c r="D41" s="609"/>
      <c r="E41" s="609"/>
      <c r="F41" s="609"/>
      <c r="G41" s="609"/>
      <c r="H41" s="609"/>
      <c r="I41" s="609"/>
      <c r="J41" s="609"/>
      <c r="K41" s="609"/>
      <c r="L41" s="609"/>
      <c r="M41" s="609"/>
      <c r="N41" s="609"/>
      <c r="O41" s="609"/>
      <c r="P41" s="609"/>
      <c r="Q41" s="610"/>
      <c r="R41" s="611">
        <v>28808725</v>
      </c>
      <c r="S41" s="649"/>
      <c r="T41" s="649"/>
      <c r="U41" s="649"/>
      <c r="V41" s="649"/>
      <c r="W41" s="649"/>
      <c r="X41" s="649"/>
      <c r="Y41" s="653"/>
      <c r="Z41" s="654">
        <v>100</v>
      </c>
      <c r="AA41" s="654"/>
      <c r="AB41" s="654"/>
      <c r="AC41" s="654"/>
      <c r="AD41" s="655">
        <v>15622928</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621254</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241</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131</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353</v>
      </c>
      <c r="AR42" s="647"/>
      <c r="AS42" s="647"/>
      <c r="AT42" s="647"/>
      <c r="AU42" s="647"/>
      <c r="AV42" s="647"/>
      <c r="AW42" s="647"/>
      <c r="AX42" s="647"/>
      <c r="AY42" s="648"/>
      <c r="AZ42" s="611">
        <v>2150942</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361</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1155793</v>
      </c>
      <c r="CS42" s="636"/>
      <c r="CT42" s="636"/>
      <c r="CU42" s="636"/>
      <c r="CV42" s="636"/>
      <c r="CW42" s="636"/>
      <c r="CX42" s="636"/>
      <c r="CY42" s="637"/>
      <c r="CZ42" s="630">
        <v>4.0999999999999996</v>
      </c>
      <c r="DA42" s="638"/>
      <c r="DB42" s="638"/>
      <c r="DC42" s="639"/>
      <c r="DD42" s="633">
        <v>518669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356</v>
      </c>
      <c r="CD43" s="624" t="s">
        <v>357</v>
      </c>
      <c r="CE43" s="625"/>
      <c r="CF43" s="625"/>
      <c r="CG43" s="625"/>
      <c r="CH43" s="625"/>
      <c r="CI43" s="625"/>
      <c r="CJ43" s="625"/>
      <c r="CK43" s="625"/>
      <c r="CL43" s="625"/>
      <c r="CM43" s="625"/>
      <c r="CN43" s="625"/>
      <c r="CO43" s="625"/>
      <c r="CP43" s="625"/>
      <c r="CQ43" s="626"/>
      <c r="CR43" s="627">
        <v>113117</v>
      </c>
      <c r="CS43" s="636"/>
      <c r="CT43" s="636"/>
      <c r="CU43" s="636"/>
      <c r="CV43" s="636"/>
      <c r="CW43" s="636"/>
      <c r="CX43" s="636"/>
      <c r="CY43" s="637"/>
      <c r="CZ43" s="630">
        <v>0.4</v>
      </c>
      <c r="DA43" s="638"/>
      <c r="DB43" s="638"/>
      <c r="DC43" s="639"/>
      <c r="DD43" s="633">
        <v>113117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359</v>
      </c>
      <c r="CG44" s="625"/>
      <c r="CH44" s="625"/>
      <c r="CI44" s="625"/>
      <c r="CJ44" s="625"/>
      <c r="CK44" s="625"/>
      <c r="CL44" s="625"/>
      <c r="CM44" s="625"/>
      <c r="CN44" s="625"/>
      <c r="CO44" s="625"/>
      <c r="CP44" s="625"/>
      <c r="CQ44" s="626"/>
      <c r="CR44" s="627">
        <v>1155793</v>
      </c>
      <c r="CS44" s="628"/>
      <c r="CT44" s="628"/>
      <c r="CU44" s="628"/>
      <c r="CV44" s="628"/>
      <c r="CW44" s="628"/>
      <c r="CX44" s="628"/>
      <c r="CY44" s="629"/>
      <c r="CZ44" s="630">
        <v>4.0999999999999996</v>
      </c>
      <c r="DA44" s="631"/>
      <c r="DB44" s="631"/>
      <c r="DC44" s="632"/>
      <c r="DD44" s="633">
        <v>518669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365051</v>
      </c>
      <c r="CS45" s="636"/>
      <c r="CT45" s="636"/>
      <c r="CU45" s="636"/>
      <c r="CV45" s="636"/>
      <c r="CW45" s="636"/>
      <c r="CX45" s="636"/>
      <c r="CY45" s="637"/>
      <c r="CZ45" s="630">
        <v>1.3</v>
      </c>
      <c r="DA45" s="638"/>
      <c r="DB45" s="638"/>
      <c r="DC45" s="639"/>
      <c r="DD45" s="633">
        <v>30698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362</v>
      </c>
      <c r="CG46" s="625"/>
      <c r="CH46" s="625"/>
      <c r="CI46" s="625"/>
      <c r="CJ46" s="625"/>
      <c r="CK46" s="625"/>
      <c r="CL46" s="625"/>
      <c r="CM46" s="625"/>
      <c r="CN46" s="625"/>
      <c r="CO46" s="625"/>
      <c r="CP46" s="625"/>
      <c r="CQ46" s="626"/>
      <c r="CR46" s="627">
        <v>790742</v>
      </c>
      <c r="CS46" s="628"/>
      <c r="CT46" s="628"/>
      <c r="CU46" s="628"/>
      <c r="CV46" s="628"/>
      <c r="CW46" s="628"/>
      <c r="CX46" s="628"/>
      <c r="CY46" s="629"/>
      <c r="CZ46" s="630">
        <v>2.8</v>
      </c>
      <c r="DA46" s="631"/>
      <c r="DB46" s="631"/>
      <c r="DC46" s="632"/>
      <c r="DD46" s="633">
        <v>487971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363</v>
      </c>
      <c r="CG47" s="625"/>
      <c r="CH47" s="625"/>
      <c r="CI47" s="625"/>
      <c r="CJ47" s="625"/>
      <c r="CK47" s="625"/>
      <c r="CL47" s="625"/>
      <c r="CM47" s="625"/>
      <c r="CN47" s="625"/>
      <c r="CO47" s="625"/>
      <c r="CP47" s="625"/>
      <c r="CQ47" s="626"/>
      <c r="CR47" s="627" t="s">
        <v>131</v>
      </c>
      <c r="CS47" s="636"/>
      <c r="CT47" s="636"/>
      <c r="CU47" s="636"/>
      <c r="CV47" s="636"/>
      <c r="CW47" s="636"/>
      <c r="CX47" s="636"/>
      <c r="CY47" s="637"/>
      <c r="CZ47" s="630" t="s">
        <v>241</v>
      </c>
      <c r="DA47" s="638"/>
      <c r="DB47" s="638"/>
      <c r="DC47" s="639"/>
      <c r="DD47" s="633" t="s">
        <v>241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364</v>
      </c>
      <c r="CG48" s="625"/>
      <c r="CH48" s="625"/>
      <c r="CI48" s="625"/>
      <c r="CJ48" s="625"/>
      <c r="CK48" s="625"/>
      <c r="CL48" s="625"/>
      <c r="CM48" s="625"/>
      <c r="CN48" s="625"/>
      <c r="CO48" s="625"/>
      <c r="CP48" s="625"/>
      <c r="CQ48" s="626"/>
      <c r="CR48" s="627" t="s">
        <v>241</v>
      </c>
      <c r="CS48" s="628"/>
      <c r="CT48" s="628"/>
      <c r="CU48" s="628"/>
      <c r="CV48" s="628"/>
      <c r="CW48" s="628"/>
      <c r="CX48" s="628"/>
      <c r="CY48" s="629"/>
      <c r="CZ48" s="630" t="s">
        <v>241</v>
      </c>
      <c r="DA48" s="631"/>
      <c r="DB48" s="631"/>
      <c r="DC48" s="632"/>
      <c r="DD48" s="633" t="s">
        <v>241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365</v>
      </c>
      <c r="CE49" s="609"/>
      <c r="CF49" s="609"/>
      <c r="CG49" s="609"/>
      <c r="CH49" s="609"/>
      <c r="CI49" s="609"/>
      <c r="CJ49" s="609"/>
      <c r="CK49" s="609"/>
      <c r="CL49" s="609"/>
      <c r="CM49" s="609"/>
      <c r="CN49" s="609"/>
      <c r="CO49" s="609"/>
      <c r="CP49" s="609"/>
      <c r="CQ49" s="610"/>
      <c r="CR49" s="611">
        <v>28462134</v>
      </c>
      <c r="CS49" s="612"/>
      <c r="CT49" s="612"/>
      <c r="CU49" s="612"/>
      <c r="CV49" s="612"/>
      <c r="CW49" s="612"/>
      <c r="CX49" s="612"/>
      <c r="CY49" s="613"/>
      <c r="CZ49" s="614">
        <v>100</v>
      </c>
      <c r="DA49" s="615"/>
      <c r="DB49" s="615"/>
      <c r="DC49" s="616"/>
      <c r="DD49" s="617">
        <v>18379967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8fmdXzJdwkZhGxqMEboYMCLYqkJxmlNGG9bAqr8h4UmnPZTpNmq1D4htbNsA7ylK+pyLfceA48e66AyZsEdyPQ==" saltValue="kInie7Lw9Djmh9Rgf9be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087">
        <v>28730</v>
      </c>
      <c r="R7" s="1088"/>
      <c r="S7" s="1088"/>
      <c r="T7" s="1088"/>
      <c r="U7" s="1088"/>
      <c r="V7" s="1088">
        <v>28403</v>
      </c>
      <c r="W7" s="1088"/>
      <c r="X7" s="1088"/>
      <c r="Y7" s="1088"/>
      <c r="Z7" s="1088"/>
      <c r="AA7" s="1088">
        <v>327</v>
      </c>
      <c r="AB7" s="1088"/>
      <c r="AC7" s="1088"/>
      <c r="AD7" s="1088"/>
      <c r="AE7" s="1089"/>
      <c r="AF7" s="1090">
        <v>278</v>
      </c>
      <c r="AG7" s="1091"/>
      <c r="AH7" s="1091"/>
      <c r="AI7" s="1091"/>
      <c r="AJ7" s="1092"/>
      <c r="AK7" s="1093">
        <v>243</v>
      </c>
      <c r="AL7" s="1094"/>
      <c r="AM7" s="1094"/>
      <c r="AN7" s="1094"/>
      <c r="AO7" s="1094"/>
      <c r="AP7" s="1094">
        <v>21348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607</v>
      </c>
      <c r="BT7" s="1098"/>
      <c r="BU7" s="1098"/>
      <c r="BV7" s="1098"/>
      <c r="BW7" s="1098"/>
      <c r="BX7" s="1098"/>
      <c r="BY7" s="1098"/>
      <c r="BZ7" s="1098"/>
      <c r="CA7" s="1098"/>
      <c r="CB7" s="1098"/>
      <c r="CC7" s="1098"/>
      <c r="CD7" s="1098"/>
      <c r="CE7" s="1098"/>
      <c r="CF7" s="1098"/>
      <c r="CG7" s="1099"/>
      <c r="CH7" s="1084">
        <v>5</v>
      </c>
      <c r="CI7" s="1085"/>
      <c r="CJ7" s="1085"/>
      <c r="CK7" s="1085"/>
      <c r="CL7" s="1086"/>
      <c r="CM7" s="1084">
        <v>192</v>
      </c>
      <c r="CN7" s="1085"/>
      <c r="CO7" s="1085"/>
      <c r="CP7" s="1085"/>
      <c r="CQ7" s="1086"/>
      <c r="CR7" s="1084">
        <v>5</v>
      </c>
      <c r="CS7" s="1085"/>
      <c r="CT7" s="1085"/>
      <c r="CU7" s="1085"/>
      <c r="CV7" s="1086"/>
      <c r="CW7" s="1084" t="s">
        <v>608</v>
      </c>
      <c r="CX7" s="1085"/>
      <c r="CY7" s="1085"/>
      <c r="CZ7" s="1085"/>
      <c r="DA7" s="1086"/>
      <c r="DB7" s="1084">
        <v>890</v>
      </c>
      <c r="DC7" s="1085"/>
      <c r="DD7" s="1085"/>
      <c r="DE7" s="1085"/>
      <c r="DF7" s="1086"/>
      <c r="DG7" s="1084" t="s">
        <v>608</v>
      </c>
      <c r="DH7" s="1085"/>
      <c r="DI7" s="1085"/>
      <c r="DJ7" s="1085"/>
      <c r="DK7" s="1086"/>
      <c r="DL7" s="1084" t="s">
        <v>608</v>
      </c>
      <c r="DM7" s="1085"/>
      <c r="DN7" s="1085"/>
      <c r="DO7" s="1085"/>
      <c r="DP7" s="1086"/>
      <c r="DQ7" s="1084" t="s">
        <v>608</v>
      </c>
      <c r="DR7" s="1085"/>
      <c r="DS7" s="1085"/>
      <c r="DT7" s="1085"/>
      <c r="DU7" s="1086"/>
      <c r="DV7" s="1097"/>
      <c r="DW7" s="1098"/>
      <c r="DX7" s="1098"/>
      <c r="DY7" s="1098"/>
      <c r="DZ7" s="1112"/>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107</v>
      </c>
      <c r="R8" s="1039"/>
      <c r="S8" s="1039"/>
      <c r="T8" s="1039"/>
      <c r="U8" s="1039"/>
      <c r="V8" s="1039">
        <v>88</v>
      </c>
      <c r="W8" s="1039"/>
      <c r="X8" s="1039"/>
      <c r="Y8" s="1039"/>
      <c r="Z8" s="1039"/>
      <c r="AA8" s="1039">
        <v>19</v>
      </c>
      <c r="AB8" s="1039"/>
      <c r="AC8" s="1039"/>
      <c r="AD8" s="1039"/>
      <c r="AE8" s="1040"/>
      <c r="AF8" s="1035">
        <v>19</v>
      </c>
      <c r="AG8" s="1036"/>
      <c r="AH8" s="1036"/>
      <c r="AI8" s="1036"/>
      <c r="AJ8" s="1037"/>
      <c r="AK8" s="1080">
        <v>25</v>
      </c>
      <c r="AL8" s="1081"/>
      <c r="AM8" s="1081"/>
      <c r="AN8" s="1081"/>
      <c r="AO8" s="1081"/>
      <c r="AP8" s="1081">
        <v>10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28809</v>
      </c>
      <c r="R23" s="1061"/>
      <c r="S23" s="1061"/>
      <c r="T23" s="1061"/>
      <c r="U23" s="1061"/>
      <c r="V23" s="1061">
        <v>28462</v>
      </c>
      <c r="W23" s="1061"/>
      <c r="X23" s="1061"/>
      <c r="Y23" s="1061"/>
      <c r="Z23" s="1061"/>
      <c r="AA23" s="1061">
        <v>347</v>
      </c>
      <c r="AB23" s="1061"/>
      <c r="AC23" s="1061"/>
      <c r="AD23" s="1061"/>
      <c r="AE23" s="1068"/>
      <c r="AF23" s="1069">
        <v>297</v>
      </c>
      <c r="AG23" s="1061"/>
      <c r="AH23" s="1061"/>
      <c r="AI23" s="1061"/>
      <c r="AJ23" s="1070"/>
      <c r="AK23" s="1071"/>
      <c r="AL23" s="1072"/>
      <c r="AM23" s="1072"/>
      <c r="AN23" s="1072"/>
      <c r="AO23" s="1072"/>
      <c r="AP23" s="1061">
        <v>21358</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7608</v>
      </c>
      <c r="R28" s="1051"/>
      <c r="S28" s="1051"/>
      <c r="T28" s="1051"/>
      <c r="U28" s="1051"/>
      <c r="V28" s="1051">
        <v>7469</v>
      </c>
      <c r="W28" s="1051"/>
      <c r="X28" s="1051"/>
      <c r="Y28" s="1051"/>
      <c r="Z28" s="1051"/>
      <c r="AA28" s="1051">
        <v>139</v>
      </c>
      <c r="AB28" s="1051"/>
      <c r="AC28" s="1051"/>
      <c r="AD28" s="1051"/>
      <c r="AE28" s="1052"/>
      <c r="AF28" s="1053">
        <v>139</v>
      </c>
      <c r="AG28" s="1051"/>
      <c r="AH28" s="1051"/>
      <c r="AI28" s="1051"/>
      <c r="AJ28" s="1054"/>
      <c r="AK28" s="1042">
        <v>617</v>
      </c>
      <c r="AL28" s="1043"/>
      <c r="AM28" s="1043"/>
      <c r="AN28" s="1043"/>
      <c r="AO28" s="1043"/>
      <c r="AP28" s="1043" t="s">
        <v>530</v>
      </c>
      <c r="AQ28" s="1043"/>
      <c r="AR28" s="1043"/>
      <c r="AS28" s="1043"/>
      <c r="AT28" s="1043"/>
      <c r="AU28" s="1043" t="s">
        <v>530</v>
      </c>
      <c r="AV28" s="1043"/>
      <c r="AW28" s="1043"/>
      <c r="AX28" s="1043"/>
      <c r="AY28" s="1043"/>
      <c r="AZ28" s="1044" t="s">
        <v>530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116</v>
      </c>
      <c r="R29" s="1039"/>
      <c r="S29" s="1039"/>
      <c r="T29" s="1039"/>
      <c r="U29" s="1039"/>
      <c r="V29" s="1039">
        <v>109</v>
      </c>
      <c r="W29" s="1039"/>
      <c r="X29" s="1039"/>
      <c r="Y29" s="1039"/>
      <c r="Z29" s="1039"/>
      <c r="AA29" s="1039">
        <v>6</v>
      </c>
      <c r="AB29" s="1039"/>
      <c r="AC29" s="1039"/>
      <c r="AD29" s="1039"/>
      <c r="AE29" s="1040"/>
      <c r="AF29" s="1035">
        <v>6</v>
      </c>
      <c r="AG29" s="1036"/>
      <c r="AH29" s="1036"/>
      <c r="AI29" s="1036"/>
      <c r="AJ29" s="1037"/>
      <c r="AK29" s="980">
        <v>5</v>
      </c>
      <c r="AL29" s="971"/>
      <c r="AM29" s="971"/>
      <c r="AN29" s="971"/>
      <c r="AO29" s="971"/>
      <c r="AP29" s="971" t="s">
        <v>530</v>
      </c>
      <c r="AQ29" s="971"/>
      <c r="AR29" s="971"/>
      <c r="AS29" s="971"/>
      <c r="AT29" s="971"/>
      <c r="AU29" s="971" t="s">
        <v>530</v>
      </c>
      <c r="AV29" s="971"/>
      <c r="AW29" s="971"/>
      <c r="AX29" s="971"/>
      <c r="AY29" s="971"/>
      <c r="AZ29" s="1041" t="s">
        <v>530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15</v>
      </c>
      <c r="R30" s="1039"/>
      <c r="S30" s="1039"/>
      <c r="T30" s="1039"/>
      <c r="U30" s="1039"/>
      <c r="V30" s="1039">
        <v>363</v>
      </c>
      <c r="W30" s="1039"/>
      <c r="X30" s="1039"/>
      <c r="Y30" s="1039"/>
      <c r="Z30" s="1039"/>
      <c r="AA30" s="1039">
        <v>-348</v>
      </c>
      <c r="AB30" s="1039"/>
      <c r="AC30" s="1039"/>
      <c r="AD30" s="1039"/>
      <c r="AE30" s="1040"/>
      <c r="AF30" s="1035">
        <v>-348</v>
      </c>
      <c r="AG30" s="1036"/>
      <c r="AH30" s="1036"/>
      <c r="AI30" s="1036"/>
      <c r="AJ30" s="1037"/>
      <c r="AK30" s="980" t="s">
        <v>530</v>
      </c>
      <c r="AL30" s="971"/>
      <c r="AM30" s="971"/>
      <c r="AN30" s="971"/>
      <c r="AO30" s="971"/>
      <c r="AP30" s="971" t="s">
        <v>530</v>
      </c>
      <c r="AQ30" s="971"/>
      <c r="AR30" s="971"/>
      <c r="AS30" s="971"/>
      <c r="AT30" s="971"/>
      <c r="AU30" s="971" t="s">
        <v>530</v>
      </c>
      <c r="AV30" s="971"/>
      <c r="AW30" s="971"/>
      <c r="AX30" s="971"/>
      <c r="AY30" s="971"/>
      <c r="AZ30" s="1041" t="s">
        <v>530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6633</v>
      </c>
      <c r="R31" s="1039"/>
      <c r="S31" s="1039"/>
      <c r="T31" s="1039"/>
      <c r="U31" s="1039"/>
      <c r="V31" s="1039">
        <v>6483</v>
      </c>
      <c r="W31" s="1039"/>
      <c r="X31" s="1039"/>
      <c r="Y31" s="1039"/>
      <c r="Z31" s="1039"/>
      <c r="AA31" s="1039">
        <v>149</v>
      </c>
      <c r="AB31" s="1039"/>
      <c r="AC31" s="1039"/>
      <c r="AD31" s="1039"/>
      <c r="AE31" s="1040"/>
      <c r="AF31" s="1035">
        <v>149</v>
      </c>
      <c r="AG31" s="1036"/>
      <c r="AH31" s="1036"/>
      <c r="AI31" s="1036"/>
      <c r="AJ31" s="1037"/>
      <c r="AK31" s="980">
        <v>1033</v>
      </c>
      <c r="AL31" s="971"/>
      <c r="AM31" s="971"/>
      <c r="AN31" s="971"/>
      <c r="AO31" s="971"/>
      <c r="AP31" s="971" t="s">
        <v>530</v>
      </c>
      <c r="AQ31" s="971"/>
      <c r="AR31" s="971"/>
      <c r="AS31" s="971"/>
      <c r="AT31" s="971"/>
      <c r="AU31" s="971" t="s">
        <v>530</v>
      </c>
      <c r="AV31" s="971"/>
      <c r="AW31" s="971"/>
      <c r="AX31" s="971"/>
      <c r="AY31" s="971"/>
      <c r="AZ31" s="1041" t="s">
        <v>530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49</v>
      </c>
      <c r="R32" s="1039"/>
      <c r="S32" s="1039"/>
      <c r="T32" s="1039"/>
      <c r="U32" s="1039"/>
      <c r="V32" s="1039">
        <v>49</v>
      </c>
      <c r="W32" s="1039"/>
      <c r="X32" s="1039"/>
      <c r="Y32" s="1039"/>
      <c r="Z32" s="1039"/>
      <c r="AA32" s="1039" t="s">
        <v>530</v>
      </c>
      <c r="AB32" s="1039"/>
      <c r="AC32" s="1039"/>
      <c r="AD32" s="1039"/>
      <c r="AE32" s="1040"/>
      <c r="AF32" s="1035" t="s">
        <v>530</v>
      </c>
      <c r="AG32" s="1036"/>
      <c r="AH32" s="1036"/>
      <c r="AI32" s="1036"/>
      <c r="AJ32" s="1037"/>
      <c r="AK32" s="980">
        <v>13</v>
      </c>
      <c r="AL32" s="971"/>
      <c r="AM32" s="971"/>
      <c r="AN32" s="971"/>
      <c r="AO32" s="971"/>
      <c r="AP32" s="971" t="s">
        <v>530</v>
      </c>
      <c r="AQ32" s="971"/>
      <c r="AR32" s="971"/>
      <c r="AS32" s="971"/>
      <c r="AT32" s="971"/>
      <c r="AU32" s="971" t="s">
        <v>530</v>
      </c>
      <c r="AV32" s="971"/>
      <c r="AW32" s="971"/>
      <c r="AX32" s="971"/>
      <c r="AY32" s="971"/>
      <c r="AZ32" s="1041" t="s">
        <v>530</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992</v>
      </c>
      <c r="R33" s="1039"/>
      <c r="S33" s="1039"/>
      <c r="T33" s="1039"/>
      <c r="U33" s="1039"/>
      <c r="V33" s="1039">
        <v>991</v>
      </c>
      <c r="W33" s="1039"/>
      <c r="X33" s="1039"/>
      <c r="Y33" s="1039"/>
      <c r="Z33" s="1039"/>
      <c r="AA33" s="1039">
        <v>2</v>
      </c>
      <c r="AB33" s="1039"/>
      <c r="AC33" s="1039"/>
      <c r="AD33" s="1039"/>
      <c r="AE33" s="1040"/>
      <c r="AF33" s="1035">
        <v>2</v>
      </c>
      <c r="AG33" s="1036"/>
      <c r="AH33" s="1036"/>
      <c r="AI33" s="1036"/>
      <c r="AJ33" s="1037"/>
      <c r="AK33" s="980">
        <v>262</v>
      </c>
      <c r="AL33" s="971"/>
      <c r="AM33" s="971"/>
      <c r="AN33" s="971"/>
      <c r="AO33" s="971"/>
      <c r="AP33" s="971" t="s">
        <v>530</v>
      </c>
      <c r="AQ33" s="971"/>
      <c r="AR33" s="971"/>
      <c r="AS33" s="971"/>
      <c r="AT33" s="971"/>
      <c r="AU33" s="971" t="s">
        <v>530</v>
      </c>
      <c r="AV33" s="971"/>
      <c r="AW33" s="971"/>
      <c r="AX33" s="971"/>
      <c r="AY33" s="971"/>
      <c r="AZ33" s="1041" t="s">
        <v>530</v>
      </c>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038">
        <v>1637</v>
      </c>
      <c r="R34" s="1039"/>
      <c r="S34" s="1039"/>
      <c r="T34" s="1039"/>
      <c r="U34" s="1039"/>
      <c r="V34" s="1039">
        <v>1487</v>
      </c>
      <c r="W34" s="1039"/>
      <c r="X34" s="1039"/>
      <c r="Y34" s="1039"/>
      <c r="Z34" s="1039"/>
      <c r="AA34" s="1039">
        <v>150</v>
      </c>
      <c r="AB34" s="1039"/>
      <c r="AC34" s="1039"/>
      <c r="AD34" s="1039"/>
      <c r="AE34" s="1040"/>
      <c r="AF34" s="1035">
        <v>1580</v>
      </c>
      <c r="AG34" s="1036"/>
      <c r="AH34" s="1036"/>
      <c r="AI34" s="1036"/>
      <c r="AJ34" s="1037"/>
      <c r="AK34" s="980">
        <v>1</v>
      </c>
      <c r="AL34" s="971"/>
      <c r="AM34" s="971"/>
      <c r="AN34" s="971"/>
      <c r="AO34" s="971"/>
      <c r="AP34" s="971">
        <v>1912</v>
      </c>
      <c r="AQ34" s="971"/>
      <c r="AR34" s="971"/>
      <c r="AS34" s="971"/>
      <c r="AT34" s="971"/>
      <c r="AU34" s="971" t="s">
        <v>530</v>
      </c>
      <c r="AV34" s="971"/>
      <c r="AW34" s="971"/>
      <c r="AX34" s="971"/>
      <c r="AY34" s="971"/>
      <c r="AZ34" s="1041" t="s">
        <v>530</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413</v>
      </c>
      <c r="C35" s="1031"/>
      <c r="D35" s="1031"/>
      <c r="E35" s="1031"/>
      <c r="F35" s="1031"/>
      <c r="G35" s="1031"/>
      <c r="H35" s="1031"/>
      <c r="I35" s="1031"/>
      <c r="J35" s="1031"/>
      <c r="K35" s="1031"/>
      <c r="L35" s="1031"/>
      <c r="M35" s="1031"/>
      <c r="N35" s="1031"/>
      <c r="O35" s="1031"/>
      <c r="P35" s="1032"/>
      <c r="Q35" s="1038">
        <v>9230</v>
      </c>
      <c r="R35" s="1039"/>
      <c r="S35" s="1039"/>
      <c r="T35" s="1039"/>
      <c r="U35" s="1039"/>
      <c r="V35" s="1039">
        <v>8432</v>
      </c>
      <c r="W35" s="1039"/>
      <c r="X35" s="1039"/>
      <c r="Y35" s="1039"/>
      <c r="Z35" s="1039"/>
      <c r="AA35" s="1039">
        <v>799</v>
      </c>
      <c r="AB35" s="1039"/>
      <c r="AC35" s="1039"/>
      <c r="AD35" s="1039"/>
      <c r="AE35" s="1040"/>
      <c r="AF35" s="1035">
        <v>1591</v>
      </c>
      <c r="AG35" s="1036"/>
      <c r="AH35" s="1036"/>
      <c r="AI35" s="1036"/>
      <c r="AJ35" s="1037"/>
      <c r="AK35" s="980">
        <v>625</v>
      </c>
      <c r="AL35" s="971"/>
      <c r="AM35" s="971"/>
      <c r="AN35" s="971"/>
      <c r="AO35" s="971"/>
      <c r="AP35" s="971">
        <v>2891</v>
      </c>
      <c r="AQ35" s="971"/>
      <c r="AR35" s="971"/>
      <c r="AS35" s="971"/>
      <c r="AT35" s="971"/>
      <c r="AU35" s="971">
        <v>1729</v>
      </c>
      <c r="AV35" s="971"/>
      <c r="AW35" s="971"/>
      <c r="AX35" s="971"/>
      <c r="AY35" s="971"/>
      <c r="AZ35" s="1041" t="s">
        <v>530</v>
      </c>
      <c r="BA35" s="1041"/>
      <c r="BB35" s="1041"/>
      <c r="BC35" s="1041"/>
      <c r="BD35" s="1041"/>
      <c r="BE35" s="972" t="s">
        <v>414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415</v>
      </c>
      <c r="C36" s="1031"/>
      <c r="D36" s="1031"/>
      <c r="E36" s="1031"/>
      <c r="F36" s="1031"/>
      <c r="G36" s="1031"/>
      <c r="H36" s="1031"/>
      <c r="I36" s="1031"/>
      <c r="J36" s="1031"/>
      <c r="K36" s="1031"/>
      <c r="L36" s="1031"/>
      <c r="M36" s="1031"/>
      <c r="N36" s="1031"/>
      <c r="O36" s="1031"/>
      <c r="P36" s="1032"/>
      <c r="Q36" s="1038">
        <v>1361</v>
      </c>
      <c r="R36" s="1039"/>
      <c r="S36" s="1039"/>
      <c r="T36" s="1039"/>
      <c r="U36" s="1039"/>
      <c r="V36" s="1039">
        <v>1253</v>
      </c>
      <c r="W36" s="1039"/>
      <c r="X36" s="1039"/>
      <c r="Y36" s="1039"/>
      <c r="Z36" s="1039"/>
      <c r="AA36" s="1039">
        <v>108</v>
      </c>
      <c r="AB36" s="1039"/>
      <c r="AC36" s="1039"/>
      <c r="AD36" s="1039"/>
      <c r="AE36" s="1040"/>
      <c r="AF36" s="1035">
        <v>15</v>
      </c>
      <c r="AG36" s="1036"/>
      <c r="AH36" s="1036"/>
      <c r="AI36" s="1036"/>
      <c r="AJ36" s="1037"/>
      <c r="AK36" s="980">
        <v>930</v>
      </c>
      <c r="AL36" s="971"/>
      <c r="AM36" s="971"/>
      <c r="AN36" s="971"/>
      <c r="AO36" s="971"/>
      <c r="AP36" s="971">
        <v>15164</v>
      </c>
      <c r="AQ36" s="971"/>
      <c r="AR36" s="971"/>
      <c r="AS36" s="971"/>
      <c r="AT36" s="971"/>
      <c r="AU36" s="971">
        <v>10296</v>
      </c>
      <c r="AV36" s="971"/>
      <c r="AW36" s="971"/>
      <c r="AX36" s="971"/>
      <c r="AY36" s="971"/>
      <c r="AZ36" s="1041" t="s">
        <v>530</v>
      </c>
      <c r="BA36" s="1041"/>
      <c r="BB36" s="1041"/>
      <c r="BC36" s="1041"/>
      <c r="BD36" s="1041"/>
      <c r="BE36" s="972" t="s">
        <v>416</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3135</v>
      </c>
      <c r="AG63" s="959"/>
      <c r="AH63" s="959"/>
      <c r="AI63" s="959"/>
      <c r="AJ63" s="1022"/>
      <c r="AK63" s="1023"/>
      <c r="AL63" s="963"/>
      <c r="AM63" s="963"/>
      <c r="AN63" s="963"/>
      <c r="AO63" s="963"/>
      <c r="AP63" s="959">
        <v>19967</v>
      </c>
      <c r="AQ63" s="959"/>
      <c r="AR63" s="959"/>
      <c r="AS63" s="959"/>
      <c r="AT63" s="959"/>
      <c r="AU63" s="959">
        <v>12025</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602</v>
      </c>
      <c r="C68" s="986"/>
      <c r="D68" s="986"/>
      <c r="E68" s="986"/>
      <c r="F68" s="986"/>
      <c r="G68" s="986"/>
      <c r="H68" s="986"/>
      <c r="I68" s="986"/>
      <c r="J68" s="986"/>
      <c r="K68" s="986"/>
      <c r="L68" s="986"/>
      <c r="M68" s="986"/>
      <c r="N68" s="986"/>
      <c r="O68" s="986"/>
      <c r="P68" s="987"/>
      <c r="Q68" s="988">
        <v>1334</v>
      </c>
      <c r="R68" s="982"/>
      <c r="S68" s="982"/>
      <c r="T68" s="982"/>
      <c r="U68" s="982"/>
      <c r="V68" s="982">
        <v>1334</v>
      </c>
      <c r="W68" s="982"/>
      <c r="X68" s="982"/>
      <c r="Y68" s="982"/>
      <c r="Z68" s="982"/>
      <c r="AA68" s="982">
        <v>0</v>
      </c>
      <c r="AB68" s="982"/>
      <c r="AC68" s="982"/>
      <c r="AD68" s="982"/>
      <c r="AE68" s="982"/>
      <c r="AF68" s="982">
        <v>0</v>
      </c>
      <c r="AG68" s="982"/>
      <c r="AH68" s="982"/>
      <c r="AI68" s="982"/>
      <c r="AJ68" s="982"/>
      <c r="AK68" s="982">
        <v>115</v>
      </c>
      <c r="AL68" s="982"/>
      <c r="AM68" s="982"/>
      <c r="AN68" s="982"/>
      <c r="AO68" s="982"/>
      <c r="AP68" s="982" t="s">
        <v>530</v>
      </c>
      <c r="AQ68" s="982"/>
      <c r="AR68" s="982"/>
      <c r="AS68" s="982"/>
      <c r="AT68" s="982"/>
      <c r="AU68" s="982" t="s">
        <v>530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v>128</v>
      </c>
      <c r="R69" s="971"/>
      <c r="S69" s="971"/>
      <c r="T69" s="971"/>
      <c r="U69" s="971"/>
      <c r="V69" s="971">
        <v>124</v>
      </c>
      <c r="W69" s="971"/>
      <c r="X69" s="971"/>
      <c r="Y69" s="971"/>
      <c r="Z69" s="971"/>
      <c r="AA69" s="971">
        <v>4</v>
      </c>
      <c r="AB69" s="971"/>
      <c r="AC69" s="971"/>
      <c r="AD69" s="971"/>
      <c r="AE69" s="971"/>
      <c r="AF69" s="971">
        <v>4</v>
      </c>
      <c r="AG69" s="971"/>
      <c r="AH69" s="971"/>
      <c r="AI69" s="971"/>
      <c r="AJ69" s="971"/>
      <c r="AK69" s="971">
        <v>0</v>
      </c>
      <c r="AL69" s="971"/>
      <c r="AM69" s="971"/>
      <c r="AN69" s="971"/>
      <c r="AO69" s="971"/>
      <c r="AP69" s="971" t="s">
        <v>530</v>
      </c>
      <c r="AQ69" s="971"/>
      <c r="AR69" s="971"/>
      <c r="AS69" s="971"/>
      <c r="AT69" s="971"/>
      <c r="AU69" s="971" t="s">
        <v>530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v>401</v>
      </c>
      <c r="R70" s="971"/>
      <c r="S70" s="971"/>
      <c r="T70" s="971"/>
      <c r="U70" s="971"/>
      <c r="V70" s="971">
        <v>376</v>
      </c>
      <c r="W70" s="971"/>
      <c r="X70" s="971"/>
      <c r="Y70" s="971"/>
      <c r="Z70" s="971"/>
      <c r="AA70" s="971">
        <v>26</v>
      </c>
      <c r="AB70" s="971"/>
      <c r="AC70" s="971"/>
      <c r="AD70" s="971"/>
      <c r="AE70" s="971"/>
      <c r="AF70" s="971">
        <v>26</v>
      </c>
      <c r="AG70" s="971"/>
      <c r="AH70" s="971"/>
      <c r="AI70" s="971"/>
      <c r="AJ70" s="971"/>
      <c r="AK70" s="971">
        <v>239</v>
      </c>
      <c r="AL70" s="971"/>
      <c r="AM70" s="971"/>
      <c r="AN70" s="971"/>
      <c r="AO70" s="971"/>
      <c r="AP70" s="971" t="s">
        <v>530</v>
      </c>
      <c r="AQ70" s="971"/>
      <c r="AR70" s="971"/>
      <c r="AS70" s="971"/>
      <c r="AT70" s="971"/>
      <c r="AU70" s="971" t="s">
        <v>530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v>14719</v>
      </c>
      <c r="R71" s="971"/>
      <c r="S71" s="971"/>
      <c r="T71" s="971"/>
      <c r="U71" s="971"/>
      <c r="V71" s="971">
        <v>14004</v>
      </c>
      <c r="W71" s="971"/>
      <c r="X71" s="971"/>
      <c r="Y71" s="971"/>
      <c r="Z71" s="971"/>
      <c r="AA71" s="971">
        <v>716</v>
      </c>
      <c r="AB71" s="971"/>
      <c r="AC71" s="971"/>
      <c r="AD71" s="971"/>
      <c r="AE71" s="971"/>
      <c r="AF71" s="971">
        <v>707</v>
      </c>
      <c r="AG71" s="971"/>
      <c r="AH71" s="971"/>
      <c r="AI71" s="971"/>
      <c r="AJ71" s="971"/>
      <c r="AK71" s="971">
        <v>256</v>
      </c>
      <c r="AL71" s="971"/>
      <c r="AM71" s="971"/>
      <c r="AN71" s="971"/>
      <c r="AO71" s="971"/>
      <c r="AP71" s="971">
        <v>4831</v>
      </c>
      <c r="AQ71" s="971"/>
      <c r="AR71" s="971"/>
      <c r="AS71" s="971"/>
      <c r="AT71" s="971"/>
      <c r="AU71" s="971">
        <v>249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v>806</v>
      </c>
      <c r="R72" s="971"/>
      <c r="S72" s="971"/>
      <c r="T72" s="971"/>
      <c r="U72" s="971"/>
      <c r="V72" s="971">
        <v>774</v>
      </c>
      <c r="W72" s="971"/>
      <c r="X72" s="971"/>
      <c r="Y72" s="971"/>
      <c r="Z72" s="971"/>
      <c r="AA72" s="971">
        <v>31</v>
      </c>
      <c r="AB72" s="971"/>
      <c r="AC72" s="971"/>
      <c r="AD72" s="971"/>
      <c r="AE72" s="971"/>
      <c r="AF72" s="971">
        <v>31</v>
      </c>
      <c r="AG72" s="971"/>
      <c r="AH72" s="971"/>
      <c r="AI72" s="971"/>
      <c r="AJ72" s="971"/>
      <c r="AK72" s="971">
        <v>164</v>
      </c>
      <c r="AL72" s="971"/>
      <c r="AM72" s="971"/>
      <c r="AN72" s="971"/>
      <c r="AO72" s="971"/>
      <c r="AP72" s="971" t="s">
        <v>530</v>
      </c>
      <c r="AQ72" s="971"/>
      <c r="AR72" s="971"/>
      <c r="AS72" s="971"/>
      <c r="AT72" s="971"/>
      <c r="AU72" s="971" t="s">
        <v>530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768</v>
      </c>
      <c r="AG88" s="959"/>
      <c r="AH88" s="959"/>
      <c r="AI88" s="959"/>
      <c r="AJ88" s="959"/>
      <c r="AK88" s="963"/>
      <c r="AL88" s="963"/>
      <c r="AM88" s="963"/>
      <c r="AN88" s="963"/>
      <c r="AO88" s="963"/>
      <c r="AP88" s="959">
        <v>4831</v>
      </c>
      <c r="AQ88" s="959"/>
      <c r="AR88" s="959"/>
      <c r="AS88" s="959"/>
      <c r="AT88" s="959"/>
      <c r="AU88" s="959">
        <v>249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530</v>
      </c>
      <c r="CX102" s="953"/>
      <c r="CY102" s="953"/>
      <c r="CZ102" s="953"/>
      <c r="DA102" s="954"/>
      <c r="DB102" s="952">
        <v>890</v>
      </c>
      <c r="DC102" s="953"/>
      <c r="DD102" s="953"/>
      <c r="DE102" s="953"/>
      <c r="DF102" s="954"/>
      <c r="DG102" s="952" t="s">
        <v>530</v>
      </c>
      <c r="DH102" s="953"/>
      <c r="DI102" s="953"/>
      <c r="DJ102" s="953"/>
      <c r="DK102" s="954"/>
      <c r="DL102" s="952" t="s">
        <v>530</v>
      </c>
      <c r="DM102" s="953"/>
      <c r="DN102" s="953"/>
      <c r="DO102" s="953"/>
      <c r="DP102" s="954"/>
      <c r="DQ102" s="952" t="s">
        <v>530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308</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308</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308</v>
      </c>
      <c r="DR109" s="896"/>
      <c r="DS109" s="896"/>
      <c r="DT109" s="896"/>
      <c r="DU109" s="897"/>
      <c r="DV109" s="898" t="s">
        <v>440</v>
      </c>
      <c r="DW109" s="896"/>
      <c r="DX109" s="896"/>
      <c r="DY109" s="896"/>
      <c r="DZ109" s="929"/>
    </row>
    <row r="110" spans="1:131" s="230" customFormat="1" ht="26.25" customHeight="1" x14ac:dyDescent="0.15">
      <c r="A110" s="809" t="s">
        <v>442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2125632</v>
      </c>
      <c r="AB110" s="889"/>
      <c r="AC110" s="889"/>
      <c r="AD110" s="889"/>
      <c r="AE110" s="890"/>
      <c r="AF110" s="891">
        <v>2118577</v>
      </c>
      <c r="AG110" s="889"/>
      <c r="AH110" s="889"/>
      <c r="AI110" s="889"/>
      <c r="AJ110" s="890"/>
      <c r="AK110" s="891">
        <v>2014700</v>
      </c>
      <c r="AL110" s="889"/>
      <c r="AM110" s="889"/>
      <c r="AN110" s="889"/>
      <c r="AO110" s="890"/>
      <c r="AP110" s="892">
        <v>14.6</v>
      </c>
      <c r="AQ110" s="893"/>
      <c r="AR110" s="893"/>
      <c r="AS110" s="893"/>
      <c r="AT110" s="894"/>
      <c r="AU110" s="930" t="s">
        <v>75</v>
      </c>
      <c r="AV110" s="931"/>
      <c r="AW110" s="931"/>
      <c r="AX110" s="931"/>
      <c r="AY110" s="931"/>
      <c r="AZ110" s="860" t="s">
        <v>443</v>
      </c>
      <c r="BA110" s="810"/>
      <c r="BB110" s="810"/>
      <c r="BC110" s="810"/>
      <c r="BD110" s="810"/>
      <c r="BE110" s="810"/>
      <c r="BF110" s="810"/>
      <c r="BG110" s="810"/>
      <c r="BH110" s="810"/>
      <c r="BI110" s="810"/>
      <c r="BJ110" s="810"/>
      <c r="BK110" s="810"/>
      <c r="BL110" s="810"/>
      <c r="BM110" s="810"/>
      <c r="BN110" s="810"/>
      <c r="BO110" s="810"/>
      <c r="BP110" s="811"/>
      <c r="BQ110" s="861">
        <v>22127505</v>
      </c>
      <c r="BR110" s="842"/>
      <c r="BS110" s="842"/>
      <c r="BT110" s="842"/>
      <c r="BU110" s="842"/>
      <c r="BV110" s="842">
        <v>22590024</v>
      </c>
      <c r="BW110" s="842"/>
      <c r="BX110" s="842"/>
      <c r="BY110" s="842"/>
      <c r="BZ110" s="842"/>
      <c r="CA110" s="842">
        <v>21357647</v>
      </c>
      <c r="CB110" s="842"/>
      <c r="CC110" s="842"/>
      <c r="CD110" s="842"/>
      <c r="CE110" s="842"/>
      <c r="CF110" s="866">
        <v>155.30000000000001</v>
      </c>
      <c r="CG110" s="867"/>
      <c r="CH110" s="867"/>
      <c r="CI110" s="867"/>
      <c r="CJ110" s="867"/>
      <c r="CK110" s="926" t="s">
        <v>444</v>
      </c>
      <c r="CL110" s="819"/>
      <c r="CM110" s="860" t="s">
        <v>445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419</v>
      </c>
      <c r="DH110" s="842"/>
      <c r="DI110" s="842"/>
      <c r="DJ110" s="842"/>
      <c r="DK110" s="842"/>
      <c r="DL110" s="842">
        <v>300000</v>
      </c>
      <c r="DM110" s="842"/>
      <c r="DN110" s="842"/>
      <c r="DO110" s="842"/>
      <c r="DP110" s="842"/>
      <c r="DQ110" s="842">
        <v>437500</v>
      </c>
      <c r="DR110" s="842"/>
      <c r="DS110" s="842"/>
      <c r="DT110" s="842"/>
      <c r="DU110" s="842"/>
      <c r="DV110" s="843">
        <v>3.2</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448</v>
      </c>
      <c r="AG111" s="919"/>
      <c r="AH111" s="919"/>
      <c r="AI111" s="919"/>
      <c r="AJ111" s="920"/>
      <c r="AK111" s="921" t="s">
        <v>448</v>
      </c>
      <c r="AL111" s="919"/>
      <c r="AM111" s="919"/>
      <c r="AN111" s="919"/>
      <c r="AO111" s="920"/>
      <c r="AP111" s="922" t="s">
        <v>448</v>
      </c>
      <c r="AQ111" s="923"/>
      <c r="AR111" s="923"/>
      <c r="AS111" s="923"/>
      <c r="AT111" s="924"/>
      <c r="AU111" s="932"/>
      <c r="AV111" s="933"/>
      <c r="AW111" s="933"/>
      <c r="AX111" s="933"/>
      <c r="AY111" s="933"/>
      <c r="AZ111" s="817" t="s">
        <v>449</v>
      </c>
      <c r="BA111" s="752"/>
      <c r="BB111" s="752"/>
      <c r="BC111" s="752"/>
      <c r="BD111" s="752"/>
      <c r="BE111" s="752"/>
      <c r="BF111" s="752"/>
      <c r="BG111" s="752"/>
      <c r="BH111" s="752"/>
      <c r="BI111" s="752"/>
      <c r="BJ111" s="752"/>
      <c r="BK111" s="752"/>
      <c r="BL111" s="752"/>
      <c r="BM111" s="752"/>
      <c r="BN111" s="752"/>
      <c r="BO111" s="752"/>
      <c r="BP111" s="753"/>
      <c r="BQ111" s="789" t="s">
        <v>450</v>
      </c>
      <c r="BR111" s="790"/>
      <c r="BS111" s="790"/>
      <c r="BT111" s="790"/>
      <c r="BU111" s="790"/>
      <c r="BV111" s="790">
        <v>300000</v>
      </c>
      <c r="BW111" s="790"/>
      <c r="BX111" s="790"/>
      <c r="BY111" s="790"/>
      <c r="BZ111" s="790"/>
      <c r="CA111" s="790">
        <v>437500</v>
      </c>
      <c r="CB111" s="790"/>
      <c r="CC111" s="790"/>
      <c r="CD111" s="790"/>
      <c r="CE111" s="790"/>
      <c r="CF111" s="875">
        <v>3.2</v>
      </c>
      <c r="CG111" s="876"/>
      <c r="CH111" s="876"/>
      <c r="CI111" s="876"/>
      <c r="CJ111" s="876"/>
      <c r="CK111" s="927"/>
      <c r="CL111" s="821"/>
      <c r="CM111" s="817"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419</v>
      </c>
      <c r="DH111" s="790"/>
      <c r="DI111" s="790"/>
      <c r="DJ111" s="790"/>
      <c r="DK111" s="790"/>
      <c r="DL111" s="790" t="s">
        <v>131</v>
      </c>
      <c r="DM111" s="790"/>
      <c r="DN111" s="790"/>
      <c r="DO111" s="790"/>
      <c r="DP111" s="790"/>
      <c r="DQ111" s="790" t="s">
        <v>409</v>
      </c>
      <c r="DR111" s="790"/>
      <c r="DS111" s="790"/>
      <c r="DT111" s="790"/>
      <c r="DU111" s="790"/>
      <c r="DV111" s="796" t="s">
        <v>131</v>
      </c>
      <c r="DW111" s="796"/>
      <c r="DX111" s="796"/>
      <c r="DY111" s="796"/>
      <c r="DZ111" s="797"/>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409</v>
      </c>
      <c r="AB112" s="780"/>
      <c r="AC112" s="780"/>
      <c r="AD112" s="780"/>
      <c r="AE112" s="781"/>
      <c r="AF112" s="782" t="s">
        <v>409</v>
      </c>
      <c r="AG112" s="780"/>
      <c r="AH112" s="780"/>
      <c r="AI112" s="780"/>
      <c r="AJ112" s="781"/>
      <c r="AK112" s="782" t="s">
        <v>454</v>
      </c>
      <c r="AL112" s="780"/>
      <c r="AM112" s="780"/>
      <c r="AN112" s="780"/>
      <c r="AO112" s="781"/>
      <c r="AP112" s="824" t="s">
        <v>448</v>
      </c>
      <c r="AQ112" s="825"/>
      <c r="AR112" s="825"/>
      <c r="AS112" s="825"/>
      <c r="AT112" s="826"/>
      <c r="AU112" s="932"/>
      <c r="AV112" s="933"/>
      <c r="AW112" s="933"/>
      <c r="AX112" s="933"/>
      <c r="AY112" s="933"/>
      <c r="AZ112" s="817" t="s">
        <v>455</v>
      </c>
      <c r="BA112" s="752"/>
      <c r="BB112" s="752"/>
      <c r="BC112" s="752"/>
      <c r="BD112" s="752"/>
      <c r="BE112" s="752"/>
      <c r="BF112" s="752"/>
      <c r="BG112" s="752"/>
      <c r="BH112" s="752"/>
      <c r="BI112" s="752"/>
      <c r="BJ112" s="752"/>
      <c r="BK112" s="752"/>
      <c r="BL112" s="752"/>
      <c r="BM112" s="752"/>
      <c r="BN112" s="752"/>
      <c r="BO112" s="752"/>
      <c r="BP112" s="753"/>
      <c r="BQ112" s="789">
        <v>13345800</v>
      </c>
      <c r="BR112" s="790"/>
      <c r="BS112" s="790"/>
      <c r="BT112" s="790"/>
      <c r="BU112" s="790"/>
      <c r="BV112" s="790">
        <v>12826127</v>
      </c>
      <c r="BW112" s="790"/>
      <c r="BX112" s="790"/>
      <c r="BY112" s="790"/>
      <c r="BZ112" s="790"/>
      <c r="CA112" s="790">
        <v>12024808</v>
      </c>
      <c r="CB112" s="790"/>
      <c r="CC112" s="790"/>
      <c r="CD112" s="790"/>
      <c r="CE112" s="790"/>
      <c r="CF112" s="875">
        <v>87.4</v>
      </c>
      <c r="CG112" s="876"/>
      <c r="CH112" s="876"/>
      <c r="CI112" s="876"/>
      <c r="CJ112" s="876"/>
      <c r="CK112" s="927"/>
      <c r="CL112" s="821"/>
      <c r="CM112" s="817"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131</v>
      </c>
      <c r="DH112" s="790"/>
      <c r="DI112" s="790"/>
      <c r="DJ112" s="790"/>
      <c r="DK112" s="790"/>
      <c r="DL112" s="790" t="s">
        <v>131</v>
      </c>
      <c r="DM112" s="790"/>
      <c r="DN112" s="790"/>
      <c r="DO112" s="790"/>
      <c r="DP112" s="790"/>
      <c r="DQ112" s="790" t="s">
        <v>454</v>
      </c>
      <c r="DR112" s="790"/>
      <c r="DS112" s="790"/>
      <c r="DT112" s="790"/>
      <c r="DU112" s="790"/>
      <c r="DV112" s="796" t="s">
        <v>457</v>
      </c>
      <c r="DW112" s="796"/>
      <c r="DX112" s="796"/>
      <c r="DY112" s="796"/>
      <c r="DZ112" s="797"/>
    </row>
    <row r="113" spans="1:130" s="230" customFormat="1" ht="26.25" customHeight="1" x14ac:dyDescent="0.15">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1033430</v>
      </c>
      <c r="AB113" s="919"/>
      <c r="AC113" s="919"/>
      <c r="AD113" s="919"/>
      <c r="AE113" s="920"/>
      <c r="AF113" s="921">
        <v>965866</v>
      </c>
      <c r="AG113" s="919"/>
      <c r="AH113" s="919"/>
      <c r="AI113" s="919"/>
      <c r="AJ113" s="920"/>
      <c r="AK113" s="921">
        <v>965370</v>
      </c>
      <c r="AL113" s="919"/>
      <c r="AM113" s="919"/>
      <c r="AN113" s="919"/>
      <c r="AO113" s="920"/>
      <c r="AP113" s="922">
        <v>7</v>
      </c>
      <c r="AQ113" s="923"/>
      <c r="AR113" s="923"/>
      <c r="AS113" s="923"/>
      <c r="AT113" s="924"/>
      <c r="AU113" s="932"/>
      <c r="AV113" s="933"/>
      <c r="AW113" s="933"/>
      <c r="AX113" s="933"/>
      <c r="AY113" s="933"/>
      <c r="AZ113" s="817" t="s">
        <v>459</v>
      </c>
      <c r="BA113" s="752"/>
      <c r="BB113" s="752"/>
      <c r="BC113" s="752"/>
      <c r="BD113" s="752"/>
      <c r="BE113" s="752"/>
      <c r="BF113" s="752"/>
      <c r="BG113" s="752"/>
      <c r="BH113" s="752"/>
      <c r="BI113" s="752"/>
      <c r="BJ113" s="752"/>
      <c r="BK113" s="752"/>
      <c r="BL113" s="752"/>
      <c r="BM113" s="752"/>
      <c r="BN113" s="752"/>
      <c r="BO113" s="752"/>
      <c r="BP113" s="753"/>
      <c r="BQ113" s="789">
        <v>242712</v>
      </c>
      <c r="BR113" s="790"/>
      <c r="BS113" s="790"/>
      <c r="BT113" s="790"/>
      <c r="BU113" s="790"/>
      <c r="BV113" s="790">
        <v>258312</v>
      </c>
      <c r="BW113" s="790"/>
      <c r="BX113" s="790"/>
      <c r="BY113" s="790"/>
      <c r="BZ113" s="790"/>
      <c r="CA113" s="790">
        <v>249270</v>
      </c>
      <c r="CB113" s="790"/>
      <c r="CC113" s="790"/>
      <c r="CD113" s="790"/>
      <c r="CE113" s="790"/>
      <c r="CF113" s="875">
        <v>1.8</v>
      </c>
      <c r="CG113" s="876"/>
      <c r="CH113" s="876"/>
      <c r="CI113" s="876"/>
      <c r="CJ113" s="876"/>
      <c r="CK113" s="927"/>
      <c r="CL113" s="821"/>
      <c r="CM113" s="817"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461</v>
      </c>
      <c r="DH113" s="780"/>
      <c r="DI113" s="780"/>
      <c r="DJ113" s="780"/>
      <c r="DK113" s="781"/>
      <c r="DL113" s="782" t="s">
        <v>448</v>
      </c>
      <c r="DM113" s="780"/>
      <c r="DN113" s="780"/>
      <c r="DO113" s="780"/>
      <c r="DP113" s="781"/>
      <c r="DQ113" s="782" t="s">
        <v>448</v>
      </c>
      <c r="DR113" s="780"/>
      <c r="DS113" s="780"/>
      <c r="DT113" s="780"/>
      <c r="DU113" s="781"/>
      <c r="DV113" s="824" t="s">
        <v>409</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61719</v>
      </c>
      <c r="AB114" s="780"/>
      <c r="AC114" s="780"/>
      <c r="AD114" s="780"/>
      <c r="AE114" s="781"/>
      <c r="AF114" s="782">
        <v>56410</v>
      </c>
      <c r="AG114" s="780"/>
      <c r="AH114" s="780"/>
      <c r="AI114" s="780"/>
      <c r="AJ114" s="781"/>
      <c r="AK114" s="782">
        <v>55827</v>
      </c>
      <c r="AL114" s="780"/>
      <c r="AM114" s="780"/>
      <c r="AN114" s="780"/>
      <c r="AO114" s="781"/>
      <c r="AP114" s="824">
        <v>0.4</v>
      </c>
      <c r="AQ114" s="825"/>
      <c r="AR114" s="825"/>
      <c r="AS114" s="825"/>
      <c r="AT114" s="826"/>
      <c r="AU114" s="932"/>
      <c r="AV114" s="933"/>
      <c r="AW114" s="933"/>
      <c r="AX114" s="933"/>
      <c r="AY114" s="933"/>
      <c r="AZ114" s="817" t="s">
        <v>463</v>
      </c>
      <c r="BA114" s="752"/>
      <c r="BB114" s="752"/>
      <c r="BC114" s="752"/>
      <c r="BD114" s="752"/>
      <c r="BE114" s="752"/>
      <c r="BF114" s="752"/>
      <c r="BG114" s="752"/>
      <c r="BH114" s="752"/>
      <c r="BI114" s="752"/>
      <c r="BJ114" s="752"/>
      <c r="BK114" s="752"/>
      <c r="BL114" s="752"/>
      <c r="BM114" s="752"/>
      <c r="BN114" s="752"/>
      <c r="BO114" s="752"/>
      <c r="BP114" s="753"/>
      <c r="BQ114" s="789">
        <v>3427153</v>
      </c>
      <c r="BR114" s="790"/>
      <c r="BS114" s="790"/>
      <c r="BT114" s="790"/>
      <c r="BU114" s="790"/>
      <c r="BV114" s="790">
        <v>3428090</v>
      </c>
      <c r="BW114" s="790"/>
      <c r="BX114" s="790"/>
      <c r="BY114" s="790"/>
      <c r="BZ114" s="790"/>
      <c r="CA114" s="790">
        <v>3194355</v>
      </c>
      <c r="CB114" s="790"/>
      <c r="CC114" s="790"/>
      <c r="CD114" s="790"/>
      <c r="CE114" s="790"/>
      <c r="CF114" s="875">
        <v>23.2</v>
      </c>
      <c r="CG114" s="876"/>
      <c r="CH114" s="876"/>
      <c r="CI114" s="876"/>
      <c r="CJ114" s="876"/>
      <c r="CK114" s="927"/>
      <c r="CL114" s="821"/>
      <c r="CM114" s="817"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447</v>
      </c>
      <c r="DM114" s="780"/>
      <c r="DN114" s="780"/>
      <c r="DO114" s="780"/>
      <c r="DP114" s="781"/>
      <c r="DQ114" s="782" t="s">
        <v>409</v>
      </c>
      <c r="DR114" s="780"/>
      <c r="DS114" s="780"/>
      <c r="DT114" s="780"/>
      <c r="DU114" s="781"/>
      <c r="DV114" s="824" t="s">
        <v>409</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409</v>
      </c>
      <c r="AB115" s="919"/>
      <c r="AC115" s="919"/>
      <c r="AD115" s="919"/>
      <c r="AE115" s="920"/>
      <c r="AF115" s="921" t="s">
        <v>450</v>
      </c>
      <c r="AG115" s="919"/>
      <c r="AH115" s="919"/>
      <c r="AI115" s="919"/>
      <c r="AJ115" s="920"/>
      <c r="AK115" s="921" t="s">
        <v>457</v>
      </c>
      <c r="AL115" s="919"/>
      <c r="AM115" s="919"/>
      <c r="AN115" s="919"/>
      <c r="AO115" s="920"/>
      <c r="AP115" s="922" t="s">
        <v>409</v>
      </c>
      <c r="AQ115" s="923"/>
      <c r="AR115" s="923"/>
      <c r="AS115" s="923"/>
      <c r="AT115" s="924"/>
      <c r="AU115" s="932"/>
      <c r="AV115" s="933"/>
      <c r="AW115" s="933"/>
      <c r="AX115" s="933"/>
      <c r="AY115" s="933"/>
      <c r="AZ115" s="817" t="s">
        <v>466</v>
      </c>
      <c r="BA115" s="752"/>
      <c r="BB115" s="752"/>
      <c r="BC115" s="752"/>
      <c r="BD115" s="752"/>
      <c r="BE115" s="752"/>
      <c r="BF115" s="752"/>
      <c r="BG115" s="752"/>
      <c r="BH115" s="752"/>
      <c r="BI115" s="752"/>
      <c r="BJ115" s="752"/>
      <c r="BK115" s="752"/>
      <c r="BL115" s="752"/>
      <c r="BM115" s="752"/>
      <c r="BN115" s="752"/>
      <c r="BO115" s="752"/>
      <c r="BP115" s="753"/>
      <c r="BQ115" s="789">
        <v>468804</v>
      </c>
      <c r="BR115" s="790"/>
      <c r="BS115" s="790"/>
      <c r="BT115" s="790"/>
      <c r="BU115" s="790"/>
      <c r="BV115" s="790" t="s">
        <v>131</v>
      </c>
      <c r="BW115" s="790"/>
      <c r="BX115" s="790"/>
      <c r="BY115" s="790"/>
      <c r="BZ115" s="790"/>
      <c r="CA115" s="790" t="s">
        <v>419</v>
      </c>
      <c r="CB115" s="790"/>
      <c r="CC115" s="790"/>
      <c r="CD115" s="790"/>
      <c r="CE115" s="790"/>
      <c r="CF115" s="875" t="s">
        <v>467</v>
      </c>
      <c r="CG115" s="876"/>
      <c r="CH115" s="876"/>
      <c r="CI115" s="876"/>
      <c r="CJ115" s="876"/>
      <c r="CK115" s="927"/>
      <c r="CL115" s="821"/>
      <c r="CM115" s="817"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457</v>
      </c>
      <c r="DM115" s="780"/>
      <c r="DN115" s="780"/>
      <c r="DO115" s="780"/>
      <c r="DP115" s="781"/>
      <c r="DQ115" s="782" t="s">
        <v>131</v>
      </c>
      <c r="DR115" s="780"/>
      <c r="DS115" s="780"/>
      <c r="DT115" s="780"/>
      <c r="DU115" s="781"/>
      <c r="DV115" s="824" t="s">
        <v>409</v>
      </c>
      <c r="DW115" s="825"/>
      <c r="DX115" s="825"/>
      <c r="DY115" s="825"/>
      <c r="DZ115" s="826"/>
    </row>
    <row r="116" spans="1:130" s="230"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150</v>
      </c>
      <c r="AB116" s="780"/>
      <c r="AC116" s="780"/>
      <c r="AD116" s="780"/>
      <c r="AE116" s="781"/>
      <c r="AF116" s="782">
        <v>5</v>
      </c>
      <c r="AG116" s="780"/>
      <c r="AH116" s="780"/>
      <c r="AI116" s="780"/>
      <c r="AJ116" s="781"/>
      <c r="AK116" s="782" t="s">
        <v>448</v>
      </c>
      <c r="AL116" s="780"/>
      <c r="AM116" s="780"/>
      <c r="AN116" s="780"/>
      <c r="AO116" s="781"/>
      <c r="AP116" s="824" t="s">
        <v>409</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789" t="s">
        <v>447</v>
      </c>
      <c r="BR116" s="790"/>
      <c r="BS116" s="790"/>
      <c r="BT116" s="790"/>
      <c r="BU116" s="790"/>
      <c r="BV116" s="790" t="s">
        <v>450</v>
      </c>
      <c r="BW116" s="790"/>
      <c r="BX116" s="790"/>
      <c r="BY116" s="790"/>
      <c r="BZ116" s="790"/>
      <c r="CA116" s="790" t="s">
        <v>450</v>
      </c>
      <c r="CB116" s="790"/>
      <c r="CC116" s="790"/>
      <c r="CD116" s="790"/>
      <c r="CE116" s="790"/>
      <c r="CF116" s="875" t="s">
        <v>461</v>
      </c>
      <c r="CG116" s="876"/>
      <c r="CH116" s="876"/>
      <c r="CI116" s="876"/>
      <c r="CJ116" s="876"/>
      <c r="CK116" s="927"/>
      <c r="CL116" s="821"/>
      <c r="CM116" s="817"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467</v>
      </c>
      <c r="DM116" s="780"/>
      <c r="DN116" s="780"/>
      <c r="DO116" s="780"/>
      <c r="DP116" s="781"/>
      <c r="DQ116" s="782" t="s">
        <v>131</v>
      </c>
      <c r="DR116" s="780"/>
      <c r="DS116" s="780"/>
      <c r="DT116" s="780"/>
      <c r="DU116" s="781"/>
      <c r="DV116" s="824" t="s">
        <v>450</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3220931</v>
      </c>
      <c r="AB117" s="903"/>
      <c r="AC117" s="903"/>
      <c r="AD117" s="903"/>
      <c r="AE117" s="904"/>
      <c r="AF117" s="905">
        <v>3140858</v>
      </c>
      <c r="AG117" s="903"/>
      <c r="AH117" s="903"/>
      <c r="AI117" s="903"/>
      <c r="AJ117" s="904"/>
      <c r="AK117" s="905">
        <v>3035897</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789" t="s">
        <v>447</v>
      </c>
      <c r="BR117" s="790"/>
      <c r="BS117" s="790"/>
      <c r="BT117" s="790"/>
      <c r="BU117" s="790"/>
      <c r="BV117" s="790" t="s">
        <v>474</v>
      </c>
      <c r="BW117" s="790"/>
      <c r="BX117" s="790"/>
      <c r="BY117" s="790"/>
      <c r="BZ117" s="790"/>
      <c r="CA117" s="790" t="s">
        <v>450</v>
      </c>
      <c r="CB117" s="790"/>
      <c r="CC117" s="790"/>
      <c r="CD117" s="790"/>
      <c r="CE117" s="790"/>
      <c r="CF117" s="875" t="s">
        <v>474</v>
      </c>
      <c r="CG117" s="876"/>
      <c r="CH117" s="876"/>
      <c r="CI117" s="876"/>
      <c r="CJ117" s="876"/>
      <c r="CK117" s="927"/>
      <c r="CL117" s="821"/>
      <c r="CM117" s="817"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476</v>
      </c>
      <c r="DH117" s="780"/>
      <c r="DI117" s="780"/>
      <c r="DJ117" s="780"/>
      <c r="DK117" s="781"/>
      <c r="DL117" s="782" t="s">
        <v>450</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308</v>
      </c>
      <c r="AL118" s="896"/>
      <c r="AM118" s="896"/>
      <c r="AN118" s="896"/>
      <c r="AO118" s="897"/>
      <c r="AP118" s="899" t="s">
        <v>440</v>
      </c>
      <c r="AQ118" s="900"/>
      <c r="AR118" s="900"/>
      <c r="AS118" s="900"/>
      <c r="AT118" s="901"/>
      <c r="AU118" s="932"/>
      <c r="AV118" s="933"/>
      <c r="AW118" s="933"/>
      <c r="AX118" s="933"/>
      <c r="AY118" s="933"/>
      <c r="AZ118" s="838" t="s">
        <v>477</v>
      </c>
      <c r="BA118" s="839"/>
      <c r="BB118" s="839"/>
      <c r="BC118" s="839"/>
      <c r="BD118" s="839"/>
      <c r="BE118" s="839"/>
      <c r="BF118" s="839"/>
      <c r="BG118" s="839"/>
      <c r="BH118" s="839"/>
      <c r="BI118" s="839"/>
      <c r="BJ118" s="839"/>
      <c r="BK118" s="839"/>
      <c r="BL118" s="839"/>
      <c r="BM118" s="839"/>
      <c r="BN118" s="839"/>
      <c r="BO118" s="839"/>
      <c r="BP118" s="840"/>
      <c r="BQ118" s="879" t="s">
        <v>450</v>
      </c>
      <c r="BR118" s="845"/>
      <c r="BS118" s="845"/>
      <c r="BT118" s="845"/>
      <c r="BU118" s="845"/>
      <c r="BV118" s="845" t="s">
        <v>457</v>
      </c>
      <c r="BW118" s="845"/>
      <c r="BX118" s="845"/>
      <c r="BY118" s="845"/>
      <c r="BZ118" s="845"/>
      <c r="CA118" s="845" t="s">
        <v>454</v>
      </c>
      <c r="CB118" s="845"/>
      <c r="CC118" s="845"/>
      <c r="CD118" s="845"/>
      <c r="CE118" s="845"/>
      <c r="CF118" s="875" t="s">
        <v>419</v>
      </c>
      <c r="CG118" s="876"/>
      <c r="CH118" s="876"/>
      <c r="CI118" s="876"/>
      <c r="CJ118" s="876"/>
      <c r="CK118" s="927"/>
      <c r="CL118" s="821"/>
      <c r="CM118" s="817"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457</v>
      </c>
      <c r="DM118" s="780"/>
      <c r="DN118" s="780"/>
      <c r="DO118" s="780"/>
      <c r="DP118" s="781"/>
      <c r="DQ118" s="782" t="s">
        <v>457</v>
      </c>
      <c r="DR118" s="780"/>
      <c r="DS118" s="780"/>
      <c r="DT118" s="780"/>
      <c r="DU118" s="781"/>
      <c r="DV118" s="824" t="s">
        <v>409</v>
      </c>
      <c r="DW118" s="825"/>
      <c r="DX118" s="825"/>
      <c r="DY118" s="825"/>
      <c r="DZ118" s="826"/>
    </row>
    <row r="119" spans="1:130" s="230" customFormat="1" ht="26.25" customHeight="1" x14ac:dyDescent="0.15">
      <c r="A119" s="818" t="s">
        <v>444</v>
      </c>
      <c r="B119" s="819"/>
      <c r="C119" s="860" t="s">
        <v>445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474</v>
      </c>
      <c r="AB119" s="889"/>
      <c r="AC119" s="889"/>
      <c r="AD119" s="889"/>
      <c r="AE119" s="890"/>
      <c r="AF119" s="891" t="s">
        <v>454</v>
      </c>
      <c r="AG119" s="889"/>
      <c r="AH119" s="889"/>
      <c r="AI119" s="889"/>
      <c r="AJ119" s="890"/>
      <c r="AK119" s="891" t="s">
        <v>457</v>
      </c>
      <c r="AL119" s="889"/>
      <c r="AM119" s="889"/>
      <c r="AN119" s="889"/>
      <c r="AO119" s="890"/>
      <c r="AP119" s="892" t="s">
        <v>457</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479</v>
      </c>
      <c r="BP119" s="878"/>
      <c r="BQ119" s="879">
        <v>39611974</v>
      </c>
      <c r="BR119" s="845"/>
      <c r="BS119" s="845"/>
      <c r="BT119" s="845"/>
      <c r="BU119" s="845"/>
      <c r="BV119" s="845">
        <v>39402553</v>
      </c>
      <c r="BW119" s="845"/>
      <c r="BX119" s="845"/>
      <c r="BY119" s="845"/>
      <c r="BZ119" s="845"/>
      <c r="CA119" s="845">
        <v>37263580</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447</v>
      </c>
      <c r="DH119" s="764"/>
      <c r="DI119" s="764"/>
      <c r="DJ119" s="764"/>
      <c r="DK119" s="765"/>
      <c r="DL119" s="766" t="s">
        <v>131</v>
      </c>
      <c r="DM119" s="764"/>
      <c r="DN119" s="764"/>
      <c r="DO119" s="764"/>
      <c r="DP119" s="765"/>
      <c r="DQ119" s="766" t="s">
        <v>474</v>
      </c>
      <c r="DR119" s="764"/>
      <c r="DS119" s="764"/>
      <c r="DT119" s="764"/>
      <c r="DU119" s="765"/>
      <c r="DV119" s="848" t="s">
        <v>409</v>
      </c>
      <c r="DW119" s="849"/>
      <c r="DX119" s="849"/>
      <c r="DY119" s="849"/>
      <c r="DZ119" s="850"/>
    </row>
    <row r="120" spans="1:130" s="230" customFormat="1" ht="26.25" customHeight="1" x14ac:dyDescent="0.15">
      <c r="A120" s="820"/>
      <c r="B120" s="821"/>
      <c r="C120" s="817"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474</v>
      </c>
      <c r="AB120" s="780"/>
      <c r="AC120" s="780"/>
      <c r="AD120" s="780"/>
      <c r="AE120" s="781"/>
      <c r="AF120" s="782" t="s">
        <v>409</v>
      </c>
      <c r="AG120" s="780"/>
      <c r="AH120" s="780"/>
      <c r="AI120" s="780"/>
      <c r="AJ120" s="781"/>
      <c r="AK120" s="782" t="s">
        <v>409</v>
      </c>
      <c r="AL120" s="780"/>
      <c r="AM120" s="780"/>
      <c r="AN120" s="780"/>
      <c r="AO120" s="781"/>
      <c r="AP120" s="824" t="s">
        <v>450</v>
      </c>
      <c r="AQ120" s="825"/>
      <c r="AR120" s="825"/>
      <c r="AS120" s="825"/>
      <c r="AT120" s="826"/>
      <c r="AU120" s="880" t="s">
        <v>481</v>
      </c>
      <c r="AV120" s="881"/>
      <c r="AW120" s="881"/>
      <c r="AX120" s="881"/>
      <c r="AY120" s="882"/>
      <c r="AZ120" s="860" t="s">
        <v>482</v>
      </c>
      <c r="BA120" s="810"/>
      <c r="BB120" s="810"/>
      <c r="BC120" s="810"/>
      <c r="BD120" s="810"/>
      <c r="BE120" s="810"/>
      <c r="BF120" s="810"/>
      <c r="BG120" s="810"/>
      <c r="BH120" s="810"/>
      <c r="BI120" s="810"/>
      <c r="BJ120" s="810"/>
      <c r="BK120" s="810"/>
      <c r="BL120" s="810"/>
      <c r="BM120" s="810"/>
      <c r="BN120" s="810"/>
      <c r="BO120" s="810"/>
      <c r="BP120" s="811"/>
      <c r="BQ120" s="861">
        <v>5316863</v>
      </c>
      <c r="BR120" s="842"/>
      <c r="BS120" s="842"/>
      <c r="BT120" s="842"/>
      <c r="BU120" s="842"/>
      <c r="BV120" s="842">
        <v>4650872</v>
      </c>
      <c r="BW120" s="842"/>
      <c r="BX120" s="842"/>
      <c r="BY120" s="842"/>
      <c r="BZ120" s="842"/>
      <c r="CA120" s="842">
        <v>5477338</v>
      </c>
      <c r="CB120" s="842"/>
      <c r="CC120" s="842"/>
      <c r="CD120" s="842"/>
      <c r="CE120" s="842"/>
      <c r="CF120" s="866">
        <v>39.799999999999997</v>
      </c>
      <c r="CG120" s="867"/>
      <c r="CH120" s="867"/>
      <c r="CI120" s="867"/>
      <c r="CJ120" s="867"/>
      <c r="CK120" s="868" t="s">
        <v>483</v>
      </c>
      <c r="CL120" s="852"/>
      <c r="CM120" s="852"/>
      <c r="CN120" s="852"/>
      <c r="CO120" s="853"/>
      <c r="CP120" s="872" t="s">
        <v>484</v>
      </c>
      <c r="CQ120" s="873"/>
      <c r="CR120" s="873"/>
      <c r="CS120" s="873"/>
      <c r="CT120" s="873"/>
      <c r="CU120" s="873"/>
      <c r="CV120" s="873"/>
      <c r="CW120" s="873"/>
      <c r="CX120" s="873"/>
      <c r="CY120" s="873"/>
      <c r="CZ120" s="873"/>
      <c r="DA120" s="873"/>
      <c r="DB120" s="873"/>
      <c r="DC120" s="873"/>
      <c r="DD120" s="873"/>
      <c r="DE120" s="873"/>
      <c r="DF120" s="874"/>
      <c r="DG120" s="861">
        <v>11453682</v>
      </c>
      <c r="DH120" s="842"/>
      <c r="DI120" s="842"/>
      <c r="DJ120" s="842"/>
      <c r="DK120" s="842"/>
      <c r="DL120" s="842">
        <v>10942403</v>
      </c>
      <c r="DM120" s="842"/>
      <c r="DN120" s="842"/>
      <c r="DO120" s="842"/>
      <c r="DP120" s="842"/>
      <c r="DQ120" s="842">
        <v>10296142</v>
      </c>
      <c r="DR120" s="842"/>
      <c r="DS120" s="842"/>
      <c r="DT120" s="842"/>
      <c r="DU120" s="842"/>
      <c r="DV120" s="843">
        <v>74.900000000000006</v>
      </c>
      <c r="DW120" s="843"/>
      <c r="DX120" s="843"/>
      <c r="DY120" s="843"/>
      <c r="DZ120" s="844"/>
    </row>
    <row r="121" spans="1:130" s="230" customFormat="1" ht="26.25" customHeight="1" x14ac:dyDescent="0.15">
      <c r="A121" s="820"/>
      <c r="B121" s="821"/>
      <c r="C121" s="863" t="s">
        <v>485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486</v>
      </c>
      <c r="AB121" s="780"/>
      <c r="AC121" s="780"/>
      <c r="AD121" s="780"/>
      <c r="AE121" s="781"/>
      <c r="AF121" s="782" t="s">
        <v>450</v>
      </c>
      <c r="AG121" s="780"/>
      <c r="AH121" s="780"/>
      <c r="AI121" s="780"/>
      <c r="AJ121" s="781"/>
      <c r="AK121" s="782" t="s">
        <v>474</v>
      </c>
      <c r="AL121" s="780"/>
      <c r="AM121" s="780"/>
      <c r="AN121" s="780"/>
      <c r="AO121" s="781"/>
      <c r="AP121" s="824" t="s">
        <v>474</v>
      </c>
      <c r="AQ121" s="825"/>
      <c r="AR121" s="825"/>
      <c r="AS121" s="825"/>
      <c r="AT121" s="826"/>
      <c r="AU121" s="883"/>
      <c r="AV121" s="884"/>
      <c r="AW121" s="884"/>
      <c r="AX121" s="884"/>
      <c r="AY121" s="885"/>
      <c r="AZ121" s="817" t="s">
        <v>487</v>
      </c>
      <c r="BA121" s="752"/>
      <c r="BB121" s="752"/>
      <c r="BC121" s="752"/>
      <c r="BD121" s="752"/>
      <c r="BE121" s="752"/>
      <c r="BF121" s="752"/>
      <c r="BG121" s="752"/>
      <c r="BH121" s="752"/>
      <c r="BI121" s="752"/>
      <c r="BJ121" s="752"/>
      <c r="BK121" s="752"/>
      <c r="BL121" s="752"/>
      <c r="BM121" s="752"/>
      <c r="BN121" s="752"/>
      <c r="BO121" s="752"/>
      <c r="BP121" s="753"/>
      <c r="BQ121" s="789">
        <v>5851559</v>
      </c>
      <c r="BR121" s="790"/>
      <c r="BS121" s="790"/>
      <c r="BT121" s="790"/>
      <c r="BU121" s="790"/>
      <c r="BV121" s="790">
        <v>5698585</v>
      </c>
      <c r="BW121" s="790"/>
      <c r="BX121" s="790"/>
      <c r="BY121" s="790"/>
      <c r="BZ121" s="790"/>
      <c r="CA121" s="790">
        <v>5724219</v>
      </c>
      <c r="CB121" s="790"/>
      <c r="CC121" s="790"/>
      <c r="CD121" s="790"/>
      <c r="CE121" s="790"/>
      <c r="CF121" s="875">
        <v>41.6</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789">
        <v>1892118</v>
      </c>
      <c r="DH121" s="790"/>
      <c r="DI121" s="790"/>
      <c r="DJ121" s="790"/>
      <c r="DK121" s="790"/>
      <c r="DL121" s="790">
        <v>1883724</v>
      </c>
      <c r="DM121" s="790"/>
      <c r="DN121" s="790"/>
      <c r="DO121" s="790"/>
      <c r="DP121" s="790"/>
      <c r="DQ121" s="790">
        <v>1728666</v>
      </c>
      <c r="DR121" s="790"/>
      <c r="DS121" s="790"/>
      <c r="DT121" s="790"/>
      <c r="DU121" s="790"/>
      <c r="DV121" s="796">
        <v>12.6</v>
      </c>
      <c r="DW121" s="796"/>
      <c r="DX121" s="796"/>
      <c r="DY121" s="796"/>
      <c r="DZ121" s="797"/>
    </row>
    <row r="122" spans="1:130" s="230" customFormat="1" ht="26.25" customHeight="1" x14ac:dyDescent="0.15">
      <c r="A122" s="820"/>
      <c r="B122" s="821"/>
      <c r="C122" s="817"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448</v>
      </c>
      <c r="AG122" s="780"/>
      <c r="AH122" s="780"/>
      <c r="AI122" s="780"/>
      <c r="AJ122" s="781"/>
      <c r="AK122" s="782" t="s">
        <v>476</v>
      </c>
      <c r="AL122" s="780"/>
      <c r="AM122" s="780"/>
      <c r="AN122" s="780"/>
      <c r="AO122" s="781"/>
      <c r="AP122" s="824" t="s">
        <v>409</v>
      </c>
      <c r="AQ122" s="825"/>
      <c r="AR122" s="825"/>
      <c r="AS122" s="825"/>
      <c r="AT122" s="826"/>
      <c r="AU122" s="883"/>
      <c r="AV122" s="884"/>
      <c r="AW122" s="884"/>
      <c r="AX122" s="884"/>
      <c r="AY122" s="885"/>
      <c r="AZ122" s="838" t="s">
        <v>488</v>
      </c>
      <c r="BA122" s="839"/>
      <c r="BB122" s="839"/>
      <c r="BC122" s="839"/>
      <c r="BD122" s="839"/>
      <c r="BE122" s="839"/>
      <c r="BF122" s="839"/>
      <c r="BG122" s="839"/>
      <c r="BH122" s="839"/>
      <c r="BI122" s="839"/>
      <c r="BJ122" s="839"/>
      <c r="BK122" s="839"/>
      <c r="BL122" s="839"/>
      <c r="BM122" s="839"/>
      <c r="BN122" s="839"/>
      <c r="BO122" s="839"/>
      <c r="BP122" s="840"/>
      <c r="BQ122" s="879">
        <v>23716141</v>
      </c>
      <c r="BR122" s="845"/>
      <c r="BS122" s="845"/>
      <c r="BT122" s="845"/>
      <c r="BU122" s="845"/>
      <c r="BV122" s="845">
        <v>23672615</v>
      </c>
      <c r="BW122" s="845"/>
      <c r="BX122" s="845"/>
      <c r="BY122" s="845"/>
      <c r="BZ122" s="845"/>
      <c r="CA122" s="845">
        <v>22587469</v>
      </c>
      <c r="CB122" s="845"/>
      <c r="CC122" s="845"/>
      <c r="CD122" s="845"/>
      <c r="CE122" s="845"/>
      <c r="CF122" s="846">
        <v>164.2</v>
      </c>
      <c r="CG122" s="847"/>
      <c r="CH122" s="847"/>
      <c r="CI122" s="847"/>
      <c r="CJ122" s="847"/>
      <c r="CK122" s="869"/>
      <c r="CL122" s="855"/>
      <c r="CM122" s="855"/>
      <c r="CN122" s="855"/>
      <c r="CO122" s="856"/>
      <c r="CP122" s="835" t="s">
        <v>489</v>
      </c>
      <c r="CQ122" s="836"/>
      <c r="CR122" s="836"/>
      <c r="CS122" s="836"/>
      <c r="CT122" s="836"/>
      <c r="CU122" s="836"/>
      <c r="CV122" s="836"/>
      <c r="CW122" s="836"/>
      <c r="CX122" s="836"/>
      <c r="CY122" s="836"/>
      <c r="CZ122" s="836"/>
      <c r="DA122" s="836"/>
      <c r="DB122" s="836"/>
      <c r="DC122" s="836"/>
      <c r="DD122" s="836"/>
      <c r="DE122" s="836"/>
      <c r="DF122" s="837"/>
      <c r="DG122" s="789" t="s">
        <v>450</v>
      </c>
      <c r="DH122" s="790"/>
      <c r="DI122" s="790"/>
      <c r="DJ122" s="790"/>
      <c r="DK122" s="790"/>
      <c r="DL122" s="790" t="s">
        <v>448</v>
      </c>
      <c r="DM122" s="790"/>
      <c r="DN122" s="790"/>
      <c r="DO122" s="790"/>
      <c r="DP122" s="790"/>
      <c r="DQ122" s="790" t="s">
        <v>457</v>
      </c>
      <c r="DR122" s="790"/>
      <c r="DS122" s="790"/>
      <c r="DT122" s="790"/>
      <c r="DU122" s="790"/>
      <c r="DV122" s="796" t="s">
        <v>474</v>
      </c>
      <c r="DW122" s="796"/>
      <c r="DX122" s="796"/>
      <c r="DY122" s="796"/>
      <c r="DZ122" s="797"/>
    </row>
    <row r="123" spans="1:130" s="230" customFormat="1" ht="26.25" customHeight="1" x14ac:dyDescent="0.15">
      <c r="A123" s="820"/>
      <c r="B123" s="821"/>
      <c r="C123" s="817"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409</v>
      </c>
      <c r="AB123" s="780"/>
      <c r="AC123" s="780"/>
      <c r="AD123" s="780"/>
      <c r="AE123" s="781"/>
      <c r="AF123" s="782" t="s">
        <v>461</v>
      </c>
      <c r="AG123" s="780"/>
      <c r="AH123" s="780"/>
      <c r="AI123" s="780"/>
      <c r="AJ123" s="781"/>
      <c r="AK123" s="782" t="s">
        <v>448</v>
      </c>
      <c r="AL123" s="780"/>
      <c r="AM123" s="780"/>
      <c r="AN123" s="780"/>
      <c r="AO123" s="781"/>
      <c r="AP123" s="824" t="s">
        <v>448</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490</v>
      </c>
      <c r="BP123" s="878"/>
      <c r="BQ123" s="832">
        <v>34884563</v>
      </c>
      <c r="BR123" s="833"/>
      <c r="BS123" s="833"/>
      <c r="BT123" s="833"/>
      <c r="BU123" s="833"/>
      <c r="BV123" s="833">
        <v>34022072</v>
      </c>
      <c r="BW123" s="833"/>
      <c r="BX123" s="833"/>
      <c r="BY123" s="833"/>
      <c r="BZ123" s="833"/>
      <c r="CA123" s="833">
        <v>33789026</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447</v>
      </c>
      <c r="DH123" s="780"/>
      <c r="DI123" s="780"/>
      <c r="DJ123" s="780"/>
      <c r="DK123" s="781"/>
      <c r="DL123" s="782" t="s">
        <v>409</v>
      </c>
      <c r="DM123" s="780"/>
      <c r="DN123" s="780"/>
      <c r="DO123" s="780"/>
      <c r="DP123" s="781"/>
      <c r="DQ123" s="782" t="s">
        <v>474</v>
      </c>
      <c r="DR123" s="780"/>
      <c r="DS123" s="780"/>
      <c r="DT123" s="780"/>
      <c r="DU123" s="781"/>
      <c r="DV123" s="824" t="s">
        <v>474</v>
      </c>
      <c r="DW123" s="825"/>
      <c r="DX123" s="825"/>
      <c r="DY123" s="825"/>
      <c r="DZ123" s="826"/>
    </row>
    <row r="124" spans="1:130" s="230" customFormat="1" ht="26.25" customHeight="1" thickBot="1" x14ac:dyDescent="0.2">
      <c r="A124" s="820"/>
      <c r="B124" s="821"/>
      <c r="C124" s="817"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476</v>
      </c>
      <c r="AB124" s="780"/>
      <c r="AC124" s="780"/>
      <c r="AD124" s="780"/>
      <c r="AE124" s="781"/>
      <c r="AF124" s="782" t="s">
        <v>447</v>
      </c>
      <c r="AG124" s="780"/>
      <c r="AH124" s="780"/>
      <c r="AI124" s="780"/>
      <c r="AJ124" s="781"/>
      <c r="AK124" s="782" t="s">
        <v>447</v>
      </c>
      <c r="AL124" s="780"/>
      <c r="AM124" s="780"/>
      <c r="AN124" s="780"/>
      <c r="AO124" s="781"/>
      <c r="AP124" s="824" t="s">
        <v>447</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35.5</v>
      </c>
      <c r="BR124" s="831"/>
      <c r="BS124" s="831"/>
      <c r="BT124" s="831"/>
      <c r="BU124" s="831"/>
      <c r="BV124" s="831">
        <v>38.200000000000003</v>
      </c>
      <c r="BW124" s="831"/>
      <c r="BX124" s="831"/>
      <c r="BY124" s="831"/>
      <c r="BZ124" s="831"/>
      <c r="CA124" s="831">
        <v>25.2</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461</v>
      </c>
      <c r="DH124" s="764"/>
      <c r="DI124" s="764"/>
      <c r="DJ124" s="764"/>
      <c r="DK124" s="765"/>
      <c r="DL124" s="766" t="s">
        <v>454</v>
      </c>
      <c r="DM124" s="764"/>
      <c r="DN124" s="764"/>
      <c r="DO124" s="764"/>
      <c r="DP124" s="765"/>
      <c r="DQ124" s="766" t="s">
        <v>454</v>
      </c>
      <c r="DR124" s="764"/>
      <c r="DS124" s="764"/>
      <c r="DT124" s="764"/>
      <c r="DU124" s="765"/>
      <c r="DV124" s="848" t="s">
        <v>461</v>
      </c>
      <c r="DW124" s="849"/>
      <c r="DX124" s="849"/>
      <c r="DY124" s="849"/>
      <c r="DZ124" s="850"/>
    </row>
    <row r="125" spans="1:130" s="230" customFormat="1" ht="26.25" customHeight="1" x14ac:dyDescent="0.15">
      <c r="A125" s="820"/>
      <c r="B125" s="821"/>
      <c r="C125" s="817"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461</v>
      </c>
      <c r="AB125" s="780"/>
      <c r="AC125" s="780"/>
      <c r="AD125" s="780"/>
      <c r="AE125" s="781"/>
      <c r="AF125" s="782" t="s">
        <v>476</v>
      </c>
      <c r="AG125" s="780"/>
      <c r="AH125" s="780"/>
      <c r="AI125" s="780"/>
      <c r="AJ125" s="781"/>
      <c r="AK125" s="782" t="s">
        <v>476</v>
      </c>
      <c r="AL125" s="780"/>
      <c r="AM125" s="780"/>
      <c r="AN125" s="780"/>
      <c r="AO125" s="781"/>
      <c r="AP125" s="824" t="s">
        <v>419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10"/>
      <c r="CR125" s="810"/>
      <c r="CS125" s="810"/>
      <c r="CT125" s="810"/>
      <c r="CU125" s="810"/>
      <c r="CV125" s="810"/>
      <c r="CW125" s="810"/>
      <c r="CX125" s="810"/>
      <c r="CY125" s="810"/>
      <c r="CZ125" s="810"/>
      <c r="DA125" s="810"/>
      <c r="DB125" s="810"/>
      <c r="DC125" s="810"/>
      <c r="DD125" s="810"/>
      <c r="DE125" s="810"/>
      <c r="DF125" s="811"/>
      <c r="DG125" s="861" t="s">
        <v>461</v>
      </c>
      <c r="DH125" s="842"/>
      <c r="DI125" s="842"/>
      <c r="DJ125" s="842"/>
      <c r="DK125" s="842"/>
      <c r="DL125" s="842" t="s">
        <v>461</v>
      </c>
      <c r="DM125" s="842"/>
      <c r="DN125" s="842"/>
      <c r="DO125" s="842"/>
      <c r="DP125" s="842"/>
      <c r="DQ125" s="842" t="s">
        <v>131</v>
      </c>
      <c r="DR125" s="842"/>
      <c r="DS125" s="842"/>
      <c r="DT125" s="842"/>
      <c r="DU125" s="842"/>
      <c r="DV125" s="843" t="s">
        <v>461</v>
      </c>
      <c r="DW125" s="843"/>
      <c r="DX125" s="843"/>
      <c r="DY125" s="843"/>
      <c r="DZ125" s="844"/>
    </row>
    <row r="126" spans="1:130" s="230" customFormat="1" ht="26.25" customHeight="1" thickBot="1" x14ac:dyDescent="0.2">
      <c r="A126" s="820"/>
      <c r="B126" s="821"/>
      <c r="C126" s="817"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454</v>
      </c>
      <c r="AB126" s="780"/>
      <c r="AC126" s="780"/>
      <c r="AD126" s="780"/>
      <c r="AE126" s="781"/>
      <c r="AF126" s="782" t="s">
        <v>457</v>
      </c>
      <c r="AG126" s="780"/>
      <c r="AH126" s="780"/>
      <c r="AI126" s="780"/>
      <c r="AJ126" s="781"/>
      <c r="AK126" s="782" t="s">
        <v>454</v>
      </c>
      <c r="AL126" s="780"/>
      <c r="AM126" s="780"/>
      <c r="AN126" s="780"/>
      <c r="AO126" s="781"/>
      <c r="AP126" s="824" t="s">
        <v>454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496</v>
      </c>
      <c r="CQ126" s="752"/>
      <c r="CR126" s="752"/>
      <c r="CS126" s="752"/>
      <c r="CT126" s="752"/>
      <c r="CU126" s="752"/>
      <c r="CV126" s="752"/>
      <c r="CW126" s="752"/>
      <c r="CX126" s="752"/>
      <c r="CY126" s="752"/>
      <c r="CZ126" s="752"/>
      <c r="DA126" s="752"/>
      <c r="DB126" s="752"/>
      <c r="DC126" s="752"/>
      <c r="DD126" s="752"/>
      <c r="DE126" s="752"/>
      <c r="DF126" s="753"/>
      <c r="DG126" s="789">
        <v>468804</v>
      </c>
      <c r="DH126" s="790"/>
      <c r="DI126" s="790"/>
      <c r="DJ126" s="790"/>
      <c r="DK126" s="790"/>
      <c r="DL126" s="790" t="s">
        <v>454</v>
      </c>
      <c r="DM126" s="790"/>
      <c r="DN126" s="790"/>
      <c r="DO126" s="790"/>
      <c r="DP126" s="790"/>
      <c r="DQ126" s="790" t="s">
        <v>419</v>
      </c>
      <c r="DR126" s="790"/>
      <c r="DS126" s="790"/>
      <c r="DT126" s="790"/>
      <c r="DU126" s="790"/>
      <c r="DV126" s="796" t="s">
        <v>461</v>
      </c>
      <c r="DW126" s="796"/>
      <c r="DX126" s="796"/>
      <c r="DY126" s="796"/>
      <c r="DZ126" s="797"/>
    </row>
    <row r="127" spans="1:130" s="230" customFormat="1" ht="26.25" customHeight="1" x14ac:dyDescent="0.15">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461</v>
      </c>
      <c r="AB127" s="780"/>
      <c r="AC127" s="780"/>
      <c r="AD127" s="780"/>
      <c r="AE127" s="781"/>
      <c r="AF127" s="782" t="s">
        <v>476</v>
      </c>
      <c r="AG127" s="780"/>
      <c r="AH127" s="780"/>
      <c r="AI127" s="780"/>
      <c r="AJ127" s="781"/>
      <c r="AK127" s="782" t="s">
        <v>476</v>
      </c>
      <c r="AL127" s="780"/>
      <c r="AM127" s="780"/>
      <c r="AN127" s="780"/>
      <c r="AO127" s="781"/>
      <c r="AP127" s="824" t="s">
        <v>476</v>
      </c>
      <c r="AQ127" s="825"/>
      <c r="AR127" s="825"/>
      <c r="AS127" s="825"/>
      <c r="AT127" s="826"/>
      <c r="AU127" s="232"/>
      <c r="AV127" s="232"/>
      <c r="AW127" s="232"/>
      <c r="AX127" s="841" t="s">
        <v>498</v>
      </c>
      <c r="AY127" s="814"/>
      <c r="AZ127" s="814"/>
      <c r="BA127" s="814"/>
      <c r="BB127" s="814"/>
      <c r="BC127" s="814"/>
      <c r="BD127" s="814"/>
      <c r="BE127" s="815"/>
      <c r="BF127" s="813" t="s">
        <v>499</v>
      </c>
      <c r="BG127" s="814"/>
      <c r="BH127" s="814"/>
      <c r="BI127" s="814"/>
      <c r="BJ127" s="814"/>
      <c r="BK127" s="814"/>
      <c r="BL127" s="815"/>
      <c r="BM127" s="813" t="s">
        <v>500</v>
      </c>
      <c r="BN127" s="814"/>
      <c r="BO127" s="814"/>
      <c r="BP127" s="814"/>
      <c r="BQ127" s="814"/>
      <c r="BR127" s="814"/>
      <c r="BS127" s="815"/>
      <c r="BT127" s="813" t="s">
        <v>501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502</v>
      </c>
      <c r="CQ127" s="752"/>
      <c r="CR127" s="752"/>
      <c r="CS127" s="752"/>
      <c r="CT127" s="752"/>
      <c r="CU127" s="752"/>
      <c r="CV127" s="752"/>
      <c r="CW127" s="752"/>
      <c r="CX127" s="752"/>
      <c r="CY127" s="752"/>
      <c r="CZ127" s="752"/>
      <c r="DA127" s="752"/>
      <c r="DB127" s="752"/>
      <c r="DC127" s="752"/>
      <c r="DD127" s="752"/>
      <c r="DE127" s="752"/>
      <c r="DF127" s="753"/>
      <c r="DG127" s="789" t="s">
        <v>454</v>
      </c>
      <c r="DH127" s="790"/>
      <c r="DI127" s="790"/>
      <c r="DJ127" s="790"/>
      <c r="DK127" s="790"/>
      <c r="DL127" s="790" t="s">
        <v>457</v>
      </c>
      <c r="DM127" s="790"/>
      <c r="DN127" s="790"/>
      <c r="DO127" s="790"/>
      <c r="DP127" s="790"/>
      <c r="DQ127" s="790" t="s">
        <v>454</v>
      </c>
      <c r="DR127" s="790"/>
      <c r="DS127" s="790"/>
      <c r="DT127" s="790"/>
      <c r="DU127" s="790"/>
      <c r="DV127" s="796" t="s">
        <v>461</v>
      </c>
      <c r="DW127" s="796"/>
      <c r="DX127" s="796"/>
      <c r="DY127" s="796"/>
      <c r="DZ127" s="797"/>
    </row>
    <row r="128" spans="1:130" s="230" customFormat="1" ht="26.25" customHeight="1" thickBot="1" x14ac:dyDescent="0.2">
      <c r="A128" s="798" t="s">
        <v>503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504</v>
      </c>
      <c r="X128" s="800"/>
      <c r="Y128" s="800"/>
      <c r="Z128" s="801"/>
      <c r="AA128" s="802">
        <v>387643</v>
      </c>
      <c r="AB128" s="803"/>
      <c r="AC128" s="803"/>
      <c r="AD128" s="803"/>
      <c r="AE128" s="804"/>
      <c r="AF128" s="805">
        <v>354437</v>
      </c>
      <c r="AG128" s="803"/>
      <c r="AH128" s="803"/>
      <c r="AI128" s="803"/>
      <c r="AJ128" s="804"/>
      <c r="AK128" s="805">
        <v>370516</v>
      </c>
      <c r="AL128" s="803"/>
      <c r="AM128" s="803"/>
      <c r="AN128" s="803"/>
      <c r="AO128" s="804"/>
      <c r="AP128" s="806"/>
      <c r="AQ128" s="807"/>
      <c r="AR128" s="807"/>
      <c r="AS128" s="807"/>
      <c r="AT128" s="808"/>
      <c r="AU128" s="232"/>
      <c r="AV128" s="232"/>
      <c r="AW128" s="232"/>
      <c r="AX128" s="809" t="s">
        <v>505</v>
      </c>
      <c r="AY128" s="810"/>
      <c r="AZ128" s="810"/>
      <c r="BA128" s="810"/>
      <c r="BB128" s="810"/>
      <c r="BC128" s="810"/>
      <c r="BD128" s="810"/>
      <c r="BE128" s="811"/>
      <c r="BF128" s="786" t="s">
        <v>409</v>
      </c>
      <c r="BG128" s="787"/>
      <c r="BH128" s="787"/>
      <c r="BI128" s="787"/>
      <c r="BJ128" s="787"/>
      <c r="BK128" s="787"/>
      <c r="BL128" s="812"/>
      <c r="BM128" s="786">
        <v>12.73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506</v>
      </c>
      <c r="CQ128" s="730"/>
      <c r="CR128" s="730"/>
      <c r="CS128" s="730"/>
      <c r="CT128" s="730"/>
      <c r="CU128" s="730"/>
      <c r="CV128" s="730"/>
      <c r="CW128" s="730"/>
      <c r="CX128" s="730"/>
      <c r="CY128" s="730"/>
      <c r="CZ128" s="730"/>
      <c r="DA128" s="730"/>
      <c r="DB128" s="730"/>
      <c r="DC128" s="730"/>
      <c r="DD128" s="730"/>
      <c r="DE128" s="730"/>
      <c r="DF128" s="731"/>
      <c r="DG128" s="792" t="s">
        <v>131</v>
      </c>
      <c r="DH128" s="793"/>
      <c r="DI128" s="793"/>
      <c r="DJ128" s="793"/>
      <c r="DK128" s="793"/>
      <c r="DL128" s="793" t="s">
        <v>131</v>
      </c>
      <c r="DM128" s="793"/>
      <c r="DN128" s="793"/>
      <c r="DO128" s="793"/>
      <c r="DP128" s="793"/>
      <c r="DQ128" s="793" t="s">
        <v>131</v>
      </c>
      <c r="DR128" s="793"/>
      <c r="DS128" s="793"/>
      <c r="DT128" s="793"/>
      <c r="DU128" s="793"/>
      <c r="DV128" s="794" t="s">
        <v>131</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15185752</v>
      </c>
      <c r="AB129" s="780"/>
      <c r="AC129" s="780"/>
      <c r="AD129" s="780"/>
      <c r="AE129" s="781"/>
      <c r="AF129" s="782">
        <v>15920839</v>
      </c>
      <c r="AG129" s="780"/>
      <c r="AH129" s="780"/>
      <c r="AI129" s="780"/>
      <c r="AJ129" s="781"/>
      <c r="AK129" s="782">
        <v>15640812</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509</v>
      </c>
      <c r="BG129" s="771"/>
      <c r="BH129" s="771"/>
      <c r="BI129" s="771"/>
      <c r="BJ129" s="771"/>
      <c r="BK129" s="771"/>
      <c r="BL129" s="772"/>
      <c r="BM129" s="770">
        <v>17.73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1886418</v>
      </c>
      <c r="AB130" s="780"/>
      <c r="AC130" s="780"/>
      <c r="AD130" s="780"/>
      <c r="AE130" s="781"/>
      <c r="AF130" s="782">
        <v>1870238</v>
      </c>
      <c r="AG130" s="780"/>
      <c r="AH130" s="780"/>
      <c r="AI130" s="780"/>
      <c r="AJ130" s="781"/>
      <c r="AK130" s="782">
        <v>1886489</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13299334</v>
      </c>
      <c r="AB131" s="764"/>
      <c r="AC131" s="764"/>
      <c r="AD131" s="764"/>
      <c r="AE131" s="765"/>
      <c r="AF131" s="766">
        <v>14050601</v>
      </c>
      <c r="AG131" s="764"/>
      <c r="AH131" s="764"/>
      <c r="AI131" s="764"/>
      <c r="AJ131" s="765"/>
      <c r="AK131" s="766">
        <v>13754323</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25.2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7.1196798279999998</v>
      </c>
      <c r="AB132" s="745"/>
      <c r="AC132" s="745"/>
      <c r="AD132" s="745"/>
      <c r="AE132" s="746"/>
      <c r="AF132" s="747">
        <v>6.5205965209999999</v>
      </c>
      <c r="AG132" s="745"/>
      <c r="AH132" s="745"/>
      <c r="AI132" s="745"/>
      <c r="AJ132" s="746"/>
      <c r="AK132" s="747">
        <v>5.6628886789999999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8.3000000000000007</v>
      </c>
      <c r="AB133" s="724"/>
      <c r="AC133" s="724"/>
      <c r="AD133" s="724"/>
      <c r="AE133" s="725"/>
      <c r="AF133" s="723">
        <v>7.5</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MElsL5UlTgGLB0cGGEKfK3YyDOJLgq/WgXpO/cErnfu5ZlsMfHVqTjRWLuLb6K2ZVn6sk041GvE/JW1YbgUpA==" saltValue="F4T0hiTGYniLG7vZpa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g+jB74uyC3puHC+4NMDSLVgEVg+N8TnC1M0IX1A+rAbMpdwX08Ygwfm6kYTCAzLeqqjPyst1Y+2p45eiaJ52g==" saltValue="bINuSIQ/yUhb8+yS1tY5R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VLc74MkaCMn3cC4ZDVQlPS/mlA+cWfjW3BJymFuOsMz/coK5c7kfszjb739cu6qgSpPDJ/BVZ66VHTDuOxXaQ==" saltValue="pHAe4tFTeyCIVqLZDzf4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526</v>
      </c>
      <c r="AL9" s="1131"/>
      <c r="AM9" s="1131"/>
      <c r="AN9" s="1132"/>
      <c r="AO9" s="281">
        <v>5560780</v>
      </c>
      <c r="AP9" s="281">
        <v>88484</v>
      </c>
      <c r="AQ9" s="282">
        <v>65316</v>
      </c>
      <c r="AR9" s="283">
        <v>35.5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527</v>
      </c>
      <c r="AL10" s="1131"/>
      <c r="AM10" s="1131"/>
      <c r="AN10" s="1132"/>
      <c r="AO10" s="284">
        <v>685499</v>
      </c>
      <c r="AP10" s="284">
        <v>10908</v>
      </c>
      <c r="AQ10" s="285">
        <v>6075</v>
      </c>
      <c r="AR10" s="286">
        <v>79.599999999999994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528</v>
      </c>
      <c r="AL11" s="1131"/>
      <c r="AM11" s="1131"/>
      <c r="AN11" s="1132"/>
      <c r="AO11" s="284">
        <v>256469</v>
      </c>
      <c r="AP11" s="284">
        <v>4081</v>
      </c>
      <c r="AQ11" s="285">
        <v>1232</v>
      </c>
      <c r="AR11" s="286">
        <v>231.3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530</v>
      </c>
      <c r="AP12" s="284" t="s">
        <v>530</v>
      </c>
      <c r="AQ12" s="285">
        <v>18</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531</v>
      </c>
      <c r="AL13" s="1131"/>
      <c r="AM13" s="1131"/>
      <c r="AN13" s="1132"/>
      <c r="AO13" s="284">
        <v>158423</v>
      </c>
      <c r="AP13" s="284">
        <v>2521</v>
      </c>
      <c r="AQ13" s="285">
        <v>2791</v>
      </c>
      <c r="AR13" s="286">
        <v>-9.6999999999999993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532</v>
      </c>
      <c r="AL14" s="1131"/>
      <c r="AM14" s="1131"/>
      <c r="AN14" s="1132"/>
      <c r="AO14" s="284">
        <v>113117</v>
      </c>
      <c r="AP14" s="284">
        <v>1800</v>
      </c>
      <c r="AQ14" s="285">
        <v>1364</v>
      </c>
      <c r="AR14" s="286">
        <v>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533</v>
      </c>
      <c r="AL15" s="1134"/>
      <c r="AM15" s="1134"/>
      <c r="AN15" s="1135"/>
      <c r="AO15" s="284">
        <v>-481996</v>
      </c>
      <c r="AP15" s="284">
        <v>-7670</v>
      </c>
      <c r="AQ15" s="285">
        <v>-4006</v>
      </c>
      <c r="AR15" s="286">
        <v>91.5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6292292</v>
      </c>
      <c r="AP16" s="284">
        <v>100124</v>
      </c>
      <c r="AQ16" s="285">
        <v>72790</v>
      </c>
      <c r="AR16" s="286">
        <v>37.6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538</v>
      </c>
      <c r="AL21" s="1137"/>
      <c r="AM21" s="1137"/>
      <c r="AN21" s="1138"/>
      <c r="AO21" s="297">
        <v>9.23</v>
      </c>
      <c r="AP21" s="298">
        <v>6.54</v>
      </c>
      <c r="AQ21" s="299">
        <v>2.69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539</v>
      </c>
      <c r="AL22" s="1137"/>
      <c r="AM22" s="1137"/>
      <c r="AN22" s="1138"/>
      <c r="AO22" s="302">
        <v>97.3</v>
      </c>
      <c r="AP22" s="303">
        <v>98.3</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543</v>
      </c>
      <c r="AL32" s="1121"/>
      <c r="AM32" s="1121"/>
      <c r="AN32" s="1122"/>
      <c r="AO32" s="312">
        <v>2014700</v>
      </c>
      <c r="AP32" s="312">
        <v>32058</v>
      </c>
      <c r="AQ32" s="313">
        <v>35011</v>
      </c>
      <c r="AR32" s="314">
        <v>-8.4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544</v>
      </c>
      <c r="AL33" s="1121"/>
      <c r="AM33" s="1121"/>
      <c r="AN33" s="112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545</v>
      </c>
      <c r="AL34" s="1121"/>
      <c r="AM34" s="1121"/>
      <c r="AN34" s="1122"/>
      <c r="AO34" s="312" t="s">
        <v>530</v>
      </c>
      <c r="AP34" s="312" t="s">
        <v>530</v>
      </c>
      <c r="AQ34" s="313">
        <v>4</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546</v>
      </c>
      <c r="AL35" s="1121"/>
      <c r="AM35" s="1121"/>
      <c r="AN35" s="1122"/>
      <c r="AO35" s="312">
        <v>965370</v>
      </c>
      <c r="AP35" s="312">
        <v>15361</v>
      </c>
      <c r="AQ35" s="313">
        <v>8351</v>
      </c>
      <c r="AR35" s="314">
        <v>83.9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547</v>
      </c>
      <c r="AL36" s="1121"/>
      <c r="AM36" s="1121"/>
      <c r="AN36" s="1122"/>
      <c r="AO36" s="312">
        <v>55827</v>
      </c>
      <c r="AP36" s="312">
        <v>888</v>
      </c>
      <c r="AQ36" s="313">
        <v>1645</v>
      </c>
      <c r="AR36" s="314">
        <v>-46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548</v>
      </c>
      <c r="AL37" s="1121"/>
      <c r="AM37" s="1121"/>
      <c r="AN37" s="1122"/>
      <c r="AO37" s="312" t="s">
        <v>530</v>
      </c>
      <c r="AP37" s="312" t="s">
        <v>530</v>
      </c>
      <c r="AQ37" s="313">
        <v>1050</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549</v>
      </c>
      <c r="AL38" s="1124"/>
      <c r="AM38" s="1124"/>
      <c r="AN38" s="1125"/>
      <c r="AO38" s="315" t="s">
        <v>530</v>
      </c>
      <c r="AP38" s="315" t="s">
        <v>530</v>
      </c>
      <c r="AQ38" s="316">
        <v>1</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550</v>
      </c>
      <c r="AL39" s="1124"/>
      <c r="AM39" s="1124"/>
      <c r="AN39" s="1125"/>
      <c r="AO39" s="312">
        <v>-370516</v>
      </c>
      <c r="AP39" s="312">
        <v>-5896</v>
      </c>
      <c r="AQ39" s="313">
        <v>-5851</v>
      </c>
      <c r="AR39" s="314">
        <v>0.8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551</v>
      </c>
      <c r="AL40" s="1121"/>
      <c r="AM40" s="1121"/>
      <c r="AN40" s="1122"/>
      <c r="AO40" s="312">
        <v>-1886489</v>
      </c>
      <c r="AP40" s="312">
        <v>-30018</v>
      </c>
      <c r="AQ40" s="313">
        <v>-27858</v>
      </c>
      <c r="AR40" s="314">
        <v>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778892</v>
      </c>
      <c r="AP41" s="312">
        <v>12394</v>
      </c>
      <c r="AQ41" s="313">
        <v>12351</v>
      </c>
      <c r="AR41" s="314">
        <v>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521</v>
      </c>
      <c r="AN49" s="1115" t="s">
        <v>555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1733958</v>
      </c>
      <c r="AN51" s="334">
        <v>26592</v>
      </c>
      <c r="AO51" s="335">
        <v>21</v>
      </c>
      <c r="AP51" s="336">
        <v>41934</v>
      </c>
      <c r="AQ51" s="337">
        <v>-12.3</v>
      </c>
      <c r="AR51" s="338">
        <v>33.299999999999997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1267137</v>
      </c>
      <c r="AN52" s="342">
        <v>19433</v>
      </c>
      <c r="AO52" s="343">
        <v>11.2</v>
      </c>
      <c r="AP52" s="344">
        <v>23352</v>
      </c>
      <c r="AQ52" s="345">
        <v>-9.6999999999999993</v>
      </c>
      <c r="AR52" s="346">
        <v>20.9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4687592</v>
      </c>
      <c r="AN53" s="334">
        <v>72586</v>
      </c>
      <c r="AO53" s="335">
        <v>173</v>
      </c>
      <c r="AP53" s="336">
        <v>45588</v>
      </c>
      <c r="AQ53" s="337">
        <v>8.6999999999999993</v>
      </c>
      <c r="AR53" s="338">
        <v>164.3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3613471</v>
      </c>
      <c r="AN54" s="342">
        <v>55953</v>
      </c>
      <c r="AO54" s="343">
        <v>187.9</v>
      </c>
      <c r="AP54" s="344">
        <v>24150</v>
      </c>
      <c r="AQ54" s="345">
        <v>3.4</v>
      </c>
      <c r="AR54" s="346">
        <v>184.5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2835960</v>
      </c>
      <c r="AN55" s="334">
        <v>44464</v>
      </c>
      <c r="AO55" s="335">
        <v>-38.700000000000003</v>
      </c>
      <c r="AP55" s="336">
        <v>45483</v>
      </c>
      <c r="AQ55" s="337">
        <v>-0.2</v>
      </c>
      <c r="AR55" s="338">
        <v>-38.5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1908689</v>
      </c>
      <c r="AN56" s="342">
        <v>29926</v>
      </c>
      <c r="AO56" s="343">
        <v>-46.5</v>
      </c>
      <c r="AP56" s="344">
        <v>24241</v>
      </c>
      <c r="AQ56" s="345">
        <v>0.4</v>
      </c>
      <c r="AR56" s="346">
        <v>-46.9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2984582</v>
      </c>
      <c r="AN57" s="334">
        <v>47151</v>
      </c>
      <c r="AO57" s="335">
        <v>6</v>
      </c>
      <c r="AP57" s="336">
        <v>45945</v>
      </c>
      <c r="AQ57" s="337">
        <v>1</v>
      </c>
      <c r="AR57" s="338">
        <v>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2799158</v>
      </c>
      <c r="AN58" s="342">
        <v>44222</v>
      </c>
      <c r="AO58" s="343">
        <v>47.8</v>
      </c>
      <c r="AP58" s="344">
        <v>25180</v>
      </c>
      <c r="AQ58" s="345">
        <v>3.9</v>
      </c>
      <c r="AR58" s="346">
        <v>43.9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1155793</v>
      </c>
      <c r="AN59" s="334">
        <v>18391</v>
      </c>
      <c r="AO59" s="335">
        <v>-61</v>
      </c>
      <c r="AP59" s="336">
        <v>44475</v>
      </c>
      <c r="AQ59" s="337">
        <v>-3.2</v>
      </c>
      <c r="AR59" s="338">
        <v>-57.8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790742</v>
      </c>
      <c r="AN60" s="342">
        <v>12582</v>
      </c>
      <c r="AO60" s="343">
        <v>-71.5</v>
      </c>
      <c r="AP60" s="344">
        <v>24780</v>
      </c>
      <c r="AQ60" s="345">
        <v>-1.6</v>
      </c>
      <c r="AR60" s="346">
        <v>-69.900000000000006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2679577</v>
      </c>
      <c r="AN61" s="349">
        <v>41837</v>
      </c>
      <c r="AO61" s="350">
        <v>20.100000000000001</v>
      </c>
      <c r="AP61" s="351">
        <v>44685</v>
      </c>
      <c r="AQ61" s="352">
        <v>-1.2</v>
      </c>
      <c r="AR61" s="338">
        <v>21.3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2075839</v>
      </c>
      <c r="AN62" s="342">
        <v>32423</v>
      </c>
      <c r="AO62" s="343">
        <v>25.8</v>
      </c>
      <c r="AP62" s="344">
        <v>24341</v>
      </c>
      <c r="AQ62" s="345">
        <v>-0.7</v>
      </c>
      <c r="AR62" s="346">
        <v>26.5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5fvr2Ro96BWTJ/y22J68C8sigQHTrv3sKh/za9FbkS5h6QGNXU3AX4LPyyKcDXQ9/AwoJdmaAAdkYQ7OsH/iQ==" saltValue="69nRoJ2Ml5f6Cmn1CEpf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xoc3He/dooGlrQnObSgZ/NPuszsIRp6bI1kP13CMVtp8BrCAXIJXA7X5OgnRoQhZCCqInxX7ct3wQ8HVFqPHfg==" saltValue="SA9ADLs21F8d4C+hvSmV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sZrchL5W5PtiyMJNQvqTN7Th5IfZG5wpocqmo1SaIPleXIzTI3IVXZk21N7qj2XUgnUXqWe7fyz+WztUYRulbw==" saltValue="724ctEyMCPXhP0S45pzr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39" t="s">
        <v>3</v>
      </c>
      <c r="D47" s="1139"/>
      <c r="E47" s="1140"/>
      <c r="F47" s="11">
        <v>5.7</v>
      </c>
      <c r="G47" s="12">
        <v>8.68</v>
      </c>
      <c r="H47" s="12">
        <v>11.31</v>
      </c>
      <c r="I47" s="12">
        <v>10.91</v>
      </c>
      <c r="J47" s="13">
        <v>14.94</v>
      </c>
    </row>
    <row r="48" spans="2:10" ht="57.75" customHeight="1" x14ac:dyDescent="0.15">
      <c r="B48" s="14"/>
      <c r="C48" s="1141" t="s">
        <v>4</v>
      </c>
      <c r="D48" s="1141"/>
      <c r="E48" s="1142"/>
      <c r="F48" s="15">
        <v>6.04</v>
      </c>
      <c r="G48" s="16">
        <v>3.43</v>
      </c>
      <c r="H48" s="16">
        <v>0.24</v>
      </c>
      <c r="I48" s="16">
        <v>8.85</v>
      </c>
      <c r="J48" s="17">
        <v>1.9</v>
      </c>
    </row>
    <row r="49" spans="2:10" ht="57.75" customHeight="1" thickBot="1" x14ac:dyDescent="0.2">
      <c r="B49" s="18"/>
      <c r="C49" s="1143" t="s">
        <v>5</v>
      </c>
      <c r="D49" s="1143"/>
      <c r="E49" s="1144"/>
      <c r="F49" s="19" t="s">
        <v>576</v>
      </c>
      <c r="G49" s="20" t="s">
        <v>577</v>
      </c>
      <c r="H49" s="20" t="s">
        <v>578</v>
      </c>
      <c r="I49" s="20">
        <v>8.65</v>
      </c>
      <c r="J49" s="21" t="s">
        <v>579</v>
      </c>
    </row>
    <row r="50" spans="2:10" x14ac:dyDescent="0.15"/>
  </sheetData>
  <sheetProtection algorithmName="SHA-512" hashValue="oYUZA/QONCK7qNlHK5eTLUXqY3z5poUO+mLBCPJ07cXNKJGJ2Z8nlapkBJYKZmPzRscWbWByVOZEsoCyx0QXMQ==" saltValue="nsi/UVcd4zY3O0wt6Kt5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2024-03-15T08:57:15Z</cp:lastPrinted>
  <dcterms:created xsi:type="dcterms:W3CDTF">2024-03-14T03:27:36Z</dcterms:created>
  <dcterms:modified xsi:type="dcterms:W3CDTF">2024-03-18T05:35:08Z</dcterms:modified>
  <cp:category/>
</cp:coreProperties>
</file>